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0" i="1" l="1"/>
  <c r="N160" i="1"/>
  <c r="M160" i="1"/>
  <c r="K160" i="1" s="1"/>
  <c r="O159" i="1"/>
  <c r="N159" i="1"/>
  <c r="M159" i="1"/>
  <c r="O158" i="1"/>
  <c r="N158" i="1"/>
  <c r="M158" i="1"/>
  <c r="O157" i="1"/>
  <c r="N157" i="1"/>
  <c r="M157" i="1"/>
  <c r="K157" i="1" s="1"/>
  <c r="O156" i="1"/>
  <c r="N156" i="1"/>
  <c r="M156" i="1"/>
  <c r="K156" i="1" s="1"/>
  <c r="O155" i="1"/>
  <c r="N155" i="1"/>
  <c r="M155" i="1"/>
  <c r="O153" i="1"/>
  <c r="N153" i="1"/>
  <c r="M153" i="1"/>
  <c r="O152" i="1"/>
  <c r="N152" i="1"/>
  <c r="M152" i="1"/>
  <c r="O151" i="1"/>
  <c r="N151" i="1"/>
  <c r="M151" i="1"/>
  <c r="O149" i="1"/>
  <c r="N149" i="1"/>
  <c r="K149" i="1" s="1"/>
  <c r="O148" i="1"/>
  <c r="N148" i="1"/>
  <c r="M148" i="1"/>
  <c r="K148" i="1" s="1"/>
  <c r="K133" i="1"/>
  <c r="N133" i="1"/>
  <c r="O133" i="1"/>
  <c r="O144" i="1"/>
  <c r="N144" i="1"/>
  <c r="M144" i="1"/>
  <c r="O143" i="1"/>
  <c r="N143" i="1"/>
  <c r="M143" i="1"/>
  <c r="O142" i="1"/>
  <c r="N142" i="1"/>
  <c r="M142" i="1"/>
  <c r="K142" i="1" s="1"/>
  <c r="O141" i="1"/>
  <c r="N141" i="1"/>
  <c r="M141" i="1"/>
  <c r="K141" i="1" s="1"/>
  <c r="O140" i="1"/>
  <c r="N140" i="1"/>
  <c r="M140" i="1"/>
  <c r="K140" i="1" s="1"/>
  <c r="O139" i="1"/>
  <c r="N139" i="1"/>
  <c r="M139" i="1"/>
  <c r="K139" i="1" s="1"/>
  <c r="O137" i="1"/>
  <c r="N137" i="1"/>
  <c r="M137" i="1"/>
  <c r="K137" i="1" s="1"/>
  <c r="O136" i="1"/>
  <c r="N136" i="1"/>
  <c r="M136" i="1"/>
  <c r="K136" i="1" s="1"/>
  <c r="O135" i="1"/>
  <c r="N135" i="1"/>
  <c r="K135" i="1" s="1"/>
  <c r="M135" i="1"/>
  <c r="O132" i="1"/>
  <c r="N132" i="1"/>
  <c r="M132" i="1"/>
  <c r="K132" i="1" s="1"/>
  <c r="M127" i="1"/>
  <c r="K127" i="1" s="1"/>
  <c r="N127" i="1"/>
  <c r="O127" i="1"/>
  <c r="M128" i="1"/>
  <c r="N128" i="1"/>
  <c r="O128" i="1"/>
  <c r="M126" i="1"/>
  <c r="K126" i="1" s="1"/>
  <c r="N126" i="1"/>
  <c r="O126" i="1"/>
  <c r="M125" i="1"/>
  <c r="K125" i="1" s="1"/>
  <c r="N125" i="1"/>
  <c r="O125" i="1"/>
  <c r="M124" i="1"/>
  <c r="K124" i="1" s="1"/>
  <c r="N124" i="1"/>
  <c r="O124" i="1"/>
  <c r="O123" i="1"/>
  <c r="N123" i="1"/>
  <c r="M123" i="1"/>
  <c r="K123" i="1" s="1"/>
  <c r="M121" i="1"/>
  <c r="K121" i="1" s="1"/>
  <c r="N121" i="1"/>
  <c r="O121" i="1"/>
  <c r="O120" i="1"/>
  <c r="N120" i="1"/>
  <c r="K120" i="1" s="1"/>
  <c r="M120" i="1"/>
  <c r="O119" i="1"/>
  <c r="N119" i="1"/>
  <c r="M119" i="1"/>
  <c r="K117" i="1"/>
  <c r="M117" i="1"/>
  <c r="N117" i="1"/>
  <c r="N116" i="1"/>
  <c r="K116" i="1" s="1"/>
  <c r="O116" i="1"/>
  <c r="M116" i="1"/>
  <c r="K111" i="1"/>
  <c r="M110" i="1"/>
  <c r="N110" i="1"/>
  <c r="K110" i="1" s="1"/>
  <c r="O110" i="1"/>
  <c r="M111" i="1"/>
  <c r="N111" i="1"/>
  <c r="O111" i="1"/>
  <c r="M112" i="1"/>
  <c r="N112" i="1"/>
  <c r="O112" i="1"/>
  <c r="M109" i="1"/>
  <c r="N109" i="1"/>
  <c r="K109" i="1" s="1"/>
  <c r="O109" i="1"/>
  <c r="M108" i="1"/>
  <c r="K108" i="1" s="1"/>
  <c r="N108" i="1"/>
  <c r="O108" i="1"/>
  <c r="M107" i="1"/>
  <c r="N107" i="1"/>
  <c r="O107" i="1"/>
  <c r="M105" i="1"/>
  <c r="N105" i="1"/>
  <c r="O105" i="1"/>
  <c r="K105" i="1" s="1"/>
  <c r="M104" i="1"/>
  <c r="K104" i="1" s="1"/>
  <c r="N104" i="1"/>
  <c r="O104" i="1"/>
  <c r="K103" i="1"/>
  <c r="M103" i="1"/>
  <c r="M101" i="1"/>
  <c r="O101" i="1"/>
  <c r="N103" i="1"/>
  <c r="O103" i="1"/>
  <c r="K101" i="1"/>
  <c r="O100" i="1"/>
  <c r="N100" i="1"/>
  <c r="K100" i="1" s="1"/>
  <c r="M100" i="1"/>
  <c r="K158" i="1" l="1"/>
  <c r="K144" i="1"/>
  <c r="K119" i="1"/>
  <c r="K107" i="1"/>
  <c r="K159" i="1"/>
  <c r="K155" i="1"/>
  <c r="K153" i="1"/>
  <c r="K152" i="1"/>
  <c r="K151" i="1"/>
  <c r="K143" i="1"/>
  <c r="K128" i="1"/>
  <c r="K112" i="1"/>
  <c r="K57" i="1" l="1"/>
  <c r="K69" i="1"/>
  <c r="K66" i="1"/>
  <c r="J27" i="1" l="1"/>
  <c r="T89" i="1" l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H86" i="1"/>
  <c r="AH87" i="1"/>
  <c r="AG86" i="1"/>
  <c r="AG87" i="1"/>
  <c r="AH85" i="1"/>
  <c r="U87" i="1"/>
  <c r="V87" i="1"/>
  <c r="W87" i="1"/>
  <c r="X87" i="1"/>
  <c r="Y87" i="1"/>
  <c r="Z87" i="1"/>
  <c r="AA87" i="1"/>
  <c r="AB87" i="1"/>
  <c r="AC87" i="1"/>
  <c r="AD87" i="1"/>
  <c r="AE87" i="1"/>
  <c r="AF87" i="1"/>
  <c r="T87" i="1"/>
  <c r="U86" i="1"/>
  <c r="V86" i="1"/>
  <c r="W86" i="1"/>
  <c r="X86" i="1"/>
  <c r="Y86" i="1"/>
  <c r="Z86" i="1"/>
  <c r="AA86" i="1"/>
  <c r="AB86" i="1"/>
  <c r="AC86" i="1"/>
  <c r="AD86" i="1"/>
  <c r="AE86" i="1"/>
  <c r="AF86" i="1"/>
  <c r="T86" i="1"/>
  <c r="V85" i="1"/>
  <c r="W85" i="1"/>
  <c r="X85" i="1"/>
  <c r="Y85" i="1"/>
  <c r="Z85" i="1"/>
  <c r="AA85" i="1"/>
  <c r="AB85" i="1"/>
  <c r="AC85" i="1"/>
  <c r="AD85" i="1"/>
  <c r="AE85" i="1"/>
  <c r="AF85" i="1"/>
  <c r="AG85" i="1"/>
  <c r="U85" i="1"/>
  <c r="T85" i="1"/>
  <c r="C85" i="1" l="1"/>
  <c r="C89" i="1"/>
  <c r="C96" i="1" l="1"/>
  <c r="M39" i="1" l="1"/>
  <c r="M41" i="1"/>
  <c r="M40" i="1"/>
  <c r="M38" i="1"/>
  <c r="M42" i="1"/>
  <c r="M43" i="1"/>
  <c r="M44" i="1"/>
  <c r="M45" i="1"/>
  <c r="M46" i="1"/>
  <c r="L43" i="1"/>
  <c r="L44" i="1"/>
  <c r="L45" i="1"/>
  <c r="L46" i="1"/>
  <c r="M35" i="1"/>
  <c r="O32" i="1"/>
  <c r="P32" i="1"/>
  <c r="Q32" i="1"/>
  <c r="O33" i="1"/>
  <c r="P33" i="1"/>
  <c r="Q33" i="1"/>
  <c r="O35" i="1"/>
  <c r="P35" i="1"/>
  <c r="Q35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Q31" i="1"/>
  <c r="P31" i="1"/>
  <c r="O31" i="1"/>
  <c r="L31" i="1" l="1"/>
  <c r="L42" i="1"/>
  <c r="L41" i="1"/>
  <c r="L39" i="1"/>
  <c r="L33" i="1"/>
  <c r="L32" i="1"/>
  <c r="L38" i="1"/>
  <c r="L40" i="1"/>
  <c r="M37" i="1"/>
  <c r="L35" i="1"/>
  <c r="M32" i="1"/>
  <c r="M33" i="1"/>
  <c r="P128" i="1" l="1"/>
  <c r="K65" i="1" l="1"/>
  <c r="K70" i="1"/>
  <c r="K80" i="1" l="1"/>
  <c r="L80" i="1"/>
  <c r="C80" i="1" l="1"/>
  <c r="M31" i="1"/>
  <c r="N46" i="1" l="1"/>
  <c r="N45" i="1"/>
  <c r="C31" i="1"/>
  <c r="N44" i="1"/>
  <c r="O65" i="1"/>
  <c r="O66" i="1"/>
  <c r="O69" i="1"/>
  <c r="O70" i="1"/>
  <c r="N65" i="1"/>
  <c r="N66" i="1"/>
  <c r="N69" i="1"/>
  <c r="N70" i="1"/>
  <c r="M65" i="1"/>
  <c r="M66" i="1"/>
  <c r="M69" i="1"/>
  <c r="M70" i="1"/>
  <c r="O63" i="1"/>
  <c r="N63" i="1"/>
  <c r="M63" i="1"/>
  <c r="L63" i="1"/>
  <c r="O62" i="1"/>
  <c r="N62" i="1"/>
  <c r="M62" i="1"/>
  <c r="K62" i="1" l="1"/>
  <c r="K63" i="1"/>
  <c r="C63" i="1" s="1"/>
  <c r="O57" i="1" l="1"/>
  <c r="O58" i="1"/>
  <c r="N57" i="1"/>
  <c r="N58" i="1"/>
  <c r="M57" i="1"/>
  <c r="M58" i="1"/>
  <c r="E185" i="1" l="1"/>
  <c r="C185" i="1" s="1"/>
  <c r="E186" i="1"/>
  <c r="C186" i="1" s="1"/>
  <c r="E187" i="1"/>
  <c r="C187" i="1" s="1"/>
  <c r="K58" i="1"/>
  <c r="L57" i="1"/>
  <c r="L58" i="1"/>
  <c r="L54" i="1"/>
  <c r="M53" i="1"/>
  <c r="L53" i="1"/>
  <c r="O53" i="1"/>
  <c r="N53" i="1"/>
  <c r="O51" i="1"/>
  <c r="O54" i="1"/>
  <c r="N54" i="1"/>
  <c r="M51" i="1"/>
  <c r="M54" i="1"/>
  <c r="L51" i="1"/>
  <c r="N51" i="1"/>
  <c r="O50" i="1"/>
  <c r="N50" i="1"/>
  <c r="M50" i="1"/>
  <c r="K50" i="1" l="1"/>
  <c r="K54" i="1"/>
  <c r="K53" i="1"/>
  <c r="K51" i="1"/>
  <c r="C51" i="1" s="1"/>
  <c r="L69" i="1" l="1"/>
  <c r="L70" i="1"/>
  <c r="L68" i="1"/>
  <c r="L62" i="1"/>
  <c r="L56" i="1"/>
  <c r="L50" i="1"/>
  <c r="N43" i="1"/>
  <c r="C43" i="1" s="1"/>
  <c r="C32" i="1" l="1"/>
  <c r="G179" i="1"/>
  <c r="H179" i="1" s="1"/>
  <c r="C179" i="1" s="1"/>
  <c r="G180" i="1"/>
  <c r="H180" i="1" s="1"/>
  <c r="C180" i="1" s="1"/>
  <c r="C166" i="1" l="1"/>
  <c r="C165" i="1"/>
  <c r="C164" i="1"/>
  <c r="L160" i="1"/>
  <c r="L159" i="1"/>
  <c r="L158" i="1"/>
  <c r="L157" i="1"/>
  <c r="L156" i="1"/>
  <c r="L155" i="1"/>
  <c r="L154" i="1"/>
  <c r="L152" i="1"/>
  <c r="L151" i="1"/>
  <c r="L149" i="1"/>
  <c r="L148" i="1"/>
  <c r="L143" i="1"/>
  <c r="L144" i="1"/>
  <c r="L142" i="1"/>
  <c r="L141" i="1"/>
  <c r="L140" i="1"/>
  <c r="L139" i="1"/>
  <c r="L138" i="1"/>
  <c r="L136" i="1"/>
  <c r="L135" i="1"/>
  <c r="L133" i="1"/>
  <c r="L117" i="1"/>
  <c r="L132" i="1"/>
  <c r="C132" i="1" l="1"/>
  <c r="C149" i="1"/>
  <c r="C148" i="1"/>
  <c r="C133" i="1"/>
  <c r="C117" i="1"/>
  <c r="L127" i="1" l="1"/>
  <c r="L128" i="1"/>
  <c r="L126" i="1"/>
  <c r="L125" i="1"/>
  <c r="L124" i="1"/>
  <c r="L123" i="1"/>
  <c r="L122" i="1"/>
  <c r="L120" i="1"/>
  <c r="L119" i="1"/>
  <c r="L116" i="1"/>
  <c r="L112" i="1"/>
  <c r="L111" i="1"/>
  <c r="L110" i="1"/>
  <c r="L109" i="1"/>
  <c r="L108" i="1"/>
  <c r="L107" i="1"/>
  <c r="L106" i="1"/>
  <c r="L104" i="1"/>
  <c r="L103" i="1"/>
  <c r="L101" i="1"/>
  <c r="L100" i="1"/>
  <c r="C93" i="1"/>
  <c r="L81" i="1"/>
  <c r="K81" i="1"/>
  <c r="L79" i="1"/>
  <c r="L78" i="1"/>
  <c r="L77" i="1"/>
  <c r="K77" i="1"/>
  <c r="L75" i="1"/>
  <c r="K75" i="1"/>
  <c r="L74" i="1"/>
  <c r="K74" i="1"/>
  <c r="L66" i="1"/>
  <c r="L65" i="1"/>
  <c r="Q128" i="1" l="1"/>
  <c r="C116" i="1"/>
  <c r="C100" i="1"/>
  <c r="C101" i="1"/>
  <c r="C74" i="1"/>
  <c r="C75" i="1"/>
  <c r="C62" i="1" l="1"/>
  <c r="C33" i="1"/>
  <c r="K27" i="1"/>
  <c r="K25" i="1"/>
  <c r="J25" i="1"/>
  <c r="K24" i="1"/>
  <c r="J24" i="1"/>
  <c r="L24" i="1" s="1"/>
  <c r="L25" i="1" l="1"/>
  <c r="L27" i="1"/>
  <c r="C50" i="1"/>
</calcChain>
</file>

<file path=xl/sharedStrings.xml><?xml version="1.0" encoding="utf-8"?>
<sst xmlns="http://schemas.openxmlformats.org/spreadsheetml/2006/main" count="1260" uniqueCount="339">
  <si>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</si>
  <si>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</si>
  <si>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</si>
  <si>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</si>
  <si>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</si>
  <si>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</si>
  <si>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</si>
  <si>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</si>
  <si>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</si>
  <si>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</si>
  <si>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</si>
  <si>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</si>
  <si>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</si>
  <si>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</si>
  <si>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</si>
  <si>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</si>
  <si>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</si>
  <si>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</si>
  <si>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</si>
  <si>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</si>
  <si>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</si>
  <si>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</si>
  <si>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</si>
  <si>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</si>
  <si>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</si>
  <si>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</si>
  <si>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</si>
  <si>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</si>
  <si>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</si>
  <si>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</si>
  <si>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</si>
  <si>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</si>
  <si>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</si>
  <si>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</si>
  <si>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</si>
  <si>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</si>
  <si>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</si>
  <si>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</si>
  <si>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</si>
  <si>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</si>
  <si>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</si>
  <si>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</si>
  <si>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</si>
  <si>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</si>
  <si>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</si>
  <si>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</si>
  <si>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</si>
  <si>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</si>
  <si>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</si>
  <si>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</si>
  <si>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</si>
  <si>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</si>
  <si>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</si>
  <si>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</si>
  <si>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</si>
  <si>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</si>
  <si>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</si>
  <si>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</si>
  <si>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</si>
  <si>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</si>
  <si>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</si>
  <si>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</si>
  <si>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</si>
  <si>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</si>
  <si>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</si>
  <si>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</si>
  <si>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</si>
  <si>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</si>
  <si>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</si>
  <si>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</si>
  <si>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</si>
  <si>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</si>
  <si>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</si>
  <si>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</si>
  <si>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</si>
  <si>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</si>
  <si>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</si>
  <si>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</si>
  <si>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0000000000000100</t>
  </si>
  <si>
    <t>IMP_ACC_REV_M0</t>
  </si>
  <si>
    <t>IMP_ACC_REV_M1</t>
  </si>
  <si>
    <t>IMP_ACC_REV_M2</t>
  </si>
  <si>
    <t>IMP_UTIL_REV_M0</t>
  </si>
  <si>
    <t>IMP_UTIL_REV_M1</t>
  </si>
  <si>
    <t>IMP_UTIL_REV_M2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</si>
  <si>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</si>
  <si>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</si>
  <si>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</si>
  <si>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</si>
  <si>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</si>
  <si>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</si>
  <si>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</si>
  <si>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</si>
  <si>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</si>
  <si>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</si>
  <si>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</si>
  <si>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</si>
  <si>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</si>
  <si>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</si>
  <si>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</si>
  <si>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</si>
  <si>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</si>
  <si>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</si>
  <si>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</si>
  <si>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</si>
  <si>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</si>
  <si>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</si>
  <si>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</si>
  <si>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</si>
  <si>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</si>
  <si>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</si>
  <si>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</si>
  <si>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</si>
  <si>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</si>
  <si>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</si>
  <si>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</si>
  <si>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</si>
  <si>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</si>
  <si>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</si>
  <si>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</si>
  <si>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</si>
  <si>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</si>
  <si>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</si>
  <si>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</si>
  <si>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</si>
  <si>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</si>
  <si>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</si>
  <si>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</si>
  <si>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</si>
  <si>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</si>
  <si>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</si>
  <si>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</si>
  <si>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</si>
  <si>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</si>
  <si>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</si>
  <si>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</si>
  <si>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</si>
  <si>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</si>
  <si>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</si>
  <si>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</si>
  <si>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</si>
  <si>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</si>
  <si>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</si>
  <si>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</si>
  <si>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</si>
  <si>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</si>
  <si>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</si>
  <si>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</si>
  <si>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</si>
  <si>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</si>
  <si>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</si>
  <si>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</si>
  <si>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</si>
  <si>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</si>
  <si>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</si>
  <si>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</si>
  <si>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</si>
  <si>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</si>
  <si>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</si>
  <si>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</si>
  <si>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</si>
  <si>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</si>
  <si>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</si>
  <si>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</si>
  <si>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</si>
  <si>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</si>
  <si>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</si>
  <si>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</si>
  <si>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</si>
  <si>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</si>
  <si>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</si>
  <si>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</si>
  <si>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</si>
  <si>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</si>
  <si>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</si>
  <si>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</si>
  <si>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</si>
  <si>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</si>
  <si>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</si>
  <si>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</si>
  <si>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</si>
  <si>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</si>
  <si>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</si>
  <si>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</si>
  <si>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</si>
  <si>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</si>
  <si>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</si>
  <si>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</si>
  <si>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</si>
  <si>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</si>
  <si>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</si>
  <si>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</si>
  <si>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</si>
  <si>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</si>
  <si>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</si>
  <si>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</si>
  <si>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</si>
  <si>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</si>
  <si>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</si>
  <si>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</si>
  <si>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</si>
  <si>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</si>
  <si>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</si>
  <si>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</si>
  <si>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</si>
  <si>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</si>
  <si>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</si>
  <si>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</si>
  <si>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</si>
  <si>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</si>
  <si>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</si>
  <si>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</si>
  <si>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</si>
  <si>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</si>
  <si>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</si>
  <si>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</si>
  <si>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</si>
  <si>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</si>
  <si>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</si>
  <si>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</si>
  <si>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</si>
  <si>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</si>
  <si>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</si>
  <si>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</si>
  <si>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</si>
  <si>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</si>
  <si>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</si>
  <si>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</si>
  <si>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'0000000000000138</t>
  </si>
  <si>
    <t>'0000000000000139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</si>
  <si>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</si>
  <si>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</si>
  <si>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</si>
  <si>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</si>
  <si>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</si>
  <si>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</si>
  <si>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</si>
  <si>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</si>
  <si>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</si>
  <si>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</si>
  <si>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</si>
  <si>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</si>
  <si>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</si>
  <si>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</si>
  <si>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</si>
  <si>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</si>
  <si>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</si>
  <si>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</si>
  <si>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</si>
  <si>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</si>
  <si>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</si>
  <si>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</si>
  <si>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</si>
  <si>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</si>
  <si>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</si>
  <si>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</si>
  <si>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</si>
  <si>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</si>
  <si>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</si>
  <si>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</si>
  <si>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</si>
  <si>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</si>
  <si>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</si>
  <si>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</si>
  <si>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</si>
  <si>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</si>
  <si>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</si>
  <si>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</si>
  <si>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</si>
  <si>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</si>
  <si>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</si>
  <si>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</si>
  <si>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</si>
  <si>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</si>
  <si>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</si>
  <si>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</si>
  <si>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</si>
  <si>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</si>
  <si>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</si>
  <si>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</si>
  <si>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</si>
  <si>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</si>
  <si>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</si>
  <si>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</si>
  <si>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</si>
  <si>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</si>
  <si>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'0000000000000199</t>
  </si>
  <si>
    <t>'0000000000000200</t>
  </si>
  <si>
    <t>'0000000000000202</t>
  </si>
  <si>
    <t>'0000000000000204</t>
  </si>
  <si>
    <t>'0000000000000205</t>
  </si>
  <si>
    <t>'0000000000000206</t>
  </si>
  <si>
    <t>'0000000000000208</t>
  </si>
  <si>
    <t>'0000000000000209</t>
  </si>
  <si>
    <t>NUM_IND_85</t>
  </si>
  <si>
    <t>DEN_IND_85</t>
  </si>
  <si>
    <t>0000000000000137</t>
  </si>
  <si>
    <t>0000000000000140</t>
  </si>
  <si>
    <t>0000000000000144</t>
  </si>
  <si>
    <t>0000000000000145</t>
  </si>
  <si>
    <t>0000000000000203</t>
  </si>
  <si>
    <t>BILFAM004_1;BILFAM004_2</t>
  </si>
  <si>
    <t>OK</t>
  </si>
  <si>
    <t>NUM_IND_61</t>
  </si>
  <si>
    <t>DEN_IND_61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</si>
  <si>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</si>
  <si>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</si>
  <si>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</si>
  <si>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</si>
  <si>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</si>
  <si>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</si>
  <si>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</si>
  <si>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</si>
  <si>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</si>
  <si>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</si>
  <si>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</si>
  <si>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</si>
  <si>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'0000000000000214</t>
  </si>
  <si>
    <t>'0000000000000215</t>
  </si>
  <si>
    <t>'0000000000000216</t>
  </si>
  <si>
    <t>'0000000000000217</t>
  </si>
  <si>
    <t>XRA004_2</t>
  </si>
  <si>
    <t>BILFAM004_3</t>
  </si>
  <si>
    <t>000000000000097</t>
  </si>
  <si>
    <t>000000000000098</t>
  </si>
  <si>
    <t>000000000000099</t>
  </si>
  <si>
    <t>0000000000000134</t>
  </si>
  <si>
    <t>0000000000000172</t>
  </si>
  <si>
    <t>0000000000000184</t>
  </si>
  <si>
    <t>0000000000000185</t>
  </si>
  <si>
    <t>0000000000000197</t>
  </si>
  <si>
    <t>0000000000000198</t>
  </si>
  <si>
    <t>0000000000000201</t>
  </si>
  <si>
    <t>0000000000000202</t>
  </si>
  <si>
    <t>0000000000000210</t>
  </si>
  <si>
    <t>0000000000000211</t>
  </si>
  <si>
    <t>0000000000000212</t>
  </si>
  <si>
    <t>0000000000000213</t>
  </si>
  <si>
    <t>0000000000000214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</si>
</sst>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FFFF"/>
      <name val="Arial"/>
      <family val="2"/>
    </font>
    <font>
      <sz val="15"/>
      <color rgb="FF336699"/>
      <name val="RotisSansSerif55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6" borderId="1" xfId="0" quotePrefix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0" fillId="6" borderId="5" xfId="0" quotePrefix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</cellXfs>
  <cellStyles count="1"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208"/>
  <sheetViews>
    <sheetView tabSelected="1" topLeftCell="I72" zoomScaleNormal="100" workbookViewId="0">
      <selection activeCell="O119" sqref="O119"/>
    </sheetView>
  </sheetViews>
  <sheetFormatPr defaultRowHeight="14.4"/>
  <cols>
    <col min="2" max="2" width="25.6640625" style="5" customWidth="1"/>
    <col min="3" max="3" width="15.6640625" style="5" customWidth="1"/>
    <col min="4" max="4" width="27" style="5" customWidth="1"/>
    <col min="5" max="5" width="26.5546875" style="5" bestFit="1" customWidth="1"/>
    <col min="6" max="6" width="33.3320312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6640625" style="5" bestFit="1" customWidth="1"/>
    <col min="14" max="14" width="25.109375" style="5" bestFit="1" customWidth="1"/>
    <col min="15" max="15" width="35.5546875" style="5" bestFit="1" customWidth="1"/>
    <col min="16" max="16" width="27" bestFit="1" customWidth="1"/>
    <col min="17" max="17" width="20.6640625" customWidth="1"/>
    <col min="18" max="18" width="27.33203125" bestFit="1" customWidth="1"/>
    <col min="19" max="19" width="27.6640625" bestFit="1" customWidth="1"/>
    <col min="20" max="20" width="25.5546875" bestFit="1" customWidth="1"/>
    <col min="21" max="21" width="18.88671875" bestFit="1" customWidth="1"/>
    <col min="22" max="22" width="18.5546875" customWidth="1"/>
    <col min="23" max="23" width="16" customWidth="1"/>
    <col min="24" max="24" width="19" customWidth="1"/>
    <col min="25" max="29" width="13.5546875" bestFit="1" customWidth="1"/>
    <col min="30" max="30" width="16.33203125" customWidth="1"/>
    <col min="31" max="31" width="17" customWidth="1"/>
    <col min="32" max="32" width="15" customWidth="1"/>
    <col min="33" max="33" width="14.5546875" bestFit="1" customWidth="1"/>
    <col min="34" max="34" width="16.44140625" customWidth="1"/>
    <col min="35" max="37" width="15.6640625" bestFit="1" customWidth="1"/>
    <col min="38" max="38" width="11.109375" customWidth="1"/>
    <col min="39" max="39" width="18.88671875" bestFit="1" customWidth="1"/>
    <col min="40" max="40" width="14.5546875" bestFit="1" customWidth="1"/>
  </cols>
  <sheetData>
    <row r="3" spans="1:12" ht="18" customHeight="1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6" t="s">
        <v>0</v>
      </c>
      <c r="G3" s="36" t="s">
        <v>11</v>
      </c>
      <c r="H3" s="36" t="s">
        <v>184</v>
      </c>
    </row>
    <row r="4" spans="1:12">
      <c r="B4" s="80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195</v>
      </c>
    </row>
    <row r="5" spans="1:12">
      <c r="B5" s="80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195</v>
      </c>
    </row>
    <row r="6" spans="1:12">
      <c r="B6" s="80" t="s">
        <v>9</v>
      </c>
      <c r="C6" s="2"/>
      <c r="D6" s="33" t="s">
        <v>6</v>
      </c>
      <c r="E6" s="2">
        <v>-1000</v>
      </c>
      <c r="F6" s="2" t="s">
        <v>4</v>
      </c>
      <c r="G6" s="8" t="s">
        <v>6</v>
      </c>
      <c r="H6" s="2" t="s">
        <v>195</v>
      </c>
    </row>
    <row r="7" spans="1:12">
      <c r="D7" s="34"/>
    </row>
    <row r="9" spans="1:12" ht="15.6" customHeight="1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6" t="s">
        <v>13</v>
      </c>
      <c r="G9" s="36" t="s">
        <v>18</v>
      </c>
      <c r="H9" s="36" t="s">
        <v>184</v>
      </c>
    </row>
    <row r="10" spans="1:12">
      <c r="B10" s="80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195</v>
      </c>
    </row>
    <row r="11" spans="1:12">
      <c r="B11" s="80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195</v>
      </c>
    </row>
    <row r="12" spans="1:12">
      <c r="B12" s="80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195</v>
      </c>
    </row>
    <row r="14" spans="1:12">
      <c r="B14" s="39"/>
    </row>
    <row r="15" spans="1:12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6" t="s">
        <v>23</v>
      </c>
      <c r="I15" s="44" t="s">
        <v>25</v>
      </c>
      <c r="J15" s="36" t="s">
        <v>184</v>
      </c>
      <c r="K15" s="12"/>
      <c r="L15" s="12"/>
    </row>
    <row r="16" spans="1:12">
      <c r="B16" s="80" t="s">
        <v>19</v>
      </c>
      <c r="C16" s="5">
        <v>0</v>
      </c>
      <c r="D16" s="2"/>
      <c r="E16" s="2">
        <v>1</v>
      </c>
      <c r="F16" s="2">
        <v>0</v>
      </c>
      <c r="G16" s="2">
        <v>0</v>
      </c>
      <c r="H16" s="5">
        <v>0</v>
      </c>
      <c r="I16" s="2"/>
      <c r="J16" s="2" t="s">
        <v>195</v>
      </c>
      <c r="K16" s="12"/>
      <c r="L16" s="12"/>
    </row>
    <row r="17" spans="1:22">
      <c r="B17" s="80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195</v>
      </c>
      <c r="L17" s="13"/>
    </row>
    <row r="18" spans="1:22">
      <c r="B18" s="80" t="s">
        <v>21</v>
      </c>
      <c r="C18" s="2">
        <v>2</v>
      </c>
      <c r="D18" s="6"/>
      <c r="E18" s="2">
        <v>0</v>
      </c>
      <c r="F18" s="2">
        <v>0</v>
      </c>
      <c r="G18" s="2">
        <v>1</v>
      </c>
      <c r="H18" s="2">
        <v>2</v>
      </c>
      <c r="I18" s="6"/>
      <c r="J18" s="2" t="s">
        <v>195</v>
      </c>
      <c r="K18" s="13"/>
      <c r="L18" s="13"/>
    </row>
    <row r="19" spans="1:22">
      <c r="B19" s="80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195</v>
      </c>
      <c r="K19" s="12"/>
      <c r="L19" s="12"/>
    </row>
    <row r="20" spans="1:22">
      <c r="B20" s="80" t="s">
        <v>29</v>
      </c>
      <c r="C20" s="2" t="s">
        <v>4</v>
      </c>
      <c r="D20" s="33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195</v>
      </c>
      <c r="K20" s="13"/>
      <c r="L20" s="13"/>
    </row>
    <row r="21" spans="1:22">
      <c r="D21" s="34"/>
    </row>
    <row r="22" spans="1:22">
      <c r="B22" s="39"/>
    </row>
    <row r="23" spans="1:22">
      <c r="A23" s="3" t="s">
        <v>35</v>
      </c>
      <c r="B23" s="1" t="s">
        <v>1</v>
      </c>
      <c r="C23" s="1" t="s">
        <v>2</v>
      </c>
      <c r="D23" s="1" t="s">
        <v>36</v>
      </c>
      <c r="E23" s="1" t="s">
        <v>31</v>
      </c>
      <c r="F23" s="4" t="s">
        <v>30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36" t="s">
        <v>35</v>
      </c>
      <c r="N23" s="36" t="s">
        <v>37</v>
      </c>
      <c r="O23" s="36" t="s">
        <v>184</v>
      </c>
      <c r="Q23" s="15"/>
      <c r="R23" s="15"/>
      <c r="S23" s="15"/>
    </row>
    <row r="24" spans="1:22">
      <c r="A24" s="15"/>
      <c r="B24" s="80" t="s">
        <v>43</v>
      </c>
      <c r="C24" s="5">
        <v>1</v>
      </c>
      <c r="D24" s="2"/>
      <c r="E24" s="2">
        <v>35</v>
      </c>
      <c r="F24" s="2">
        <v>200</v>
      </c>
      <c r="G24" s="2">
        <v>500</v>
      </c>
      <c r="H24" s="2">
        <v>400</v>
      </c>
      <c r="I24" s="2">
        <v>700</v>
      </c>
      <c r="J24" s="2">
        <f>F24/G24</f>
        <v>0.4</v>
      </c>
      <c r="K24" s="2">
        <f>H24/I24</f>
        <v>0.5714285714285714</v>
      </c>
      <c r="L24" s="2">
        <f>MAX(J24,K24)</f>
        <v>0.5714285714285714</v>
      </c>
      <c r="M24" s="5">
        <v>1</v>
      </c>
      <c r="N24" s="16"/>
      <c r="O24" s="2" t="s">
        <v>195</v>
      </c>
      <c r="Q24" s="15"/>
      <c r="R24" s="15"/>
      <c r="S24" s="15"/>
    </row>
    <row r="25" spans="1:22">
      <c r="B25" s="80" t="s">
        <v>39</v>
      </c>
      <c r="C25" s="2">
        <v>0</v>
      </c>
      <c r="D25" s="6"/>
      <c r="E25" s="2">
        <v>25</v>
      </c>
      <c r="F25" s="2">
        <v>100</v>
      </c>
      <c r="G25" s="2">
        <v>550</v>
      </c>
      <c r="H25" s="2">
        <v>250</v>
      </c>
      <c r="I25" s="2">
        <v>750</v>
      </c>
      <c r="J25" s="2">
        <f>F25/G25</f>
        <v>0.18181818181818182</v>
      </c>
      <c r="K25" s="2">
        <f>H25/I25</f>
        <v>0.33333333333333331</v>
      </c>
      <c r="L25" s="2">
        <f>MAX(J25,K25)</f>
        <v>0.33333333333333331</v>
      </c>
      <c r="M25" s="2">
        <v>0</v>
      </c>
      <c r="N25" s="16"/>
      <c r="O25" s="2" t="s">
        <v>195</v>
      </c>
    </row>
    <row r="26" spans="1:22">
      <c r="B26" s="80" t="s">
        <v>40</v>
      </c>
      <c r="C26" s="2" t="s">
        <v>47</v>
      </c>
      <c r="D26" s="9" t="s">
        <v>5</v>
      </c>
      <c r="E26" s="2">
        <v>10</v>
      </c>
      <c r="F26" s="2" t="s">
        <v>48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196</v>
      </c>
      <c r="N26" s="16" t="s">
        <v>5</v>
      </c>
      <c r="O26" s="2" t="s">
        <v>195</v>
      </c>
    </row>
    <row r="27" spans="1:22">
      <c r="B27" s="81" t="s">
        <v>41</v>
      </c>
      <c r="C27" s="67">
        <v>0</v>
      </c>
      <c r="D27" s="71" t="s">
        <v>321</v>
      </c>
      <c r="E27" s="66">
        <v>-36</v>
      </c>
      <c r="F27" s="67">
        <v>-150</v>
      </c>
      <c r="G27" s="66">
        <v>-200</v>
      </c>
      <c r="H27" s="67">
        <v>-400</v>
      </c>
      <c r="I27" s="66">
        <v>-700</v>
      </c>
      <c r="J27" s="67">
        <f xml:space="preserve"> F27/G27</f>
        <v>0.75</v>
      </c>
      <c r="K27" s="67">
        <f>H27/I27</f>
        <v>0.5714285714285714</v>
      </c>
      <c r="L27" s="67">
        <f t="shared" ref="L27" si="0">MAX(J27,K27)</f>
        <v>0.75</v>
      </c>
      <c r="M27" s="16">
        <v>0</v>
      </c>
      <c r="N27" s="58" t="s">
        <v>321</v>
      </c>
      <c r="O27" s="2" t="s">
        <v>195</v>
      </c>
    </row>
    <row r="28" spans="1:22">
      <c r="O28" s="11"/>
    </row>
    <row r="29" spans="1:22">
      <c r="B29" s="39"/>
    </row>
    <row r="30" spans="1:22">
      <c r="A30" s="3" t="s">
        <v>63</v>
      </c>
      <c r="B30" s="1" t="s">
        <v>1</v>
      </c>
      <c r="C30" s="1" t="s">
        <v>2</v>
      </c>
      <c r="D30" s="1" t="s">
        <v>191</v>
      </c>
      <c r="E30" s="1" t="s">
        <v>61</v>
      </c>
      <c r="F30" s="1" t="s">
        <v>55</v>
      </c>
      <c r="G30" s="1" t="s">
        <v>56</v>
      </c>
      <c r="H30" s="1" t="s">
        <v>57</v>
      </c>
      <c r="I30" s="1" t="s">
        <v>58</v>
      </c>
      <c r="J30" s="1" t="s">
        <v>59</v>
      </c>
      <c r="K30" s="1" t="s">
        <v>60</v>
      </c>
      <c r="L30" s="1" t="s">
        <v>44</v>
      </c>
      <c r="M30" s="1" t="s">
        <v>45</v>
      </c>
      <c r="N30" s="1" t="s">
        <v>185</v>
      </c>
      <c r="O30" s="1" t="s">
        <v>186</v>
      </c>
      <c r="P30" s="1" t="s">
        <v>187</v>
      </c>
      <c r="Q30" s="1" t="s">
        <v>305</v>
      </c>
      <c r="R30" s="36" t="s">
        <v>303</v>
      </c>
      <c r="S30" s="36" t="s">
        <v>304</v>
      </c>
      <c r="T30" s="36" t="s">
        <v>63</v>
      </c>
      <c r="U30" s="43" t="s">
        <v>62</v>
      </c>
      <c r="V30" s="43" t="s">
        <v>184</v>
      </c>
    </row>
    <row r="31" spans="1:22">
      <c r="B31" s="80" t="s">
        <v>51</v>
      </c>
      <c r="C31" s="16">
        <f>L31/M31</f>
        <v>0</v>
      </c>
      <c r="D31" s="16" t="s">
        <v>48</v>
      </c>
      <c r="E31" s="18" t="s">
        <v>48</v>
      </c>
      <c r="F31" s="16">
        <v>1000</v>
      </c>
      <c r="G31" s="16">
        <v>700</v>
      </c>
      <c r="H31" s="16">
        <v>900</v>
      </c>
      <c r="I31" s="16">
        <v>1000</v>
      </c>
      <c r="J31" s="16">
        <v>700</v>
      </c>
      <c r="K31" s="2">
        <v>900</v>
      </c>
      <c r="L31" s="2">
        <f>AVERAGE(O31,P31,Q31)</f>
        <v>0</v>
      </c>
      <c r="M31" s="2">
        <f>AVERAGE(F31,G31,H31)</f>
        <v>866.66666666666663</v>
      </c>
      <c r="N31" s="2"/>
      <c r="O31" s="2">
        <f>IF((F31-I31)&lt;0, 0,(F31-I31))</f>
        <v>0</v>
      </c>
      <c r="P31" s="2">
        <f>IF((G31-J31)&lt;0,0,(G31-J31))</f>
        <v>0</v>
      </c>
      <c r="Q31" s="2">
        <f>IF((H31-K31)&lt;0,0,(H31-K31))</f>
        <v>0</v>
      </c>
      <c r="R31" s="2"/>
      <c r="S31" s="2"/>
      <c r="T31" s="2"/>
      <c r="U31" s="40"/>
      <c r="V31" s="40" t="s">
        <v>302</v>
      </c>
    </row>
    <row r="32" spans="1:22">
      <c r="B32" s="80" t="s">
        <v>52</v>
      </c>
      <c r="C32" s="16">
        <f>L32/M32</f>
        <v>0.34615384615384615</v>
      </c>
      <c r="D32" s="16" t="s">
        <v>48</v>
      </c>
      <c r="E32" s="16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 t="shared" ref="L32:L33" si="1">AVERAGE(O32,P32,Q32)</f>
        <v>300</v>
      </c>
      <c r="M32" s="2">
        <f>AVERAGE(F32,G32,H32)</f>
        <v>866.66666666666663</v>
      </c>
      <c r="N32" s="2"/>
      <c r="O32" s="2">
        <f t="shared" ref="O32:O46" si="2">IF((F32-I32)&lt;0, 0,(F32-I32))</f>
        <v>200</v>
      </c>
      <c r="P32" s="2">
        <f t="shared" ref="P32:P46" si="3">IF((G32-J32)&lt;0,0,(G32-J32))</f>
        <v>400</v>
      </c>
      <c r="Q32" s="2">
        <f t="shared" ref="Q32:Q46" si="4">IF((H32-K32)&lt;0,0,(H32-K32))</f>
        <v>300</v>
      </c>
      <c r="R32" s="40"/>
      <c r="S32" s="2"/>
      <c r="T32" s="2"/>
      <c r="U32" s="40"/>
      <c r="V32" s="40" t="s">
        <v>302</v>
      </c>
    </row>
    <row r="33" spans="2:24">
      <c r="B33" s="80" t="s">
        <v>65</v>
      </c>
      <c r="C33" s="16">
        <f>L33/M33</f>
        <v>0.80000000000000016</v>
      </c>
      <c r="D33" s="16" t="s">
        <v>48</v>
      </c>
      <c r="E33" s="18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 t="shared" si="1"/>
        <v>266.66666666666669</v>
      </c>
      <c r="M33" s="2">
        <f>AVERAGE(F33,G33,H33)</f>
        <v>333.33333333333331</v>
      </c>
      <c r="N33" s="2"/>
      <c r="O33" s="2">
        <f t="shared" si="2"/>
        <v>800</v>
      </c>
      <c r="P33" s="2">
        <f t="shared" si="3"/>
        <v>0</v>
      </c>
      <c r="Q33" s="2">
        <f t="shared" si="4"/>
        <v>0</v>
      </c>
      <c r="R33" s="40"/>
      <c r="S33" s="2"/>
      <c r="T33" s="2"/>
      <c r="U33" s="40"/>
      <c r="V33" s="40" t="s">
        <v>302</v>
      </c>
    </row>
    <row r="34" spans="2:24">
      <c r="B34" s="80" t="s">
        <v>38</v>
      </c>
      <c r="C34" s="16" t="s">
        <v>4</v>
      </c>
      <c r="D34" s="16" t="s">
        <v>48</v>
      </c>
      <c r="E34" s="61" t="s">
        <v>64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2" t="s">
        <v>48</v>
      </c>
      <c r="P34" s="2" t="s">
        <v>48</v>
      </c>
      <c r="Q34" s="2" t="s">
        <v>48</v>
      </c>
      <c r="R34" s="40"/>
      <c r="S34" s="40"/>
      <c r="T34" s="2"/>
      <c r="U34" s="40"/>
      <c r="V34" s="40" t="s">
        <v>302</v>
      </c>
    </row>
    <row r="35" spans="2:24">
      <c r="B35" s="80" t="s">
        <v>68</v>
      </c>
      <c r="C35" s="14">
        <v>-1000000</v>
      </c>
      <c r="D35" s="16" t="s">
        <v>48</v>
      </c>
      <c r="E35" s="18" t="s">
        <v>66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AVERAGE(F35,G35,H35)</f>
        <v>0</v>
      </c>
      <c r="N35" s="2"/>
      <c r="O35" s="2">
        <f t="shared" si="2"/>
        <v>0</v>
      </c>
      <c r="P35" s="2">
        <f t="shared" si="3"/>
        <v>0</v>
      </c>
      <c r="Q35" s="2">
        <f t="shared" si="4"/>
        <v>0</v>
      </c>
      <c r="R35" s="41"/>
      <c r="S35" s="40"/>
      <c r="T35" s="7"/>
      <c r="U35" s="40"/>
      <c r="V35" s="40" t="s">
        <v>302</v>
      </c>
    </row>
    <row r="36" spans="2:24">
      <c r="B36" s="80" t="s">
        <v>38</v>
      </c>
      <c r="C36" s="14" t="s">
        <v>4</v>
      </c>
      <c r="D36" s="16" t="s">
        <v>48</v>
      </c>
      <c r="E36" s="18" t="s">
        <v>64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16" t="s">
        <v>48</v>
      </c>
      <c r="M36" s="16" t="s">
        <v>48</v>
      </c>
      <c r="N36" s="2"/>
      <c r="O36" s="2" t="s">
        <v>48</v>
      </c>
      <c r="P36" s="2" t="s">
        <v>48</v>
      </c>
      <c r="Q36" s="2" t="s">
        <v>48</v>
      </c>
      <c r="R36" s="40"/>
      <c r="S36" s="40"/>
      <c r="T36" s="2"/>
      <c r="U36" s="40"/>
      <c r="V36" s="40" t="s">
        <v>302</v>
      </c>
    </row>
    <row r="37" spans="2:24">
      <c r="B37" s="80" t="s">
        <v>70</v>
      </c>
      <c r="C37" s="16" t="s">
        <v>4</v>
      </c>
      <c r="D37" s="16" t="s">
        <v>48</v>
      </c>
      <c r="E37" s="18" t="s">
        <v>69</v>
      </c>
      <c r="F37" s="16">
        <v>400</v>
      </c>
      <c r="G37" s="16">
        <v>300</v>
      </c>
      <c r="H37" s="16">
        <v>700</v>
      </c>
      <c r="I37" s="16" t="s">
        <v>48</v>
      </c>
      <c r="J37" s="16" t="s">
        <v>48</v>
      </c>
      <c r="K37" s="16" t="s">
        <v>48</v>
      </c>
      <c r="L37" s="16" t="s">
        <v>48</v>
      </c>
      <c r="M37" s="2">
        <f t="shared" ref="M37:M46" si="5">AVERAGE(F37,G37,H37)</f>
        <v>466.66666666666669</v>
      </c>
      <c r="N37" s="2"/>
      <c r="O37" s="2" t="s">
        <v>48</v>
      </c>
      <c r="P37" s="2" t="s">
        <v>48</v>
      </c>
      <c r="Q37" s="2" t="s">
        <v>48</v>
      </c>
      <c r="R37" s="40"/>
      <c r="S37" s="40"/>
      <c r="T37" s="2"/>
      <c r="U37" s="40"/>
      <c r="V37" s="40" t="s">
        <v>302</v>
      </c>
    </row>
    <row r="38" spans="2:24">
      <c r="B38" s="80" t="s">
        <v>71</v>
      </c>
      <c r="C38" s="16">
        <v>0</v>
      </c>
      <c r="D38" s="16" t="s">
        <v>48</v>
      </c>
      <c r="E38" s="18"/>
      <c r="F38" s="16">
        <v>500</v>
      </c>
      <c r="G38" s="16">
        <v>300</v>
      </c>
      <c r="H38" s="16">
        <v>600</v>
      </c>
      <c r="I38" s="16">
        <v>800</v>
      </c>
      <c r="J38" s="16">
        <v>700</v>
      </c>
      <c r="K38" s="16">
        <v>900</v>
      </c>
      <c r="L38" s="16">
        <f t="shared" ref="L38:L42" si="6">AVERAGE(O38,P38,Q38)</f>
        <v>0</v>
      </c>
      <c r="M38" s="16">
        <f t="shared" si="5"/>
        <v>466.66666666666669</v>
      </c>
      <c r="N38" s="16"/>
      <c r="O38" s="16">
        <f t="shared" si="2"/>
        <v>0</v>
      </c>
      <c r="P38" s="16">
        <f t="shared" si="3"/>
        <v>0</v>
      </c>
      <c r="Q38" s="16">
        <f t="shared" si="4"/>
        <v>0</v>
      </c>
      <c r="R38" s="54">
        <v>0</v>
      </c>
      <c r="S38" s="54">
        <v>466</v>
      </c>
      <c r="T38" s="16">
        <v>0</v>
      </c>
      <c r="U38" s="54"/>
      <c r="V38" s="40" t="s">
        <v>195</v>
      </c>
    </row>
    <row r="39" spans="2:24">
      <c r="B39" s="80" t="s">
        <v>73</v>
      </c>
      <c r="C39" s="14">
        <v>-1000000</v>
      </c>
      <c r="D39" s="16" t="s">
        <v>48</v>
      </c>
      <c r="E39" s="25" t="s">
        <v>66</v>
      </c>
      <c r="F39" s="16">
        <v>-500</v>
      </c>
      <c r="G39" s="16">
        <v>300</v>
      </c>
      <c r="H39" s="16">
        <v>200</v>
      </c>
      <c r="I39" s="16">
        <v>800</v>
      </c>
      <c r="J39" s="16">
        <v>700</v>
      </c>
      <c r="K39" s="16">
        <v>900</v>
      </c>
      <c r="L39" s="16">
        <f t="shared" si="6"/>
        <v>0</v>
      </c>
      <c r="M39" s="16">
        <f t="shared" si="5"/>
        <v>0</v>
      </c>
      <c r="N39" s="16"/>
      <c r="O39" s="16">
        <f t="shared" si="2"/>
        <v>0</v>
      </c>
      <c r="P39" s="16">
        <f t="shared" si="3"/>
        <v>0</v>
      </c>
      <c r="Q39" s="16">
        <f t="shared" si="4"/>
        <v>0</v>
      </c>
      <c r="R39" s="16">
        <v>0</v>
      </c>
      <c r="S39" s="16">
        <v>0</v>
      </c>
      <c r="T39" s="60">
        <v>-1000000</v>
      </c>
      <c r="U39" s="42" t="s">
        <v>66</v>
      </c>
      <c r="V39" s="40" t="s">
        <v>195</v>
      </c>
    </row>
    <row r="40" spans="2:24">
      <c r="B40" s="80" t="s">
        <v>74</v>
      </c>
      <c r="C40" s="16" t="s">
        <v>4</v>
      </c>
      <c r="D40" s="16" t="s">
        <v>48</v>
      </c>
      <c r="E40" s="18" t="s">
        <v>72</v>
      </c>
      <c r="F40" s="16">
        <v>-500</v>
      </c>
      <c r="G40" s="16">
        <v>300</v>
      </c>
      <c r="H40" s="16">
        <v>100</v>
      </c>
      <c r="I40" s="16">
        <v>800</v>
      </c>
      <c r="J40" s="16">
        <v>700</v>
      </c>
      <c r="K40" s="16">
        <v>900</v>
      </c>
      <c r="L40" s="16">
        <f t="shared" si="6"/>
        <v>0</v>
      </c>
      <c r="M40" s="16">
        <f t="shared" si="5"/>
        <v>-33.333333333333336</v>
      </c>
      <c r="N40" s="16"/>
      <c r="O40" s="16">
        <f t="shared" si="2"/>
        <v>0</v>
      </c>
      <c r="P40" s="16">
        <f t="shared" si="3"/>
        <v>0</v>
      </c>
      <c r="Q40" s="16">
        <f t="shared" si="4"/>
        <v>0</v>
      </c>
      <c r="R40" s="54">
        <v>0</v>
      </c>
      <c r="S40" s="54">
        <v>-33</v>
      </c>
      <c r="T40" s="24" t="s">
        <v>196</v>
      </c>
      <c r="U40" s="54" t="s">
        <v>72</v>
      </c>
      <c r="V40" s="42" t="s">
        <v>195</v>
      </c>
    </row>
    <row r="41" spans="2:24">
      <c r="B41" s="80" t="s">
        <v>75</v>
      </c>
      <c r="C41" s="16" t="s">
        <v>4</v>
      </c>
      <c r="D41" s="16" t="s">
        <v>48</v>
      </c>
      <c r="E41" s="18" t="s">
        <v>72</v>
      </c>
      <c r="F41" s="16">
        <v>-500</v>
      </c>
      <c r="G41" s="16">
        <v>300</v>
      </c>
      <c r="H41" s="16">
        <v>100</v>
      </c>
      <c r="I41" s="16">
        <v>-800</v>
      </c>
      <c r="J41" s="16">
        <v>200</v>
      </c>
      <c r="K41" s="16">
        <v>50</v>
      </c>
      <c r="L41" s="16">
        <f t="shared" si="6"/>
        <v>150</v>
      </c>
      <c r="M41" s="2">
        <f t="shared" si="5"/>
        <v>-33.333333333333336</v>
      </c>
      <c r="N41" s="2"/>
      <c r="O41" s="2">
        <f t="shared" si="2"/>
        <v>300</v>
      </c>
      <c r="P41" s="2">
        <f t="shared" si="3"/>
        <v>100</v>
      </c>
      <c r="Q41" s="2">
        <f t="shared" si="4"/>
        <v>50</v>
      </c>
      <c r="R41" s="2"/>
      <c r="S41" s="2"/>
      <c r="T41" s="2"/>
      <c r="U41" s="40"/>
      <c r="V41" s="42" t="s">
        <v>195</v>
      </c>
    </row>
    <row r="42" spans="2:24">
      <c r="B42" s="80" t="s">
        <v>76</v>
      </c>
      <c r="C42" s="19" t="s">
        <v>4</v>
      </c>
      <c r="D42" s="16" t="s">
        <v>48</v>
      </c>
      <c r="E42" s="18" t="s">
        <v>77</v>
      </c>
      <c r="F42" s="16">
        <v>-500</v>
      </c>
      <c r="G42" s="16">
        <v>300</v>
      </c>
      <c r="H42" s="16">
        <v>200</v>
      </c>
      <c r="I42" s="16">
        <v>-800</v>
      </c>
      <c r="J42" s="16">
        <v>-700</v>
      </c>
      <c r="K42" s="16">
        <v>900</v>
      </c>
      <c r="L42" s="16">
        <f t="shared" si="6"/>
        <v>433.33333333333331</v>
      </c>
      <c r="M42" s="16">
        <f t="shared" si="5"/>
        <v>0</v>
      </c>
      <c r="N42" s="2"/>
      <c r="O42" s="2">
        <f t="shared" si="2"/>
        <v>300</v>
      </c>
      <c r="P42" s="2">
        <f t="shared" si="3"/>
        <v>1000</v>
      </c>
      <c r="Q42" s="2">
        <f t="shared" si="4"/>
        <v>0</v>
      </c>
      <c r="R42" s="16">
        <v>433</v>
      </c>
      <c r="S42" s="16">
        <v>0</v>
      </c>
      <c r="T42" s="60" t="s">
        <v>196</v>
      </c>
      <c r="U42" s="42" t="s">
        <v>77</v>
      </c>
      <c r="V42" s="42" t="s">
        <v>195</v>
      </c>
      <c r="W42" s="63"/>
      <c r="X42" s="63"/>
    </row>
    <row r="43" spans="2:24" s="15" customFormat="1">
      <c r="B43" s="82" t="s">
        <v>323</v>
      </c>
      <c r="C43" s="17">
        <f>N43</f>
        <v>999999</v>
      </c>
      <c r="D43" s="17" t="s">
        <v>193</v>
      </c>
      <c r="E43" s="62" t="s">
        <v>194</v>
      </c>
      <c r="F43" s="24">
        <v>500</v>
      </c>
      <c r="G43" s="24">
        <v>300</v>
      </c>
      <c r="H43" s="24">
        <v>100</v>
      </c>
      <c r="I43" s="24">
        <v>500</v>
      </c>
      <c r="J43" s="24">
        <v>300</v>
      </c>
      <c r="K43" s="24">
        <v>100</v>
      </c>
      <c r="L43" s="2">
        <f t="shared" ref="L43:L46" si="7">AVERAGE((F43-I43),(G43-J43),(H43-K43))</f>
        <v>0</v>
      </c>
      <c r="M43" s="2">
        <f t="shared" si="5"/>
        <v>300</v>
      </c>
      <c r="N43" s="7">
        <f>IF(AND(D43 &lt;&gt; "AC", (L43/M43)=0),999999,"")</f>
        <v>999999</v>
      </c>
      <c r="O43" s="2">
        <f t="shared" si="2"/>
        <v>0</v>
      </c>
      <c r="P43" s="2">
        <f t="shared" si="3"/>
        <v>0</v>
      </c>
      <c r="Q43" s="2">
        <f t="shared" si="4"/>
        <v>0</v>
      </c>
      <c r="R43" s="14"/>
      <c r="S43" s="16"/>
      <c r="T43" s="59"/>
      <c r="U43" s="42"/>
      <c r="V43" s="42" t="s">
        <v>195</v>
      </c>
    </row>
    <row r="44" spans="2:24" s="15" customFormat="1">
      <c r="B44" s="80" t="s">
        <v>324</v>
      </c>
      <c r="C44" s="17">
        <v>0</v>
      </c>
      <c r="D44" s="14" t="s">
        <v>192</v>
      </c>
      <c r="E44" s="18" t="s">
        <v>48</v>
      </c>
      <c r="F44" s="16">
        <v>500</v>
      </c>
      <c r="G44" s="16">
        <v>300</v>
      </c>
      <c r="H44" s="16">
        <v>100</v>
      </c>
      <c r="I44" s="16">
        <v>500</v>
      </c>
      <c r="J44" s="16">
        <v>300</v>
      </c>
      <c r="K44" s="16">
        <v>100</v>
      </c>
      <c r="L44" s="2">
        <f t="shared" si="7"/>
        <v>0</v>
      </c>
      <c r="M44" s="2">
        <f t="shared" si="5"/>
        <v>300</v>
      </c>
      <c r="N44" s="7" t="str">
        <f t="shared" ref="N44:N46" si="8">IF(AND(D44 &lt;&gt; "AC", (L44/M44)=0),999999,"")</f>
        <v/>
      </c>
      <c r="O44" s="2">
        <f t="shared" si="2"/>
        <v>0</v>
      </c>
      <c r="P44" s="2">
        <f t="shared" si="3"/>
        <v>0</v>
      </c>
      <c r="Q44" s="2">
        <f t="shared" si="4"/>
        <v>0</v>
      </c>
      <c r="R44" s="14"/>
      <c r="S44" s="16"/>
      <c r="T44" s="2"/>
      <c r="U44" s="42"/>
      <c r="V44" s="42" t="s">
        <v>195</v>
      </c>
    </row>
    <row r="45" spans="2:24" s="15" customFormat="1">
      <c r="B45" s="80" t="s">
        <v>325</v>
      </c>
      <c r="C45" s="17">
        <v>0.34639999999999999</v>
      </c>
      <c r="D45" s="17" t="s">
        <v>193</v>
      </c>
      <c r="E45" s="18" t="s">
        <v>48</v>
      </c>
      <c r="F45" s="16">
        <v>1000</v>
      </c>
      <c r="G45" s="16">
        <v>700</v>
      </c>
      <c r="H45" s="16">
        <v>900</v>
      </c>
      <c r="I45" s="16">
        <v>800</v>
      </c>
      <c r="J45" s="16">
        <v>300</v>
      </c>
      <c r="K45" s="16">
        <v>600</v>
      </c>
      <c r="L45" s="2">
        <f t="shared" si="7"/>
        <v>300</v>
      </c>
      <c r="M45" s="2">
        <f t="shared" si="5"/>
        <v>866.66666666666663</v>
      </c>
      <c r="N45" s="7" t="str">
        <f t="shared" si="8"/>
        <v/>
      </c>
      <c r="O45" s="2">
        <f t="shared" si="2"/>
        <v>200</v>
      </c>
      <c r="P45" s="2">
        <f t="shared" si="3"/>
        <v>400</v>
      </c>
      <c r="Q45" s="2">
        <f t="shared" si="4"/>
        <v>300</v>
      </c>
      <c r="R45" s="14"/>
      <c r="S45" s="16"/>
      <c r="T45" s="2"/>
      <c r="U45" s="42"/>
      <c r="V45" s="42" t="s">
        <v>195</v>
      </c>
    </row>
    <row r="46" spans="2:24" s="15" customFormat="1">
      <c r="B46" s="80" t="s">
        <v>78</v>
      </c>
      <c r="C46" s="14">
        <v>0.34639999999999999</v>
      </c>
      <c r="D46" s="14" t="s">
        <v>192</v>
      </c>
      <c r="E46" s="18" t="s">
        <v>48</v>
      </c>
      <c r="F46" s="16">
        <v>1000</v>
      </c>
      <c r="G46" s="16">
        <v>700</v>
      </c>
      <c r="H46" s="16">
        <v>900</v>
      </c>
      <c r="I46" s="16">
        <v>800</v>
      </c>
      <c r="J46" s="16">
        <v>300</v>
      </c>
      <c r="K46" s="16">
        <v>600</v>
      </c>
      <c r="L46" s="2">
        <f t="shared" si="7"/>
        <v>300</v>
      </c>
      <c r="M46" s="2">
        <f t="shared" si="5"/>
        <v>866.66666666666663</v>
      </c>
      <c r="N46" s="7" t="str">
        <f t="shared" si="8"/>
        <v/>
      </c>
      <c r="O46" s="2">
        <f t="shared" si="2"/>
        <v>200</v>
      </c>
      <c r="P46" s="2">
        <f t="shared" si="3"/>
        <v>400</v>
      </c>
      <c r="Q46" s="2">
        <f t="shared" si="4"/>
        <v>300</v>
      </c>
      <c r="R46" s="14"/>
      <c r="S46" s="16"/>
      <c r="T46" s="2"/>
      <c r="U46" s="42"/>
      <c r="V46" s="42" t="s">
        <v>195</v>
      </c>
    </row>
    <row r="47" spans="2:24">
      <c r="N47" s="7"/>
    </row>
    <row r="48" spans="2:24">
      <c r="B48" s="39"/>
    </row>
    <row r="49" spans="1:22">
      <c r="A49" s="3" t="s">
        <v>85</v>
      </c>
      <c r="B49" s="1" t="s">
        <v>1</v>
      </c>
      <c r="C49" s="1" t="s">
        <v>2</v>
      </c>
      <c r="D49" s="1" t="s">
        <v>87</v>
      </c>
      <c r="E49" s="1" t="s">
        <v>79</v>
      </c>
      <c r="F49" s="1" t="s">
        <v>80</v>
      </c>
      <c r="G49" s="1" t="s">
        <v>81</v>
      </c>
      <c r="H49" s="1" t="s">
        <v>82</v>
      </c>
      <c r="I49" s="1" t="s">
        <v>83</v>
      </c>
      <c r="J49" s="1" t="s">
        <v>84</v>
      </c>
      <c r="K49" s="1" t="s">
        <v>44</v>
      </c>
      <c r="L49" s="1" t="s">
        <v>45</v>
      </c>
      <c r="M49" s="1" t="s">
        <v>185</v>
      </c>
      <c r="N49" s="1" t="s">
        <v>186</v>
      </c>
      <c r="O49" s="1" t="s">
        <v>187</v>
      </c>
      <c r="P49" s="36" t="s">
        <v>208</v>
      </c>
      <c r="Q49" s="36" t="s">
        <v>209</v>
      </c>
      <c r="R49" s="36" t="s">
        <v>85</v>
      </c>
      <c r="S49" s="43" t="s">
        <v>86</v>
      </c>
      <c r="T49" s="36" t="s">
        <v>184</v>
      </c>
    </row>
    <row r="50" spans="1:22">
      <c r="A50" s="15"/>
      <c r="B50" s="82" t="s">
        <v>210</v>
      </c>
      <c r="C50" s="2">
        <f>K50/L50</f>
        <v>0</v>
      </c>
      <c r="D50" s="40"/>
      <c r="E50" s="2">
        <v>2500</v>
      </c>
      <c r="F50" s="2">
        <v>1500</v>
      </c>
      <c r="G50" s="2">
        <v>800</v>
      </c>
      <c r="H50" s="2">
        <v>1700</v>
      </c>
      <c r="I50" s="2">
        <v>900</v>
      </c>
      <c r="J50" s="2">
        <v>500</v>
      </c>
      <c r="K50" s="2">
        <f>AVERAGE(M50,N50,O50)</f>
        <v>0</v>
      </c>
      <c r="L50" s="2">
        <f>AVERAGE(E50,F50,G50)</f>
        <v>1600</v>
      </c>
      <c r="M50" s="2">
        <f>IF((H50-E50)&lt;0,0,(H50-E50))</f>
        <v>0</v>
      </c>
      <c r="N50" s="2">
        <f>IF((I50-F50)&lt;0,0,(I50-F50))</f>
        <v>0</v>
      </c>
      <c r="O50" s="2">
        <f>IF((J50-G50)&lt;0,0,(J50-G50))</f>
        <v>0</v>
      </c>
      <c r="P50" s="2">
        <v>0</v>
      </c>
      <c r="Q50" s="37">
        <v>1600</v>
      </c>
      <c r="R50" s="2">
        <v>0</v>
      </c>
      <c r="S50" s="40"/>
      <c r="T50" s="2" t="s">
        <v>195</v>
      </c>
      <c r="U50" s="63"/>
      <c r="V50" s="63"/>
    </row>
    <row r="51" spans="1:22">
      <c r="B51" s="80" t="s">
        <v>211</v>
      </c>
      <c r="C51" s="2">
        <f>K51/L51</f>
        <v>0.39999999999999997</v>
      </c>
      <c r="D51" s="40"/>
      <c r="E51" s="2">
        <v>1000</v>
      </c>
      <c r="F51" s="2">
        <v>700</v>
      </c>
      <c r="G51" s="2">
        <v>800</v>
      </c>
      <c r="H51" s="2">
        <v>1500</v>
      </c>
      <c r="I51" s="2">
        <v>800</v>
      </c>
      <c r="J51" s="2">
        <v>1200</v>
      </c>
      <c r="K51" s="2">
        <f>AVERAGE(M51,N51,O51)</f>
        <v>333.33333333333331</v>
      </c>
      <c r="L51" s="2">
        <f>AVERAGE(E51,F51,G51)</f>
        <v>833.33333333333337</v>
      </c>
      <c r="M51" s="2">
        <f t="shared" ref="M51:M58" si="9">IF((H51-E51)&lt;0,0,(H51-E51))</f>
        <v>500</v>
      </c>
      <c r="N51" s="2">
        <f>IF((I51-F51)&lt;0,0,(I51-F51))</f>
        <v>100</v>
      </c>
      <c r="O51" s="2">
        <f>IF((J51-G51)&lt;0,0,(J51-G51))</f>
        <v>400</v>
      </c>
      <c r="P51" s="2">
        <v>333.33</v>
      </c>
      <c r="Q51" s="2">
        <v>833.33</v>
      </c>
      <c r="R51" s="2">
        <v>0.4</v>
      </c>
      <c r="S51" s="40"/>
      <c r="T51" s="2" t="s">
        <v>195</v>
      </c>
    </row>
    <row r="52" spans="1:22">
      <c r="B52" s="82" t="s">
        <v>212</v>
      </c>
      <c r="C52" s="2" t="s">
        <v>4</v>
      </c>
      <c r="D52" s="40" t="s">
        <v>64</v>
      </c>
      <c r="E52" s="2" t="s">
        <v>48</v>
      </c>
      <c r="F52" s="2" t="s">
        <v>48</v>
      </c>
      <c r="G52" s="2" t="s">
        <v>48</v>
      </c>
      <c r="H52" s="2" t="s">
        <v>48</v>
      </c>
      <c r="I52" s="2" t="s">
        <v>48</v>
      </c>
      <c r="J52" s="2" t="s">
        <v>48</v>
      </c>
      <c r="K52" s="2"/>
      <c r="L52" s="2" t="s">
        <v>48</v>
      </c>
      <c r="M52" s="2" t="s">
        <v>48</v>
      </c>
      <c r="N52" s="2" t="s">
        <v>48</v>
      </c>
      <c r="O52" s="2" t="s">
        <v>48</v>
      </c>
      <c r="P52" s="2" t="s">
        <v>196</v>
      </c>
      <c r="Q52" s="2" t="s">
        <v>196</v>
      </c>
      <c r="R52" s="2" t="s">
        <v>196</v>
      </c>
      <c r="S52" s="40" t="s">
        <v>64</v>
      </c>
      <c r="T52" s="2" t="s">
        <v>195</v>
      </c>
    </row>
    <row r="53" spans="1:22">
      <c r="B53" s="80" t="s">
        <v>213</v>
      </c>
      <c r="C53" s="16">
        <v>0</v>
      </c>
      <c r="D53" s="40" t="s">
        <v>66</v>
      </c>
      <c r="E53" s="16">
        <v>1000</v>
      </c>
      <c r="F53" s="16">
        <v>-600</v>
      </c>
      <c r="G53" s="16">
        <v>-400</v>
      </c>
      <c r="H53" s="5">
        <v>400</v>
      </c>
      <c r="I53" s="5">
        <v>-700</v>
      </c>
      <c r="J53" s="5">
        <v>-500</v>
      </c>
      <c r="K53" s="16">
        <f>AVERAGE(M53,N53,O53)</f>
        <v>0</v>
      </c>
      <c r="L53" s="2">
        <f t="shared" ref="L53:L54" si="10">AVERAGE(E53,F53,G53)</f>
        <v>0</v>
      </c>
      <c r="M53" s="2">
        <f>IF((H53-E53)&lt;0,0,(H53-E53))</f>
        <v>0</v>
      </c>
      <c r="N53" s="2">
        <f t="shared" ref="N53" si="11">IF((I53-F53)&lt;0,0,(I53-F53))</f>
        <v>0</v>
      </c>
      <c r="O53" s="2">
        <f>IF((J53-G53)&lt;0,0,(J53-G53))</f>
        <v>0</v>
      </c>
      <c r="P53" s="16">
        <v>0</v>
      </c>
      <c r="Q53" s="16">
        <v>0</v>
      </c>
      <c r="R53" s="7">
        <v>0</v>
      </c>
      <c r="S53" s="40" t="s">
        <v>66</v>
      </c>
      <c r="T53" s="2" t="s">
        <v>195</v>
      </c>
    </row>
    <row r="54" spans="1:22">
      <c r="B54" s="80" t="s">
        <v>214</v>
      </c>
      <c r="C54" s="19">
        <v>1000000</v>
      </c>
      <c r="D54" s="40" t="s">
        <v>88</v>
      </c>
      <c r="E54" s="2">
        <v>-500</v>
      </c>
      <c r="F54" s="2">
        <v>300</v>
      </c>
      <c r="G54" s="2">
        <v>200</v>
      </c>
      <c r="H54" s="2">
        <v>800</v>
      </c>
      <c r="I54" s="2">
        <v>700</v>
      </c>
      <c r="J54" s="2">
        <v>900</v>
      </c>
      <c r="K54" s="16">
        <f>AVERAGE(M54,N54,O54)</f>
        <v>800</v>
      </c>
      <c r="L54" s="16">
        <f t="shared" si="10"/>
        <v>0</v>
      </c>
      <c r="M54" s="2">
        <f t="shared" si="9"/>
        <v>1300</v>
      </c>
      <c r="N54" s="2">
        <f t="shared" ref="N54:N58" si="12">IF((I54-F54)&lt;0,0,(I54-F54))</f>
        <v>400</v>
      </c>
      <c r="O54" s="2">
        <f>IF((J54-G54)&lt;0,0,(J54-G54))</f>
        <v>700</v>
      </c>
      <c r="P54" s="37">
        <v>800</v>
      </c>
      <c r="Q54" s="2">
        <v>0</v>
      </c>
      <c r="R54" s="37">
        <v>1000000</v>
      </c>
      <c r="S54" s="40" t="s">
        <v>88</v>
      </c>
      <c r="T54" s="2" t="s">
        <v>195</v>
      </c>
    </row>
    <row r="55" spans="1:22">
      <c r="B55" s="80" t="s">
        <v>215</v>
      </c>
      <c r="C55" s="7" t="s">
        <v>4</v>
      </c>
      <c r="D55" s="40" t="s">
        <v>64</v>
      </c>
      <c r="E55" s="17" t="s">
        <v>48</v>
      </c>
      <c r="F55" s="17" t="s">
        <v>48</v>
      </c>
      <c r="G55" s="17" t="s">
        <v>48</v>
      </c>
      <c r="H55" s="7">
        <v>500</v>
      </c>
      <c r="I55" s="7">
        <v>200</v>
      </c>
      <c r="J55" s="7">
        <v>2500</v>
      </c>
      <c r="K55" s="2" t="s">
        <v>48</v>
      </c>
      <c r="L55" s="7" t="s">
        <v>48</v>
      </c>
      <c r="M55" s="2" t="s">
        <v>48</v>
      </c>
      <c r="N55" s="2" t="s">
        <v>48</v>
      </c>
      <c r="O55" s="2" t="s">
        <v>48</v>
      </c>
      <c r="P55" s="7" t="s">
        <v>196</v>
      </c>
      <c r="Q55" s="7" t="s">
        <v>196</v>
      </c>
      <c r="R55" s="2" t="s">
        <v>196</v>
      </c>
      <c r="S55" s="40" t="s">
        <v>64</v>
      </c>
      <c r="T55" s="2" t="s">
        <v>195</v>
      </c>
    </row>
    <row r="56" spans="1:22" s="20" customFormat="1">
      <c r="B56" s="80" t="s">
        <v>216</v>
      </c>
      <c r="C56" s="2" t="s">
        <v>4</v>
      </c>
      <c r="D56" s="40" t="s">
        <v>69</v>
      </c>
      <c r="E56" s="16">
        <v>400</v>
      </c>
      <c r="F56" s="16">
        <v>300</v>
      </c>
      <c r="G56" s="16">
        <v>700</v>
      </c>
      <c r="H56" s="16" t="s">
        <v>48</v>
      </c>
      <c r="I56" s="16" t="s">
        <v>48</v>
      </c>
      <c r="J56" s="16" t="s">
        <v>48</v>
      </c>
      <c r="K56" s="2" t="s">
        <v>48</v>
      </c>
      <c r="L56" s="2">
        <f>AVERAGE(E56,F56,G56)</f>
        <v>466.66666666666669</v>
      </c>
      <c r="M56" s="2" t="s">
        <v>48</v>
      </c>
      <c r="N56" s="2" t="s">
        <v>48</v>
      </c>
      <c r="O56" s="2" t="s">
        <v>48</v>
      </c>
      <c r="P56" s="2" t="s">
        <v>196</v>
      </c>
      <c r="Q56" s="2">
        <v>466.67</v>
      </c>
      <c r="R56" s="2" t="s">
        <v>196</v>
      </c>
      <c r="S56" s="40" t="s">
        <v>69</v>
      </c>
      <c r="T56" s="2" t="s">
        <v>195</v>
      </c>
    </row>
    <row r="57" spans="1:22" s="21" customFormat="1">
      <c r="B57" s="80" t="s">
        <v>217</v>
      </c>
      <c r="C57" s="16" t="s">
        <v>4</v>
      </c>
      <c r="D57" s="40" t="s">
        <v>72</v>
      </c>
      <c r="E57" s="16">
        <v>-500</v>
      </c>
      <c r="F57" s="16">
        <v>300</v>
      </c>
      <c r="G57" s="16">
        <v>100</v>
      </c>
      <c r="H57" s="16">
        <v>600</v>
      </c>
      <c r="I57" s="16">
        <v>-700</v>
      </c>
      <c r="J57" s="16">
        <v>-1000</v>
      </c>
      <c r="K57" s="16">
        <f>AVERAGE(M57,N57,O57)</f>
        <v>366.66666666666669</v>
      </c>
      <c r="L57" s="16">
        <f t="shared" ref="L57:L58" si="13">AVERAGE(E57,F57,G57)</f>
        <v>-33.333333333333336</v>
      </c>
      <c r="M57" s="2">
        <f t="shared" si="9"/>
        <v>1100</v>
      </c>
      <c r="N57" s="2">
        <f t="shared" si="12"/>
        <v>0</v>
      </c>
      <c r="O57" s="2">
        <f>IF((J57-G57)&lt;0,0,(J57-G57))</f>
        <v>0</v>
      </c>
      <c r="P57" s="16">
        <v>366.67</v>
      </c>
      <c r="Q57" s="16">
        <v>-33.33</v>
      </c>
      <c r="R57" s="2" t="s">
        <v>196</v>
      </c>
      <c r="S57" s="40" t="s">
        <v>72</v>
      </c>
      <c r="T57" s="2" t="s">
        <v>195</v>
      </c>
    </row>
    <row r="58" spans="1:22" s="20" customFormat="1">
      <c r="A58" s="21"/>
      <c r="B58" s="80" t="s">
        <v>218</v>
      </c>
      <c r="C58" s="2" t="s">
        <v>4</v>
      </c>
      <c r="D58" s="40" t="s">
        <v>72</v>
      </c>
      <c r="E58" s="2">
        <v>-500</v>
      </c>
      <c r="F58" s="2">
        <v>300</v>
      </c>
      <c r="G58" s="2">
        <v>100</v>
      </c>
      <c r="H58" s="2">
        <v>-500</v>
      </c>
      <c r="I58" s="2">
        <v>300</v>
      </c>
      <c r="J58" s="2">
        <v>100</v>
      </c>
      <c r="K58" s="16">
        <f t="shared" ref="K58" si="14">AVERAGE((H58-E58),(I58-F58),(J58-G58))</f>
        <v>0</v>
      </c>
      <c r="L58" s="16">
        <f t="shared" si="13"/>
        <v>-33.333333333333336</v>
      </c>
      <c r="M58" s="2">
        <f t="shared" si="9"/>
        <v>0</v>
      </c>
      <c r="N58" s="2">
        <f t="shared" si="12"/>
        <v>0</v>
      </c>
      <c r="O58" s="2">
        <f>IF((J58-G58)&lt;0,0,(J58-G58))</f>
        <v>0</v>
      </c>
      <c r="P58" s="2">
        <v>0</v>
      </c>
      <c r="Q58" s="2">
        <v>-33.33</v>
      </c>
      <c r="R58" s="7" t="s">
        <v>196</v>
      </c>
      <c r="S58" s="40" t="s">
        <v>72</v>
      </c>
      <c r="T58" s="2" t="s">
        <v>195</v>
      </c>
    </row>
    <row r="59" spans="1:22">
      <c r="R59" s="35"/>
    </row>
    <row r="60" spans="1:22">
      <c r="B60" s="39"/>
    </row>
    <row r="61" spans="1:22">
      <c r="A61" s="3" t="s">
        <v>95</v>
      </c>
      <c r="B61" s="1" t="s">
        <v>1</v>
      </c>
      <c r="C61" s="1" t="s">
        <v>2</v>
      </c>
      <c r="D61" s="1" t="s">
        <v>96</v>
      </c>
      <c r="E61" s="1" t="s">
        <v>89</v>
      </c>
      <c r="F61" s="1" t="s">
        <v>90</v>
      </c>
      <c r="G61" s="1" t="s">
        <v>91</v>
      </c>
      <c r="H61" s="1" t="s">
        <v>92</v>
      </c>
      <c r="I61" s="1" t="s">
        <v>93</v>
      </c>
      <c r="J61" s="1" t="s">
        <v>94</v>
      </c>
      <c r="K61" s="1" t="s">
        <v>44</v>
      </c>
      <c r="L61" s="1" t="s">
        <v>45</v>
      </c>
      <c r="M61" s="1" t="s">
        <v>185</v>
      </c>
      <c r="N61" s="1" t="s">
        <v>186</v>
      </c>
      <c r="O61" s="1" t="s">
        <v>187</v>
      </c>
      <c r="P61" s="36" t="s">
        <v>197</v>
      </c>
      <c r="Q61" s="36" t="s">
        <v>198</v>
      </c>
      <c r="R61" s="36" t="s">
        <v>95</v>
      </c>
      <c r="S61" s="43" t="s">
        <v>97</v>
      </c>
      <c r="T61" s="36" t="s">
        <v>184</v>
      </c>
    </row>
    <row r="62" spans="1:22">
      <c r="A62" s="15"/>
      <c r="B62" s="82" t="s">
        <v>199</v>
      </c>
      <c r="C62" s="2">
        <f>K62/L62</f>
        <v>0</v>
      </c>
      <c r="D62" s="40"/>
      <c r="E62" s="2">
        <v>2500</v>
      </c>
      <c r="F62" s="2">
        <v>1500</v>
      </c>
      <c r="G62" s="2">
        <v>800</v>
      </c>
      <c r="H62" s="2">
        <v>1700</v>
      </c>
      <c r="I62" s="2">
        <v>900</v>
      </c>
      <c r="J62" s="2">
        <v>500</v>
      </c>
      <c r="K62" s="2">
        <f>AVERAGE(M62,N62,O62)</f>
        <v>0</v>
      </c>
      <c r="L62" s="2">
        <f>AVERAGE(E62,F62,G62)</f>
        <v>1600</v>
      </c>
      <c r="M62" s="2">
        <f t="shared" ref="M62:N63" si="15">IF((H62-E62)&lt;0,0,(H62-E62))</f>
        <v>0</v>
      </c>
      <c r="N62" s="2">
        <f t="shared" si="15"/>
        <v>0</v>
      </c>
      <c r="O62" s="2">
        <f>IF((J62-G62)&lt;0,0,(J62-G62))</f>
        <v>0</v>
      </c>
      <c r="P62" s="2">
        <v>0</v>
      </c>
      <c r="Q62" s="37">
        <v>1600</v>
      </c>
      <c r="R62" s="2">
        <v>0</v>
      </c>
      <c r="S62" s="40"/>
      <c r="T62" s="2" t="s">
        <v>195</v>
      </c>
      <c r="U62" s="63"/>
      <c r="V62" s="63"/>
    </row>
    <row r="63" spans="1:22">
      <c r="B63" s="80" t="s">
        <v>200</v>
      </c>
      <c r="C63" s="2">
        <f>K63/L63</f>
        <v>0.39999999999999997</v>
      </c>
      <c r="D63" s="40"/>
      <c r="E63" s="2">
        <v>1000</v>
      </c>
      <c r="F63" s="2">
        <v>700</v>
      </c>
      <c r="G63" s="2">
        <v>800</v>
      </c>
      <c r="H63" s="2">
        <v>1500</v>
      </c>
      <c r="I63" s="2">
        <v>800</v>
      </c>
      <c r="J63" s="2">
        <v>1200</v>
      </c>
      <c r="K63" s="2">
        <f>AVERAGE(M63,N63,O63)</f>
        <v>333.33333333333331</v>
      </c>
      <c r="L63" s="2">
        <f>AVERAGE(E63,F63,G63)</f>
        <v>833.33333333333337</v>
      </c>
      <c r="M63" s="2">
        <f t="shared" si="15"/>
        <v>500</v>
      </c>
      <c r="N63" s="2">
        <f t="shared" si="15"/>
        <v>100</v>
      </c>
      <c r="O63" s="2">
        <f>IF((J63-G63)&lt;0,0,(J63-G63))</f>
        <v>400</v>
      </c>
      <c r="P63" s="2">
        <v>333.33</v>
      </c>
      <c r="Q63" s="2">
        <v>833.33</v>
      </c>
      <c r="R63" s="2">
        <v>0.4</v>
      </c>
      <c r="S63" s="40"/>
      <c r="T63" s="2" t="s">
        <v>195</v>
      </c>
    </row>
    <row r="64" spans="1:22">
      <c r="B64" s="82" t="s">
        <v>201</v>
      </c>
      <c r="C64" s="2" t="s">
        <v>4</v>
      </c>
      <c r="D64" s="40" t="s">
        <v>64</v>
      </c>
      <c r="E64" s="2" t="s">
        <v>48</v>
      </c>
      <c r="F64" s="2" t="s">
        <v>48</v>
      </c>
      <c r="G64" s="2" t="s">
        <v>48</v>
      </c>
      <c r="H64" s="2" t="s">
        <v>48</v>
      </c>
      <c r="I64" s="2" t="s">
        <v>48</v>
      </c>
      <c r="J64" s="2" t="s">
        <v>48</v>
      </c>
      <c r="K64" s="2" t="s">
        <v>48</v>
      </c>
      <c r="L64" s="2" t="s">
        <v>48</v>
      </c>
      <c r="M64" s="2" t="s">
        <v>48</v>
      </c>
      <c r="N64" s="2" t="s">
        <v>48</v>
      </c>
      <c r="O64" s="2" t="s">
        <v>48</v>
      </c>
      <c r="P64" s="2" t="s">
        <v>196</v>
      </c>
      <c r="Q64" s="2" t="s">
        <v>196</v>
      </c>
      <c r="R64" s="2" t="s">
        <v>196</v>
      </c>
      <c r="S64" s="40" t="s">
        <v>64</v>
      </c>
      <c r="T64" s="2" t="s">
        <v>195</v>
      </c>
    </row>
    <row r="65" spans="1:20">
      <c r="B65" s="80" t="s">
        <v>202</v>
      </c>
      <c r="C65" s="16">
        <v>0</v>
      </c>
      <c r="D65" s="40" t="s">
        <v>66</v>
      </c>
      <c r="E65" s="16">
        <v>1000</v>
      </c>
      <c r="F65" s="16">
        <v>-600</v>
      </c>
      <c r="G65" s="16">
        <v>-400</v>
      </c>
      <c r="H65" s="5">
        <v>400</v>
      </c>
      <c r="I65" s="5">
        <v>-700</v>
      </c>
      <c r="J65" s="5">
        <v>-500</v>
      </c>
      <c r="K65" s="2">
        <f>AVERAGE((E65-H65),(F65-I65),(G65-J65))</f>
        <v>266.66666666666669</v>
      </c>
      <c r="L65" s="2">
        <f>(E65+F65+G65)/3</f>
        <v>0</v>
      </c>
      <c r="M65" s="2">
        <f t="shared" ref="M65:M70" si="16">IF((H65-E65)&lt;0,0,(H65-E65))</f>
        <v>0</v>
      </c>
      <c r="N65" s="2">
        <f t="shared" ref="N65:N70" si="17">IF((I65-F65)&lt;0,0,(I65-F65))</f>
        <v>0</v>
      </c>
      <c r="O65" s="2">
        <f t="shared" ref="O65:O70" si="18">IF((J65-G65)&lt;0,0,(J65-G65))</f>
        <v>0</v>
      </c>
      <c r="P65" s="16">
        <v>0</v>
      </c>
      <c r="Q65" s="2">
        <v>0</v>
      </c>
      <c r="R65" s="7">
        <v>0</v>
      </c>
      <c r="S65" s="40" t="s">
        <v>66</v>
      </c>
      <c r="T65" s="2" t="s">
        <v>195</v>
      </c>
    </row>
    <row r="66" spans="1:20">
      <c r="B66" s="80" t="s">
        <v>203</v>
      </c>
      <c r="C66" s="19">
        <v>1000000</v>
      </c>
      <c r="D66" s="40" t="s">
        <v>88</v>
      </c>
      <c r="E66" s="2">
        <v>-500</v>
      </c>
      <c r="F66" s="2">
        <v>300</v>
      </c>
      <c r="G66" s="2">
        <v>200</v>
      </c>
      <c r="H66" s="2">
        <v>800</v>
      </c>
      <c r="I66" s="2">
        <v>700</v>
      </c>
      <c r="J66" s="2">
        <v>900</v>
      </c>
      <c r="K66" s="2">
        <f>AVERAGE(M66,N66,O66)</f>
        <v>800</v>
      </c>
      <c r="L66" s="2">
        <f>(E66+F66+G66)/3</f>
        <v>0</v>
      </c>
      <c r="M66" s="2">
        <f t="shared" si="16"/>
        <v>1300</v>
      </c>
      <c r="N66" s="2">
        <f t="shared" si="17"/>
        <v>400</v>
      </c>
      <c r="O66" s="2">
        <f t="shared" si="18"/>
        <v>700</v>
      </c>
      <c r="P66" s="2">
        <v>800</v>
      </c>
      <c r="Q66" s="2">
        <v>0</v>
      </c>
      <c r="R66" s="37">
        <v>1000000</v>
      </c>
      <c r="S66" s="40" t="s">
        <v>88</v>
      </c>
      <c r="T66" s="2" t="s">
        <v>195</v>
      </c>
    </row>
    <row r="67" spans="1:20">
      <c r="B67" s="80" t="s">
        <v>204</v>
      </c>
      <c r="C67" s="7" t="s">
        <v>4</v>
      </c>
      <c r="D67" s="40" t="s">
        <v>64</v>
      </c>
      <c r="E67" s="17" t="s">
        <v>48</v>
      </c>
      <c r="F67" s="17" t="s">
        <v>48</v>
      </c>
      <c r="G67" s="17" t="s">
        <v>48</v>
      </c>
      <c r="H67" s="7">
        <v>500</v>
      </c>
      <c r="I67" s="7">
        <v>200</v>
      </c>
      <c r="J67" s="7">
        <v>2500</v>
      </c>
      <c r="K67" s="7" t="s">
        <v>48</v>
      </c>
      <c r="L67" s="7" t="s">
        <v>48</v>
      </c>
      <c r="M67" s="2" t="s">
        <v>48</v>
      </c>
      <c r="N67" s="2" t="s">
        <v>48</v>
      </c>
      <c r="O67" s="2" t="s">
        <v>48</v>
      </c>
      <c r="P67" s="7" t="s">
        <v>196</v>
      </c>
      <c r="Q67" s="16" t="s">
        <v>196</v>
      </c>
      <c r="R67" s="2" t="s">
        <v>196</v>
      </c>
      <c r="S67" s="40" t="s">
        <v>64</v>
      </c>
      <c r="T67" s="2" t="s">
        <v>195</v>
      </c>
    </row>
    <row r="68" spans="1:20">
      <c r="B68" s="80" t="s">
        <v>205</v>
      </c>
      <c r="C68" s="2" t="s">
        <v>4</v>
      </c>
      <c r="D68" s="40" t="s">
        <v>69</v>
      </c>
      <c r="E68" s="16">
        <v>400</v>
      </c>
      <c r="F68" s="16">
        <v>300</v>
      </c>
      <c r="G68" s="16">
        <v>700</v>
      </c>
      <c r="H68" s="16" t="s">
        <v>48</v>
      </c>
      <c r="I68" s="16" t="s">
        <v>48</v>
      </c>
      <c r="J68" s="16" t="s">
        <v>48</v>
      </c>
      <c r="K68" s="2" t="s">
        <v>48</v>
      </c>
      <c r="L68" s="16">
        <f>AVERAGE(E68,F68,G68)</f>
        <v>466.66666666666669</v>
      </c>
      <c r="M68" s="2" t="s">
        <v>48</v>
      </c>
      <c r="N68" s="2" t="s">
        <v>48</v>
      </c>
      <c r="O68" s="2" t="s">
        <v>48</v>
      </c>
      <c r="P68" s="2" t="s">
        <v>196</v>
      </c>
      <c r="Q68" s="2">
        <v>466.67</v>
      </c>
      <c r="R68" s="2" t="s">
        <v>196</v>
      </c>
      <c r="S68" s="40" t="s">
        <v>69</v>
      </c>
      <c r="T68" s="2" t="s">
        <v>195</v>
      </c>
    </row>
    <row r="69" spans="1:20" s="20" customFormat="1">
      <c r="B69" s="80" t="s">
        <v>206</v>
      </c>
      <c r="C69" s="2" t="s">
        <v>4</v>
      </c>
      <c r="D69" s="40" t="s">
        <v>72</v>
      </c>
      <c r="E69" s="16">
        <v>-500</v>
      </c>
      <c r="F69" s="16">
        <v>300</v>
      </c>
      <c r="G69" s="16">
        <v>100</v>
      </c>
      <c r="H69" s="16">
        <v>600</v>
      </c>
      <c r="I69" s="16">
        <v>-700</v>
      </c>
      <c r="J69" s="16">
        <v>-1000</v>
      </c>
      <c r="K69" s="2">
        <f>AVERAGE(M69,N69,O69)</f>
        <v>366.66666666666669</v>
      </c>
      <c r="L69" s="16">
        <f t="shared" ref="L69:L70" si="19">AVERAGE(E69,F69,G69)</f>
        <v>-33.333333333333336</v>
      </c>
      <c r="M69" s="2">
        <f t="shared" si="16"/>
        <v>1100</v>
      </c>
      <c r="N69" s="2">
        <f t="shared" si="17"/>
        <v>0</v>
      </c>
      <c r="O69" s="2">
        <f t="shared" si="18"/>
        <v>0</v>
      </c>
      <c r="P69" s="2">
        <v>366.67</v>
      </c>
      <c r="Q69" s="2">
        <v>-33.33</v>
      </c>
      <c r="R69" s="2" t="s">
        <v>196</v>
      </c>
      <c r="S69" s="40" t="s">
        <v>72</v>
      </c>
      <c r="T69" s="2" t="s">
        <v>195</v>
      </c>
    </row>
    <row r="70" spans="1:20" s="20" customFormat="1">
      <c r="B70" s="80" t="s">
        <v>207</v>
      </c>
      <c r="C70" s="2" t="s">
        <v>4</v>
      </c>
      <c r="D70" s="40" t="s">
        <v>72</v>
      </c>
      <c r="E70" s="2">
        <v>-500</v>
      </c>
      <c r="F70" s="2">
        <v>300</v>
      </c>
      <c r="G70" s="2">
        <v>100</v>
      </c>
      <c r="H70" s="2">
        <v>-500</v>
      </c>
      <c r="I70" s="2">
        <v>300</v>
      </c>
      <c r="J70" s="2">
        <v>100</v>
      </c>
      <c r="K70" s="2">
        <f t="shared" ref="K70" si="20">AVERAGE((E70-H70),(F70-I70),(G70-J70))</f>
        <v>0</v>
      </c>
      <c r="L70" s="16">
        <f t="shared" si="19"/>
        <v>-33.333333333333336</v>
      </c>
      <c r="M70" s="2">
        <f t="shared" si="16"/>
        <v>0</v>
      </c>
      <c r="N70" s="2">
        <f t="shared" si="17"/>
        <v>0</v>
      </c>
      <c r="O70" s="2">
        <f t="shared" si="18"/>
        <v>0</v>
      </c>
      <c r="P70" s="2">
        <v>0</v>
      </c>
      <c r="Q70" s="2">
        <v>-33.33</v>
      </c>
      <c r="R70" s="2" t="s">
        <v>196</v>
      </c>
      <c r="S70" s="40" t="s">
        <v>72</v>
      </c>
      <c r="T70" s="2" t="s">
        <v>195</v>
      </c>
    </row>
    <row r="72" spans="1:20">
      <c r="B72" s="39"/>
    </row>
    <row r="73" spans="1:20">
      <c r="A73" s="3" t="s">
        <v>98</v>
      </c>
      <c r="B73" s="1" t="s">
        <v>1</v>
      </c>
      <c r="C73" s="1" t="s">
        <v>2</v>
      </c>
      <c r="D73" s="1" t="s">
        <v>106</v>
      </c>
      <c r="E73" s="1" t="s">
        <v>99</v>
      </c>
      <c r="F73" s="1" t="s">
        <v>100</v>
      </c>
      <c r="G73" s="1" t="s">
        <v>101</v>
      </c>
      <c r="H73" s="1" t="s">
        <v>105</v>
      </c>
      <c r="I73" s="1" t="s">
        <v>102</v>
      </c>
      <c r="J73" s="1" t="s">
        <v>103</v>
      </c>
      <c r="K73" s="1" t="s">
        <v>44</v>
      </c>
      <c r="L73" s="1" t="s">
        <v>45</v>
      </c>
      <c r="M73" s="36" t="s">
        <v>226</v>
      </c>
      <c r="N73" s="36" t="s">
        <v>227</v>
      </c>
      <c r="O73" s="36" t="s">
        <v>98</v>
      </c>
      <c r="P73" s="43" t="s">
        <v>107</v>
      </c>
      <c r="Q73" s="36" t="s">
        <v>184</v>
      </c>
    </row>
    <row r="74" spans="1:20" s="20" customFormat="1">
      <c r="A74" s="21"/>
      <c r="B74" s="80" t="s">
        <v>219</v>
      </c>
      <c r="C74" s="2">
        <f>K74/L74</f>
        <v>1.0529032258064519</v>
      </c>
      <c r="D74" s="18"/>
      <c r="E74" s="2">
        <v>2500</v>
      </c>
      <c r="F74" s="2">
        <v>1500</v>
      </c>
      <c r="G74" s="2">
        <v>800</v>
      </c>
      <c r="H74" s="2">
        <v>1700</v>
      </c>
      <c r="I74" s="2">
        <v>900</v>
      </c>
      <c r="J74" s="2">
        <v>500</v>
      </c>
      <c r="K74" s="2">
        <f>H74/E74</f>
        <v>0.68</v>
      </c>
      <c r="L74" s="2">
        <f>AVERAGE(H74,I74,J74)/AVERAGE(E74,F74,G74)</f>
        <v>0.64583333333333326</v>
      </c>
      <c r="M74" s="2">
        <v>0.68</v>
      </c>
      <c r="N74" s="2">
        <v>0.64583124999999997</v>
      </c>
      <c r="O74" s="2">
        <v>1.0528999999999999</v>
      </c>
      <c r="P74" s="40"/>
      <c r="Q74" s="2" t="s">
        <v>195</v>
      </c>
    </row>
    <row r="75" spans="1:20" s="20" customFormat="1">
      <c r="A75" s="21"/>
      <c r="B75" s="80" t="s">
        <v>220</v>
      </c>
      <c r="C75" s="2">
        <f>K75/L75</f>
        <v>0.88541666666666663</v>
      </c>
      <c r="D75" s="18"/>
      <c r="E75" s="2">
        <v>800</v>
      </c>
      <c r="F75" s="2" t="s">
        <v>48</v>
      </c>
      <c r="G75" s="2">
        <v>900</v>
      </c>
      <c r="H75" s="2">
        <v>500</v>
      </c>
      <c r="I75" s="2">
        <v>700</v>
      </c>
      <c r="J75" s="2" t="s">
        <v>48</v>
      </c>
      <c r="K75" s="2">
        <f>H75/E75</f>
        <v>0.625</v>
      </c>
      <c r="L75" s="2">
        <f>AVERAGE(H75,I75,J75)/AVERAGE(E75,F75,G75)</f>
        <v>0.70588235294117652</v>
      </c>
      <c r="M75" s="2">
        <v>0.62</v>
      </c>
      <c r="N75" s="2">
        <v>0.70588235294099999</v>
      </c>
      <c r="O75" s="2">
        <v>0.87829999999999997</v>
      </c>
      <c r="P75" s="40"/>
      <c r="Q75" s="2" t="s">
        <v>195</v>
      </c>
    </row>
    <row r="76" spans="1:20">
      <c r="B76" s="80" t="s">
        <v>221</v>
      </c>
      <c r="C76" s="16" t="s">
        <v>4</v>
      </c>
      <c r="D76" s="18" t="s">
        <v>64</v>
      </c>
      <c r="E76" s="16" t="s">
        <v>48</v>
      </c>
      <c r="F76" s="16" t="s">
        <v>48</v>
      </c>
      <c r="G76" s="16" t="s">
        <v>48</v>
      </c>
      <c r="H76" s="16" t="s">
        <v>48</v>
      </c>
      <c r="I76" s="16" t="s">
        <v>48</v>
      </c>
      <c r="J76" s="16" t="s">
        <v>48</v>
      </c>
      <c r="K76" s="2" t="s">
        <v>48</v>
      </c>
      <c r="L76" s="2" t="s">
        <v>48</v>
      </c>
      <c r="M76" s="16" t="s">
        <v>196</v>
      </c>
      <c r="N76" s="2" t="s">
        <v>196</v>
      </c>
      <c r="O76" s="2" t="s">
        <v>196</v>
      </c>
      <c r="P76" s="40" t="s">
        <v>64</v>
      </c>
      <c r="Q76" s="2" t="s">
        <v>195</v>
      </c>
    </row>
    <row r="77" spans="1:20">
      <c r="B77" s="80" t="s">
        <v>222</v>
      </c>
      <c r="C77" s="19">
        <v>0</v>
      </c>
      <c r="D77" s="18" t="s">
        <v>66</v>
      </c>
      <c r="E77" s="2">
        <v>400</v>
      </c>
      <c r="F77" s="2">
        <v>-600</v>
      </c>
      <c r="G77" s="2">
        <v>-200</v>
      </c>
      <c r="H77" s="2">
        <v>0</v>
      </c>
      <c r="I77" s="2">
        <v>300</v>
      </c>
      <c r="J77" s="2">
        <v>-300</v>
      </c>
      <c r="K77" s="2">
        <f>H77/E77</f>
        <v>0</v>
      </c>
      <c r="L77" s="2">
        <f t="shared" ref="L77:L81" si="21">AVERAGE(H77,I77,J77)/AVERAGE(E77,F77,G77)</f>
        <v>0</v>
      </c>
      <c r="M77" s="2">
        <v>0</v>
      </c>
      <c r="N77" s="2">
        <v>0</v>
      </c>
      <c r="O77" s="2">
        <v>0</v>
      </c>
      <c r="P77" s="40" t="s">
        <v>66</v>
      </c>
      <c r="Q77" s="2" t="s">
        <v>195</v>
      </c>
    </row>
    <row r="78" spans="1:20">
      <c r="B78" s="80" t="s">
        <v>223</v>
      </c>
      <c r="C78" s="2" t="s">
        <v>4</v>
      </c>
      <c r="D78" s="18" t="s">
        <v>67</v>
      </c>
      <c r="E78" s="16" t="s">
        <v>48</v>
      </c>
      <c r="F78" s="16">
        <v>500</v>
      </c>
      <c r="G78" s="16">
        <v>400</v>
      </c>
      <c r="H78" s="16" t="s">
        <v>48</v>
      </c>
      <c r="I78" s="16">
        <v>300</v>
      </c>
      <c r="J78" s="16">
        <v>100</v>
      </c>
      <c r="K78" s="2" t="s">
        <v>48</v>
      </c>
      <c r="L78" s="2">
        <f t="shared" si="21"/>
        <v>0.44444444444444442</v>
      </c>
      <c r="M78" s="2" t="s">
        <v>196</v>
      </c>
      <c r="N78" s="2">
        <v>0.444444444444</v>
      </c>
      <c r="O78" s="2" t="s">
        <v>196</v>
      </c>
      <c r="P78" s="40" t="s">
        <v>67</v>
      </c>
      <c r="Q78" s="2" t="s">
        <v>195</v>
      </c>
    </row>
    <row r="79" spans="1:20">
      <c r="B79" s="80" t="s">
        <v>224</v>
      </c>
      <c r="C79" s="7" t="s">
        <v>4</v>
      </c>
      <c r="D79" s="25" t="s">
        <v>67</v>
      </c>
      <c r="E79" s="16" t="s">
        <v>48</v>
      </c>
      <c r="F79" s="16">
        <v>500</v>
      </c>
      <c r="G79" s="16">
        <v>400</v>
      </c>
      <c r="H79" s="16" t="s">
        <v>48</v>
      </c>
      <c r="I79" s="16">
        <v>300</v>
      </c>
      <c r="J79" s="24">
        <v>-300</v>
      </c>
      <c r="K79" s="2" t="s">
        <v>48</v>
      </c>
      <c r="L79" s="2">
        <f t="shared" si="21"/>
        <v>0</v>
      </c>
      <c r="M79" s="2" t="s">
        <v>196</v>
      </c>
      <c r="N79" s="2">
        <v>0</v>
      </c>
      <c r="O79" s="2" t="s">
        <v>196</v>
      </c>
      <c r="P79" s="40" t="s">
        <v>67</v>
      </c>
      <c r="Q79" s="2" t="s">
        <v>195</v>
      </c>
    </row>
    <row r="80" spans="1:20">
      <c r="B80" s="80" t="s">
        <v>225</v>
      </c>
      <c r="C80" s="7">
        <f>K80/L80</f>
        <v>1</v>
      </c>
      <c r="D80" s="18"/>
      <c r="E80" s="2">
        <v>800</v>
      </c>
      <c r="F80" s="17" t="s">
        <v>48</v>
      </c>
      <c r="G80" s="17" t="s">
        <v>48</v>
      </c>
      <c r="H80" s="2">
        <v>500</v>
      </c>
      <c r="I80" s="7" t="s">
        <v>48</v>
      </c>
      <c r="J80" s="7" t="s">
        <v>48</v>
      </c>
      <c r="K80" s="2">
        <f>H80/E80</f>
        <v>0.625</v>
      </c>
      <c r="L80" s="2">
        <f t="shared" si="21"/>
        <v>0.625</v>
      </c>
      <c r="M80" s="2">
        <v>0.62</v>
      </c>
      <c r="N80" s="16">
        <v>0.625</v>
      </c>
      <c r="O80" s="2">
        <v>0.99199999999999999</v>
      </c>
      <c r="P80" s="40"/>
      <c r="Q80" s="2" t="s">
        <v>195</v>
      </c>
    </row>
    <row r="81" spans="1:40">
      <c r="B81" s="80" t="s">
        <v>326</v>
      </c>
      <c r="C81" s="2" t="s">
        <v>4</v>
      </c>
      <c r="D81" s="9" t="s">
        <v>77</v>
      </c>
      <c r="E81" s="2">
        <v>800</v>
      </c>
      <c r="F81" s="2">
        <v>500</v>
      </c>
      <c r="G81" s="2">
        <v>300</v>
      </c>
      <c r="H81" s="2">
        <v>700</v>
      </c>
      <c r="I81" s="2">
        <v>-200</v>
      </c>
      <c r="J81" s="2">
        <v>-500</v>
      </c>
      <c r="K81" s="2">
        <f>H81/E81</f>
        <v>0.875</v>
      </c>
      <c r="L81" s="2">
        <f t="shared" si="21"/>
        <v>0</v>
      </c>
      <c r="M81" s="2">
        <v>0.88</v>
      </c>
      <c r="N81" s="37">
        <v>0</v>
      </c>
      <c r="O81" s="37">
        <v>1000000</v>
      </c>
      <c r="P81" s="40" t="s">
        <v>77</v>
      </c>
      <c r="Q81" s="2" t="s">
        <v>195</v>
      </c>
    </row>
    <row r="84" spans="1:40" ht="19.2" customHeight="1">
      <c r="A84" s="3" t="s">
        <v>114</v>
      </c>
      <c r="B84" s="1" t="s">
        <v>1</v>
      </c>
      <c r="C84" s="1" t="s">
        <v>2</v>
      </c>
      <c r="D84" s="1" t="s">
        <v>132</v>
      </c>
      <c r="E84" s="1" t="s">
        <v>115</v>
      </c>
      <c r="F84" s="1" t="s">
        <v>116</v>
      </c>
      <c r="G84" s="1" t="s">
        <v>117</v>
      </c>
      <c r="H84" s="1" t="s">
        <v>118</v>
      </c>
      <c r="I84" s="1" t="s">
        <v>119</v>
      </c>
      <c r="J84" s="1" t="s">
        <v>120</v>
      </c>
      <c r="K84" s="1" t="s">
        <v>121</v>
      </c>
      <c r="L84" s="1" t="s">
        <v>122</v>
      </c>
      <c r="M84" s="1" t="s">
        <v>123</v>
      </c>
      <c r="N84" s="1" t="s">
        <v>124</v>
      </c>
      <c r="O84" s="1" t="s">
        <v>125</v>
      </c>
      <c r="P84" s="1" t="s">
        <v>126</v>
      </c>
      <c r="Q84" s="1" t="s">
        <v>127</v>
      </c>
      <c r="R84" s="1" t="s">
        <v>128</v>
      </c>
      <c r="S84" s="1" t="s">
        <v>129</v>
      </c>
      <c r="T84" s="1" t="s">
        <v>185</v>
      </c>
      <c r="U84" s="1" t="s">
        <v>186</v>
      </c>
      <c r="V84" s="1" t="s">
        <v>187</v>
      </c>
      <c r="W84" s="1" t="s">
        <v>305</v>
      </c>
      <c r="X84" s="1" t="s">
        <v>306</v>
      </c>
      <c r="Y84" s="1" t="s">
        <v>307</v>
      </c>
      <c r="Z84" s="1" t="s">
        <v>308</v>
      </c>
      <c r="AA84" s="1" t="s">
        <v>309</v>
      </c>
      <c r="AB84" s="1" t="s">
        <v>310</v>
      </c>
      <c r="AC84" s="1" t="s">
        <v>311</v>
      </c>
      <c r="AD84" s="1" t="s">
        <v>312</v>
      </c>
      <c r="AE84" s="1" t="s">
        <v>313</v>
      </c>
      <c r="AF84" s="1" t="s">
        <v>314</v>
      </c>
      <c r="AG84" s="1" t="s">
        <v>315</v>
      </c>
      <c r="AH84" s="1" t="s">
        <v>316</v>
      </c>
      <c r="AI84" s="36" t="s">
        <v>230</v>
      </c>
      <c r="AJ84" s="36" t="s">
        <v>231</v>
      </c>
      <c r="AK84" s="36" t="s">
        <v>232</v>
      </c>
      <c r="AL84" s="36" t="s">
        <v>114</v>
      </c>
      <c r="AM84" s="36" t="s">
        <v>133</v>
      </c>
      <c r="AN84" s="36" t="s">
        <v>184</v>
      </c>
    </row>
    <row r="85" spans="1:40">
      <c r="B85" s="80" t="s">
        <v>228</v>
      </c>
      <c r="C85" s="2">
        <f>AVERAGE(SUM(T85,W85,Z85,AC85,AF85),SUM(U85,X85,AA85,AD85,AG85),SUM(V85,Y85,AB85,AE85,AH85))</f>
        <v>3133.3333333333335</v>
      </c>
      <c r="D85" s="22"/>
      <c r="E85" s="2">
        <v>1000</v>
      </c>
      <c r="F85" s="2">
        <v>1500</v>
      </c>
      <c r="G85" s="2">
        <v>800</v>
      </c>
      <c r="H85" s="2">
        <v>600</v>
      </c>
      <c r="I85" s="2">
        <v>300</v>
      </c>
      <c r="J85" s="2">
        <v>1000</v>
      </c>
      <c r="K85" s="2">
        <v>400</v>
      </c>
      <c r="L85" s="2">
        <v>300</v>
      </c>
      <c r="M85" s="2">
        <v>200</v>
      </c>
      <c r="N85" s="2">
        <v>800</v>
      </c>
      <c r="O85" s="2">
        <v>700</v>
      </c>
      <c r="P85" s="2">
        <v>600</v>
      </c>
      <c r="Q85" s="22">
        <v>500</v>
      </c>
      <c r="R85" s="22">
        <v>400</v>
      </c>
      <c r="S85" s="22">
        <v>300</v>
      </c>
      <c r="T85" s="65">
        <f t="shared" ref="T85:AH89" si="22">IF(E85&lt;0,0,E85)</f>
        <v>1000</v>
      </c>
      <c r="U85" s="65">
        <f t="shared" si="22"/>
        <v>1500</v>
      </c>
      <c r="V85" s="65">
        <f t="shared" si="22"/>
        <v>800</v>
      </c>
      <c r="W85" s="65">
        <f t="shared" si="22"/>
        <v>600</v>
      </c>
      <c r="X85" s="65">
        <f t="shared" si="22"/>
        <v>300</v>
      </c>
      <c r="Y85" s="65">
        <f t="shared" si="22"/>
        <v>1000</v>
      </c>
      <c r="Z85" s="65">
        <f t="shared" si="22"/>
        <v>400</v>
      </c>
      <c r="AA85" s="65">
        <f t="shared" si="22"/>
        <v>300</v>
      </c>
      <c r="AB85" s="65">
        <f t="shared" si="22"/>
        <v>200</v>
      </c>
      <c r="AC85" s="65">
        <f t="shared" si="22"/>
        <v>800</v>
      </c>
      <c r="AD85" s="65">
        <f t="shared" si="22"/>
        <v>700</v>
      </c>
      <c r="AE85" s="65">
        <f t="shared" si="22"/>
        <v>600</v>
      </c>
      <c r="AF85" s="65">
        <f t="shared" si="22"/>
        <v>500</v>
      </c>
      <c r="AG85" s="65">
        <f t="shared" si="22"/>
        <v>400</v>
      </c>
      <c r="AH85" s="65">
        <f t="shared" si="22"/>
        <v>300</v>
      </c>
      <c r="AI85" s="38">
        <v>3300</v>
      </c>
      <c r="AJ85" s="38">
        <v>3200</v>
      </c>
      <c r="AK85" s="37">
        <v>2900</v>
      </c>
      <c r="AL85" s="37">
        <v>3133.33</v>
      </c>
      <c r="AM85" s="2"/>
      <c r="AN85" s="2" t="s">
        <v>195</v>
      </c>
    </row>
    <row r="86" spans="1:40">
      <c r="B86" s="80" t="s">
        <v>229</v>
      </c>
      <c r="C86" s="2" t="s">
        <v>4</v>
      </c>
      <c r="D86" s="9" t="s">
        <v>130</v>
      </c>
      <c r="E86" s="2" t="s">
        <v>48</v>
      </c>
      <c r="F86" s="2" t="s">
        <v>48</v>
      </c>
      <c r="G86" s="2" t="s">
        <v>48</v>
      </c>
      <c r="H86" s="2" t="s">
        <v>48</v>
      </c>
      <c r="I86" s="2" t="s">
        <v>48</v>
      </c>
      <c r="J86" s="2" t="s">
        <v>48</v>
      </c>
      <c r="K86" s="2" t="s">
        <v>48</v>
      </c>
      <c r="L86" s="2" t="s">
        <v>48</v>
      </c>
      <c r="M86" s="2" t="s">
        <v>48</v>
      </c>
      <c r="N86" s="2" t="s">
        <v>48</v>
      </c>
      <c r="O86" s="2" t="s">
        <v>48</v>
      </c>
      <c r="P86" s="2" t="s">
        <v>48</v>
      </c>
      <c r="Q86" s="22" t="s">
        <v>48</v>
      </c>
      <c r="R86" s="22" t="s">
        <v>48</v>
      </c>
      <c r="S86" s="22" t="s">
        <v>48</v>
      </c>
      <c r="T86" s="65" t="str">
        <f t="shared" si="22"/>
        <v>-</v>
      </c>
      <c r="U86" s="65" t="str">
        <f t="shared" si="22"/>
        <v>-</v>
      </c>
      <c r="V86" s="65" t="str">
        <f t="shared" si="22"/>
        <v>-</v>
      </c>
      <c r="W86" s="65" t="str">
        <f t="shared" si="22"/>
        <v>-</v>
      </c>
      <c r="X86" s="65" t="str">
        <f t="shared" si="22"/>
        <v>-</v>
      </c>
      <c r="Y86" s="65" t="str">
        <f t="shared" si="22"/>
        <v>-</v>
      </c>
      <c r="Z86" s="65" t="str">
        <f t="shared" si="22"/>
        <v>-</v>
      </c>
      <c r="AA86" s="65" t="str">
        <f t="shared" si="22"/>
        <v>-</v>
      </c>
      <c r="AB86" s="65" t="str">
        <f t="shared" si="22"/>
        <v>-</v>
      </c>
      <c r="AC86" s="65" t="str">
        <f t="shared" si="22"/>
        <v>-</v>
      </c>
      <c r="AD86" s="65" t="str">
        <f t="shared" si="22"/>
        <v>-</v>
      </c>
      <c r="AE86" s="65" t="str">
        <f t="shared" si="22"/>
        <v>-</v>
      </c>
      <c r="AF86" s="65" t="str">
        <f t="shared" si="22"/>
        <v>-</v>
      </c>
      <c r="AG86" s="65" t="str">
        <f t="shared" si="22"/>
        <v>-</v>
      </c>
      <c r="AH86" s="65" t="str">
        <f t="shared" si="22"/>
        <v>-</v>
      </c>
      <c r="AI86" s="22">
        <v>0</v>
      </c>
      <c r="AJ86" s="22">
        <v>0</v>
      </c>
      <c r="AK86" s="2">
        <v>0</v>
      </c>
      <c r="AL86" s="2" t="s">
        <v>196</v>
      </c>
      <c r="AM86" s="2" t="s">
        <v>130</v>
      </c>
      <c r="AN86" s="2" t="s">
        <v>195</v>
      </c>
    </row>
    <row r="87" spans="1:40" s="45" customFormat="1">
      <c r="B87" s="81" t="s">
        <v>317</v>
      </c>
      <c r="C87" s="75">
        <v>3050</v>
      </c>
      <c r="D87" s="68"/>
      <c r="E87" s="67" t="s">
        <v>48</v>
      </c>
      <c r="F87" s="67">
        <v>1500</v>
      </c>
      <c r="G87" s="67">
        <v>800</v>
      </c>
      <c r="H87" s="67" t="s">
        <v>48</v>
      </c>
      <c r="I87" s="67">
        <v>300</v>
      </c>
      <c r="J87" s="67">
        <v>1000</v>
      </c>
      <c r="K87" s="67" t="s">
        <v>48</v>
      </c>
      <c r="L87" s="67">
        <v>300</v>
      </c>
      <c r="M87" s="67">
        <v>200</v>
      </c>
      <c r="N87" s="67" t="s">
        <v>48</v>
      </c>
      <c r="O87" s="67">
        <v>700</v>
      </c>
      <c r="P87" s="67">
        <v>600</v>
      </c>
      <c r="Q87" s="47" t="s">
        <v>48</v>
      </c>
      <c r="R87" s="47">
        <v>400</v>
      </c>
      <c r="S87" s="47">
        <v>300</v>
      </c>
      <c r="T87" s="69" t="str">
        <f t="shared" si="22"/>
        <v>-</v>
      </c>
      <c r="U87" s="69">
        <f t="shared" si="22"/>
        <v>1500</v>
      </c>
      <c r="V87" s="69">
        <f t="shared" si="22"/>
        <v>800</v>
      </c>
      <c r="W87" s="69" t="str">
        <f t="shared" si="22"/>
        <v>-</v>
      </c>
      <c r="X87" s="69">
        <f t="shared" si="22"/>
        <v>300</v>
      </c>
      <c r="Y87" s="69">
        <f t="shared" si="22"/>
        <v>1000</v>
      </c>
      <c r="Z87" s="69" t="str">
        <f t="shared" si="22"/>
        <v>-</v>
      </c>
      <c r="AA87" s="69">
        <f t="shared" si="22"/>
        <v>300</v>
      </c>
      <c r="AB87" s="69">
        <f t="shared" si="22"/>
        <v>200</v>
      </c>
      <c r="AC87" s="69" t="str">
        <f t="shared" si="22"/>
        <v>-</v>
      </c>
      <c r="AD87" s="69">
        <f t="shared" si="22"/>
        <v>700</v>
      </c>
      <c r="AE87" s="69">
        <f t="shared" si="22"/>
        <v>600</v>
      </c>
      <c r="AF87" s="69" t="str">
        <f t="shared" si="22"/>
        <v>-</v>
      </c>
      <c r="AG87" s="69">
        <f t="shared" si="22"/>
        <v>400</v>
      </c>
      <c r="AH87" s="69">
        <f t="shared" si="22"/>
        <v>300</v>
      </c>
      <c r="AI87" s="74" t="s">
        <v>196</v>
      </c>
      <c r="AJ87" s="74">
        <v>3200</v>
      </c>
      <c r="AK87" s="75">
        <v>2900</v>
      </c>
      <c r="AL87" s="75">
        <v>3050</v>
      </c>
      <c r="AM87" s="67"/>
      <c r="AN87" s="67"/>
    </row>
    <row r="88" spans="1:40" s="45" customFormat="1">
      <c r="B88" s="81" t="s">
        <v>318</v>
      </c>
      <c r="C88" s="75">
        <v>2400</v>
      </c>
      <c r="D88" s="68"/>
      <c r="E88" s="67">
        <v>100</v>
      </c>
      <c r="F88" s="67" t="s">
        <v>48</v>
      </c>
      <c r="G88" s="67" t="s">
        <v>48</v>
      </c>
      <c r="H88" s="67">
        <v>600</v>
      </c>
      <c r="I88" s="67" t="s">
        <v>48</v>
      </c>
      <c r="J88" s="67" t="s">
        <v>48</v>
      </c>
      <c r="K88" s="67">
        <v>400</v>
      </c>
      <c r="L88" s="67" t="s">
        <v>48</v>
      </c>
      <c r="M88" s="67" t="s">
        <v>48</v>
      </c>
      <c r="N88" s="67">
        <v>800</v>
      </c>
      <c r="O88" s="67" t="s">
        <v>48</v>
      </c>
      <c r="P88" s="67" t="s">
        <v>48</v>
      </c>
      <c r="Q88" s="47">
        <v>500</v>
      </c>
      <c r="R88" s="47" t="s">
        <v>48</v>
      </c>
      <c r="S88" s="47" t="s">
        <v>48</v>
      </c>
      <c r="T88" s="69">
        <f t="shared" si="22"/>
        <v>100</v>
      </c>
      <c r="U88" s="69" t="str">
        <f t="shared" si="22"/>
        <v>-</v>
      </c>
      <c r="V88" s="69" t="str">
        <f t="shared" si="22"/>
        <v>-</v>
      </c>
      <c r="W88" s="69">
        <f t="shared" si="22"/>
        <v>600</v>
      </c>
      <c r="X88" s="69" t="str">
        <f t="shared" si="22"/>
        <v>-</v>
      </c>
      <c r="Y88" s="69" t="str">
        <f t="shared" si="22"/>
        <v>-</v>
      </c>
      <c r="Z88" s="69">
        <f t="shared" si="22"/>
        <v>400</v>
      </c>
      <c r="AA88" s="69" t="str">
        <f t="shared" si="22"/>
        <v>-</v>
      </c>
      <c r="AB88" s="69" t="str">
        <f t="shared" si="22"/>
        <v>-</v>
      </c>
      <c r="AC88" s="69">
        <f t="shared" si="22"/>
        <v>800</v>
      </c>
      <c r="AD88" s="69" t="str">
        <f t="shared" si="22"/>
        <v>-</v>
      </c>
      <c r="AE88" s="69" t="str">
        <f t="shared" si="22"/>
        <v>-</v>
      </c>
      <c r="AF88" s="69">
        <f t="shared" si="22"/>
        <v>500</v>
      </c>
      <c r="AG88" s="69" t="str">
        <f t="shared" si="22"/>
        <v>-</v>
      </c>
      <c r="AH88" s="69" t="str">
        <f t="shared" si="22"/>
        <v>-</v>
      </c>
      <c r="AI88" s="74">
        <v>2400</v>
      </c>
      <c r="AJ88" s="76" t="s">
        <v>196</v>
      </c>
      <c r="AK88" s="77" t="s">
        <v>196</v>
      </c>
      <c r="AL88" s="75">
        <v>2400</v>
      </c>
      <c r="AM88" s="67"/>
      <c r="AN88" s="67"/>
    </row>
    <row r="89" spans="1:40" s="45" customFormat="1">
      <c r="B89" s="81" t="s">
        <v>319</v>
      </c>
      <c r="C89" s="67">
        <f>AVERAGE(SUM(T89,W89,Z89,AC89,AF89),SUM(U89,X89,AA89,AD89,AG89),SUM(V89,Y89,AB89,AE89,AH89))</f>
        <v>2100</v>
      </c>
      <c r="D89" s="68"/>
      <c r="E89" s="67">
        <v>1000</v>
      </c>
      <c r="F89" s="67">
        <v>-1500</v>
      </c>
      <c r="G89" s="67">
        <v>800</v>
      </c>
      <c r="H89" s="67">
        <v>-600</v>
      </c>
      <c r="I89" s="67">
        <v>300</v>
      </c>
      <c r="J89" s="67">
        <v>1000</v>
      </c>
      <c r="K89" s="67">
        <v>400</v>
      </c>
      <c r="L89" s="67">
        <v>-300</v>
      </c>
      <c r="M89" s="67">
        <v>200</v>
      </c>
      <c r="N89" s="67">
        <v>800</v>
      </c>
      <c r="O89" s="67">
        <v>-700</v>
      </c>
      <c r="P89" s="67">
        <v>600</v>
      </c>
      <c r="Q89" s="47">
        <v>500</v>
      </c>
      <c r="R89" s="47">
        <v>400</v>
      </c>
      <c r="S89" s="47">
        <v>300</v>
      </c>
      <c r="T89" s="69">
        <f t="shared" si="22"/>
        <v>1000</v>
      </c>
      <c r="U89" s="69">
        <f t="shared" si="22"/>
        <v>0</v>
      </c>
      <c r="V89" s="69">
        <f t="shared" si="22"/>
        <v>800</v>
      </c>
      <c r="W89" s="69">
        <f t="shared" si="22"/>
        <v>0</v>
      </c>
      <c r="X89" s="69">
        <f t="shared" si="22"/>
        <v>300</v>
      </c>
      <c r="Y89" s="69">
        <f t="shared" si="22"/>
        <v>1000</v>
      </c>
      <c r="Z89" s="69">
        <f t="shared" si="22"/>
        <v>400</v>
      </c>
      <c r="AA89" s="69">
        <f t="shared" si="22"/>
        <v>0</v>
      </c>
      <c r="AB89" s="69">
        <f t="shared" si="22"/>
        <v>200</v>
      </c>
      <c r="AC89" s="69">
        <f t="shared" si="22"/>
        <v>800</v>
      </c>
      <c r="AD89" s="69">
        <f t="shared" si="22"/>
        <v>0</v>
      </c>
      <c r="AE89" s="69">
        <f t="shared" si="22"/>
        <v>600</v>
      </c>
      <c r="AF89" s="69">
        <f t="shared" si="22"/>
        <v>500</v>
      </c>
      <c r="AG89" s="69">
        <f t="shared" si="22"/>
        <v>400</v>
      </c>
      <c r="AH89" s="69">
        <f t="shared" si="22"/>
        <v>300</v>
      </c>
      <c r="AI89" s="73">
        <v>2700</v>
      </c>
      <c r="AJ89" s="56">
        <v>700</v>
      </c>
      <c r="AK89" s="72">
        <v>2900</v>
      </c>
      <c r="AL89" s="72">
        <v>2100</v>
      </c>
      <c r="AM89" s="67"/>
      <c r="AN89" s="57" t="s">
        <v>195</v>
      </c>
    </row>
    <row r="90" spans="1:40">
      <c r="V90" s="11"/>
    </row>
    <row r="91" spans="1:40">
      <c r="B91" s="39"/>
    </row>
    <row r="92" spans="1:40">
      <c r="A92" s="3" t="s">
        <v>136</v>
      </c>
      <c r="B92" s="1" t="s">
        <v>1</v>
      </c>
      <c r="C92" s="1" t="s">
        <v>2</v>
      </c>
      <c r="D92" s="1" t="s">
        <v>137</v>
      </c>
      <c r="E92" s="1" t="s">
        <v>139</v>
      </c>
      <c r="F92" s="1" t="s">
        <v>140</v>
      </c>
      <c r="G92" s="1" t="s">
        <v>141</v>
      </c>
      <c r="H92" s="36" t="s">
        <v>136</v>
      </c>
      <c r="I92" s="36" t="s">
        <v>138</v>
      </c>
      <c r="J92" s="36" t="s">
        <v>184</v>
      </c>
    </row>
    <row r="93" spans="1:40">
      <c r="A93" s="15"/>
      <c r="B93" s="83" t="s">
        <v>113</v>
      </c>
      <c r="C93" s="2">
        <f>AVERAGE(E93,F93,G93)</f>
        <v>383.33333333333331</v>
      </c>
      <c r="D93" s="2"/>
      <c r="E93" s="2">
        <v>300</v>
      </c>
      <c r="F93" s="2">
        <v>500</v>
      </c>
      <c r="G93" s="2">
        <v>350</v>
      </c>
      <c r="H93" s="2">
        <v>383.33333333333331</v>
      </c>
      <c r="I93" s="2"/>
      <c r="J93" s="2" t="s">
        <v>195</v>
      </c>
    </row>
    <row r="94" spans="1:40">
      <c r="B94" s="83" t="s">
        <v>298</v>
      </c>
      <c r="C94" s="16" t="s">
        <v>4</v>
      </c>
      <c r="D94" s="18" t="s">
        <v>142</v>
      </c>
      <c r="E94" s="16" t="s">
        <v>48</v>
      </c>
      <c r="F94" s="16" t="s">
        <v>48</v>
      </c>
      <c r="G94" s="16" t="s">
        <v>48</v>
      </c>
      <c r="H94" s="16" t="s">
        <v>4</v>
      </c>
      <c r="I94" s="18" t="s">
        <v>142</v>
      </c>
      <c r="J94" s="2" t="s">
        <v>195</v>
      </c>
    </row>
    <row r="95" spans="1:40">
      <c r="B95" s="83" t="s">
        <v>299</v>
      </c>
      <c r="C95" s="16" t="s">
        <v>4</v>
      </c>
      <c r="D95" s="18" t="s">
        <v>143</v>
      </c>
      <c r="E95" s="16">
        <v>-1000</v>
      </c>
      <c r="F95" s="16">
        <v>-500</v>
      </c>
      <c r="G95" s="16">
        <v>400</v>
      </c>
      <c r="H95" s="16">
        <v>-366</v>
      </c>
      <c r="I95" s="16" t="s">
        <v>143</v>
      </c>
      <c r="J95" s="2" t="s">
        <v>195</v>
      </c>
      <c r="K95" s="11"/>
    </row>
    <row r="96" spans="1:40">
      <c r="B96" s="81" t="s">
        <v>320</v>
      </c>
      <c r="C96" s="46">
        <f>AVERAGE(E96,F96,G96)</f>
        <v>266.66666666666669</v>
      </c>
      <c r="D96" s="70"/>
      <c r="E96" s="46">
        <v>500</v>
      </c>
      <c r="F96" s="46">
        <v>-700</v>
      </c>
      <c r="G96" s="46">
        <v>1000</v>
      </c>
      <c r="H96" s="16">
        <v>266.67</v>
      </c>
      <c r="I96" s="16"/>
      <c r="J96" s="2" t="s">
        <v>195</v>
      </c>
      <c r="K96" s="11"/>
    </row>
    <row r="97" spans="1:20">
      <c r="K97" s="11"/>
    </row>
    <row r="99" spans="1:20">
      <c r="A99" s="3" t="s">
        <v>145</v>
      </c>
      <c r="B99" s="1" t="s">
        <v>1</v>
      </c>
      <c r="C99" s="1" t="s">
        <v>2</v>
      </c>
      <c r="D99" s="1" t="s">
        <v>146</v>
      </c>
      <c r="E99" s="86" t="s">
        <v>148</v>
      </c>
      <c r="F99" s="86" t="s">
        <v>149</v>
      </c>
      <c r="G99" s="86" t="s">
        <v>150</v>
      </c>
      <c r="H99" s="1" t="s">
        <v>151</v>
      </c>
      <c r="I99" s="1" t="s">
        <v>152</v>
      </c>
      <c r="J99" s="1" t="s">
        <v>153</v>
      </c>
      <c r="K99" s="1" t="s">
        <v>44</v>
      </c>
      <c r="L99" s="1" t="s">
        <v>45</v>
      </c>
      <c r="M99" s="1" t="s">
        <v>185</v>
      </c>
      <c r="N99" s="1" t="s">
        <v>186</v>
      </c>
      <c r="O99" s="1" t="s">
        <v>187</v>
      </c>
      <c r="P99" s="36" t="s">
        <v>246</v>
      </c>
      <c r="Q99" s="36" t="s">
        <v>247</v>
      </c>
      <c r="R99" s="36" t="s">
        <v>145</v>
      </c>
      <c r="S99" s="43" t="s">
        <v>147</v>
      </c>
      <c r="T99" s="36" t="s">
        <v>184</v>
      </c>
    </row>
    <row r="100" spans="1:20">
      <c r="B100" s="80" t="s">
        <v>233</v>
      </c>
      <c r="C100" s="2">
        <f>K100/L100</f>
        <v>0.40277777777777773</v>
      </c>
      <c r="D100" s="2"/>
      <c r="E100" s="87">
        <v>-400</v>
      </c>
      <c r="F100" s="87">
        <v>-500</v>
      </c>
      <c r="G100" s="87">
        <v>-550</v>
      </c>
      <c r="H100" s="2">
        <v>1200</v>
      </c>
      <c r="I100" s="2">
        <v>1200</v>
      </c>
      <c r="J100" s="2">
        <v>1200</v>
      </c>
      <c r="K100" s="16">
        <f>AVERAGE(M100,N100,O100)</f>
        <v>483.33333333333331</v>
      </c>
      <c r="L100" s="16">
        <f>AVERAGE(H100,I100,J100)</f>
        <v>1200</v>
      </c>
      <c r="M100" s="87">
        <f>E100*(-1)</f>
        <v>400</v>
      </c>
      <c r="N100" s="87">
        <f>F100*(-1)</f>
        <v>500</v>
      </c>
      <c r="O100" s="87">
        <f>G100*(-1)</f>
        <v>550</v>
      </c>
      <c r="P100" s="2">
        <v>483.33</v>
      </c>
      <c r="Q100" s="37">
        <v>1200</v>
      </c>
      <c r="R100" s="2">
        <v>0.40279999999999999</v>
      </c>
      <c r="S100" s="40"/>
      <c r="T100" s="2" t="s">
        <v>195</v>
      </c>
    </row>
    <row r="101" spans="1:20">
      <c r="B101" s="80" t="s">
        <v>234</v>
      </c>
      <c r="C101" s="2">
        <f>K101/L101</f>
        <v>0.375</v>
      </c>
      <c r="D101" s="2"/>
      <c r="E101" s="87">
        <v>-300</v>
      </c>
      <c r="F101" s="87" t="s">
        <v>48</v>
      </c>
      <c r="G101" s="87">
        <v>-450</v>
      </c>
      <c r="H101" s="2" t="s">
        <v>48</v>
      </c>
      <c r="I101" s="2">
        <v>1000</v>
      </c>
      <c r="J101" s="2">
        <v>1000</v>
      </c>
      <c r="K101" s="16">
        <f>AVERAGE(M101,N101,O101)</f>
        <v>375</v>
      </c>
      <c r="L101" s="16">
        <f>AVERAGE(H101,I101,J101)</f>
        <v>1000</v>
      </c>
      <c r="M101" s="87">
        <f t="shared" ref="M101" si="23">E101*(-1)</f>
        <v>300</v>
      </c>
      <c r="N101" s="77" t="s">
        <v>48</v>
      </c>
      <c r="O101" s="87">
        <f t="shared" ref="O101:O103" si="24">G101*(-1)</f>
        <v>450</v>
      </c>
      <c r="P101" s="2">
        <v>375</v>
      </c>
      <c r="Q101" s="37">
        <v>1000</v>
      </c>
      <c r="R101" s="2">
        <v>0.375</v>
      </c>
      <c r="S101" s="40"/>
      <c r="T101" s="2" t="s">
        <v>195</v>
      </c>
    </row>
    <row r="102" spans="1:20">
      <c r="A102" s="85"/>
      <c r="B102" s="80" t="s">
        <v>235</v>
      </c>
      <c r="C102" s="2" t="s">
        <v>4</v>
      </c>
      <c r="D102" s="9" t="s">
        <v>142</v>
      </c>
      <c r="E102" s="2" t="s">
        <v>48</v>
      </c>
      <c r="F102" s="2" t="s">
        <v>48</v>
      </c>
      <c r="G102" s="2" t="s">
        <v>48</v>
      </c>
      <c r="H102" s="2" t="s">
        <v>48</v>
      </c>
      <c r="I102" s="2" t="s">
        <v>48</v>
      </c>
      <c r="J102" s="2" t="s">
        <v>48</v>
      </c>
      <c r="K102" s="16" t="s">
        <v>48</v>
      </c>
      <c r="L102" s="16" t="s">
        <v>48</v>
      </c>
      <c r="M102" s="16" t="s">
        <v>48</v>
      </c>
      <c r="N102" s="16" t="s">
        <v>48</v>
      </c>
      <c r="O102" s="16" t="s">
        <v>48</v>
      </c>
      <c r="P102" s="2" t="s">
        <v>196</v>
      </c>
      <c r="Q102" s="2" t="s">
        <v>196</v>
      </c>
      <c r="R102" s="2" t="s">
        <v>196</v>
      </c>
      <c r="S102" s="40" t="s">
        <v>142</v>
      </c>
      <c r="T102" s="2" t="s">
        <v>195</v>
      </c>
    </row>
    <row r="103" spans="1:20" s="15" customFormat="1">
      <c r="B103" s="80" t="s">
        <v>236</v>
      </c>
      <c r="C103" s="54">
        <v>999999</v>
      </c>
      <c r="D103" s="18" t="s">
        <v>154</v>
      </c>
      <c r="E103" s="87">
        <v>-500</v>
      </c>
      <c r="F103" s="87">
        <v>-200</v>
      </c>
      <c r="G103" s="87">
        <v>300</v>
      </c>
      <c r="H103" s="27">
        <v>0</v>
      </c>
      <c r="I103" s="27">
        <v>0</v>
      </c>
      <c r="J103" s="27">
        <v>0</v>
      </c>
      <c r="K103" s="16">
        <f>AVERAGE(M103,N103,O103)</f>
        <v>133.33333333333334</v>
      </c>
      <c r="L103" s="16">
        <f t="shared" ref="L103:L112" si="25">AVERAGE(H103,I103,J103)</f>
        <v>0</v>
      </c>
      <c r="M103" s="87">
        <f>E103*(-1)</f>
        <v>500</v>
      </c>
      <c r="N103" s="87">
        <f t="shared" ref="N103" si="26">F103*(-1)</f>
        <v>200</v>
      </c>
      <c r="O103" s="87">
        <f t="shared" si="24"/>
        <v>-300</v>
      </c>
      <c r="P103" s="16">
        <v>0</v>
      </c>
      <c r="Q103" s="16">
        <v>0</v>
      </c>
      <c r="R103" s="37">
        <v>999999</v>
      </c>
      <c r="S103" s="42" t="s">
        <v>154</v>
      </c>
      <c r="T103" s="2" t="s">
        <v>195</v>
      </c>
    </row>
    <row r="104" spans="1:20">
      <c r="B104" s="80" t="s">
        <v>237</v>
      </c>
      <c r="C104" s="22">
        <v>1000000</v>
      </c>
      <c r="D104" s="9" t="s">
        <v>155</v>
      </c>
      <c r="E104" s="87">
        <v>-250</v>
      </c>
      <c r="F104" s="87">
        <v>-250</v>
      </c>
      <c r="G104" s="87">
        <v>-250</v>
      </c>
      <c r="H104" s="26">
        <v>0</v>
      </c>
      <c r="I104" s="26">
        <v>0</v>
      </c>
      <c r="J104" s="26">
        <v>0</v>
      </c>
      <c r="K104" s="16">
        <f>AVERAGE(M104,N104,O104)</f>
        <v>250</v>
      </c>
      <c r="L104" s="16">
        <f t="shared" si="25"/>
        <v>0</v>
      </c>
      <c r="M104" s="87">
        <f>E104*(-1)</f>
        <v>250</v>
      </c>
      <c r="N104" s="87">
        <f t="shared" ref="N104" si="27">F104*(-1)</f>
        <v>250</v>
      </c>
      <c r="O104" s="87">
        <f t="shared" ref="O104" si="28">G104*(-1)</f>
        <v>250</v>
      </c>
      <c r="P104" s="2">
        <v>250</v>
      </c>
      <c r="Q104" s="2">
        <v>0</v>
      </c>
      <c r="R104" s="37">
        <v>1000000</v>
      </c>
      <c r="S104" s="40" t="s">
        <v>155</v>
      </c>
      <c r="T104" s="2" t="s">
        <v>195</v>
      </c>
    </row>
    <row r="105" spans="1:20">
      <c r="B105" s="80" t="s">
        <v>238</v>
      </c>
      <c r="C105" s="2" t="s">
        <v>4</v>
      </c>
      <c r="D105" s="9" t="s">
        <v>156</v>
      </c>
      <c r="E105" s="87">
        <v>-100</v>
      </c>
      <c r="F105" s="87">
        <v>-200</v>
      </c>
      <c r="G105" s="87">
        <v>-300</v>
      </c>
      <c r="H105" s="26" t="s">
        <v>48</v>
      </c>
      <c r="I105" s="26" t="s">
        <v>48</v>
      </c>
      <c r="J105" s="26" t="s">
        <v>48</v>
      </c>
      <c r="K105" s="16">
        <f>AVERAGE(M105,N105,O105)</f>
        <v>200</v>
      </c>
      <c r="L105" s="16" t="s">
        <v>48</v>
      </c>
      <c r="M105" s="87">
        <f>E105*(-1)</f>
        <v>100</v>
      </c>
      <c r="N105" s="87">
        <f t="shared" ref="N105" si="29">F105*(-1)</f>
        <v>200</v>
      </c>
      <c r="O105" s="87">
        <f t="shared" ref="O105" si="30">G105*(-1)</f>
        <v>300</v>
      </c>
      <c r="P105" s="2">
        <v>200</v>
      </c>
      <c r="Q105" s="2" t="s">
        <v>196</v>
      </c>
      <c r="R105" s="2" t="s">
        <v>196</v>
      </c>
      <c r="S105" s="40" t="s">
        <v>156</v>
      </c>
      <c r="T105" s="2" t="s">
        <v>195</v>
      </c>
    </row>
    <row r="106" spans="1:20">
      <c r="B106" s="80" t="s">
        <v>239</v>
      </c>
      <c r="C106" s="2" t="s">
        <v>4</v>
      </c>
      <c r="D106" s="9" t="s">
        <v>157</v>
      </c>
      <c r="E106" s="2" t="s">
        <v>48</v>
      </c>
      <c r="F106" s="2" t="s">
        <v>48</v>
      </c>
      <c r="G106" s="2" t="s">
        <v>48</v>
      </c>
      <c r="H106" s="26">
        <v>2500</v>
      </c>
      <c r="I106" s="28">
        <v>2500</v>
      </c>
      <c r="J106" s="26">
        <v>2500</v>
      </c>
      <c r="K106" s="16" t="s">
        <v>48</v>
      </c>
      <c r="L106" s="16">
        <f t="shared" si="25"/>
        <v>2500</v>
      </c>
      <c r="M106" s="16" t="s">
        <v>48</v>
      </c>
      <c r="N106" s="16" t="s">
        <v>48</v>
      </c>
      <c r="O106" s="16" t="s">
        <v>48</v>
      </c>
      <c r="P106" s="2" t="s">
        <v>196</v>
      </c>
      <c r="Q106" s="37">
        <v>2500</v>
      </c>
      <c r="R106" s="2" t="s">
        <v>196</v>
      </c>
      <c r="S106" s="40" t="s">
        <v>157</v>
      </c>
      <c r="T106" s="2" t="s">
        <v>195</v>
      </c>
    </row>
    <row r="107" spans="1:20">
      <c r="B107" s="80" t="s">
        <v>240</v>
      </c>
      <c r="C107" s="2" t="s">
        <v>4</v>
      </c>
      <c r="D107" s="9" t="s">
        <v>143</v>
      </c>
      <c r="E107" s="87">
        <v>-500</v>
      </c>
      <c r="F107" s="87">
        <v>600</v>
      </c>
      <c r="G107" s="87">
        <v>200</v>
      </c>
      <c r="H107" s="26">
        <v>1300</v>
      </c>
      <c r="I107" s="26">
        <v>1300</v>
      </c>
      <c r="J107" s="26">
        <v>1300</v>
      </c>
      <c r="K107" s="16">
        <f t="shared" ref="K107:K112" si="31">AVERAGE(M107,N107,O107)</f>
        <v>-100</v>
      </c>
      <c r="L107" s="16">
        <f t="shared" si="25"/>
        <v>1300</v>
      </c>
      <c r="M107" s="87">
        <f t="shared" ref="M107" si="32">E107*(-1)</f>
        <v>500</v>
      </c>
      <c r="N107" s="87">
        <f t="shared" ref="N107" si="33">F107*(-1)</f>
        <v>-600</v>
      </c>
      <c r="O107" s="87">
        <f t="shared" ref="O107" si="34">G107*(-1)</f>
        <v>-200</v>
      </c>
      <c r="P107" s="2">
        <v>-100</v>
      </c>
      <c r="Q107" s="37">
        <v>1300</v>
      </c>
      <c r="R107" s="2" t="s">
        <v>196</v>
      </c>
      <c r="S107" s="40" t="s">
        <v>143</v>
      </c>
      <c r="T107" s="2" t="s">
        <v>195</v>
      </c>
    </row>
    <row r="108" spans="1:20">
      <c r="B108" s="80" t="s">
        <v>241</v>
      </c>
      <c r="C108" s="2" t="s">
        <v>4</v>
      </c>
      <c r="D108" s="9" t="s">
        <v>143</v>
      </c>
      <c r="E108" s="87">
        <v>-500</v>
      </c>
      <c r="F108" s="87">
        <v>600</v>
      </c>
      <c r="G108" s="87">
        <v>200</v>
      </c>
      <c r="H108" s="26">
        <v>0</v>
      </c>
      <c r="I108" s="26">
        <v>0</v>
      </c>
      <c r="J108" s="26">
        <v>0</v>
      </c>
      <c r="K108" s="16">
        <f t="shared" si="31"/>
        <v>-100</v>
      </c>
      <c r="L108" s="16">
        <f t="shared" si="25"/>
        <v>0</v>
      </c>
      <c r="M108" s="87">
        <f t="shared" ref="M108" si="35">E108*(-1)</f>
        <v>500</v>
      </c>
      <c r="N108" s="87">
        <f t="shared" ref="N108" si="36">F108*(-1)</f>
        <v>-600</v>
      </c>
      <c r="O108" s="87">
        <f t="shared" ref="O108" si="37">G108*(-1)</f>
        <v>-200</v>
      </c>
      <c r="P108" s="2">
        <v>-100</v>
      </c>
      <c r="Q108" s="2">
        <v>0</v>
      </c>
      <c r="R108" s="2" t="s">
        <v>196</v>
      </c>
      <c r="S108" s="40" t="s">
        <v>143</v>
      </c>
      <c r="T108" s="2" t="s">
        <v>195</v>
      </c>
    </row>
    <row r="109" spans="1:20">
      <c r="B109" s="80" t="s">
        <v>242</v>
      </c>
      <c r="C109" s="2" t="s">
        <v>4</v>
      </c>
      <c r="D109" s="9" t="s">
        <v>301</v>
      </c>
      <c r="E109" s="87">
        <v>-500</v>
      </c>
      <c r="F109" s="87">
        <v>600</v>
      </c>
      <c r="G109" s="87">
        <v>200</v>
      </c>
      <c r="H109" s="26">
        <v>-800</v>
      </c>
      <c r="I109" s="26">
        <v>-800</v>
      </c>
      <c r="J109" s="26">
        <v>-800</v>
      </c>
      <c r="K109" s="16">
        <f t="shared" si="31"/>
        <v>-100</v>
      </c>
      <c r="L109" s="16">
        <f t="shared" si="25"/>
        <v>-800</v>
      </c>
      <c r="M109" s="87">
        <f t="shared" ref="M109" si="38">E109*(-1)</f>
        <v>500</v>
      </c>
      <c r="N109" s="87">
        <f t="shared" ref="N109" si="39">F109*(-1)</f>
        <v>-600</v>
      </c>
      <c r="O109" s="87">
        <f t="shared" ref="O109" si="40">G109*(-1)</f>
        <v>-200</v>
      </c>
      <c r="P109" s="2">
        <v>-100</v>
      </c>
      <c r="Q109" s="2">
        <v>-800</v>
      </c>
      <c r="R109" s="2" t="s">
        <v>196</v>
      </c>
      <c r="S109" s="40" t="s">
        <v>301</v>
      </c>
      <c r="T109" s="2" t="s">
        <v>195</v>
      </c>
    </row>
    <row r="110" spans="1:20">
      <c r="B110" s="80" t="s">
        <v>243</v>
      </c>
      <c r="C110" s="2" t="s">
        <v>4</v>
      </c>
      <c r="D110" s="9" t="s">
        <v>158</v>
      </c>
      <c r="E110" s="87">
        <v>-250</v>
      </c>
      <c r="F110" s="87">
        <v>-350</v>
      </c>
      <c r="G110" s="87">
        <v>-450</v>
      </c>
      <c r="H110" s="26">
        <v>-1200</v>
      </c>
      <c r="I110" s="26">
        <v>-1200</v>
      </c>
      <c r="J110" s="26">
        <v>-1200</v>
      </c>
      <c r="K110" s="16">
        <f t="shared" si="31"/>
        <v>350</v>
      </c>
      <c r="L110" s="16">
        <f t="shared" si="25"/>
        <v>-1200</v>
      </c>
      <c r="M110" s="87">
        <f t="shared" ref="M110:M112" si="41">E110*(-1)</f>
        <v>250</v>
      </c>
      <c r="N110" s="87">
        <f t="shared" ref="N110:N112" si="42">F110*(-1)</f>
        <v>350</v>
      </c>
      <c r="O110" s="87">
        <f t="shared" ref="O110:O112" si="43">G110*(-1)</f>
        <v>450</v>
      </c>
      <c r="P110" s="2">
        <v>350</v>
      </c>
      <c r="Q110" s="37">
        <v>-1200</v>
      </c>
      <c r="R110" s="2" t="s">
        <v>196</v>
      </c>
      <c r="S110" s="40" t="s">
        <v>158</v>
      </c>
      <c r="T110" s="2" t="s">
        <v>195</v>
      </c>
    </row>
    <row r="111" spans="1:20">
      <c r="B111" s="80" t="s">
        <v>244</v>
      </c>
      <c r="C111" s="2" t="s">
        <v>4</v>
      </c>
      <c r="D111" s="9" t="s">
        <v>158</v>
      </c>
      <c r="E111" s="87">
        <v>0</v>
      </c>
      <c r="F111" s="87">
        <v>0</v>
      </c>
      <c r="G111" s="87">
        <v>0</v>
      </c>
      <c r="H111" s="26">
        <v>-1000</v>
      </c>
      <c r="I111" s="26">
        <v>-1000</v>
      </c>
      <c r="J111" s="26">
        <v>-1000</v>
      </c>
      <c r="K111" s="16">
        <f t="shared" si="31"/>
        <v>0</v>
      </c>
      <c r="L111" s="16">
        <f t="shared" si="25"/>
        <v>-1000</v>
      </c>
      <c r="M111" s="87">
        <f t="shared" si="41"/>
        <v>0</v>
      </c>
      <c r="N111" s="87">
        <f t="shared" si="42"/>
        <v>0</v>
      </c>
      <c r="O111" s="87">
        <f t="shared" si="43"/>
        <v>0</v>
      </c>
      <c r="P111" s="2">
        <v>0</v>
      </c>
      <c r="Q111" s="37">
        <v>-1000</v>
      </c>
      <c r="R111" s="2" t="s">
        <v>196</v>
      </c>
      <c r="S111" s="40" t="s">
        <v>158</v>
      </c>
      <c r="T111" s="2" t="s">
        <v>195</v>
      </c>
    </row>
    <row r="112" spans="1:20">
      <c r="B112" s="80" t="s">
        <v>245</v>
      </c>
      <c r="C112" s="2" t="s">
        <v>4</v>
      </c>
      <c r="D112" s="9" t="s">
        <v>301</v>
      </c>
      <c r="E112" s="87">
        <v>200</v>
      </c>
      <c r="F112" s="87">
        <v>200</v>
      </c>
      <c r="G112" s="87">
        <v>200</v>
      </c>
      <c r="H112" s="2">
        <v>-700</v>
      </c>
      <c r="I112" s="2">
        <v>-700</v>
      </c>
      <c r="J112" s="2">
        <v>-700</v>
      </c>
      <c r="K112" s="16">
        <f t="shared" si="31"/>
        <v>-200</v>
      </c>
      <c r="L112" s="2">
        <f t="shared" si="25"/>
        <v>-700</v>
      </c>
      <c r="M112" s="87">
        <f t="shared" si="41"/>
        <v>-200</v>
      </c>
      <c r="N112" s="87">
        <f t="shared" si="42"/>
        <v>-200</v>
      </c>
      <c r="O112" s="87">
        <f t="shared" si="43"/>
        <v>-200</v>
      </c>
      <c r="P112" s="2">
        <v>-200</v>
      </c>
      <c r="Q112" s="2">
        <v>-700</v>
      </c>
      <c r="R112" s="2" t="s">
        <v>196</v>
      </c>
      <c r="S112" s="40" t="s">
        <v>301</v>
      </c>
      <c r="T112" s="2" t="s">
        <v>195</v>
      </c>
    </row>
    <row r="114" spans="1:20">
      <c r="B114" s="39"/>
    </row>
    <row r="115" spans="1:20">
      <c r="A115" s="3" t="s">
        <v>144</v>
      </c>
      <c r="B115" s="1" t="s">
        <v>1</v>
      </c>
      <c r="C115" s="1" t="s">
        <v>2</v>
      </c>
      <c r="D115" s="1" t="s">
        <v>188</v>
      </c>
      <c r="E115" s="1" t="s">
        <v>148</v>
      </c>
      <c r="F115" s="1" t="s">
        <v>149</v>
      </c>
      <c r="G115" s="1" t="s">
        <v>150</v>
      </c>
      <c r="H115" s="1" t="s">
        <v>139</v>
      </c>
      <c r="I115" s="1" t="s">
        <v>140</v>
      </c>
      <c r="J115" s="1" t="s">
        <v>141</v>
      </c>
      <c r="K115" s="1" t="s">
        <v>44</v>
      </c>
      <c r="L115" s="1" t="s">
        <v>45</v>
      </c>
      <c r="M115" s="1" t="s">
        <v>185</v>
      </c>
      <c r="N115" s="1" t="s">
        <v>186</v>
      </c>
      <c r="O115" s="1" t="s">
        <v>187</v>
      </c>
      <c r="P115" s="36" t="s">
        <v>273</v>
      </c>
      <c r="Q115" s="36" t="s">
        <v>274</v>
      </c>
      <c r="R115" s="36" t="s">
        <v>144</v>
      </c>
      <c r="S115" s="43" t="s">
        <v>189</v>
      </c>
      <c r="T115" s="36" t="s">
        <v>184</v>
      </c>
    </row>
    <row r="116" spans="1:20">
      <c r="A116" s="55"/>
      <c r="B116" s="80" t="s">
        <v>261</v>
      </c>
      <c r="C116" s="2">
        <f>K116/L116</f>
        <v>0.39473684210526311</v>
      </c>
      <c r="D116" s="2"/>
      <c r="E116" s="87">
        <v>-250</v>
      </c>
      <c r="F116" s="87">
        <v>-250</v>
      </c>
      <c r="G116" s="87">
        <v>-250</v>
      </c>
      <c r="H116" s="2">
        <v>700</v>
      </c>
      <c r="I116" s="2">
        <v>500</v>
      </c>
      <c r="J116" s="2">
        <v>700</v>
      </c>
      <c r="K116" s="16">
        <f>AVERAGE(M116,N116,O116)</f>
        <v>250</v>
      </c>
      <c r="L116" s="16">
        <f>AVERAGE(H116,I116,J116)</f>
        <v>633.33333333333337</v>
      </c>
      <c r="M116" s="87">
        <f>E116*(-1)</f>
        <v>250</v>
      </c>
      <c r="N116" s="87">
        <f t="shared" ref="N116:O116" si="44">F116*(-1)</f>
        <v>250</v>
      </c>
      <c r="O116" s="87">
        <f t="shared" si="44"/>
        <v>250</v>
      </c>
      <c r="P116" s="2">
        <v>250</v>
      </c>
      <c r="Q116" s="2">
        <v>633.33000000000004</v>
      </c>
      <c r="R116" s="2">
        <v>0.3947</v>
      </c>
      <c r="S116" s="40"/>
      <c r="T116" s="2" t="s">
        <v>195</v>
      </c>
    </row>
    <row r="117" spans="1:20">
      <c r="B117" s="80" t="s">
        <v>262</v>
      </c>
      <c r="C117" s="2">
        <f>K117/L117</f>
        <v>0.2</v>
      </c>
      <c r="D117" s="2"/>
      <c r="E117" s="87">
        <v>-100</v>
      </c>
      <c r="F117" s="87">
        <v>-100</v>
      </c>
      <c r="G117" s="87" t="s">
        <v>48</v>
      </c>
      <c r="H117" s="2">
        <v>500</v>
      </c>
      <c r="I117" s="2">
        <v>500</v>
      </c>
      <c r="J117" s="2" t="s">
        <v>48</v>
      </c>
      <c r="K117" s="16">
        <f>AVERAGE(M117,N117,O117)</f>
        <v>100</v>
      </c>
      <c r="L117" s="16">
        <f>AVERAGE(H117,I117,J117)</f>
        <v>500</v>
      </c>
      <c r="M117" s="87">
        <f>E117*(-1)</f>
        <v>100</v>
      </c>
      <c r="N117" s="87">
        <f t="shared" ref="N117" si="45">F117*(-1)</f>
        <v>100</v>
      </c>
      <c r="O117" s="87" t="s">
        <v>48</v>
      </c>
      <c r="P117" s="2">
        <v>100</v>
      </c>
      <c r="Q117" s="2">
        <v>500</v>
      </c>
      <c r="R117" s="2">
        <v>0.2</v>
      </c>
      <c r="S117" s="40"/>
      <c r="T117" s="2" t="s">
        <v>195</v>
      </c>
    </row>
    <row r="118" spans="1:20">
      <c r="B118" s="80" t="s">
        <v>263</v>
      </c>
      <c r="C118" s="2" t="s">
        <v>4</v>
      </c>
      <c r="D118" s="9" t="s">
        <v>142</v>
      </c>
      <c r="E118" s="2" t="s">
        <v>48</v>
      </c>
      <c r="F118" s="2" t="s">
        <v>48</v>
      </c>
      <c r="G118" s="2" t="s">
        <v>48</v>
      </c>
      <c r="H118" s="2" t="s">
        <v>48</v>
      </c>
      <c r="I118" s="2" t="s">
        <v>48</v>
      </c>
      <c r="J118" s="2" t="s">
        <v>48</v>
      </c>
      <c r="K118" s="16" t="s">
        <v>48</v>
      </c>
      <c r="L118" s="16" t="s">
        <v>48</v>
      </c>
      <c r="M118" s="16" t="s">
        <v>48</v>
      </c>
      <c r="N118" s="16" t="s">
        <v>48</v>
      </c>
      <c r="O118" s="16" t="s">
        <v>48</v>
      </c>
      <c r="P118" s="2" t="s">
        <v>196</v>
      </c>
      <c r="Q118" s="2" t="s">
        <v>196</v>
      </c>
      <c r="R118" s="2" t="s">
        <v>196</v>
      </c>
      <c r="S118" s="40" t="s">
        <v>142</v>
      </c>
      <c r="T118" s="2" t="s">
        <v>195</v>
      </c>
    </row>
    <row r="119" spans="1:20">
      <c r="B119" s="80" t="s">
        <v>264</v>
      </c>
      <c r="C119" s="22">
        <v>999999</v>
      </c>
      <c r="D119" s="9" t="s">
        <v>154</v>
      </c>
      <c r="E119" s="87">
        <v>500</v>
      </c>
      <c r="F119" s="87">
        <v>-300</v>
      </c>
      <c r="G119" s="87">
        <v>-200</v>
      </c>
      <c r="H119" s="2">
        <v>-1000</v>
      </c>
      <c r="I119" s="2">
        <v>400</v>
      </c>
      <c r="J119" s="2">
        <v>600</v>
      </c>
      <c r="K119" s="16">
        <f>AVERAGE(M119,N119,O119)</f>
        <v>0</v>
      </c>
      <c r="L119" s="16">
        <f t="shared" ref="L119:L120" si="46">AVERAGE(H119,I119,J119)</f>
        <v>0</v>
      </c>
      <c r="M119" s="87">
        <f>E119*(-1)</f>
        <v>-500</v>
      </c>
      <c r="N119" s="87">
        <f t="shared" ref="N119:O119" si="47">F119*(-1)</f>
        <v>300</v>
      </c>
      <c r="O119" s="87">
        <f t="shared" si="47"/>
        <v>200</v>
      </c>
      <c r="P119" s="2">
        <v>0</v>
      </c>
      <c r="Q119" s="2">
        <v>0</v>
      </c>
      <c r="R119" s="37">
        <v>999999</v>
      </c>
      <c r="S119" s="40" t="s">
        <v>154</v>
      </c>
      <c r="T119" s="2" t="s">
        <v>195</v>
      </c>
    </row>
    <row r="120" spans="1:20" s="15" customFormat="1">
      <c r="B120" s="80" t="s">
        <v>265</v>
      </c>
      <c r="C120" s="22">
        <v>1000000</v>
      </c>
      <c r="D120" s="9" t="s">
        <v>155</v>
      </c>
      <c r="E120" s="87">
        <v>-200</v>
      </c>
      <c r="F120" s="87">
        <v>-200</v>
      </c>
      <c r="G120" s="87">
        <v>-200</v>
      </c>
      <c r="H120" s="2">
        <v>-1000</v>
      </c>
      <c r="I120" s="2">
        <v>400</v>
      </c>
      <c r="J120" s="2">
        <v>600</v>
      </c>
      <c r="K120" s="16">
        <f>AVERAGE(M120,N120,O120)</f>
        <v>200</v>
      </c>
      <c r="L120" s="16">
        <f t="shared" si="46"/>
        <v>0</v>
      </c>
      <c r="M120" s="87">
        <f>E120*(-1)</f>
        <v>200</v>
      </c>
      <c r="N120" s="87">
        <f t="shared" ref="N120" si="48">F120*(-1)</f>
        <v>200</v>
      </c>
      <c r="O120" s="87">
        <f t="shared" ref="O120" si="49">G120*(-1)</f>
        <v>200</v>
      </c>
      <c r="P120" s="16">
        <v>200</v>
      </c>
      <c r="Q120" s="16">
        <v>0</v>
      </c>
      <c r="R120" s="37">
        <v>1000000</v>
      </c>
      <c r="S120" s="42" t="s">
        <v>155</v>
      </c>
      <c r="T120" s="2" t="s">
        <v>195</v>
      </c>
    </row>
    <row r="121" spans="1:20">
      <c r="B121" s="80" t="s">
        <v>266</v>
      </c>
      <c r="C121" s="22" t="s">
        <v>4</v>
      </c>
      <c r="D121" s="9" t="s">
        <v>156</v>
      </c>
      <c r="E121" s="87">
        <v>-350</v>
      </c>
      <c r="F121" s="87">
        <v>-300</v>
      </c>
      <c r="G121" s="87">
        <v>-250</v>
      </c>
      <c r="H121" s="26" t="s">
        <v>48</v>
      </c>
      <c r="I121" s="26" t="s">
        <v>48</v>
      </c>
      <c r="J121" s="16" t="s">
        <v>48</v>
      </c>
      <c r="K121" s="16">
        <f>AVERAGE(M121,N121,O121)</f>
        <v>300</v>
      </c>
      <c r="L121" s="16" t="s">
        <v>48</v>
      </c>
      <c r="M121" s="87">
        <f>E121*(-1)</f>
        <v>350</v>
      </c>
      <c r="N121" s="87">
        <f t="shared" ref="N121" si="50">F121*(-1)</f>
        <v>300</v>
      </c>
      <c r="O121" s="87">
        <f t="shared" ref="O121" si="51">G121*(-1)</f>
        <v>250</v>
      </c>
      <c r="P121" s="2">
        <v>300</v>
      </c>
      <c r="Q121" s="2" t="s">
        <v>196</v>
      </c>
      <c r="R121" s="37" t="s">
        <v>196</v>
      </c>
      <c r="S121" s="40" t="s">
        <v>156</v>
      </c>
      <c r="T121" s="2" t="s">
        <v>195</v>
      </c>
    </row>
    <row r="122" spans="1:20">
      <c r="B122" s="80" t="s">
        <v>267</v>
      </c>
      <c r="C122" s="2" t="s">
        <v>4</v>
      </c>
      <c r="D122" s="9" t="s">
        <v>157</v>
      </c>
      <c r="E122" s="2" t="s">
        <v>48</v>
      </c>
      <c r="F122" s="2" t="s">
        <v>48</v>
      </c>
      <c r="G122" s="2" t="s">
        <v>48</v>
      </c>
      <c r="H122" s="26">
        <v>250</v>
      </c>
      <c r="I122" s="26">
        <v>300</v>
      </c>
      <c r="J122" s="26">
        <v>700</v>
      </c>
      <c r="K122" s="16" t="s">
        <v>48</v>
      </c>
      <c r="L122" s="16">
        <f>AVERAGE(H122,I122,J122)</f>
        <v>416.66666666666669</v>
      </c>
      <c r="M122" s="16" t="s">
        <v>48</v>
      </c>
      <c r="N122" s="16" t="s">
        <v>48</v>
      </c>
      <c r="O122" s="16" t="s">
        <v>48</v>
      </c>
      <c r="P122" s="2" t="s">
        <v>196</v>
      </c>
      <c r="Q122" s="2">
        <v>416.67</v>
      </c>
      <c r="R122" s="37" t="s">
        <v>196</v>
      </c>
      <c r="S122" s="40" t="s">
        <v>157</v>
      </c>
      <c r="T122" s="2" t="s">
        <v>195</v>
      </c>
    </row>
    <row r="123" spans="1:20">
      <c r="B123" s="80" t="s">
        <v>268</v>
      </c>
      <c r="C123" s="2" t="s">
        <v>4</v>
      </c>
      <c r="D123" s="9" t="s">
        <v>143</v>
      </c>
      <c r="E123" s="87">
        <v>-250</v>
      </c>
      <c r="F123" s="87">
        <v>500</v>
      </c>
      <c r="G123" s="87">
        <v>100</v>
      </c>
      <c r="H123" s="26">
        <v>250</v>
      </c>
      <c r="I123" s="26">
        <v>300</v>
      </c>
      <c r="J123" s="26">
        <v>700</v>
      </c>
      <c r="K123" s="16">
        <f>AVERAGE(M123,N123,O123)</f>
        <v>-116.66666666666667</v>
      </c>
      <c r="L123" s="16">
        <f>AVERAGE(H123,I123,J123)</f>
        <v>416.66666666666669</v>
      </c>
      <c r="M123" s="87">
        <f>E123*(-1)</f>
        <v>250</v>
      </c>
      <c r="N123" s="87">
        <f t="shared" ref="N123" si="52">F123*(-1)</f>
        <v>-500</v>
      </c>
      <c r="O123" s="87">
        <f t="shared" ref="O123" si="53">G123*(-1)</f>
        <v>-100</v>
      </c>
      <c r="P123" s="2">
        <v>-116.67</v>
      </c>
      <c r="Q123" s="2">
        <v>416.67</v>
      </c>
      <c r="R123" s="2" t="s">
        <v>196</v>
      </c>
      <c r="S123" s="40" t="s">
        <v>143</v>
      </c>
      <c r="T123" s="2" t="s">
        <v>195</v>
      </c>
    </row>
    <row r="124" spans="1:20">
      <c r="B124" s="80" t="s">
        <v>269</v>
      </c>
      <c r="C124" s="2" t="s">
        <v>4</v>
      </c>
      <c r="D124" s="9" t="s">
        <v>143</v>
      </c>
      <c r="E124" s="87">
        <v>-250</v>
      </c>
      <c r="F124" s="87">
        <v>500</v>
      </c>
      <c r="G124" s="87">
        <v>100</v>
      </c>
      <c r="H124" s="26">
        <v>-350</v>
      </c>
      <c r="I124" s="26">
        <v>300</v>
      </c>
      <c r="J124" s="26">
        <v>50</v>
      </c>
      <c r="K124" s="16">
        <f>AVERAGE(M124,N124,O124)</f>
        <v>-116.66666666666667</v>
      </c>
      <c r="L124" s="16">
        <f>AVERAGE(H124,I124,J124)</f>
        <v>0</v>
      </c>
      <c r="M124" s="87">
        <f>E124*(-1)</f>
        <v>250</v>
      </c>
      <c r="N124" s="87">
        <f t="shared" ref="N124" si="54">F124*(-1)</f>
        <v>-500</v>
      </c>
      <c r="O124" s="87">
        <f t="shared" ref="O124" si="55">G124*(-1)</f>
        <v>-100</v>
      </c>
      <c r="P124" s="2">
        <v>-116.67</v>
      </c>
      <c r="Q124" s="2">
        <v>0</v>
      </c>
      <c r="R124" s="37" t="s">
        <v>196</v>
      </c>
      <c r="S124" s="40" t="s">
        <v>143</v>
      </c>
      <c r="T124" s="2" t="s">
        <v>195</v>
      </c>
    </row>
    <row r="125" spans="1:20">
      <c r="B125" s="80" t="s">
        <v>270</v>
      </c>
      <c r="C125" s="2" t="s">
        <v>4</v>
      </c>
      <c r="D125" s="9" t="s">
        <v>301</v>
      </c>
      <c r="E125" s="87">
        <v>-250</v>
      </c>
      <c r="F125" s="87">
        <v>500</v>
      </c>
      <c r="G125" s="87">
        <v>100</v>
      </c>
      <c r="H125" s="26">
        <v>-100</v>
      </c>
      <c r="I125" s="26">
        <v>-150</v>
      </c>
      <c r="J125" s="26">
        <v>200</v>
      </c>
      <c r="K125" s="16">
        <f>AVERAGE(M125,N125,O125)</f>
        <v>-116.66666666666667</v>
      </c>
      <c r="L125" s="16">
        <f>AVERAGE(H125,I125,J125)</f>
        <v>-16.666666666666668</v>
      </c>
      <c r="M125" s="87">
        <f>E125*(-1)</f>
        <v>250</v>
      </c>
      <c r="N125" s="87">
        <f t="shared" ref="N125" si="56">F125*(-1)</f>
        <v>-500</v>
      </c>
      <c r="O125" s="87">
        <f t="shared" ref="O125" si="57">G125*(-1)</f>
        <v>-100</v>
      </c>
      <c r="P125" s="2">
        <v>-116.67</v>
      </c>
      <c r="Q125" s="2">
        <v>-16.670000000000002</v>
      </c>
      <c r="R125" s="2" t="s">
        <v>196</v>
      </c>
      <c r="S125" s="40" t="s">
        <v>301</v>
      </c>
      <c r="T125" s="2" t="s">
        <v>195</v>
      </c>
    </row>
    <row r="126" spans="1:20">
      <c r="B126" s="80" t="s">
        <v>271</v>
      </c>
      <c r="C126" s="2" t="s">
        <v>4</v>
      </c>
      <c r="D126" s="9" t="s">
        <v>158</v>
      </c>
      <c r="E126" s="87">
        <v>-150</v>
      </c>
      <c r="F126" s="87">
        <v>-150</v>
      </c>
      <c r="G126" s="87">
        <v>-150</v>
      </c>
      <c r="H126" s="26">
        <v>-200</v>
      </c>
      <c r="I126" s="26">
        <v>500</v>
      </c>
      <c r="J126" s="26">
        <v>-700</v>
      </c>
      <c r="K126" s="16">
        <f>AVERAGE(M126,N126,O126)</f>
        <v>150</v>
      </c>
      <c r="L126" s="16">
        <f>AVERAGE(H126,I126,J126)</f>
        <v>-133.33333333333334</v>
      </c>
      <c r="M126" s="87">
        <f>E126*(-1)</f>
        <v>150</v>
      </c>
      <c r="N126" s="87">
        <f t="shared" ref="N126" si="58">F126*(-1)</f>
        <v>150</v>
      </c>
      <c r="O126" s="87">
        <f t="shared" ref="O126" si="59">G126*(-1)</f>
        <v>150</v>
      </c>
      <c r="P126" s="2">
        <v>150</v>
      </c>
      <c r="Q126" s="2">
        <v>-133.33000000000001</v>
      </c>
      <c r="R126" s="2" t="s">
        <v>196</v>
      </c>
      <c r="S126" s="40" t="s">
        <v>158</v>
      </c>
      <c r="T126" s="2" t="s">
        <v>195</v>
      </c>
    </row>
    <row r="127" spans="1:20">
      <c r="B127" s="80" t="s">
        <v>272</v>
      </c>
      <c r="C127" s="2" t="s">
        <v>4</v>
      </c>
      <c r="D127" s="9" t="s">
        <v>158</v>
      </c>
      <c r="E127" s="87">
        <v>200</v>
      </c>
      <c r="F127" s="87">
        <v>-100</v>
      </c>
      <c r="G127" s="87">
        <v>-100</v>
      </c>
      <c r="H127" s="26">
        <v>-200</v>
      </c>
      <c r="I127" s="26">
        <v>500</v>
      </c>
      <c r="J127" s="26">
        <v>-700</v>
      </c>
      <c r="K127" s="16">
        <f t="shared" ref="K127:K128" si="60">AVERAGE(M127,N127,O127)</f>
        <v>0</v>
      </c>
      <c r="L127" s="16">
        <f t="shared" ref="L127:L128" si="61">AVERAGE(H127,I127,J127)</f>
        <v>-133.33333333333334</v>
      </c>
      <c r="M127" s="87">
        <f t="shared" ref="M127:M128" si="62">E127*(-1)</f>
        <v>-200</v>
      </c>
      <c r="N127" s="87">
        <f t="shared" ref="N127:N128" si="63">F127*(-1)</f>
        <v>100</v>
      </c>
      <c r="O127" s="87">
        <f t="shared" ref="O127:O128" si="64">G127*(-1)</f>
        <v>100</v>
      </c>
      <c r="P127" s="2">
        <v>0</v>
      </c>
      <c r="Q127" s="2">
        <v>-133.33000000000001</v>
      </c>
      <c r="R127" s="2" t="s">
        <v>196</v>
      </c>
      <c r="S127" s="40" t="s">
        <v>158</v>
      </c>
      <c r="T127" s="2" t="s">
        <v>195</v>
      </c>
    </row>
    <row r="128" spans="1:20">
      <c r="B128" s="80" t="s">
        <v>327</v>
      </c>
      <c r="C128" s="16" t="s">
        <v>4</v>
      </c>
      <c r="D128" s="18" t="s">
        <v>301</v>
      </c>
      <c r="E128" s="87">
        <v>-450</v>
      </c>
      <c r="F128" s="87">
        <v>150</v>
      </c>
      <c r="G128" s="87">
        <v>550</v>
      </c>
      <c r="H128" s="27">
        <v>-200</v>
      </c>
      <c r="I128" s="27">
        <v>500</v>
      </c>
      <c r="J128" s="27">
        <v>-700</v>
      </c>
      <c r="K128" s="16">
        <f t="shared" si="60"/>
        <v>-83.333333333333329</v>
      </c>
      <c r="L128" s="16">
        <f t="shared" si="61"/>
        <v>-133.33333333333334</v>
      </c>
      <c r="M128" s="87">
        <f t="shared" si="62"/>
        <v>450</v>
      </c>
      <c r="N128" s="87">
        <f t="shared" si="63"/>
        <v>-150</v>
      </c>
      <c r="O128" s="87">
        <f t="shared" si="64"/>
        <v>-550</v>
      </c>
      <c r="P128" s="27">
        <f>AVERAGE(G128,H128,I128)</f>
        <v>283.33333333333331</v>
      </c>
      <c r="Q128" s="16">
        <f>AVERAGE(J128,K128,L128)</f>
        <v>-305.5555555555556</v>
      </c>
      <c r="R128" s="2" t="s">
        <v>196</v>
      </c>
      <c r="S128" s="42" t="s">
        <v>301</v>
      </c>
      <c r="T128" s="2" t="s">
        <v>195</v>
      </c>
    </row>
    <row r="130" spans="1:20">
      <c r="B130" s="39"/>
    </row>
    <row r="131" spans="1:20">
      <c r="A131" s="3" t="s">
        <v>159</v>
      </c>
      <c r="B131" s="1" t="s">
        <v>1</v>
      </c>
      <c r="C131" s="1" t="s">
        <v>2</v>
      </c>
      <c r="D131" s="1" t="s">
        <v>160</v>
      </c>
      <c r="E131" s="1" t="s">
        <v>162</v>
      </c>
      <c r="F131" s="1" t="s">
        <v>163</v>
      </c>
      <c r="G131" s="1" t="s">
        <v>164</v>
      </c>
      <c r="H131" s="1" t="s">
        <v>151</v>
      </c>
      <c r="I131" s="1" t="s">
        <v>152</v>
      </c>
      <c r="J131" s="1" t="s">
        <v>153</v>
      </c>
      <c r="K131" s="1" t="s">
        <v>44</v>
      </c>
      <c r="L131" s="1" t="s">
        <v>45</v>
      </c>
      <c r="M131" s="1" t="s">
        <v>185</v>
      </c>
      <c r="N131" s="1" t="s">
        <v>186</v>
      </c>
      <c r="O131" s="1" t="s">
        <v>187</v>
      </c>
      <c r="P131" s="36" t="s">
        <v>259</v>
      </c>
      <c r="Q131" s="36" t="s">
        <v>260</v>
      </c>
      <c r="R131" s="36" t="s">
        <v>159</v>
      </c>
      <c r="S131" s="43" t="s">
        <v>161</v>
      </c>
      <c r="T131" s="36" t="s">
        <v>184</v>
      </c>
    </row>
    <row r="132" spans="1:20">
      <c r="A132" s="55"/>
      <c r="B132" s="80" t="s">
        <v>248</v>
      </c>
      <c r="C132" s="2">
        <f>K132/L132</f>
        <v>0.41666666666666669</v>
      </c>
      <c r="D132" s="9"/>
      <c r="E132" s="87">
        <v>-340</v>
      </c>
      <c r="F132" s="87">
        <v>-570</v>
      </c>
      <c r="G132" s="87">
        <v>-340</v>
      </c>
      <c r="H132" s="2">
        <v>1000</v>
      </c>
      <c r="I132" s="2">
        <v>1000</v>
      </c>
      <c r="J132" s="2">
        <v>1000</v>
      </c>
      <c r="K132" s="2">
        <f>AVERAGE(M132,N132,O132)</f>
        <v>416.66666666666669</v>
      </c>
      <c r="L132" s="2">
        <f>AVERAGE(H132,I132,J132)</f>
        <v>1000</v>
      </c>
      <c r="M132" s="87">
        <f>E132*(-1)</f>
        <v>340</v>
      </c>
      <c r="N132" s="87">
        <f t="shared" ref="N132" si="65">F132*(-1)</f>
        <v>570</v>
      </c>
      <c r="O132" s="87">
        <f t="shared" ref="O132" si="66">G132*(-1)</f>
        <v>340</v>
      </c>
      <c r="P132" s="2">
        <v>416.67</v>
      </c>
      <c r="Q132" s="37">
        <v>1000</v>
      </c>
      <c r="R132" s="2">
        <v>0.41670000000000001</v>
      </c>
      <c r="S132" s="40"/>
      <c r="T132" s="2" t="s">
        <v>195</v>
      </c>
    </row>
    <row r="133" spans="1:20">
      <c r="B133" s="80" t="s">
        <v>249</v>
      </c>
      <c r="C133" s="2">
        <f>K133/L133</f>
        <v>0.23076923076923078</v>
      </c>
      <c r="D133" s="9"/>
      <c r="E133" s="87" t="s">
        <v>48</v>
      </c>
      <c r="F133" s="87">
        <v>-300</v>
      </c>
      <c r="G133" s="87">
        <v>-300</v>
      </c>
      <c r="H133" s="2" t="s">
        <v>48</v>
      </c>
      <c r="I133" s="2">
        <v>1300</v>
      </c>
      <c r="J133" s="2">
        <v>1300</v>
      </c>
      <c r="K133" s="2">
        <f>AVERAGE(M133,N133,O133)</f>
        <v>300</v>
      </c>
      <c r="L133" s="2">
        <f>AVERAGE(H133,I133,J133)</f>
        <v>1300</v>
      </c>
      <c r="M133" s="87" t="s">
        <v>48</v>
      </c>
      <c r="N133" s="87">
        <f t="shared" ref="N133" si="67">F133*(-1)</f>
        <v>300</v>
      </c>
      <c r="O133" s="87">
        <f t="shared" ref="O133" si="68">G133*(-1)</f>
        <v>300</v>
      </c>
      <c r="P133" s="2">
        <v>300</v>
      </c>
      <c r="Q133" s="37">
        <v>1300</v>
      </c>
      <c r="R133" s="2">
        <v>0.23080000000000001</v>
      </c>
      <c r="S133" s="40"/>
      <c r="T133" s="2" t="s">
        <v>195</v>
      </c>
    </row>
    <row r="134" spans="1:20">
      <c r="B134" s="80" t="s">
        <v>250</v>
      </c>
      <c r="C134" s="2" t="s">
        <v>4</v>
      </c>
      <c r="D134" s="9" t="s">
        <v>142</v>
      </c>
      <c r="E134" s="2" t="s">
        <v>48</v>
      </c>
      <c r="F134" s="2" t="s">
        <v>48</v>
      </c>
      <c r="G134" s="2" t="s">
        <v>48</v>
      </c>
      <c r="H134" s="2" t="s">
        <v>48</v>
      </c>
      <c r="I134" s="2" t="s">
        <v>48</v>
      </c>
      <c r="J134" s="2" t="s">
        <v>48</v>
      </c>
      <c r="K134" s="2" t="s">
        <v>48</v>
      </c>
      <c r="L134" s="2" t="s">
        <v>48</v>
      </c>
      <c r="M134" s="16" t="s">
        <v>48</v>
      </c>
      <c r="N134" s="16" t="s">
        <v>48</v>
      </c>
      <c r="O134" s="16" t="s">
        <v>48</v>
      </c>
      <c r="P134" s="2" t="s">
        <v>196</v>
      </c>
      <c r="Q134" s="29" t="s">
        <v>196</v>
      </c>
      <c r="R134" s="2" t="s">
        <v>196</v>
      </c>
      <c r="S134" s="40" t="s">
        <v>142</v>
      </c>
      <c r="T134" s="2" t="s">
        <v>195</v>
      </c>
    </row>
    <row r="135" spans="1:20">
      <c r="B135" s="80" t="s">
        <v>251</v>
      </c>
      <c r="C135" s="22">
        <v>999999</v>
      </c>
      <c r="D135" s="9" t="s">
        <v>154</v>
      </c>
      <c r="E135" s="87">
        <v>200</v>
      </c>
      <c r="F135" s="87">
        <v>-350</v>
      </c>
      <c r="G135" s="87">
        <v>150</v>
      </c>
      <c r="H135" s="2">
        <v>-1300</v>
      </c>
      <c r="I135" s="2">
        <v>1300</v>
      </c>
      <c r="J135" s="2">
        <v>0</v>
      </c>
      <c r="K135" s="2">
        <f>AVERAGE(M135,N135,O135)</f>
        <v>0</v>
      </c>
      <c r="L135" s="2">
        <f t="shared" ref="L135:L144" si="69">AVERAGE(H135,I135,J135)</f>
        <v>0</v>
      </c>
      <c r="M135" s="87">
        <f>E135*(-1)</f>
        <v>-200</v>
      </c>
      <c r="N135" s="87">
        <f t="shared" ref="N135:N137" si="70">F135*(-1)</f>
        <v>350</v>
      </c>
      <c r="O135" s="87">
        <f t="shared" ref="O135:O137" si="71">G135*(-1)</f>
        <v>-150</v>
      </c>
      <c r="P135" s="2">
        <v>0</v>
      </c>
      <c r="Q135" s="2">
        <v>0</v>
      </c>
      <c r="R135" s="37">
        <v>999999</v>
      </c>
      <c r="S135" s="40" t="s">
        <v>154</v>
      </c>
      <c r="T135" s="2" t="s">
        <v>195</v>
      </c>
    </row>
    <row r="136" spans="1:20">
      <c r="B136" s="80" t="s">
        <v>252</v>
      </c>
      <c r="C136" s="22">
        <v>1000000</v>
      </c>
      <c r="D136" s="9" t="s">
        <v>155</v>
      </c>
      <c r="E136" s="87">
        <v>-200</v>
      </c>
      <c r="F136" s="87">
        <v>-200</v>
      </c>
      <c r="G136" s="87">
        <v>-200</v>
      </c>
      <c r="H136" s="2">
        <v>-1300</v>
      </c>
      <c r="I136" s="2">
        <v>1300</v>
      </c>
      <c r="J136" s="2">
        <v>0</v>
      </c>
      <c r="K136" s="2">
        <f>AVERAGE(M136,N136,O136)</f>
        <v>200</v>
      </c>
      <c r="L136" s="2">
        <f t="shared" si="69"/>
        <v>0</v>
      </c>
      <c r="M136" s="87">
        <f>E136*(-1)</f>
        <v>200</v>
      </c>
      <c r="N136" s="87">
        <f t="shared" si="70"/>
        <v>200</v>
      </c>
      <c r="O136" s="87">
        <f t="shared" si="71"/>
        <v>200</v>
      </c>
      <c r="P136" s="2">
        <v>200</v>
      </c>
      <c r="Q136" s="2">
        <v>0</v>
      </c>
      <c r="R136" s="37">
        <v>1000000</v>
      </c>
      <c r="S136" s="40" t="s">
        <v>155</v>
      </c>
      <c r="T136" s="2" t="s">
        <v>195</v>
      </c>
    </row>
    <row r="137" spans="1:20">
      <c r="B137" s="80" t="s">
        <v>253</v>
      </c>
      <c r="C137" s="2" t="s">
        <v>4</v>
      </c>
      <c r="D137" s="6" t="s">
        <v>156</v>
      </c>
      <c r="E137" s="87">
        <v>-300</v>
      </c>
      <c r="F137" s="87">
        <v>-300</v>
      </c>
      <c r="G137" s="87">
        <v>-300</v>
      </c>
      <c r="H137" s="2" t="s">
        <v>48</v>
      </c>
      <c r="I137" s="2" t="s">
        <v>48</v>
      </c>
      <c r="J137" s="2" t="s">
        <v>48</v>
      </c>
      <c r="K137" s="2">
        <f>AVERAGE(M137,N137,O137)</f>
        <v>300</v>
      </c>
      <c r="L137" s="2" t="s">
        <v>48</v>
      </c>
      <c r="M137" s="87">
        <f>E137*(-1)</f>
        <v>300</v>
      </c>
      <c r="N137" s="87">
        <f t="shared" si="70"/>
        <v>300</v>
      </c>
      <c r="O137" s="87">
        <f t="shared" si="71"/>
        <v>300</v>
      </c>
      <c r="P137" s="2">
        <v>300</v>
      </c>
      <c r="Q137" s="2" t="s">
        <v>196</v>
      </c>
      <c r="R137" s="37" t="s">
        <v>196</v>
      </c>
      <c r="S137" s="40" t="s">
        <v>156</v>
      </c>
      <c r="T137" s="2" t="s">
        <v>195</v>
      </c>
    </row>
    <row r="138" spans="1:20">
      <c r="B138" s="80" t="s">
        <v>254</v>
      </c>
      <c r="C138" s="2" t="s">
        <v>4</v>
      </c>
      <c r="D138" s="6" t="s">
        <v>157</v>
      </c>
      <c r="E138" s="2" t="s">
        <v>48</v>
      </c>
      <c r="F138" s="2" t="s">
        <v>48</v>
      </c>
      <c r="G138" s="2" t="s">
        <v>48</v>
      </c>
      <c r="H138" s="2">
        <v>1500</v>
      </c>
      <c r="I138" s="2">
        <v>1500</v>
      </c>
      <c r="J138" s="2">
        <v>1500</v>
      </c>
      <c r="K138" s="2" t="s">
        <v>48</v>
      </c>
      <c r="L138" s="2">
        <f t="shared" si="69"/>
        <v>1500</v>
      </c>
      <c r="M138" s="16" t="s">
        <v>48</v>
      </c>
      <c r="N138" s="16" t="s">
        <v>48</v>
      </c>
      <c r="O138" s="16" t="s">
        <v>48</v>
      </c>
      <c r="P138" s="2" t="s">
        <v>196</v>
      </c>
      <c r="Q138" s="37">
        <v>1500</v>
      </c>
      <c r="R138" s="37" t="s">
        <v>196</v>
      </c>
      <c r="S138" s="40" t="s">
        <v>157</v>
      </c>
      <c r="T138" s="2" t="s">
        <v>195</v>
      </c>
    </row>
    <row r="139" spans="1:20">
      <c r="B139" s="80" t="s">
        <v>255</v>
      </c>
      <c r="C139" s="2" t="s">
        <v>4</v>
      </c>
      <c r="D139" s="9" t="s">
        <v>143</v>
      </c>
      <c r="E139" s="87">
        <v>-200</v>
      </c>
      <c r="F139" s="87">
        <v>-200</v>
      </c>
      <c r="G139" s="87">
        <v>500</v>
      </c>
      <c r="H139" s="2">
        <v>700</v>
      </c>
      <c r="I139" s="2">
        <v>700</v>
      </c>
      <c r="J139" s="2">
        <v>700</v>
      </c>
      <c r="K139" s="2">
        <f>AVERAGE(M139,N139,O139)</f>
        <v>-33.333333333333336</v>
      </c>
      <c r="L139" s="2">
        <f t="shared" si="69"/>
        <v>700</v>
      </c>
      <c r="M139" s="87">
        <f>E139*(-1)</f>
        <v>200</v>
      </c>
      <c r="N139" s="87">
        <f t="shared" ref="N139:N144" si="72">F139*(-1)</f>
        <v>200</v>
      </c>
      <c r="O139" s="87">
        <f t="shared" ref="O139:O144" si="73">G139*(-1)</f>
        <v>-500</v>
      </c>
      <c r="P139" s="2">
        <v>-33.33</v>
      </c>
      <c r="Q139" s="2">
        <v>700</v>
      </c>
      <c r="R139" s="2" t="s">
        <v>196</v>
      </c>
      <c r="S139" s="40" t="s">
        <v>143</v>
      </c>
      <c r="T139" s="2" t="s">
        <v>195</v>
      </c>
    </row>
    <row r="140" spans="1:20">
      <c r="B140" s="80" t="s">
        <v>256</v>
      </c>
      <c r="C140" s="2" t="s">
        <v>4</v>
      </c>
      <c r="D140" s="9" t="s">
        <v>143</v>
      </c>
      <c r="E140" s="87">
        <v>-200</v>
      </c>
      <c r="F140" s="87">
        <v>-200</v>
      </c>
      <c r="G140" s="87">
        <v>500</v>
      </c>
      <c r="H140" s="2">
        <v>-700</v>
      </c>
      <c r="I140" s="2">
        <v>700</v>
      </c>
      <c r="J140" s="2">
        <v>0</v>
      </c>
      <c r="K140" s="2">
        <f>AVERAGE(M140,N140,O140)</f>
        <v>-33.333333333333336</v>
      </c>
      <c r="L140" s="2">
        <f t="shared" si="69"/>
        <v>0</v>
      </c>
      <c r="M140" s="87">
        <f>E140*(-1)</f>
        <v>200</v>
      </c>
      <c r="N140" s="87">
        <f t="shared" si="72"/>
        <v>200</v>
      </c>
      <c r="O140" s="87">
        <f t="shared" si="73"/>
        <v>-500</v>
      </c>
      <c r="P140" s="2">
        <v>-33.33</v>
      </c>
      <c r="Q140" s="2">
        <v>0</v>
      </c>
      <c r="R140" s="37" t="s">
        <v>196</v>
      </c>
      <c r="S140" s="40" t="s">
        <v>143</v>
      </c>
      <c r="T140" s="2" t="s">
        <v>195</v>
      </c>
    </row>
    <row r="141" spans="1:20">
      <c r="B141" s="80" t="s">
        <v>257</v>
      </c>
      <c r="C141" s="2" t="s">
        <v>4</v>
      </c>
      <c r="D141" s="9" t="s">
        <v>301</v>
      </c>
      <c r="E141" s="87">
        <v>-200</v>
      </c>
      <c r="F141" s="87">
        <v>-100</v>
      </c>
      <c r="G141" s="87">
        <v>500</v>
      </c>
      <c r="H141" s="2">
        <v>-800</v>
      </c>
      <c r="I141" s="2">
        <v>-800</v>
      </c>
      <c r="J141" s="2">
        <v>-800</v>
      </c>
      <c r="K141" s="2">
        <f t="shared" ref="K141:K144" si="74">AVERAGE(M141,N141,O141)</f>
        <v>-66.666666666666671</v>
      </c>
      <c r="L141" s="2">
        <f t="shared" si="69"/>
        <v>-800</v>
      </c>
      <c r="M141" s="87">
        <f>E141*(-1)</f>
        <v>200</v>
      </c>
      <c r="N141" s="87">
        <f t="shared" si="72"/>
        <v>100</v>
      </c>
      <c r="O141" s="87">
        <f t="shared" si="73"/>
        <v>-500</v>
      </c>
      <c r="P141" s="2">
        <v>-66.67</v>
      </c>
      <c r="Q141" s="2">
        <v>-800</v>
      </c>
      <c r="R141" s="2" t="s">
        <v>196</v>
      </c>
      <c r="S141" s="40" t="s">
        <v>301</v>
      </c>
      <c r="T141" s="2" t="s">
        <v>195</v>
      </c>
    </row>
    <row r="142" spans="1:20">
      <c r="B142" s="80" t="s">
        <v>258</v>
      </c>
      <c r="C142" s="2" t="s">
        <v>4</v>
      </c>
      <c r="D142" s="9" t="s">
        <v>158</v>
      </c>
      <c r="E142" s="87">
        <v>-100</v>
      </c>
      <c r="F142" s="87">
        <v>-100</v>
      </c>
      <c r="G142" s="87">
        <v>-100</v>
      </c>
      <c r="H142" s="2">
        <v>-500</v>
      </c>
      <c r="I142" s="2">
        <v>-500</v>
      </c>
      <c r="J142" s="2">
        <v>-500</v>
      </c>
      <c r="K142" s="2">
        <f t="shared" si="74"/>
        <v>100</v>
      </c>
      <c r="L142" s="2">
        <f t="shared" si="69"/>
        <v>-500</v>
      </c>
      <c r="M142" s="87">
        <f>E142*(-1)</f>
        <v>100</v>
      </c>
      <c r="N142" s="87">
        <f t="shared" si="72"/>
        <v>100</v>
      </c>
      <c r="O142" s="87">
        <f t="shared" si="73"/>
        <v>100</v>
      </c>
      <c r="P142" s="2">
        <v>100</v>
      </c>
      <c r="Q142" s="2">
        <v>-500</v>
      </c>
      <c r="R142" s="2" t="s">
        <v>196</v>
      </c>
      <c r="S142" s="40" t="s">
        <v>158</v>
      </c>
      <c r="T142" s="2" t="s">
        <v>195</v>
      </c>
    </row>
    <row r="143" spans="1:20">
      <c r="B143" s="80" t="s">
        <v>328</v>
      </c>
      <c r="C143" s="2" t="s">
        <v>4</v>
      </c>
      <c r="D143" s="9" t="s">
        <v>158</v>
      </c>
      <c r="E143" s="87">
        <v>300</v>
      </c>
      <c r="F143" s="87">
        <v>-300</v>
      </c>
      <c r="G143" s="87">
        <v>0</v>
      </c>
      <c r="H143" s="2">
        <v>-2000</v>
      </c>
      <c r="I143" s="2">
        <v>700</v>
      </c>
      <c r="J143" s="2">
        <v>700</v>
      </c>
      <c r="K143" s="2">
        <f t="shared" si="74"/>
        <v>0</v>
      </c>
      <c r="L143" s="2">
        <f t="shared" si="69"/>
        <v>-200</v>
      </c>
      <c r="M143" s="87">
        <f t="shared" ref="M143:M144" si="75">E143*(-1)</f>
        <v>-300</v>
      </c>
      <c r="N143" s="87">
        <f t="shared" si="72"/>
        <v>300</v>
      </c>
      <c r="O143" s="87">
        <f t="shared" si="73"/>
        <v>0</v>
      </c>
      <c r="P143" s="2">
        <v>0</v>
      </c>
      <c r="Q143" s="2">
        <v>-200</v>
      </c>
      <c r="R143" s="2" t="s">
        <v>196</v>
      </c>
      <c r="S143" s="40" t="s">
        <v>158</v>
      </c>
      <c r="T143" s="2" t="s">
        <v>195</v>
      </c>
    </row>
    <row r="144" spans="1:20">
      <c r="B144" s="80" t="s">
        <v>329</v>
      </c>
      <c r="C144" s="16" t="s">
        <v>4</v>
      </c>
      <c r="D144" s="18" t="s">
        <v>301</v>
      </c>
      <c r="E144" s="87">
        <v>-200</v>
      </c>
      <c r="F144" s="87">
        <v>300</v>
      </c>
      <c r="G144" s="87">
        <v>300</v>
      </c>
      <c r="H144" s="16">
        <v>-500</v>
      </c>
      <c r="I144" s="16">
        <v>500</v>
      </c>
      <c r="J144" s="16">
        <v>-500</v>
      </c>
      <c r="K144" s="2">
        <f t="shared" si="74"/>
        <v>-133.33333333333334</v>
      </c>
      <c r="L144" s="16">
        <f t="shared" si="69"/>
        <v>-166.66666666666666</v>
      </c>
      <c r="M144" s="87">
        <f t="shared" si="75"/>
        <v>200</v>
      </c>
      <c r="N144" s="87">
        <f t="shared" si="72"/>
        <v>-300</v>
      </c>
      <c r="O144" s="87">
        <f t="shared" si="73"/>
        <v>-300</v>
      </c>
      <c r="P144" s="16">
        <v>-133.33000000000001</v>
      </c>
      <c r="Q144" s="16">
        <v>-166.67</v>
      </c>
      <c r="R144" s="16" t="s">
        <v>196</v>
      </c>
      <c r="S144" s="42" t="s">
        <v>301</v>
      </c>
      <c r="T144" s="2" t="s">
        <v>195</v>
      </c>
    </row>
    <row r="147" spans="1:20">
      <c r="A147" s="3" t="s">
        <v>165</v>
      </c>
      <c r="B147" s="1" t="s">
        <v>1</v>
      </c>
      <c r="C147" s="1" t="s">
        <v>2</v>
      </c>
      <c r="D147" s="1" t="s">
        <v>166</v>
      </c>
      <c r="E147" s="1" t="s">
        <v>162</v>
      </c>
      <c r="F147" s="1" t="s">
        <v>163</v>
      </c>
      <c r="G147" s="1" t="s">
        <v>164</v>
      </c>
      <c r="H147" s="1" t="s">
        <v>139</v>
      </c>
      <c r="I147" s="1" t="s">
        <v>140</v>
      </c>
      <c r="J147" s="1" t="s">
        <v>141</v>
      </c>
      <c r="K147" s="1" t="s">
        <v>44</v>
      </c>
      <c r="L147" s="1" t="s">
        <v>45</v>
      </c>
      <c r="M147" s="1" t="s">
        <v>185</v>
      </c>
      <c r="N147" s="1" t="s">
        <v>186</v>
      </c>
      <c r="O147" s="1" t="s">
        <v>187</v>
      </c>
      <c r="P147" s="36" t="s">
        <v>294</v>
      </c>
      <c r="Q147" s="36" t="s">
        <v>295</v>
      </c>
      <c r="R147" s="36" t="s">
        <v>165</v>
      </c>
      <c r="S147" s="43" t="s">
        <v>167</v>
      </c>
      <c r="T147" s="36" t="s">
        <v>184</v>
      </c>
    </row>
    <row r="148" spans="1:20">
      <c r="A148" s="15"/>
      <c r="B148" s="80" t="s">
        <v>275</v>
      </c>
      <c r="C148" s="2">
        <f>K148/L148</f>
        <v>0.39999999999999997</v>
      </c>
      <c r="D148" s="9"/>
      <c r="E148" s="87">
        <v>-300</v>
      </c>
      <c r="F148" s="87">
        <v>-200</v>
      </c>
      <c r="G148" s="87">
        <v>-500</v>
      </c>
      <c r="H148" s="2">
        <v>700</v>
      </c>
      <c r="I148" s="2">
        <v>600</v>
      </c>
      <c r="J148" s="2">
        <v>1200</v>
      </c>
      <c r="K148" s="2">
        <f>AVERAGE(M148,N148,O148)</f>
        <v>333.33333333333331</v>
      </c>
      <c r="L148" s="2">
        <f>AVERAGE(H148,I148,J148)</f>
        <v>833.33333333333337</v>
      </c>
      <c r="M148" s="87">
        <f>E148*(-1)</f>
        <v>300</v>
      </c>
      <c r="N148" s="87">
        <f t="shared" ref="N148:N149" si="76">F148*(-1)</f>
        <v>200</v>
      </c>
      <c r="O148" s="87">
        <f t="shared" ref="O148:O149" si="77">G148*(-1)</f>
        <v>500</v>
      </c>
      <c r="P148" s="2">
        <v>333.33</v>
      </c>
      <c r="Q148" s="2">
        <v>833.33</v>
      </c>
      <c r="R148" s="2">
        <v>0.4</v>
      </c>
      <c r="S148" s="40"/>
      <c r="T148" s="2" t="s">
        <v>195</v>
      </c>
    </row>
    <row r="149" spans="1:20">
      <c r="B149" s="80" t="s">
        <v>276</v>
      </c>
      <c r="C149" s="2">
        <f>K149/L149</f>
        <v>0.42307692307692307</v>
      </c>
      <c r="D149" s="9"/>
      <c r="E149" s="87" t="s">
        <v>48</v>
      </c>
      <c r="F149" s="87">
        <v>-300</v>
      </c>
      <c r="G149" s="87">
        <v>-250</v>
      </c>
      <c r="H149" s="2" t="s">
        <v>48</v>
      </c>
      <c r="I149" s="2">
        <v>400</v>
      </c>
      <c r="J149" s="2">
        <v>900</v>
      </c>
      <c r="K149" s="2">
        <f t="shared" ref="K149:K160" si="78">AVERAGE(M149,N149,O149)</f>
        <v>275</v>
      </c>
      <c r="L149" s="2">
        <f>AVERAGE(H149,I149,J149)</f>
        <v>650</v>
      </c>
      <c r="M149" s="87" t="s">
        <v>48</v>
      </c>
      <c r="N149" s="87">
        <f t="shared" si="76"/>
        <v>300</v>
      </c>
      <c r="O149" s="87">
        <f t="shared" si="77"/>
        <v>250</v>
      </c>
      <c r="P149" s="2">
        <v>275</v>
      </c>
      <c r="Q149" s="2">
        <v>650</v>
      </c>
      <c r="R149" s="2">
        <v>0.42309999999999998</v>
      </c>
      <c r="S149" s="40"/>
      <c r="T149" s="2" t="s">
        <v>195</v>
      </c>
    </row>
    <row r="150" spans="1:20">
      <c r="B150" s="80" t="s">
        <v>277</v>
      </c>
      <c r="C150" s="2" t="s">
        <v>4</v>
      </c>
      <c r="D150" s="9" t="s">
        <v>142</v>
      </c>
      <c r="E150" s="16" t="s">
        <v>48</v>
      </c>
      <c r="F150" s="16" t="s">
        <v>48</v>
      </c>
      <c r="G150" s="16" t="s">
        <v>48</v>
      </c>
      <c r="H150" s="2" t="s">
        <v>48</v>
      </c>
      <c r="I150" s="2" t="s">
        <v>48</v>
      </c>
      <c r="J150" s="2" t="s">
        <v>48</v>
      </c>
      <c r="K150" s="2" t="s">
        <v>48</v>
      </c>
      <c r="L150" s="2" t="s">
        <v>48</v>
      </c>
      <c r="M150" s="16" t="s">
        <v>48</v>
      </c>
      <c r="N150" s="16" t="s">
        <v>48</v>
      </c>
      <c r="O150" s="16" t="s">
        <v>48</v>
      </c>
      <c r="P150" s="2" t="s">
        <v>196</v>
      </c>
      <c r="Q150" s="29" t="s">
        <v>196</v>
      </c>
      <c r="R150" s="2" t="s">
        <v>196</v>
      </c>
      <c r="S150" s="40" t="s">
        <v>142</v>
      </c>
      <c r="T150" s="2" t="s">
        <v>195</v>
      </c>
    </row>
    <row r="151" spans="1:20">
      <c r="B151" s="80" t="s">
        <v>278</v>
      </c>
      <c r="C151" s="22">
        <v>999999</v>
      </c>
      <c r="D151" s="9" t="s">
        <v>154</v>
      </c>
      <c r="E151" s="87">
        <v>-700</v>
      </c>
      <c r="F151" s="87">
        <v>500</v>
      </c>
      <c r="G151" s="87">
        <v>200</v>
      </c>
      <c r="H151" s="2">
        <v>1000</v>
      </c>
      <c r="I151" s="2">
        <v>-600</v>
      </c>
      <c r="J151" s="2">
        <v>-400</v>
      </c>
      <c r="K151" s="2">
        <f t="shared" si="78"/>
        <v>0</v>
      </c>
      <c r="L151" s="2">
        <f t="shared" ref="L151:L160" si="79">AVERAGE(H151,I151,J151)</f>
        <v>0</v>
      </c>
      <c r="M151" s="87">
        <f>E151*(-1)</f>
        <v>700</v>
      </c>
      <c r="N151" s="87">
        <f t="shared" ref="N151:N153" si="80">F151*(-1)</f>
        <v>-500</v>
      </c>
      <c r="O151" s="87">
        <f t="shared" ref="O151:O153" si="81">G151*(-1)</f>
        <v>-200</v>
      </c>
      <c r="P151" s="2">
        <v>0</v>
      </c>
      <c r="Q151" s="2">
        <v>0</v>
      </c>
      <c r="R151" s="37">
        <v>999999</v>
      </c>
      <c r="S151" s="40" t="s">
        <v>154</v>
      </c>
      <c r="T151" s="2" t="s">
        <v>195</v>
      </c>
    </row>
    <row r="152" spans="1:20">
      <c r="B152" s="80" t="s">
        <v>279</v>
      </c>
      <c r="C152" s="23">
        <v>1000000</v>
      </c>
      <c r="D152" s="9" t="s">
        <v>155</v>
      </c>
      <c r="E152" s="87">
        <v>-500</v>
      </c>
      <c r="F152" s="87">
        <v>-300</v>
      </c>
      <c r="G152" s="87">
        <v>-400</v>
      </c>
      <c r="H152" s="2">
        <v>-1300</v>
      </c>
      <c r="I152" s="2">
        <v>700</v>
      </c>
      <c r="J152" s="2">
        <v>600</v>
      </c>
      <c r="K152" s="2">
        <f t="shared" si="78"/>
        <v>400</v>
      </c>
      <c r="L152" s="2">
        <f t="shared" si="79"/>
        <v>0</v>
      </c>
      <c r="M152" s="87">
        <f>E152*(-1)</f>
        <v>500</v>
      </c>
      <c r="N152" s="87">
        <f t="shared" si="80"/>
        <v>300</v>
      </c>
      <c r="O152" s="87">
        <f t="shared" si="81"/>
        <v>400</v>
      </c>
      <c r="P152" s="2">
        <v>400</v>
      </c>
      <c r="Q152" s="2">
        <v>0</v>
      </c>
      <c r="R152" s="37">
        <v>1000000</v>
      </c>
      <c r="S152" s="40" t="s">
        <v>155</v>
      </c>
      <c r="T152" s="2" t="s">
        <v>195</v>
      </c>
    </row>
    <row r="153" spans="1:20">
      <c r="B153" s="80" t="s">
        <v>280</v>
      </c>
      <c r="C153" s="2" t="s">
        <v>4</v>
      </c>
      <c r="D153" s="9" t="s">
        <v>156</v>
      </c>
      <c r="E153" s="87">
        <v>-100</v>
      </c>
      <c r="F153" s="87">
        <v>-700</v>
      </c>
      <c r="G153" s="87">
        <v>-300</v>
      </c>
      <c r="H153" s="2" t="s">
        <v>48</v>
      </c>
      <c r="I153" s="2" t="s">
        <v>48</v>
      </c>
      <c r="J153" s="2" t="s">
        <v>48</v>
      </c>
      <c r="K153" s="2">
        <f t="shared" si="78"/>
        <v>366.66666666666669</v>
      </c>
      <c r="L153" s="2" t="s">
        <v>48</v>
      </c>
      <c r="M153" s="87">
        <f>E153*(-1)</f>
        <v>100</v>
      </c>
      <c r="N153" s="87">
        <f t="shared" si="80"/>
        <v>700</v>
      </c>
      <c r="O153" s="87">
        <f t="shared" si="81"/>
        <v>300</v>
      </c>
      <c r="P153" s="2">
        <v>366.67</v>
      </c>
      <c r="Q153" s="2" t="s">
        <v>196</v>
      </c>
      <c r="R153" s="37" t="s">
        <v>196</v>
      </c>
      <c r="S153" s="40" t="s">
        <v>156</v>
      </c>
      <c r="T153" s="2" t="s">
        <v>195</v>
      </c>
    </row>
    <row r="154" spans="1:20">
      <c r="B154" s="80" t="s">
        <v>281</v>
      </c>
      <c r="C154" s="2" t="s">
        <v>4</v>
      </c>
      <c r="D154" s="9" t="s">
        <v>157</v>
      </c>
      <c r="E154" s="2" t="s">
        <v>48</v>
      </c>
      <c r="F154" s="2" t="s">
        <v>48</v>
      </c>
      <c r="G154" s="2" t="s">
        <v>48</v>
      </c>
      <c r="H154" s="2">
        <v>1000</v>
      </c>
      <c r="I154" s="2">
        <v>500</v>
      </c>
      <c r="J154" s="2">
        <v>800</v>
      </c>
      <c r="K154" s="2" t="s">
        <v>48</v>
      </c>
      <c r="L154" s="2">
        <f t="shared" si="79"/>
        <v>766.66666666666663</v>
      </c>
      <c r="M154" s="16" t="s">
        <v>48</v>
      </c>
      <c r="N154" s="16" t="s">
        <v>48</v>
      </c>
      <c r="O154" s="16" t="s">
        <v>48</v>
      </c>
      <c r="P154" s="2" t="s">
        <v>196</v>
      </c>
      <c r="Q154" s="2">
        <v>766.67</v>
      </c>
      <c r="R154" s="37" t="s">
        <v>196</v>
      </c>
      <c r="S154" s="40" t="s">
        <v>157</v>
      </c>
      <c r="T154" s="2" t="s">
        <v>195</v>
      </c>
    </row>
    <row r="155" spans="1:20">
      <c r="B155" s="80" t="s">
        <v>282</v>
      </c>
      <c r="C155" s="2" t="s">
        <v>4</v>
      </c>
      <c r="D155" s="9" t="s">
        <v>143</v>
      </c>
      <c r="E155" s="87">
        <v>-300</v>
      </c>
      <c r="F155" s="87">
        <v>700</v>
      </c>
      <c r="G155" s="87">
        <v>200</v>
      </c>
      <c r="H155" s="2">
        <v>400</v>
      </c>
      <c r="I155" s="2">
        <v>700</v>
      </c>
      <c r="J155" s="2">
        <v>400</v>
      </c>
      <c r="K155" s="2">
        <f t="shared" si="78"/>
        <v>-200</v>
      </c>
      <c r="L155" s="2">
        <f t="shared" si="79"/>
        <v>500</v>
      </c>
      <c r="M155" s="87">
        <f>E155*(-1)</f>
        <v>300</v>
      </c>
      <c r="N155" s="87">
        <f t="shared" ref="N155:N160" si="82">F155*(-1)</f>
        <v>-700</v>
      </c>
      <c r="O155" s="87">
        <f t="shared" ref="O155:O160" si="83">G155*(-1)</f>
        <v>-200</v>
      </c>
      <c r="P155" s="2">
        <v>-200</v>
      </c>
      <c r="Q155" s="2">
        <v>500</v>
      </c>
      <c r="R155" s="2" t="s">
        <v>196</v>
      </c>
      <c r="S155" s="40" t="s">
        <v>143</v>
      </c>
      <c r="T155" s="2" t="s">
        <v>195</v>
      </c>
    </row>
    <row r="156" spans="1:20">
      <c r="B156" s="80" t="s">
        <v>283</v>
      </c>
      <c r="C156" s="2" t="s">
        <v>4</v>
      </c>
      <c r="D156" s="9" t="s">
        <v>143</v>
      </c>
      <c r="E156" s="87">
        <v>200</v>
      </c>
      <c r="F156" s="87">
        <v>-500</v>
      </c>
      <c r="G156" s="87">
        <v>800</v>
      </c>
      <c r="H156" s="2">
        <v>300</v>
      </c>
      <c r="I156" s="2">
        <v>500</v>
      </c>
      <c r="J156" s="2">
        <v>-800</v>
      </c>
      <c r="K156" s="2">
        <f t="shared" si="78"/>
        <v>-166.66666666666666</v>
      </c>
      <c r="L156" s="2">
        <f t="shared" si="79"/>
        <v>0</v>
      </c>
      <c r="M156" s="87">
        <f>E156*(-1)</f>
        <v>-200</v>
      </c>
      <c r="N156" s="87">
        <f t="shared" si="82"/>
        <v>500</v>
      </c>
      <c r="O156" s="87">
        <f t="shared" si="83"/>
        <v>-800</v>
      </c>
      <c r="P156" s="2">
        <v>-166.67</v>
      </c>
      <c r="Q156" s="2">
        <v>0</v>
      </c>
      <c r="R156" s="37" t="s">
        <v>196</v>
      </c>
      <c r="S156" s="40" t="s">
        <v>143</v>
      </c>
      <c r="T156" s="2" t="s">
        <v>195</v>
      </c>
    </row>
    <row r="157" spans="1:20">
      <c r="B157" s="80" t="s">
        <v>284</v>
      </c>
      <c r="C157" s="2" t="s">
        <v>4</v>
      </c>
      <c r="D157" s="9" t="s">
        <v>301</v>
      </c>
      <c r="E157" s="87">
        <v>-800</v>
      </c>
      <c r="F157" s="87">
        <v>400</v>
      </c>
      <c r="G157" s="87">
        <v>1000</v>
      </c>
      <c r="H157" s="2">
        <v>700</v>
      </c>
      <c r="I157" s="2">
        <v>-1000</v>
      </c>
      <c r="J157" s="2">
        <v>-600</v>
      </c>
      <c r="K157" s="2">
        <f t="shared" si="78"/>
        <v>-200</v>
      </c>
      <c r="L157" s="2">
        <f t="shared" si="79"/>
        <v>-300</v>
      </c>
      <c r="M157" s="87">
        <f>E157*(-1)</f>
        <v>800</v>
      </c>
      <c r="N157" s="87">
        <f t="shared" si="82"/>
        <v>-400</v>
      </c>
      <c r="O157" s="87">
        <f t="shared" si="83"/>
        <v>-1000</v>
      </c>
      <c r="P157" s="2">
        <v>-200</v>
      </c>
      <c r="Q157" s="2">
        <v>-300</v>
      </c>
      <c r="R157" s="2" t="s">
        <v>196</v>
      </c>
      <c r="S157" s="40" t="s">
        <v>301</v>
      </c>
      <c r="T157" s="2" t="s">
        <v>195</v>
      </c>
    </row>
    <row r="158" spans="1:20">
      <c r="B158" s="80" t="s">
        <v>285</v>
      </c>
      <c r="C158" s="2" t="s">
        <v>4</v>
      </c>
      <c r="D158" s="9" t="s">
        <v>158</v>
      </c>
      <c r="E158" s="87">
        <v>-200</v>
      </c>
      <c r="F158" s="87">
        <v>-200</v>
      </c>
      <c r="G158" s="87">
        <v>-200</v>
      </c>
      <c r="H158" s="2">
        <v>1000</v>
      </c>
      <c r="I158" s="2">
        <v>-900</v>
      </c>
      <c r="J158" s="2">
        <v>-300</v>
      </c>
      <c r="K158" s="2">
        <f t="shared" si="78"/>
        <v>200</v>
      </c>
      <c r="L158" s="2">
        <f t="shared" si="79"/>
        <v>-66.666666666666671</v>
      </c>
      <c r="M158" s="87">
        <f>E158*(-1)</f>
        <v>200</v>
      </c>
      <c r="N158" s="87">
        <f t="shared" si="82"/>
        <v>200</v>
      </c>
      <c r="O158" s="87">
        <f t="shared" si="83"/>
        <v>200</v>
      </c>
      <c r="P158" s="2">
        <v>200</v>
      </c>
      <c r="Q158" s="2">
        <v>-66.67</v>
      </c>
      <c r="R158" s="2" t="s">
        <v>196</v>
      </c>
      <c r="S158" s="40" t="s">
        <v>158</v>
      </c>
      <c r="T158" s="2" t="s">
        <v>195</v>
      </c>
    </row>
    <row r="159" spans="1:20">
      <c r="B159" s="80" t="s">
        <v>330</v>
      </c>
      <c r="C159" s="2" t="s">
        <v>4</v>
      </c>
      <c r="D159" s="9" t="s">
        <v>158</v>
      </c>
      <c r="E159" s="87">
        <v>-400</v>
      </c>
      <c r="F159" s="87">
        <v>300</v>
      </c>
      <c r="G159" s="87">
        <v>100</v>
      </c>
      <c r="H159" s="2">
        <v>900</v>
      </c>
      <c r="I159" s="2">
        <v>-700</v>
      </c>
      <c r="J159" s="2">
        <v>-600</v>
      </c>
      <c r="K159" s="2">
        <f t="shared" si="78"/>
        <v>0</v>
      </c>
      <c r="L159" s="2">
        <f t="shared" si="79"/>
        <v>-133.33333333333334</v>
      </c>
      <c r="M159" s="87">
        <f t="shared" ref="M159:M160" si="84">E159*(-1)</f>
        <v>400</v>
      </c>
      <c r="N159" s="87">
        <f t="shared" si="82"/>
        <v>-300</v>
      </c>
      <c r="O159" s="87">
        <f t="shared" si="83"/>
        <v>-100</v>
      </c>
      <c r="P159" s="2">
        <v>0</v>
      </c>
      <c r="Q159" s="2">
        <v>-133.33000000000001</v>
      </c>
      <c r="R159" s="2" t="s">
        <v>196</v>
      </c>
      <c r="S159" s="40" t="s">
        <v>158</v>
      </c>
      <c r="T159" s="2" t="s">
        <v>195</v>
      </c>
    </row>
    <row r="160" spans="1:20">
      <c r="B160" s="80" t="s">
        <v>331</v>
      </c>
      <c r="C160" s="2" t="s">
        <v>4</v>
      </c>
      <c r="D160" s="9" t="s">
        <v>301</v>
      </c>
      <c r="E160" s="87">
        <v>-200</v>
      </c>
      <c r="F160" s="87">
        <v>300</v>
      </c>
      <c r="G160" s="87">
        <v>100</v>
      </c>
      <c r="H160" s="2">
        <v>-700</v>
      </c>
      <c r="I160" s="2">
        <v>1500</v>
      </c>
      <c r="J160" s="2">
        <v>-950</v>
      </c>
      <c r="K160" s="2">
        <f t="shared" si="78"/>
        <v>-66.666666666666671</v>
      </c>
      <c r="L160" s="2">
        <f t="shared" si="79"/>
        <v>-50</v>
      </c>
      <c r="M160" s="87">
        <f t="shared" si="84"/>
        <v>200</v>
      </c>
      <c r="N160" s="87">
        <f t="shared" si="82"/>
        <v>-300</v>
      </c>
      <c r="O160" s="87">
        <f t="shared" si="83"/>
        <v>-100</v>
      </c>
      <c r="P160" s="2">
        <v>-66.67</v>
      </c>
      <c r="Q160" s="2">
        <v>-50</v>
      </c>
      <c r="R160" s="2" t="s">
        <v>196</v>
      </c>
      <c r="S160" s="40" t="s">
        <v>301</v>
      </c>
      <c r="T160" s="2" t="s">
        <v>195</v>
      </c>
    </row>
    <row r="162" spans="1:15">
      <c r="B162" s="39"/>
    </row>
    <row r="163" spans="1:15">
      <c r="A163" s="30" t="s">
        <v>170</v>
      </c>
      <c r="B163" s="1" t="s">
        <v>1</v>
      </c>
      <c r="C163" s="1" t="s">
        <v>2</v>
      </c>
      <c r="D163" s="1" t="s">
        <v>169</v>
      </c>
      <c r="E163" s="1" t="s">
        <v>151</v>
      </c>
      <c r="F163" s="1" t="s">
        <v>152</v>
      </c>
      <c r="G163" s="1" t="s">
        <v>153</v>
      </c>
      <c r="H163" s="36" t="s">
        <v>170</v>
      </c>
      <c r="I163" s="36" t="s">
        <v>168</v>
      </c>
      <c r="J163" s="36" t="s">
        <v>184</v>
      </c>
    </row>
    <row r="164" spans="1:15">
      <c r="A164" s="31"/>
      <c r="B164" s="84" t="s">
        <v>286</v>
      </c>
      <c r="C164" s="2">
        <f>COUNT(E164,F164,G164)</f>
        <v>3</v>
      </c>
      <c r="D164" s="9"/>
      <c r="E164" s="2">
        <v>1000</v>
      </c>
      <c r="F164" s="2">
        <v>1000</v>
      </c>
      <c r="G164" s="2">
        <v>1000</v>
      </c>
      <c r="H164" s="2">
        <v>1</v>
      </c>
      <c r="I164" s="2"/>
      <c r="J164" s="2" t="s">
        <v>302</v>
      </c>
    </row>
    <row r="165" spans="1:15">
      <c r="A165" s="32"/>
      <c r="B165" s="84" t="s">
        <v>287</v>
      </c>
      <c r="C165" s="2">
        <f>COUNT(E165,F165,G165)</f>
        <v>2</v>
      </c>
      <c r="D165" s="9"/>
      <c r="E165" s="2">
        <v>2000</v>
      </c>
      <c r="F165" s="2">
        <v>2000</v>
      </c>
      <c r="G165" s="2" t="s">
        <v>48</v>
      </c>
      <c r="H165" s="2">
        <v>2</v>
      </c>
      <c r="I165" s="2"/>
      <c r="J165" s="2" t="s">
        <v>302</v>
      </c>
    </row>
    <row r="166" spans="1:15">
      <c r="A166" s="32"/>
      <c r="B166" s="84" t="s">
        <v>332</v>
      </c>
      <c r="C166" s="2">
        <f>COUNT(E166,F166,G166)</f>
        <v>1</v>
      </c>
      <c r="D166" s="9"/>
      <c r="E166" s="2" t="s">
        <v>48</v>
      </c>
      <c r="F166" s="2" t="s">
        <v>48</v>
      </c>
      <c r="G166" s="2">
        <v>1000</v>
      </c>
      <c r="H166" s="2">
        <v>3</v>
      </c>
      <c r="I166" s="29"/>
      <c r="J166" s="2" t="s">
        <v>302</v>
      </c>
    </row>
    <row r="167" spans="1:15">
      <c r="A167" s="32"/>
      <c r="B167" s="84" t="s">
        <v>333</v>
      </c>
      <c r="C167" s="22" t="s">
        <v>4</v>
      </c>
      <c r="D167" s="9" t="s">
        <v>142</v>
      </c>
      <c r="E167" s="2" t="s">
        <v>48</v>
      </c>
      <c r="F167" s="2" t="s">
        <v>48</v>
      </c>
      <c r="G167" s="2" t="s">
        <v>48</v>
      </c>
      <c r="H167" s="2" t="s">
        <v>196</v>
      </c>
      <c r="I167" s="2" t="s">
        <v>142</v>
      </c>
      <c r="J167" s="2" t="s">
        <v>302</v>
      </c>
    </row>
    <row r="168" spans="1:15">
      <c r="I168"/>
    </row>
    <row r="169" spans="1:15">
      <c r="I169"/>
    </row>
    <row r="170" spans="1:15">
      <c r="A170" s="30" t="s">
        <v>173</v>
      </c>
      <c r="B170" s="1" t="s">
        <v>1</v>
      </c>
      <c r="C170" s="1" t="s">
        <v>2</v>
      </c>
      <c r="D170" s="1" t="s">
        <v>172</v>
      </c>
      <c r="E170" s="1" t="s">
        <v>151</v>
      </c>
      <c r="F170" s="1" t="s">
        <v>152</v>
      </c>
      <c r="G170" s="1" t="s">
        <v>153</v>
      </c>
      <c r="H170" s="36" t="s">
        <v>173</v>
      </c>
      <c r="I170" s="36" t="s">
        <v>171</v>
      </c>
      <c r="J170" s="36" t="s">
        <v>184</v>
      </c>
      <c r="O170"/>
    </row>
    <row r="171" spans="1:15">
      <c r="A171" s="31"/>
      <c r="B171" s="83" t="s">
        <v>288</v>
      </c>
      <c r="C171" s="2">
        <v>0</v>
      </c>
      <c r="D171" s="9"/>
      <c r="E171" s="2">
        <v>0</v>
      </c>
      <c r="F171" s="2">
        <v>0</v>
      </c>
      <c r="G171" s="2">
        <v>0</v>
      </c>
      <c r="H171" s="2">
        <v>0</v>
      </c>
      <c r="I171" s="2" t="s">
        <v>154</v>
      </c>
      <c r="J171" s="2" t="s">
        <v>302</v>
      </c>
      <c r="O171"/>
    </row>
    <row r="172" spans="1:15">
      <c r="A172" s="20"/>
      <c r="B172" s="80" t="s">
        <v>300</v>
      </c>
      <c r="C172" s="2">
        <v>1</v>
      </c>
      <c r="D172" s="9"/>
      <c r="E172" s="2">
        <v>1000</v>
      </c>
      <c r="F172" s="2">
        <v>1000</v>
      </c>
      <c r="G172" s="2">
        <v>1000</v>
      </c>
      <c r="H172" s="2">
        <v>1</v>
      </c>
      <c r="I172" s="2"/>
      <c r="J172" s="2" t="s">
        <v>302</v>
      </c>
      <c r="O172"/>
    </row>
    <row r="173" spans="1:15">
      <c r="A173" s="20"/>
      <c r="B173" s="80" t="s">
        <v>289</v>
      </c>
      <c r="C173" s="2">
        <v>1</v>
      </c>
      <c r="D173" s="2"/>
      <c r="E173" s="2">
        <v>1000</v>
      </c>
      <c r="F173" s="2" t="s">
        <v>48</v>
      </c>
      <c r="G173" s="2" t="s">
        <v>48</v>
      </c>
      <c r="H173" s="2">
        <v>1</v>
      </c>
      <c r="I173" s="2"/>
      <c r="J173" s="2" t="s">
        <v>302</v>
      </c>
      <c r="O173"/>
    </row>
    <row r="174" spans="1:15">
      <c r="A174" s="20"/>
      <c r="B174" s="80" t="s">
        <v>290</v>
      </c>
      <c r="C174" s="22" t="s">
        <v>4</v>
      </c>
      <c r="D174" s="18" t="s">
        <v>142</v>
      </c>
      <c r="E174" s="2" t="s">
        <v>48</v>
      </c>
      <c r="F174" s="2" t="s">
        <v>48</v>
      </c>
      <c r="G174" s="2" t="s">
        <v>48</v>
      </c>
      <c r="H174" s="22" t="s">
        <v>4</v>
      </c>
      <c r="I174" s="18" t="s">
        <v>142</v>
      </c>
      <c r="J174" s="2" t="s">
        <v>302</v>
      </c>
      <c r="O174"/>
    </row>
    <row r="175" spans="1:15" s="45" customFormat="1">
      <c r="B175" s="81" t="s">
        <v>291</v>
      </c>
      <c r="C175" s="47">
        <v>0</v>
      </c>
      <c r="D175" s="48" t="s">
        <v>322</v>
      </c>
      <c r="E175" s="46">
        <v>-1000</v>
      </c>
      <c r="F175" s="46">
        <v>-100</v>
      </c>
      <c r="G175" s="46">
        <v>-2000</v>
      </c>
      <c r="H175" s="56">
        <v>0</v>
      </c>
      <c r="I175" s="57" t="s">
        <v>322</v>
      </c>
      <c r="J175" s="2" t="s">
        <v>302</v>
      </c>
      <c r="K175" s="64"/>
      <c r="L175" s="49"/>
      <c r="M175" s="49"/>
      <c r="N175" s="49"/>
    </row>
    <row r="177" spans="1:15">
      <c r="L177" s="78"/>
    </row>
    <row r="178" spans="1:15" ht="18.600000000000001">
      <c r="A178" s="30" t="s">
        <v>174</v>
      </c>
      <c r="B178" s="1" t="s">
        <v>1</v>
      </c>
      <c r="C178" s="1" t="s">
        <v>2</v>
      </c>
      <c r="D178" s="1" t="s">
        <v>178</v>
      </c>
      <c r="E178" s="1" t="s">
        <v>176</v>
      </c>
      <c r="F178" s="1" t="s">
        <v>177</v>
      </c>
      <c r="G178" s="1" t="s">
        <v>175</v>
      </c>
      <c r="H178" s="1" t="s">
        <v>185</v>
      </c>
      <c r="I178" s="36" t="s">
        <v>174</v>
      </c>
      <c r="J178" s="36" t="s">
        <v>179</v>
      </c>
      <c r="K178" s="36" t="s">
        <v>184</v>
      </c>
      <c r="L178" s="79"/>
    </row>
    <row r="179" spans="1:15">
      <c r="A179" s="31"/>
      <c r="B179" s="83" t="s">
        <v>292</v>
      </c>
      <c r="C179" s="2">
        <f>H179</f>
        <v>0</v>
      </c>
      <c r="D179" s="9"/>
      <c r="E179" s="5">
        <v>300</v>
      </c>
      <c r="F179" s="5">
        <v>200</v>
      </c>
      <c r="G179" s="2">
        <f>E179/F179</f>
        <v>1.5</v>
      </c>
      <c r="H179" s="2">
        <f>IF(G179&gt;=1,0,1)</f>
        <v>0</v>
      </c>
      <c r="I179" s="2">
        <v>0</v>
      </c>
      <c r="J179" s="2"/>
      <c r="K179" s="2" t="s">
        <v>302</v>
      </c>
    </row>
    <row r="180" spans="1:15">
      <c r="A180" s="32"/>
      <c r="B180" s="80" t="s">
        <v>293</v>
      </c>
      <c r="C180" s="2">
        <f>H180</f>
        <v>1</v>
      </c>
      <c r="D180" s="9"/>
      <c r="E180" s="2">
        <v>300</v>
      </c>
      <c r="F180" s="2">
        <v>500</v>
      </c>
      <c r="G180" s="2">
        <f>E180/F180</f>
        <v>0.6</v>
      </c>
      <c r="H180" s="2">
        <f>IF(G180&gt;=1,0,1)</f>
        <v>1</v>
      </c>
      <c r="I180" s="2">
        <v>1</v>
      </c>
      <c r="J180" s="2"/>
      <c r="K180" s="2" t="s">
        <v>302</v>
      </c>
    </row>
    <row r="181" spans="1:15">
      <c r="A181" s="32"/>
      <c r="B181" s="80" t="s">
        <v>334</v>
      </c>
      <c r="C181" s="2" t="s">
        <v>4</v>
      </c>
      <c r="D181" s="2"/>
      <c r="F181" s="2"/>
      <c r="G181" s="2" t="s">
        <v>48</v>
      </c>
      <c r="H181" s="2"/>
      <c r="I181" s="2" t="s">
        <v>196</v>
      </c>
      <c r="J181" s="2"/>
      <c r="K181" s="7" t="s">
        <v>302</v>
      </c>
    </row>
    <row r="182" spans="1:15">
      <c r="E182" s="35"/>
      <c r="K182" s="35"/>
    </row>
    <row r="184" spans="1:15">
      <c r="A184" s="30" t="s">
        <v>180</v>
      </c>
      <c r="B184" s="1" t="s">
        <v>1</v>
      </c>
      <c r="C184" s="1" t="s">
        <v>2</v>
      </c>
      <c r="D184" s="1" t="s">
        <v>181</v>
      </c>
      <c r="E184" s="1" t="s">
        <v>185</v>
      </c>
      <c r="F184" s="1" t="s">
        <v>176</v>
      </c>
      <c r="G184" s="1" t="s">
        <v>177</v>
      </c>
      <c r="H184" s="1" t="s">
        <v>174</v>
      </c>
      <c r="I184" s="1" t="s">
        <v>183</v>
      </c>
      <c r="J184" s="36" t="s">
        <v>180</v>
      </c>
      <c r="K184" s="36" t="s">
        <v>182</v>
      </c>
      <c r="L184" s="36" t="s">
        <v>184</v>
      </c>
    </row>
    <row r="185" spans="1:15">
      <c r="B185" s="80" t="s">
        <v>335</v>
      </c>
      <c r="C185" s="2">
        <f>E185</f>
        <v>1</v>
      </c>
      <c r="D185" s="2"/>
      <c r="E185" s="16">
        <f>MAX(H185,I185)</f>
        <v>1</v>
      </c>
      <c r="F185" s="2">
        <v>300</v>
      </c>
      <c r="G185" s="2">
        <v>200</v>
      </c>
      <c r="H185" s="16">
        <v>0</v>
      </c>
      <c r="I185" s="2">
        <v>1</v>
      </c>
      <c r="J185" s="2">
        <v>1</v>
      </c>
      <c r="K185" s="2" t="s">
        <v>302</v>
      </c>
      <c r="L185" s="2" t="s">
        <v>302</v>
      </c>
    </row>
    <row r="186" spans="1:15">
      <c r="B186" s="80" t="s">
        <v>336</v>
      </c>
      <c r="C186" s="2">
        <f>E186</f>
        <v>1</v>
      </c>
      <c r="D186" s="2"/>
      <c r="E186" s="16">
        <f>MAX(H186,I186)</f>
        <v>1</v>
      </c>
      <c r="F186" s="2">
        <v>300</v>
      </c>
      <c r="G186" s="2">
        <v>500</v>
      </c>
      <c r="H186" s="16">
        <v>1</v>
      </c>
      <c r="I186" s="2">
        <v>0</v>
      </c>
      <c r="J186" s="2">
        <v>1</v>
      </c>
      <c r="K186" s="2" t="s">
        <v>302</v>
      </c>
      <c r="L186" s="2" t="s">
        <v>302</v>
      </c>
    </row>
    <row r="187" spans="1:15">
      <c r="B187" s="80" t="s">
        <v>337</v>
      </c>
      <c r="C187" s="2">
        <f>E187</f>
        <v>0</v>
      </c>
      <c r="D187" s="2"/>
      <c r="E187" s="16">
        <f>MAX(H187,I187)</f>
        <v>0</v>
      </c>
      <c r="F187" s="2">
        <v>300</v>
      </c>
      <c r="G187" s="2">
        <v>500</v>
      </c>
      <c r="H187" s="16">
        <v>0</v>
      </c>
      <c r="I187" s="2">
        <v>0</v>
      </c>
      <c r="J187" s="2">
        <v>0</v>
      </c>
      <c r="K187" s="7" t="s">
        <v>302</v>
      </c>
      <c r="L187" s="2" t="s">
        <v>302</v>
      </c>
    </row>
    <row r="188" spans="1:15" s="51" customFormat="1">
      <c r="B188" s="80" t="s">
        <v>338</v>
      </c>
      <c r="C188" s="52" t="s">
        <v>4</v>
      </c>
      <c r="D188" s="52"/>
      <c r="E188" s="52"/>
      <c r="F188" s="52" t="s">
        <v>48</v>
      </c>
      <c r="G188" s="52" t="s">
        <v>48</v>
      </c>
      <c r="H188" s="52" t="s">
        <v>48</v>
      </c>
      <c r="I188" s="52" t="s">
        <v>48</v>
      </c>
      <c r="J188" s="52" t="s">
        <v>4</v>
      </c>
      <c r="K188" s="7" t="s">
        <v>302</v>
      </c>
      <c r="L188" s="2" t="s">
        <v>302</v>
      </c>
      <c r="M188" s="50"/>
      <c r="N188" s="50"/>
      <c r="O188" s="50"/>
    </row>
    <row r="189" spans="1:15">
      <c r="B189" s="34"/>
      <c r="C189" s="35"/>
      <c r="D189" s="35"/>
      <c r="E189" s="53"/>
      <c r="F189" s="35"/>
      <c r="G189" s="35"/>
      <c r="H189" s="53"/>
      <c r="I189" s="35"/>
      <c r="J189" s="35"/>
      <c r="K189" s="35"/>
      <c r="L189" s="35"/>
    </row>
    <row r="192" spans="1:15">
      <c r="D192" s="12"/>
    </row>
    <row r="193" spans="4:10">
      <c r="D193" s="12"/>
    </row>
    <row r="194" spans="4:10">
      <c r="D194" s="12"/>
    </row>
    <row r="195" spans="4:10">
      <c r="D195" s="12"/>
    </row>
    <row r="196" spans="4:10">
      <c r="D196" s="12"/>
    </row>
    <row r="197" spans="4:10">
      <c r="D197" s="12"/>
    </row>
    <row r="208" spans="4:10">
      <c r="J208" s="5" t="s">
        <v>190</v>
      </c>
    </row>
  </sheetData>
  <conditionalFormatting sqref="B136">
    <cfRule type="duplicateValues" dxfId="20" priority="20"/>
  </conditionalFormatting>
  <conditionalFormatting sqref="B136:B141">
    <cfRule type="duplicateValues" dxfId="19" priority="19"/>
  </conditionalFormatting>
  <conditionalFormatting sqref="B152">
    <cfRule type="duplicateValues" dxfId="18" priority="17"/>
  </conditionalFormatting>
  <conditionalFormatting sqref="B152:B157">
    <cfRule type="duplicateValues" dxfId="17" priority="16"/>
  </conditionalFormatting>
  <conditionalFormatting sqref="B171">
    <cfRule type="duplicateValues" dxfId="16" priority="12"/>
  </conditionalFormatting>
  <conditionalFormatting sqref="B180">
    <cfRule type="duplicateValues" dxfId="15" priority="11"/>
  </conditionalFormatting>
  <conditionalFormatting sqref="B173:B175">
    <cfRule type="duplicateValues" dxfId="14" priority="28"/>
  </conditionalFormatting>
  <conditionalFormatting sqref="B172 B164:B167">
    <cfRule type="duplicateValues" dxfId="13" priority="31"/>
  </conditionalFormatting>
  <conditionalFormatting sqref="B126:B128 B132:B135">
    <cfRule type="duplicateValues" dxfId="12" priority="35"/>
  </conditionalFormatting>
  <conditionalFormatting sqref="B133">
    <cfRule type="duplicateValues" dxfId="11" priority="9"/>
  </conditionalFormatting>
  <conditionalFormatting sqref="B164 B157:B160">
    <cfRule type="duplicateValues" dxfId="10" priority="36"/>
  </conditionalFormatting>
  <conditionalFormatting sqref="B141:B144 B148:B151">
    <cfRule type="duplicateValues" dxfId="9" priority="37"/>
  </conditionalFormatting>
  <conditionalFormatting sqref="B149">
    <cfRule type="duplicateValues" dxfId="8" priority="8"/>
  </conditionalFormatting>
  <conditionalFormatting sqref="B181 B185:B189">
    <cfRule type="duplicateValues" dxfId="7" priority="38"/>
  </conditionalFormatting>
  <conditionalFormatting sqref="B179">
    <cfRule type="duplicateValues" dxfId="6" priority="7"/>
  </conditionalFormatting>
  <conditionalFormatting sqref="B87:B89">
    <cfRule type="duplicateValues" dxfId="5" priority="6"/>
  </conditionalFormatting>
  <conditionalFormatting sqref="B96">
    <cfRule type="duplicateValues" dxfId="4" priority="5"/>
  </conditionalFormatting>
  <conditionalFormatting sqref="B135">
    <cfRule type="duplicateValues" dxfId="3" priority="4"/>
  </conditionalFormatting>
  <conditionalFormatting sqref="B132">
    <cfRule type="duplicateValues" dxfId="2" priority="3"/>
  </conditionalFormatting>
  <conditionalFormatting sqref="B151">
    <cfRule type="duplicateValues" dxfId="1" priority="2"/>
  </conditionalFormatting>
  <conditionalFormatting sqref="B14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A9" sqref="A9"/>
    </sheetView>
  </sheetViews>
  <sheetFormatPr defaultRowHeight="14.4"/>
  <cols>
    <col min="1" max="1" width="7.109375" bestFit="1" customWidth="1"/>
    <col min="2" max="2" width="17.33203125" bestFit="1" customWidth="1"/>
    <col min="3" max="3" width="11.6640625" bestFit="1" customWidth="1"/>
    <col min="4" max="4" width="15.6640625" bestFit="1" customWidth="1"/>
    <col min="5" max="5" width="17.6640625" bestFit="1" customWidth="1"/>
    <col min="6" max="6" width="25.109375" bestFit="1" customWidth="1"/>
    <col min="7" max="7" width="18.664062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6640625" bestFit="1" customWidth="1"/>
  </cols>
  <sheetData>
    <row r="5" spans="1:15">
      <c r="A5" s="3" t="s">
        <v>49</v>
      </c>
      <c r="B5" s="1" t="s">
        <v>1</v>
      </c>
      <c r="C5" s="1" t="s">
        <v>2</v>
      </c>
      <c r="D5" s="1" t="s">
        <v>63</v>
      </c>
      <c r="E5" s="1" t="s">
        <v>85</v>
      </c>
      <c r="F5" s="1" t="s">
        <v>95</v>
      </c>
      <c r="G5" s="1" t="s">
        <v>98</v>
      </c>
      <c r="H5" s="2" t="s">
        <v>49</v>
      </c>
      <c r="I5" s="1" t="s">
        <v>53</v>
      </c>
      <c r="J5" s="10" t="s">
        <v>54</v>
      </c>
      <c r="K5" s="36" t="s">
        <v>184</v>
      </c>
      <c r="O5" s="5"/>
    </row>
    <row r="6" spans="1:1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5">
        <v>0</v>
      </c>
      <c r="I6" s="2" t="s">
        <v>48</v>
      </c>
      <c r="J6" s="2" t="s">
        <v>48</v>
      </c>
      <c r="K6" s="2" t="s">
        <v>302</v>
      </c>
      <c r="O6" s="5"/>
    </row>
    <row r="7" spans="1:15">
      <c r="B7" s="8" t="s">
        <v>50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>
        <v>1</v>
      </c>
      <c r="I7" s="2" t="s">
        <v>48</v>
      </c>
      <c r="J7" s="2" t="s">
        <v>48</v>
      </c>
      <c r="K7" s="2" t="s">
        <v>302</v>
      </c>
      <c r="O7" s="5"/>
    </row>
    <row r="8" spans="1:15">
      <c r="B8" s="8" t="s">
        <v>51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>
        <v>1</v>
      </c>
      <c r="I8" s="2" t="s">
        <v>48</v>
      </c>
      <c r="J8" s="2" t="s">
        <v>48</v>
      </c>
      <c r="K8" s="2" t="s">
        <v>302</v>
      </c>
      <c r="O8" s="5"/>
    </row>
    <row r="11" spans="1:15">
      <c r="A11" s="3" t="s">
        <v>111</v>
      </c>
      <c r="B11" s="1" t="s">
        <v>1</v>
      </c>
      <c r="C11" s="1" t="s">
        <v>2</v>
      </c>
      <c r="D11" s="1" t="s">
        <v>114</v>
      </c>
      <c r="E11" s="2" t="s">
        <v>111</v>
      </c>
      <c r="F11" s="1" t="s">
        <v>109</v>
      </c>
      <c r="G11" s="10" t="s">
        <v>110</v>
      </c>
      <c r="H11" s="36" t="s">
        <v>184</v>
      </c>
      <c r="L11" s="5"/>
      <c r="M11" s="5"/>
      <c r="N11" s="5"/>
      <c r="O11" s="5"/>
    </row>
    <row r="12" spans="1:15">
      <c r="B12" s="8" t="s">
        <v>104</v>
      </c>
      <c r="C12" s="5">
        <v>0</v>
      </c>
      <c r="D12" s="2" t="s">
        <v>48</v>
      </c>
      <c r="E12" s="2"/>
      <c r="F12" s="2" t="s">
        <v>48</v>
      </c>
      <c r="G12" s="10">
        <v>0</v>
      </c>
      <c r="H12" s="2" t="s">
        <v>302</v>
      </c>
      <c r="L12" s="5"/>
      <c r="M12" s="5"/>
      <c r="N12" s="5"/>
      <c r="O12" s="5"/>
    </row>
    <row r="13" spans="1:15">
      <c r="B13" s="8" t="s">
        <v>296</v>
      </c>
      <c r="C13" s="2">
        <v>1</v>
      </c>
      <c r="D13" s="2">
        <v>1</v>
      </c>
      <c r="E13" s="2"/>
      <c r="F13" s="2" t="s">
        <v>48</v>
      </c>
      <c r="G13" s="10">
        <v>1</v>
      </c>
      <c r="H13" s="2" t="s">
        <v>302</v>
      </c>
      <c r="L13" s="5"/>
      <c r="M13" s="5"/>
      <c r="N13" s="5"/>
      <c r="O13" s="5"/>
    </row>
    <row r="16" spans="1:15">
      <c r="A16" s="3" t="s">
        <v>131</v>
      </c>
      <c r="B16" s="1" t="s">
        <v>1</v>
      </c>
      <c r="C16" s="1" t="s">
        <v>2</v>
      </c>
      <c r="D16" s="1" t="s">
        <v>136</v>
      </c>
      <c r="E16" s="1" t="s">
        <v>145</v>
      </c>
      <c r="F16" s="1" t="s">
        <v>144</v>
      </c>
      <c r="G16" s="1" t="s">
        <v>159</v>
      </c>
      <c r="H16" s="1" t="s">
        <v>165</v>
      </c>
      <c r="I16" s="1" t="s">
        <v>170</v>
      </c>
      <c r="J16" s="1" t="s">
        <v>173</v>
      </c>
      <c r="K16" s="2" t="s">
        <v>131</v>
      </c>
      <c r="L16" s="1" t="s">
        <v>135</v>
      </c>
      <c r="M16" s="2" t="s">
        <v>134</v>
      </c>
      <c r="N16" s="36" t="s">
        <v>184</v>
      </c>
      <c r="O16" s="5"/>
    </row>
    <row r="17" spans="2:15">
      <c r="B17" s="8" t="s">
        <v>297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2" t="s">
        <v>48</v>
      </c>
      <c r="I17" s="22" t="s">
        <v>48</v>
      </c>
      <c r="J17" s="22" t="s">
        <v>48</v>
      </c>
      <c r="K17" s="2">
        <v>0</v>
      </c>
      <c r="L17" s="2" t="s">
        <v>48</v>
      </c>
      <c r="M17" s="2" t="s">
        <v>48</v>
      </c>
      <c r="N17" s="2" t="s">
        <v>302</v>
      </c>
      <c r="O17" s="5"/>
    </row>
    <row r="18" spans="2:15">
      <c r="B18" s="8" t="s">
        <v>108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2" t="s">
        <v>48</v>
      </c>
      <c r="I18" s="22" t="s">
        <v>48</v>
      </c>
      <c r="J18" s="22">
        <v>1</v>
      </c>
      <c r="K18" s="2">
        <v>1</v>
      </c>
      <c r="L18" s="2" t="s">
        <v>48</v>
      </c>
      <c r="M18" s="2" t="s">
        <v>48</v>
      </c>
      <c r="N18" s="2" t="s">
        <v>302</v>
      </c>
      <c r="O18" s="5"/>
    </row>
    <row r="19" spans="2:15">
      <c r="B19" s="8" t="s">
        <v>112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2" t="s">
        <v>48</v>
      </c>
      <c r="I19" s="22" t="s">
        <v>48</v>
      </c>
      <c r="J19" s="22" t="s">
        <v>48</v>
      </c>
      <c r="K19" s="2">
        <v>1</v>
      </c>
      <c r="L19" s="2" t="s">
        <v>48</v>
      </c>
      <c r="M19" s="2" t="s">
        <v>48</v>
      </c>
      <c r="N19" s="2" t="s">
        <v>302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2017-04-27T13:45:57Z</dcterms:modified>
</cp:coreProperties>
</file>