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aco\Desktop\ISP\ITA2\TCK\"/>
    </mc:Choice>
  </mc:AlternateContent>
  <bookViews>
    <workbookView xWindow="240" yWindow="72" windowWidth="20112" windowHeight="7992" activeTab="1"/>
  </bookViews>
  <sheets>
    <sheet name="Copertina" sheetId="4" r:id="rId1"/>
    <sheet name="Lista dei casi di test" sheetId="1" r:id="rId2"/>
    <sheet name="Sintesi" sheetId="2" r:id="rId3"/>
  </sheets>
  <definedNames>
    <definedName name="_xlnm.Print_Area" localSheetId="2">Sintesi!$O$10</definedName>
  </definedNames>
  <calcPr calcId="171027"/>
  <pivotCaches>
    <pivotCache cacheId="5" r:id="rId4"/>
    <pivotCache cacheId="8" r:id="rId5"/>
  </pivotCaches>
</workbook>
</file>

<file path=xl/calcChain.xml><?xml version="1.0" encoding="utf-8"?>
<calcChain xmlns="http://schemas.openxmlformats.org/spreadsheetml/2006/main">
  <c r="L7" i="1" l="1"/>
  <c r="L6" i="1"/>
  <c r="I5" i="2" s="1"/>
  <c r="L4" i="1"/>
  <c r="L5" i="1"/>
  <c r="N11" i="2"/>
  <c r="J12" i="2"/>
  <c r="J11" i="2"/>
  <c r="J13" i="2"/>
  <c r="N12" i="2"/>
  <c r="D9" i="2"/>
  <c r="H5" i="2"/>
  <c r="D8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charset val="1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charset val="1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charset val="1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charset val="1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charset val="1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charset val="1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charset val="1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charset val="1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charset val="1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charset val="1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<sst xmlns="http://schemas.openxmlformats.org/spreadsheetml/2006/main" count="80" uniqueCount="58">
  <si>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</si>
  <si>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</si>
  <si>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</si>
  <si>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</si>
  <si>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</si>
  <si>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</si>
  <si>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</si>
  <si>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</si>
  <si>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</si>
  <si>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</si>
  <si>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</si>
  <si>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</si>
  <si>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</si>
  <si>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</si>
  <si>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</si>
  <si>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</si>
  <si>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</si>
  <si>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</si>
  <si>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</si>
  <si>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</si>
  <si>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</si>
  <si>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</si>
  <si>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</si>
  <si>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</si>
  <si>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</si>
  <si>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</si>
  <si>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</si>
  <si>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</si>
  <si>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</si>
  <si>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</si>
  <si>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</si>
  <si>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</si>
  <si>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</si>
  <si>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</si>
  <si>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</si>
  <si>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</si>
  <si>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</si>
  <si>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</si>
  <si>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</si>
  <si>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</si>
  <si>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</si>
  <si>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</si>
  <si>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</si>
  <si>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</si>
  <si>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</si>
  <si>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</si>
  <si>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</si>
  <si>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</si>
  <si>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</si>
  <si>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</si>
  <si>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</si>
  <si>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</si>
  <si>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</si>
  <si>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</si>
  <si>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ok</t>
  </si>
  <si>
    <t>Test eseguiti dal fornitore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</si>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</sst>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14" xfId="0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1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1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5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1" fillId="6" borderId="28" xfId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7" fillId="0" borderId="14" xfId="0" applyFont="1" applyBorder="1"/>
    <xf numFmtId="0" fontId="3" fillId="0" borderId="14" xfId="0" applyFont="1" applyBorder="1"/>
    <xf numFmtId="14" fontId="3" fillId="0" borderId="15" xfId="0" applyNumberFormat="1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quotePrefix="1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03"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662.440430092596" createdVersion="4" refreshedVersion="6" minRefreshableVersion="3" recordCount="34">
  <cacheSource type="worksheet">
    <worksheetSource ref="A3:L1048576" sheet="Lista dei casi di test"/>
  </cacheSource>
  <cacheFields count="12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4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NonDate="0" containsString="0" containsBlank="1"/>
    </cacheField>
    <cacheField name="Descrizione test" numFmtId="0">
      <sharedItems containsNonDate="0" containsString="0" containsBlank="1"/>
    </cacheField>
    <cacheField name="Esito atteso" numFmtId="0">
      <sharedItems containsNonDate="0" containsString="0" containsBlank="1"/>
    </cacheField>
    <cacheField name="Note fornitore" numFmtId="0">
      <sharedItems containsNonDate="0" containsString="0"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Ko"/>
        <s v="ok"/>
        <s v="Non verificato"/>
        <m/>
      </sharedItems>
    </cacheField>
    <cacheField name="Incorenza stati" numFmtId="0">
      <sharedItems containsBlank="1" count="4">
        <s v="Coerente"/>
        <s v="Non coerente"/>
        <s v="Non applicabi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onaco, Fernando" refreshedDate="42662.440430555558" createdVersion="4" refreshedVersion="6" minRefreshableVersion="3" recordCount="30">
  <cacheSource type="worksheet">
    <worksheetSource ref="A3:K1048576" sheet="Lista dei casi di test"/>
  </cacheSource>
  <cacheFields count="11">
    <cacheField name="Applicazione" numFmtId="0">
      <sharedItems containsNonDate="0" containsString="0" containsBlank="1"/>
    </cacheField>
    <cacheField name="ID" numFmtId="0">
      <sharedItems containsString="0" containsBlank="1" containsNumber="1" containsInteger="1" minValue="1" maxValue="4"/>
    </cacheField>
    <cacheField name="Funzioni oggetto del test" numFmtId="0">
      <sharedItems containsNonDate="0" containsString="0" containsBlank="1"/>
    </cacheField>
    <cacheField name="Moduli oggetto del test" numFmtId="0">
      <sharedItems containsNonDate="0" containsString="0" containsBlank="1"/>
    </cacheField>
    <cacheField name="Nome del test" numFmtId="0">
      <sharedItems containsNonDate="0" containsString="0" containsBlank="1"/>
    </cacheField>
    <cacheField name="Descrizione test" numFmtId="0">
      <sharedItems containsNonDate="0" containsString="0" containsBlank="1"/>
    </cacheField>
    <cacheField name="Esito atteso" numFmtId="0">
      <sharedItems containsNonDate="0" containsString="0" containsBlank="1"/>
    </cacheField>
    <cacheField name="Note fornitore" numFmtId="0">
      <sharedItems containsNonDate="0" containsString="0" containsBlank="1"/>
    </cacheField>
    <cacheField name="Stato test" numFmtId="0">
      <sharedItems containsBlank="1" count="5">
        <s v="Ko"/>
        <s v="Ok"/>
        <m/>
        <s v="Da eseguire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m/>
    <n v="1"/>
    <m/>
    <m/>
    <m/>
    <m/>
    <m/>
    <m/>
    <s v="Ko"/>
    <m/>
    <x v="0"/>
    <x v="0"/>
  </r>
  <r>
    <m/>
    <n v="2"/>
    <m/>
    <m/>
    <m/>
    <m/>
    <m/>
    <m/>
    <s v="Ok"/>
    <m/>
    <x v="1"/>
    <x v="0"/>
  </r>
  <r>
    <m/>
    <n v="3"/>
    <m/>
    <m/>
    <m/>
    <m/>
    <m/>
    <m/>
    <s v="Ok"/>
    <m/>
    <x v="0"/>
    <x v="1"/>
  </r>
  <r>
    <m/>
    <n v="4"/>
    <m/>
    <m/>
    <m/>
    <m/>
    <m/>
    <m/>
    <s v="Ok"/>
    <m/>
    <x v="2"/>
    <x v="2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  <r>
    <m/>
    <m/>
    <m/>
    <m/>
    <m/>
    <m/>
    <m/>
    <m/>
    <m/>
    <m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m/>
    <n v="1"/>
    <m/>
    <m/>
    <m/>
    <m/>
    <m/>
    <m/>
    <x v="0"/>
    <m/>
    <s v="Ko"/>
  </r>
  <r>
    <m/>
    <n v="2"/>
    <m/>
    <m/>
    <m/>
    <m/>
    <m/>
    <m/>
    <x v="1"/>
    <m/>
    <s v="ok"/>
  </r>
  <r>
    <m/>
    <n v="3"/>
    <m/>
    <m/>
    <m/>
    <m/>
    <m/>
    <m/>
    <x v="1"/>
    <m/>
    <s v="Ko"/>
  </r>
  <r>
    <m/>
    <n v="4"/>
    <m/>
    <m/>
    <m/>
    <m/>
    <m/>
    <m/>
    <x v="1"/>
    <m/>
    <s v="Non verificato"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  <r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3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x="2"/>
        <item x="1"/>
        <item h="1" x="3"/>
        <item x="0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29">
      <pivotArea field="10" type="button" dataOnly="0" labelOnly="1" outline="0" axis="axisRow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0" type="button" dataOnly="0" labelOnly="1" outline="0" axis="axisRow" fieldPosition="0"/>
    </format>
    <format dxfId="125">
      <pivotArea dataOnly="0" labelOnly="1" outline="0" axis="axisValues" fieldPosition="0"/>
    </format>
    <format dxfId="124">
      <pivotArea dataOnly="0" labelOnly="1" fieldPosition="0">
        <references count="1">
          <reference field="10" count="0"/>
        </references>
      </pivotArea>
    </format>
    <format dxfId="123">
      <pivotArea dataOnly="0" labelOnly="1" grandRow="1" outline="0" fieldPosition="0"/>
    </format>
    <format dxfId="122">
      <pivotArea dataOnly="0" labelOnly="1" outline="0" axis="axisValues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0" type="button" dataOnly="0" labelOnly="1" outline="0" axis="axisRow" fieldPosition="0"/>
    </format>
    <format dxfId="118">
      <pivotArea dataOnly="0" labelOnly="1" outline="0" axis="axisValues" fieldPosition="0"/>
    </format>
    <format dxfId="117">
      <pivotArea dataOnly="0" labelOnly="1" fieldPosition="0">
        <references count="1">
          <reference field="1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1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dataOnly="0" labelOnly="1" fieldPosition="0">
        <references count="1">
          <reference field="10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10" type="button" dataOnly="0" labelOnly="1" outline="0" axis="axisRow" fieldPosition="0"/>
    </format>
    <format dxfId="104">
      <pivotArea dataOnly="0" labelOnly="1" outline="0" axis="axisValues" fieldPosition="0"/>
    </format>
    <format dxfId="103">
      <pivotArea dataOnly="0" labelOnly="1" fieldPosition="0">
        <references count="1">
          <reference field="10" count="0"/>
        </references>
      </pivotArea>
    </format>
    <format dxfId="102">
      <pivotArea dataOnly="0" labelOnly="1" grandRow="1" outline="0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2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x="0"/>
        <item h="1" x="2"/>
        <item x="1"/>
        <item h="1" x="3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57">
      <pivotArea field="11" type="button" dataOnly="0" labelOnly="1" outline="0" axis="axisRow" fieldPosition="0"/>
    </format>
    <format dxfId="156">
      <pivotArea field="11" type="button" dataOnly="0" labelOnly="1" outline="0" axis="axisRow" fieldPosition="0"/>
    </format>
    <format dxfId="155">
      <pivotArea field="11" type="button" dataOnly="0" labelOnly="1" outline="0" axis="axisRow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11" type="button" dataOnly="0" labelOnly="1" outline="0" axis="axisRow" fieldPosition="0"/>
    </format>
    <format dxfId="151">
      <pivotArea dataOnly="0" labelOnly="1" outline="0" axis="axisValues" fieldPosition="0"/>
    </format>
    <format dxfId="150">
      <pivotArea dataOnly="0" labelOnly="1" fieldPosition="0">
        <references count="1">
          <reference field="11" count="0"/>
        </references>
      </pivotArea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field="11" type="button" dataOnly="0" labelOnly="1" outline="0" axis="axisRow" fieldPosition="0"/>
    </format>
    <format dxfId="146">
      <pivotArea field="11" type="button" dataOnly="0" labelOnly="1" outline="0" axis="axisRow" fieldPosition="0"/>
    </format>
    <format dxfId="145">
      <pivotArea dataOnly="0" labelOnly="1" outline="0" axis="axisValues" fieldPosition="0"/>
    </format>
    <format dxfId="14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1">
      <pivotArea dataOnly="0" labelOnly="1" outline="0" axis="axisValues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dataOnly="0" labelOnly="1" outline="0" axis="axisValues" fieldPosition="0"/>
    </format>
    <format dxfId="137">
      <pivotArea field="11" type="button" dataOnly="0" labelOnly="1" outline="0" axis="axisRow" fieldPosition="0"/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11" count="0"/>
        </references>
      </pivotArea>
    </format>
    <format dxfId="133">
      <pivotArea dataOnly="0" labelOnly="1" grandRow="1" outline="0" fieldPosition="0"/>
    </format>
    <format dxfId="132">
      <pivotArea field="11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_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3"/>
        <item h="1" m="1" x="4"/>
        <item x="0"/>
        <item x="1"/>
        <item h="1" x="2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201">
      <pivotArea outline="0" collapsedLevelsAreSubtotals="1" fieldPosition="0"/>
    </format>
    <format dxfId="200">
      <pivotArea outline="0" collapsedLevelsAreSubtotals="1" fieldPosition="0"/>
    </format>
    <format dxfId="199">
      <pivotArea type="all" dataOnly="0" outline="0" fieldPosition="0"/>
    </format>
    <format dxfId="198">
      <pivotArea field="8" type="button" dataOnly="0" labelOnly="1" outline="0" axis="axisRow" fieldPosition="0"/>
    </format>
    <format dxfId="197">
      <pivotArea field="8" type="button" dataOnly="0" labelOnly="1" outline="0" axis="axisRow" fieldPosition="0"/>
    </format>
    <format dxfId="196">
      <pivotArea field="8" type="button" dataOnly="0" labelOnly="1" outline="0" axis="axisRow" fieldPosition="0"/>
    </format>
    <format dxfId="195">
      <pivotArea dataOnly="0" labelOnly="1" fieldPosition="0">
        <references count="1">
          <reference field="8" count="0"/>
        </references>
      </pivotArea>
    </format>
    <format dxfId="194">
      <pivotArea dataOnly="0" labelOnly="1" grandRow="1" outline="0" fieldPosition="0"/>
    </format>
    <format dxfId="193">
      <pivotArea collapsedLevelsAreSubtotals="1" fieldPosition="0">
        <references count="1">
          <reference field="8" count="0"/>
        </references>
      </pivotArea>
    </format>
    <format dxfId="192">
      <pivotArea dataOnly="0" labelOnly="1" outline="0" axis="axisValues" fieldPosition="0"/>
    </format>
    <format dxfId="191">
      <pivotArea dataOnly="0" labelOnly="1" outline="0" axis="axisValues" fieldPosition="0"/>
    </format>
    <format dxfId="190">
      <pivotArea grandRow="1" outline="0" collapsedLevelsAreSubtotals="1" fieldPosition="0"/>
    </format>
    <format dxfId="189">
      <pivotArea dataOnly="0" labelOnly="1" outline="0" axis="axisValues" fieldPosition="0"/>
    </format>
    <format dxfId="188">
      <pivotArea dataOnly="0" labelOnly="1" outline="0" axis="axisValues" fieldPosition="0"/>
    </format>
    <format dxfId="187">
      <pivotArea dataOnly="0" labelOnly="1" outline="0" axis="axisValues" fieldPosition="0"/>
    </format>
    <format dxfId="186">
      <pivotArea dataOnly="0" labelOnly="1" outline="0" axis="axisValues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8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8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8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fieldPosition="0">
        <references count="1">
          <reference field="8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8" type="button" dataOnly="0" labelOnly="1" outline="0" axis="axisRow" fieldPosition="0"/>
    </format>
    <format dxfId="168">
      <pivotArea dataOnly="0" labelOnly="1" outline="0" axis="axisValues" fieldPosition="0"/>
    </format>
    <format dxfId="167">
      <pivotArea dataOnly="0" labelOnly="1" fieldPosition="0">
        <references count="1">
          <reference field="8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8" type="button" dataOnly="0" labelOnly="1" outline="0" axis="axisRow" fieldPosition="0"/>
    </format>
    <format dxfId="161">
      <pivotArea dataOnly="0" labelOnly="1" outline="0" axis="axisValues" fieldPosition="0"/>
    </format>
    <format dxfId="160">
      <pivotArea dataOnly="0" labelOnly="1" fieldPosition="0">
        <references count="1">
          <reference field="8" count="0"/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1" workbookViewId="0">
      <selection activeCell="E20" sqref="E20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76"/>
      <c r="C24" s="77"/>
      <c r="D24" s="77"/>
      <c r="E24" s="77"/>
      <c r="F24" s="77"/>
      <c r="G24" s="77"/>
      <c r="H24" s="77"/>
      <c r="I24" s="77"/>
      <c r="J24" s="77"/>
      <c r="K24" s="78"/>
      <c r="L24" s="7"/>
      <c r="M24" s="1"/>
    </row>
    <row r="25" spans="1:13" ht="22.8" x14ac:dyDescent="0.4">
      <c r="A25" s="5"/>
      <c r="B25" s="79" t="s">
        <v>9</v>
      </c>
      <c r="C25" s="80"/>
      <c r="D25" s="80"/>
      <c r="E25" s="80"/>
      <c r="F25" s="80"/>
      <c r="G25" s="80"/>
      <c r="H25" s="80"/>
      <c r="I25" s="80"/>
      <c r="J25" s="80"/>
      <c r="K25" s="81"/>
      <c r="L25" s="7"/>
      <c r="M25" s="1"/>
    </row>
    <row r="26" spans="1:13" ht="22.8" x14ac:dyDescent="0.4">
      <c r="A26" s="5"/>
      <c r="B26" s="79"/>
      <c r="C26" s="80"/>
      <c r="D26" s="80"/>
      <c r="E26" s="80"/>
      <c r="F26" s="80"/>
      <c r="G26" s="80"/>
      <c r="H26" s="80"/>
      <c r="I26" s="80"/>
      <c r="J26" s="80"/>
      <c r="K26" s="81"/>
      <c r="L26" s="7"/>
      <c r="M26" s="1"/>
    </row>
    <row r="27" spans="1:13" ht="22.8" x14ac:dyDescent="0.4">
      <c r="A27" s="5"/>
      <c r="B27" s="79" t="s">
        <v>29</v>
      </c>
      <c r="C27" s="80"/>
      <c r="D27" s="80"/>
      <c r="E27" s="80"/>
      <c r="F27" s="80"/>
      <c r="G27" s="80"/>
      <c r="H27" s="80"/>
      <c r="I27" s="80"/>
      <c r="J27" s="80"/>
      <c r="K27" s="81"/>
      <c r="L27" s="7"/>
      <c r="M27" s="1"/>
    </row>
    <row r="28" spans="1:13" ht="22.8" x14ac:dyDescent="0.4">
      <c r="A28" s="5"/>
      <c r="B28" s="82"/>
      <c r="C28" s="83"/>
      <c r="D28" s="83"/>
      <c r="E28" s="83"/>
      <c r="F28" s="83"/>
      <c r="G28" s="83"/>
      <c r="H28" s="83"/>
      <c r="I28" s="83"/>
      <c r="J28" s="83"/>
      <c r="K28" s="84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70" t="s">
        <v>10</v>
      </c>
      <c r="C37" s="70"/>
      <c r="D37" s="71" t="s">
        <v>11</v>
      </c>
      <c r="E37" s="71"/>
      <c r="F37" s="71"/>
      <c r="G37" s="71"/>
      <c r="H37" s="71"/>
      <c r="I37" s="71"/>
      <c r="J37" s="71"/>
      <c r="K37" s="71"/>
      <c r="L37" s="7"/>
      <c r="M37" s="1"/>
    </row>
    <row r="38" spans="1:13" ht="15.6" x14ac:dyDescent="0.3">
      <c r="A38" s="5"/>
      <c r="B38" s="70" t="s">
        <v>12</v>
      </c>
      <c r="C38" s="70"/>
      <c r="D38" s="71" t="s">
        <v>13</v>
      </c>
      <c r="E38" s="71"/>
      <c r="F38" s="71"/>
      <c r="G38" s="71"/>
      <c r="H38" s="71"/>
      <c r="I38" s="71"/>
      <c r="J38" s="71"/>
      <c r="K38" s="71"/>
      <c r="L38" s="7"/>
      <c r="M38" s="1"/>
    </row>
    <row r="39" spans="1:13" ht="15.6" x14ac:dyDescent="0.3">
      <c r="A39" s="5"/>
      <c r="B39" s="70" t="s">
        <v>14</v>
      </c>
      <c r="C39" s="70"/>
      <c r="D39" s="71" t="s">
        <v>15</v>
      </c>
      <c r="E39" s="71"/>
      <c r="F39" s="71"/>
      <c r="G39" s="71"/>
      <c r="H39" s="71"/>
      <c r="I39" s="71"/>
      <c r="J39" s="71"/>
      <c r="K39" s="71"/>
      <c r="L39" s="7"/>
      <c r="M39" s="1"/>
    </row>
    <row r="40" spans="1:13" ht="15.6" x14ac:dyDescent="0.3">
      <c r="A40" s="5"/>
      <c r="B40" s="70" t="s">
        <v>16</v>
      </c>
      <c r="C40" s="70"/>
      <c r="D40" s="71" t="s">
        <v>30</v>
      </c>
      <c r="E40" s="71"/>
      <c r="F40" s="71"/>
      <c r="G40" s="71"/>
      <c r="H40" s="71"/>
      <c r="I40" s="71"/>
      <c r="J40" s="71"/>
      <c r="K40" s="71"/>
      <c r="L40" s="7"/>
      <c r="M40" s="1"/>
    </row>
    <row r="41" spans="1:13" ht="15.6" x14ac:dyDescent="0.3">
      <c r="A41" s="5"/>
      <c r="B41" s="70" t="s">
        <v>17</v>
      </c>
      <c r="C41" s="70"/>
      <c r="D41" s="71" t="s">
        <v>18</v>
      </c>
      <c r="E41" s="71"/>
      <c r="F41" s="71"/>
      <c r="G41" s="71"/>
      <c r="H41" s="71"/>
      <c r="I41" s="71"/>
      <c r="J41" s="71"/>
      <c r="K41" s="71"/>
      <c r="L41" s="7"/>
      <c r="M41" s="1"/>
    </row>
    <row r="42" spans="1:13" ht="15.6" x14ac:dyDescent="0.3">
      <c r="A42" s="5"/>
      <c r="B42" s="70" t="s">
        <v>19</v>
      </c>
      <c r="C42" s="70"/>
      <c r="D42" s="75" t="s">
        <v>20</v>
      </c>
      <c r="E42" s="74"/>
      <c r="F42" s="71" t="s">
        <v>21</v>
      </c>
      <c r="G42" s="71"/>
      <c r="H42" s="71" t="s">
        <v>22</v>
      </c>
      <c r="I42" s="71"/>
      <c r="J42" s="71"/>
      <c r="K42" s="71"/>
      <c r="L42" s="7"/>
      <c r="M42" s="1"/>
    </row>
    <row r="43" spans="1:13" ht="15.6" x14ac:dyDescent="0.3">
      <c r="A43" s="5"/>
      <c r="B43" s="70" t="s">
        <v>23</v>
      </c>
      <c r="C43" s="70"/>
      <c r="D43" s="71" t="s">
        <v>24</v>
      </c>
      <c r="E43" s="71"/>
      <c r="F43" s="71"/>
      <c r="G43" s="71"/>
      <c r="H43" s="71"/>
      <c r="I43" s="71"/>
      <c r="J43" s="71"/>
      <c r="K43" s="71"/>
      <c r="L43" s="7"/>
      <c r="M43" s="1"/>
    </row>
    <row r="44" spans="1:13" ht="15.6" x14ac:dyDescent="0.3">
      <c r="A44" s="5"/>
      <c r="B44" s="70" t="s">
        <v>25</v>
      </c>
      <c r="C44" s="70"/>
      <c r="D44" s="72">
        <v>42506</v>
      </c>
      <c r="E44" s="73"/>
      <c r="F44" s="74"/>
      <c r="G44" s="71" t="s">
        <v>26</v>
      </c>
      <c r="H44" s="71"/>
      <c r="I44" s="71"/>
      <c r="J44" s="72">
        <v>42506</v>
      </c>
      <c r="K44" s="74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68" t="s">
        <v>27</v>
      </c>
      <c r="C48" s="68"/>
      <c r="D48" s="68"/>
      <c r="E48" s="68"/>
      <c r="F48" s="68"/>
      <c r="G48" s="68"/>
      <c r="H48" s="68"/>
      <c r="I48" s="68"/>
      <c r="J48" s="68"/>
      <c r="K48" s="68"/>
      <c r="L48" s="7"/>
      <c r="M48" s="1"/>
    </row>
    <row r="49" spans="1:13" ht="15.6" x14ac:dyDescent="0.3">
      <c r="A49" s="5"/>
      <c r="B49" s="69" t="s">
        <v>28</v>
      </c>
      <c r="C49" s="69"/>
      <c r="D49" s="69"/>
      <c r="E49" s="69"/>
      <c r="F49" s="69"/>
      <c r="G49" s="69"/>
      <c r="H49" s="69"/>
      <c r="I49" s="69"/>
      <c r="J49" s="69"/>
      <c r="K49" s="69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36"/>
  <sheetViews>
    <sheetView tabSelected="1" workbookViewId="0">
      <selection activeCell="C13" sqref="C13"/>
    </sheetView>
  </sheetViews>
  <sheetFormatPr defaultColWidth="9.109375" defaultRowHeight="14.4" x14ac:dyDescent="0.3"/>
  <cols>
    <col min="1" max="1" width="25.33203125" style="15" bestFit="1" customWidth="1"/>
    <col min="2" max="2" width="2.88671875" style="15" bestFit="1" customWidth="1"/>
    <col min="3" max="3" width="23.44140625" style="15" bestFit="1" customWidth="1"/>
    <col min="4" max="4" width="22.33203125" style="15" bestFit="1" customWidth="1"/>
    <col min="5" max="5" width="13.6640625" style="15" customWidth="1"/>
    <col min="6" max="6" width="15.33203125" style="15" bestFit="1" customWidth="1"/>
    <col min="7" max="7" width="11.33203125" style="15" bestFit="1" customWidth="1"/>
    <col min="8" max="8" width="15.109375" style="15" bestFit="1" customWidth="1"/>
    <col min="9" max="9" width="13.33203125" style="15" bestFit="1" customWidth="1"/>
    <col min="10" max="10" width="15.44140625" style="18" bestFit="1" customWidth="1"/>
    <col min="11" max="11" width="17.33203125" style="15" bestFit="1" customWidth="1"/>
    <col min="12" max="12" width="19.44140625" style="15" bestFit="1" customWidth="1"/>
    <col min="13" max="14" width="9.109375" style="15"/>
    <col min="15" max="17" width="9.109375" style="15" customWidth="1"/>
    <col min="18" max="16384" width="9.109375" style="15"/>
  </cols>
  <sheetData>
    <row r="1" spans="1:17" x14ac:dyDescent="0.3">
      <c r="A1" s="87" t="s">
        <v>31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90" t="s">
        <v>43</v>
      </c>
    </row>
    <row r="2" spans="1:17" x14ac:dyDescent="0.3">
      <c r="A2" s="85" t="s">
        <v>32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91"/>
    </row>
    <row r="3" spans="1:17" x14ac:dyDescent="0.3">
      <c r="A3" s="14" t="s">
        <v>0</v>
      </c>
      <c r="B3" s="14" t="s">
        <v>1</v>
      </c>
      <c r="C3" s="16" t="s">
        <v>36</v>
      </c>
      <c r="D3" s="16" t="s">
        <v>35</v>
      </c>
      <c r="E3" s="14" t="s">
        <v>2</v>
      </c>
      <c r="F3" s="14" t="s">
        <v>3</v>
      </c>
      <c r="G3" s="14" t="s">
        <v>4</v>
      </c>
      <c r="H3" s="14" t="s">
        <v>33</v>
      </c>
      <c r="I3" s="14" t="s">
        <v>5</v>
      </c>
      <c r="J3" s="14" t="s">
        <v>34</v>
      </c>
      <c r="K3" s="14" t="s">
        <v>52</v>
      </c>
      <c r="L3" s="14" t="s">
        <v>42</v>
      </c>
      <c r="P3" s="15" t="s">
        <v>37</v>
      </c>
      <c r="Q3" s="15" t="s">
        <v>37</v>
      </c>
    </row>
    <row r="4" spans="1:17" x14ac:dyDescent="0.3">
      <c r="A4" s="13"/>
      <c r="B4" s="13">
        <v>1</v>
      </c>
      <c r="C4" s="13"/>
      <c r="D4" s="13"/>
      <c r="E4" s="13"/>
      <c r="F4" s="13"/>
      <c r="G4" s="13"/>
      <c r="H4" s="13"/>
      <c r="I4" s="13" t="s">
        <v>38</v>
      </c>
      <c r="J4" s="17"/>
      <c r="K4" s="13" t="s">
        <v>38</v>
      </c>
      <c r="L4" s="17" t="str">
        <f>IF(K4=I4,"Coerente",(IF(K4="Non verificato","Non applicabile","Non coerente")))</f>
        <v>Coerente</v>
      </c>
      <c r="P4" s="15" t="s">
        <v>38</v>
      </c>
      <c r="Q4" s="15" t="s">
        <v>38</v>
      </c>
    </row>
    <row r="5" spans="1:17" x14ac:dyDescent="0.3">
      <c r="A5" s="13"/>
      <c r="B5" s="13">
        <v>2</v>
      </c>
      <c r="C5" s="13"/>
      <c r="D5" s="13"/>
      <c r="E5" s="13"/>
      <c r="F5" s="13"/>
      <c r="G5" s="13"/>
      <c r="H5" s="13"/>
      <c r="I5" s="13" t="s">
        <v>37</v>
      </c>
      <c r="J5" s="17"/>
      <c r="K5" s="13" t="s">
        <v>54</v>
      </c>
      <c r="L5" s="17" t="str">
        <f>IF(K5=I5,"Coerente",(IF(K5="Non verificato","Non applicabile","Non coerente")))</f>
        <v>Coerente</v>
      </c>
      <c r="Q5" s="15" t="s">
        <v>39</v>
      </c>
    </row>
    <row r="6" spans="1:17" x14ac:dyDescent="0.3">
      <c r="A6" s="13"/>
      <c r="B6" s="13">
        <v>3</v>
      </c>
      <c r="C6" s="13"/>
      <c r="D6" s="13"/>
      <c r="E6" s="13"/>
      <c r="F6" s="13"/>
      <c r="G6" s="13"/>
      <c r="H6" s="13"/>
      <c r="I6" s="13" t="s">
        <v>37</v>
      </c>
      <c r="J6" s="17"/>
      <c r="K6" s="13" t="s">
        <v>38</v>
      </c>
      <c r="L6" s="17" t="str">
        <f>IF(K6=I6,"Coerente",(IF(K6="Non verificato","Non applicabile","Non coerente")))</f>
        <v>Non coerente</v>
      </c>
    </row>
    <row r="7" spans="1:17" x14ac:dyDescent="0.3">
      <c r="A7" s="13"/>
      <c r="B7" s="13">
        <v>4</v>
      </c>
      <c r="C7" s="13"/>
      <c r="D7" s="13"/>
      <c r="E7" s="13"/>
      <c r="F7" s="13"/>
      <c r="G7" s="13"/>
      <c r="H7" s="13"/>
      <c r="I7" s="13" t="s">
        <v>37</v>
      </c>
      <c r="J7" s="17"/>
      <c r="K7" s="13" t="s">
        <v>39</v>
      </c>
      <c r="L7" s="17" t="str">
        <f>IF(K7=I7,"Coerente",(IF(K7="Non verificato","Non applicabile","Non coerente")))</f>
        <v>Non applicabile</v>
      </c>
    </row>
    <row r="8" spans="1:17" x14ac:dyDescent="0.3">
      <c r="A8" s="13"/>
      <c r="B8" s="13"/>
      <c r="C8" s="13"/>
      <c r="D8" s="13"/>
      <c r="E8" s="13"/>
      <c r="F8" s="13"/>
      <c r="G8" s="13"/>
      <c r="H8" s="13"/>
      <c r="I8" s="13"/>
      <c r="J8" s="17"/>
      <c r="K8" s="13"/>
      <c r="L8" s="17"/>
    </row>
    <row r="9" spans="1:17" x14ac:dyDescent="0.3">
      <c r="A9" s="13"/>
      <c r="B9" s="13"/>
      <c r="C9" s="13"/>
      <c r="D9" s="13"/>
      <c r="E9" s="13"/>
      <c r="F9" s="13"/>
      <c r="G9" s="13"/>
      <c r="H9" s="13"/>
      <c r="I9" s="13"/>
      <c r="J9" s="17"/>
      <c r="K9" s="13"/>
      <c r="L9" s="17"/>
    </row>
    <row r="10" spans="1:17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7"/>
      <c r="K10" s="13"/>
      <c r="L10" s="17"/>
    </row>
    <row r="11" spans="1:17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7"/>
      <c r="K11" s="13"/>
      <c r="L11" s="17"/>
    </row>
    <row r="12" spans="1:17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7"/>
      <c r="K12" s="13"/>
      <c r="L12" s="17"/>
    </row>
    <row r="13" spans="1:17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7"/>
      <c r="K13" s="13"/>
      <c r="L13" s="17"/>
    </row>
    <row r="14" spans="1:17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7"/>
      <c r="K14" s="13"/>
      <c r="L14" s="17"/>
    </row>
    <row r="15" spans="1:17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7"/>
      <c r="K15" s="13"/>
      <c r="L15" s="17"/>
    </row>
    <row r="16" spans="1:17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7"/>
      <c r="K16" s="13"/>
      <c r="L16" s="17"/>
    </row>
    <row r="17" spans="1:12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7"/>
      <c r="K17" s="13"/>
      <c r="L17" s="17"/>
    </row>
    <row r="18" spans="1:12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7"/>
      <c r="K18" s="13"/>
      <c r="L18" s="17"/>
    </row>
    <row r="19" spans="1:12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7"/>
      <c r="K19" s="13"/>
      <c r="L19" s="17"/>
    </row>
    <row r="20" spans="1:12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7"/>
      <c r="K20" s="13"/>
      <c r="L20" s="17"/>
    </row>
    <row r="21" spans="1:12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7"/>
      <c r="K21" s="13"/>
      <c r="L21" s="17"/>
    </row>
    <row r="22" spans="1:12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7"/>
      <c r="K22" s="13"/>
      <c r="L22" s="17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7"/>
      <c r="K23" s="13"/>
      <c r="L23" s="17"/>
    </row>
    <row r="24" spans="1:12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7"/>
      <c r="K24" s="13"/>
      <c r="L24" s="17"/>
    </row>
    <row r="25" spans="1:12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7"/>
      <c r="K25" s="13"/>
      <c r="L25" s="17"/>
    </row>
    <row r="26" spans="1:12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7"/>
      <c r="K26" s="13"/>
      <c r="L26" s="17"/>
    </row>
    <row r="27" spans="1:12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7"/>
      <c r="K27" s="13"/>
      <c r="L27" s="17"/>
    </row>
    <row r="28" spans="1:12" x14ac:dyDescent="0.3">
      <c r="L28" s="18"/>
    </row>
    <row r="29" spans="1:12" x14ac:dyDescent="0.3">
      <c r="L29" s="18"/>
    </row>
    <row r="30" spans="1:12" x14ac:dyDescent="0.3">
      <c r="L30" s="18"/>
    </row>
    <row r="31" spans="1:12" x14ac:dyDescent="0.3">
      <c r="L31" s="18"/>
    </row>
    <row r="32" spans="1:12" x14ac:dyDescent="0.3">
      <c r="L32" s="18"/>
    </row>
    <row r="33" spans="12:12" x14ac:dyDescent="0.3">
      <c r="L33" s="18"/>
    </row>
    <row r="34" spans="12:12" x14ac:dyDescent="0.3">
      <c r="L34" s="18"/>
    </row>
    <row r="35" spans="12:12" x14ac:dyDescent="0.3">
      <c r="L35" s="18"/>
    </row>
    <row r="36" spans="12:12" x14ac:dyDescent="0.3">
      <c r="L36" s="18"/>
    </row>
  </sheetData>
  <mergeCells count="3">
    <mergeCell ref="A2:K2"/>
    <mergeCell ref="A1:K1"/>
    <mergeCell ref="L1:L2"/>
  </mergeCells>
  <dataValidations count="3">
    <dataValidation type="list" allowBlank="1" showInputMessage="1" showErrorMessage="1" sqref="I28:I1048576">
      <formula1>$P$3:$P$6</formula1>
    </dataValidation>
    <dataValidation type="list" allowBlank="1" showInputMessage="1" showErrorMessage="1" sqref="K4:K1048576">
      <formula1>$Q$3:$Q$5</formula1>
    </dataValidation>
    <dataValidation type="list" allowBlank="1" showInputMessage="1" showErrorMessage="1" sqref="I4:I27">
      <formula1>$P$3:$P$4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sqref="A1:O15"/>
    </sheetView>
  </sheetViews>
  <sheetFormatPr defaultColWidth="9.109375" defaultRowHeight="14.4" x14ac:dyDescent="0.3"/>
  <cols>
    <col min="1" max="1" width="8.6640625" style="19" customWidth="1"/>
    <col min="2" max="2" width="17.6640625" style="19" customWidth="1"/>
    <col min="3" max="3" width="9.5546875" style="19" customWidth="1"/>
    <col min="4" max="4" width="12.33203125" style="19" customWidth="1"/>
    <col min="5" max="5" width="7.109375" style="19" customWidth="1"/>
    <col min="6" max="6" width="1.44140625" style="20" customWidth="1"/>
    <col min="7" max="7" width="7.44140625" style="19" customWidth="1"/>
    <col min="8" max="8" width="14.77734375" style="19" customWidth="1"/>
    <col min="9" max="9" width="9.5546875" style="19" customWidth="1"/>
    <col min="10" max="10" width="14.5546875" style="19" customWidth="1"/>
    <col min="11" max="11" width="3.33203125" style="19" customWidth="1"/>
    <col min="12" max="12" width="14.77734375" style="19" customWidth="1"/>
    <col min="13" max="13" width="9.5546875" style="19" customWidth="1"/>
    <col min="14" max="14" width="11.44140625" style="19" customWidth="1"/>
    <col min="15" max="15" width="6.33203125" style="19" customWidth="1"/>
    <col min="16" max="16" width="18.33203125" style="19" bestFit="1" customWidth="1"/>
    <col min="17" max="16384" width="9.109375" style="19"/>
  </cols>
  <sheetData>
    <row r="1" spans="1:15" ht="15" customHeight="1" x14ac:dyDescent="0.3">
      <c r="A1" s="98" t="s">
        <v>40</v>
      </c>
      <c r="B1" s="99"/>
      <c r="C1" s="99"/>
      <c r="D1" s="99"/>
      <c r="E1" s="100"/>
      <c r="G1" s="98" t="s">
        <v>41</v>
      </c>
      <c r="H1" s="99"/>
      <c r="I1" s="99"/>
      <c r="J1" s="99"/>
      <c r="K1" s="99"/>
      <c r="L1" s="99"/>
      <c r="M1" s="99"/>
      <c r="N1" s="99"/>
      <c r="O1" s="100"/>
    </row>
    <row r="2" spans="1:15" ht="15" thickBot="1" x14ac:dyDescent="0.35">
      <c r="A2" s="101"/>
      <c r="B2" s="102"/>
      <c r="C2" s="102"/>
      <c r="D2" s="102"/>
      <c r="E2" s="103"/>
      <c r="G2" s="101"/>
      <c r="H2" s="102"/>
      <c r="I2" s="102"/>
      <c r="J2" s="102"/>
      <c r="K2" s="102"/>
      <c r="L2" s="102"/>
      <c r="M2" s="102"/>
      <c r="N2" s="102"/>
      <c r="O2" s="103"/>
    </row>
    <row r="3" spans="1:15" ht="15" thickBot="1" x14ac:dyDescent="0.35">
      <c r="A3" s="36"/>
      <c r="B3" s="37"/>
      <c r="C3" s="37"/>
      <c r="D3" s="38"/>
      <c r="E3" s="34"/>
      <c r="G3" s="26"/>
      <c r="H3" s="30"/>
      <c r="I3" s="30"/>
      <c r="J3" s="30"/>
      <c r="K3" s="30"/>
      <c r="L3" s="30"/>
      <c r="M3" s="30"/>
      <c r="N3" s="22"/>
      <c r="O3" s="24"/>
    </row>
    <row r="4" spans="1:15" ht="58.2" thickBot="1" x14ac:dyDescent="0.35">
      <c r="A4" s="26"/>
      <c r="B4" s="23"/>
      <c r="C4" s="23"/>
      <c r="D4" s="22"/>
      <c r="E4" s="24"/>
      <c r="G4" s="26"/>
      <c r="H4" s="50" t="s">
        <v>55</v>
      </c>
      <c r="I4" s="51" t="s">
        <v>50</v>
      </c>
      <c r="J4" s="52" t="s">
        <v>51</v>
      </c>
      <c r="K4" s="30"/>
      <c r="L4" s="30"/>
      <c r="M4" s="30"/>
      <c r="N4" s="22"/>
      <c r="O4" s="24"/>
    </row>
    <row r="5" spans="1:15" ht="30.75" customHeight="1" thickBot="1" x14ac:dyDescent="0.35">
      <c r="A5" s="26"/>
      <c r="B5" s="92" t="s">
        <v>53</v>
      </c>
      <c r="C5" s="93"/>
      <c r="D5" s="94"/>
      <c r="E5" s="24"/>
      <c r="G5" s="26"/>
      <c r="H5" s="53">
        <f>GETPIVOTDATA("ID",$B$7)</f>
        <v>4</v>
      </c>
      <c r="I5" s="54">
        <f>COUNTIF('Lista dei casi di test'!L:L,"Coerente")+COUNTIF('Lista dei casi di test'!L:L,"Non coerente")</f>
        <v>3</v>
      </c>
      <c r="J5" s="67">
        <f>I5/H5</f>
        <v>0.75</v>
      </c>
      <c r="K5" s="30"/>
      <c r="L5" s="30"/>
      <c r="M5" s="30"/>
      <c r="N5" s="22"/>
      <c r="O5" s="24"/>
    </row>
    <row r="6" spans="1:15" ht="5.25" customHeight="1" thickBot="1" x14ac:dyDescent="0.35">
      <c r="A6" s="26"/>
      <c r="B6" s="95"/>
      <c r="C6" s="96"/>
      <c r="D6" s="97"/>
      <c r="E6" s="24"/>
      <c r="G6" s="26"/>
      <c r="H6" s="48"/>
      <c r="I6" s="48"/>
      <c r="J6" s="49"/>
      <c r="K6" s="30"/>
      <c r="L6" s="30"/>
      <c r="M6" s="30"/>
      <c r="N6" s="22"/>
      <c r="O6" s="24"/>
    </row>
    <row r="7" spans="1:15" ht="18.75" customHeight="1" thickBot="1" x14ac:dyDescent="0.35">
      <c r="A7" s="26"/>
      <c r="B7" s="55" t="s">
        <v>47</v>
      </c>
      <c r="C7" s="46" t="s">
        <v>48</v>
      </c>
      <c r="D7" s="47" t="s">
        <v>46</v>
      </c>
      <c r="E7" s="24"/>
      <c r="G7" s="26"/>
      <c r="H7" s="48"/>
      <c r="I7" s="48"/>
      <c r="J7" s="49"/>
      <c r="K7" s="30"/>
      <c r="L7" s="30"/>
      <c r="M7" s="30"/>
      <c r="N7" s="22"/>
      <c r="O7" s="24"/>
    </row>
    <row r="8" spans="1:15" ht="18.75" customHeight="1" x14ac:dyDescent="0.3">
      <c r="A8" s="25"/>
      <c r="B8" s="56" t="s">
        <v>38</v>
      </c>
      <c r="C8" s="43">
        <v>1</v>
      </c>
      <c r="D8" s="35">
        <f>GETPIVOTDATA("ID",$B$7,"Stato test","Ko")/GETPIVOTDATA("ID",$B$7)</f>
        <v>0.25</v>
      </c>
      <c r="E8" s="24"/>
      <c r="G8" s="25"/>
      <c r="H8" s="92" t="s">
        <v>53</v>
      </c>
      <c r="I8" s="93"/>
      <c r="J8" s="94"/>
      <c r="K8" s="30"/>
      <c r="L8" s="92" t="s">
        <v>49</v>
      </c>
      <c r="M8" s="93"/>
      <c r="N8" s="94"/>
      <c r="O8" s="24"/>
    </row>
    <row r="9" spans="1:15" ht="15" thickBot="1" x14ac:dyDescent="0.35">
      <c r="A9" s="39"/>
      <c r="B9" s="57" t="s">
        <v>37</v>
      </c>
      <c r="C9" s="44">
        <v>3</v>
      </c>
      <c r="D9" s="35">
        <f>GETPIVOTDATA("ID",$B$7,"Stato test","Ok")/GETPIVOTDATA("ID",$B$7)</f>
        <v>0.75</v>
      </c>
      <c r="E9" s="24"/>
      <c r="G9" s="39"/>
      <c r="H9" s="104"/>
      <c r="I9" s="105"/>
      <c r="J9" s="106"/>
      <c r="K9" s="30"/>
      <c r="L9" s="104"/>
      <c r="M9" s="105"/>
      <c r="N9" s="106"/>
      <c r="O9" s="24"/>
    </row>
    <row r="10" spans="1:15" ht="15" thickBot="1" x14ac:dyDescent="0.35">
      <c r="A10" s="39"/>
      <c r="B10" s="58" t="s">
        <v>57</v>
      </c>
      <c r="C10" s="45">
        <v>4</v>
      </c>
      <c r="D10" s="32"/>
      <c r="E10" s="24"/>
      <c r="G10" s="39"/>
      <c r="H10" s="64" t="s">
        <v>56</v>
      </c>
      <c r="I10" s="65" t="s">
        <v>48</v>
      </c>
      <c r="J10" s="59" t="s">
        <v>46</v>
      </c>
      <c r="K10" s="23"/>
      <c r="L10" s="63" t="s">
        <v>56</v>
      </c>
      <c r="M10" s="66" t="s">
        <v>48</v>
      </c>
      <c r="N10" s="47" t="s">
        <v>46</v>
      </c>
      <c r="O10" s="24"/>
    </row>
    <row r="11" spans="1:15" x14ac:dyDescent="0.3">
      <c r="A11" s="39"/>
      <c r="B11" s="21"/>
      <c r="C11" s="21"/>
      <c r="D11" s="22"/>
      <c r="E11" s="24"/>
      <c r="G11" s="39"/>
      <c r="H11" s="61" t="s">
        <v>39</v>
      </c>
      <c r="I11" s="40">
        <v>1</v>
      </c>
      <c r="J11" s="35">
        <f>GETPIVOTDATA("ID",$H$10,"Verifica DSI","Non verificato")/GETPIVOTDATA("ID",$H$10)</f>
        <v>0.25</v>
      </c>
      <c r="K11" s="23"/>
      <c r="L11" s="60" t="s">
        <v>45</v>
      </c>
      <c r="M11" s="41">
        <v>2</v>
      </c>
      <c r="N11" s="35">
        <f>GETPIVOTDATA("ID",$L$10,"Incorenza stati","Coerente")/GETPIVOTDATA("ID",$L$10)</f>
        <v>0.66666666666666663</v>
      </c>
      <c r="O11" s="24"/>
    </row>
    <row r="12" spans="1:15" ht="15" thickBot="1" x14ac:dyDescent="0.35">
      <c r="A12" s="39"/>
      <c r="B12" s="20"/>
      <c r="C12" s="20"/>
      <c r="D12" s="20"/>
      <c r="E12" s="24"/>
      <c r="G12" s="39"/>
      <c r="H12" s="60" t="s">
        <v>54</v>
      </c>
      <c r="I12" s="41">
        <v>1</v>
      </c>
      <c r="J12" s="35">
        <f>GETPIVOTDATA("ID",$H$10,"Verifica DSI","Ok")/GETPIVOTDATA("ID",$H$10)</f>
        <v>0.25</v>
      </c>
      <c r="K12" s="23"/>
      <c r="L12" s="62" t="s">
        <v>44</v>
      </c>
      <c r="M12" s="41">
        <v>1</v>
      </c>
      <c r="N12" s="35">
        <f>GETPIVOTDATA("ID",$L$10,"Incorenza stati","Non coerente")/GETPIVOTDATA("ID",$L$10)</f>
        <v>0.33333333333333331</v>
      </c>
      <c r="O12" s="24"/>
    </row>
    <row r="13" spans="1:15" ht="15" thickBot="1" x14ac:dyDescent="0.35">
      <c r="A13" s="39"/>
      <c r="B13" s="20"/>
      <c r="C13" s="20"/>
      <c r="D13" s="20"/>
      <c r="E13" s="24"/>
      <c r="G13" s="39"/>
      <c r="H13" s="62" t="s">
        <v>38</v>
      </c>
      <c r="I13" s="41">
        <v>2</v>
      </c>
      <c r="J13" s="35">
        <f>GETPIVOTDATA("ID",$H$10,"Verifica DSI","Ko")/GETPIVOTDATA("ID",$H$10)</f>
        <v>0.5</v>
      </c>
      <c r="K13" s="23"/>
      <c r="L13" s="62" t="s">
        <v>57</v>
      </c>
      <c r="M13" s="42">
        <v>3</v>
      </c>
      <c r="N13" s="32"/>
      <c r="O13" s="24"/>
    </row>
    <row r="14" spans="1:15" ht="15" thickBot="1" x14ac:dyDescent="0.35">
      <c r="A14" s="26"/>
      <c r="B14" s="20"/>
      <c r="C14" s="20"/>
      <c r="D14" s="20"/>
      <c r="E14" s="24"/>
      <c r="G14" s="26"/>
      <c r="H14" s="65" t="s">
        <v>57</v>
      </c>
      <c r="I14" s="42">
        <v>4</v>
      </c>
      <c r="J14" s="32"/>
      <c r="K14" s="33"/>
      <c r="L14" s="23"/>
      <c r="M14" s="23"/>
      <c r="N14" s="23"/>
      <c r="O14" s="24"/>
    </row>
    <row r="15" spans="1:15" ht="15" thickBot="1" x14ac:dyDescent="0.35">
      <c r="A15" s="31"/>
      <c r="B15" s="27"/>
      <c r="C15" s="27"/>
      <c r="D15" s="28"/>
      <c r="E15" s="29"/>
      <c r="G15" s="31"/>
      <c r="H15" s="27"/>
      <c r="I15" s="27"/>
      <c r="J15" s="27"/>
      <c r="K15" s="27"/>
      <c r="L15" s="27"/>
      <c r="M15" s="27"/>
      <c r="N15" s="27"/>
      <c r="O15" s="29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202" priority="1">
      <formula>"&lt;25"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Copertina</vt:lpstr>
      <vt:lpstr>Lista dei casi di test</vt:lpstr>
      <vt:lpstr>Sintesi</vt:lpstr>
      <vt:lpstr>Sintesi!Print_Area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Monaco, Fernando</cp:lastModifiedBy>
  <dcterms:created xsi:type="dcterms:W3CDTF">2016-05-16T12:39:54Z</dcterms:created>
  <dcterms:modified xsi:type="dcterms:W3CDTF">2016-10-19T08:35:42Z</dcterms:modified>
</cp:coreProperties>
</file>