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1" i="1" l="1"/>
  <c r="L92" i="1"/>
  <c r="K90" i="1"/>
  <c r="L90" i="1"/>
  <c r="C90" i="1" l="1"/>
  <c r="M47" i="1"/>
  <c r="M48" i="1"/>
  <c r="L47" i="1"/>
  <c r="L48" i="1"/>
  <c r="M46" i="1"/>
  <c r="L46" i="1"/>
  <c r="M31" i="1"/>
  <c r="L31" i="1"/>
  <c r="N48" i="1" l="1"/>
  <c r="C48" i="1" s="1"/>
  <c r="N47" i="1"/>
  <c r="C47" i="1" s="1"/>
  <c r="C31" i="1"/>
  <c r="N46" i="1"/>
  <c r="C46" i="1" s="1"/>
  <c r="O71" i="1"/>
  <c r="O72" i="1"/>
  <c r="O75" i="1"/>
  <c r="O76" i="1"/>
  <c r="O77" i="1"/>
  <c r="O78" i="1"/>
  <c r="O79" i="1"/>
  <c r="O80" i="1"/>
  <c r="N71" i="1"/>
  <c r="N72" i="1"/>
  <c r="N75" i="1"/>
  <c r="N76" i="1"/>
  <c r="N77" i="1"/>
  <c r="N78" i="1"/>
  <c r="N79" i="1"/>
  <c r="N80" i="1"/>
  <c r="M71" i="1"/>
  <c r="M72" i="1"/>
  <c r="M75" i="1"/>
  <c r="M76" i="1"/>
  <c r="M77" i="1"/>
  <c r="M78" i="1"/>
  <c r="M79" i="1"/>
  <c r="M80" i="1"/>
  <c r="O69" i="1"/>
  <c r="N69" i="1"/>
  <c r="M69" i="1"/>
  <c r="L69" i="1"/>
  <c r="O68" i="1"/>
  <c r="N68" i="1"/>
  <c r="M68" i="1"/>
  <c r="K68" i="1" l="1"/>
  <c r="K69" i="1"/>
  <c r="C69" i="1" s="1"/>
  <c r="O59" i="1" l="1"/>
  <c r="O60" i="1"/>
  <c r="O61" i="1"/>
  <c r="O62" i="1"/>
  <c r="O63" i="1"/>
  <c r="O64" i="1"/>
  <c r="N59" i="1"/>
  <c r="N60" i="1"/>
  <c r="N61" i="1"/>
  <c r="N62" i="1"/>
  <c r="N63" i="1"/>
  <c r="N64" i="1"/>
  <c r="M59" i="1"/>
  <c r="M60" i="1"/>
  <c r="M61" i="1"/>
  <c r="M62" i="1"/>
  <c r="M63" i="1"/>
  <c r="M64" i="1"/>
  <c r="E193" i="1" l="1"/>
  <c r="C193" i="1" s="1"/>
  <c r="E194" i="1"/>
  <c r="C194" i="1" s="1"/>
  <c r="E195" i="1"/>
  <c r="C195" i="1" s="1"/>
  <c r="K63" i="1"/>
  <c r="K64" i="1"/>
  <c r="L63" i="1"/>
  <c r="L64" i="1"/>
  <c r="K62" i="1"/>
  <c r="L62" i="1"/>
  <c r="L61" i="1"/>
  <c r="K61" i="1"/>
  <c r="L59" i="1"/>
  <c r="K60" i="1"/>
  <c r="K59" i="1"/>
  <c r="K57" i="1"/>
  <c r="L56" i="1"/>
  <c r="M55" i="1"/>
  <c r="L55" i="1"/>
  <c r="O55" i="1"/>
  <c r="N55" i="1"/>
  <c r="O53" i="1"/>
  <c r="O56" i="1"/>
  <c r="N56" i="1"/>
  <c r="M53" i="1"/>
  <c r="M56" i="1"/>
  <c r="L53" i="1"/>
  <c r="N53" i="1"/>
  <c r="O52" i="1"/>
  <c r="N52" i="1"/>
  <c r="M52" i="1"/>
  <c r="K52" i="1" l="1"/>
  <c r="K56" i="1"/>
  <c r="K55" i="1"/>
  <c r="K53" i="1"/>
  <c r="C53" i="1" s="1"/>
  <c r="L75" i="1" l="1"/>
  <c r="L76" i="1"/>
  <c r="L77" i="1"/>
  <c r="L78" i="1"/>
  <c r="L79" i="1"/>
  <c r="L80" i="1"/>
  <c r="L74" i="1"/>
  <c r="K76" i="1"/>
  <c r="K77" i="1"/>
  <c r="K78" i="1"/>
  <c r="K79" i="1"/>
  <c r="K80" i="1"/>
  <c r="K75" i="1"/>
  <c r="K73" i="1"/>
  <c r="K72" i="1"/>
  <c r="K71" i="1"/>
  <c r="L68" i="1"/>
  <c r="L60" i="1"/>
  <c r="L58" i="1"/>
  <c r="L52" i="1"/>
  <c r="M44" i="1"/>
  <c r="M45" i="1"/>
  <c r="L44" i="1"/>
  <c r="L45" i="1"/>
  <c r="N45" i="1" s="1"/>
  <c r="C45" i="1" s="1"/>
  <c r="L40" i="1"/>
  <c r="L41" i="1"/>
  <c r="L42" i="1"/>
  <c r="L43" i="1"/>
  <c r="M40" i="1"/>
  <c r="M41" i="1"/>
  <c r="M42" i="1"/>
  <c r="M43" i="1"/>
  <c r="L39" i="1"/>
  <c r="M39" i="1"/>
  <c r="M38" i="1"/>
  <c r="M37" i="1"/>
  <c r="L38" i="1"/>
  <c r="L36" i="1"/>
  <c r="L33" i="1"/>
  <c r="M33" i="1"/>
  <c r="M32" i="1"/>
  <c r="M35" i="1" l="1"/>
  <c r="L35" i="1"/>
  <c r="L32" i="1"/>
  <c r="C32" i="1" s="1"/>
  <c r="G187" i="1"/>
  <c r="H187" i="1" s="1"/>
  <c r="C187" i="1" s="1"/>
  <c r="G188" i="1"/>
  <c r="H188" i="1" s="1"/>
  <c r="C188" i="1" s="1"/>
  <c r="C174" i="1" l="1"/>
  <c r="C173" i="1"/>
  <c r="C172" i="1"/>
  <c r="K168" i="1"/>
  <c r="K167" i="1"/>
  <c r="K166" i="1"/>
  <c r="L168" i="1"/>
  <c r="L167" i="1"/>
  <c r="L166" i="1"/>
  <c r="L165" i="1"/>
  <c r="L164" i="1"/>
  <c r="L163" i="1"/>
  <c r="K165" i="1"/>
  <c r="K164" i="1"/>
  <c r="K163" i="1"/>
  <c r="L162" i="1"/>
  <c r="K161" i="1"/>
  <c r="K160" i="1"/>
  <c r="L160" i="1"/>
  <c r="L159" i="1"/>
  <c r="K159" i="1"/>
  <c r="L157" i="1"/>
  <c r="K157" i="1"/>
  <c r="L156" i="1"/>
  <c r="K156" i="1"/>
  <c r="K152" i="1"/>
  <c r="K151" i="1"/>
  <c r="K150" i="1"/>
  <c r="L151" i="1"/>
  <c r="L152" i="1"/>
  <c r="L150" i="1"/>
  <c r="L149" i="1"/>
  <c r="L148" i="1"/>
  <c r="L147" i="1"/>
  <c r="K148" i="1"/>
  <c r="K149" i="1"/>
  <c r="K147" i="1"/>
  <c r="L146" i="1"/>
  <c r="K145" i="1"/>
  <c r="K144" i="1"/>
  <c r="L144" i="1"/>
  <c r="L143" i="1"/>
  <c r="K143" i="1"/>
  <c r="L141" i="1"/>
  <c r="K141" i="1"/>
  <c r="C97" i="1"/>
  <c r="L125" i="1"/>
  <c r="K125" i="1"/>
  <c r="L140" i="1"/>
  <c r="K140" i="1"/>
  <c r="C140" i="1" l="1"/>
  <c r="C157" i="1"/>
  <c r="C156" i="1"/>
  <c r="C141" i="1"/>
  <c r="C125" i="1"/>
  <c r="K136" i="1" l="1"/>
  <c r="K135" i="1"/>
  <c r="L135" i="1"/>
  <c r="L136" i="1"/>
  <c r="K134" i="1"/>
  <c r="L134" i="1"/>
  <c r="L133" i="1"/>
  <c r="L132" i="1"/>
  <c r="K132" i="1"/>
  <c r="K133" i="1"/>
  <c r="K131" i="1"/>
  <c r="L131" i="1"/>
  <c r="L130" i="1"/>
  <c r="K129" i="1"/>
  <c r="K128" i="1"/>
  <c r="L128" i="1"/>
  <c r="L127" i="1"/>
  <c r="K127" i="1"/>
  <c r="L124" i="1"/>
  <c r="K124" i="1"/>
  <c r="K120" i="1"/>
  <c r="L120" i="1"/>
  <c r="K119" i="1"/>
  <c r="L119" i="1"/>
  <c r="K118" i="1"/>
  <c r="L118" i="1"/>
  <c r="K117" i="1"/>
  <c r="L117" i="1"/>
  <c r="K116" i="1"/>
  <c r="L116" i="1"/>
  <c r="L115" i="1"/>
  <c r="K115" i="1"/>
  <c r="L114" i="1"/>
  <c r="K113" i="1"/>
  <c r="K112" i="1"/>
  <c r="L112" i="1"/>
  <c r="L111" i="1"/>
  <c r="K111" i="1"/>
  <c r="L109" i="1"/>
  <c r="K109" i="1"/>
  <c r="K108" i="1"/>
  <c r="L108" i="1"/>
  <c r="C102" i="1"/>
  <c r="L93" i="1"/>
  <c r="K93" i="1"/>
  <c r="L89" i="1"/>
  <c r="L88" i="1"/>
  <c r="L87" i="1"/>
  <c r="K87" i="1"/>
  <c r="L85" i="1"/>
  <c r="K85" i="1"/>
  <c r="L84" i="1"/>
  <c r="K84" i="1"/>
  <c r="L72" i="1"/>
  <c r="L71" i="1"/>
  <c r="C124" i="1" l="1"/>
  <c r="C108" i="1"/>
  <c r="C109" i="1"/>
  <c r="C84" i="1"/>
  <c r="C85" i="1"/>
  <c r="C68" i="1" l="1"/>
  <c r="C33" i="1"/>
  <c r="K27" i="1"/>
  <c r="J27" i="1"/>
  <c r="K25" i="1"/>
  <c r="J25" i="1"/>
  <c r="K24" i="1"/>
  <c r="J24" i="1"/>
  <c r="L24" i="1" l="1"/>
  <c r="L27" i="1"/>
  <c r="L25" i="1"/>
  <c r="C52" i="1" l="1"/>
</calcChain>
</file>

<file path=xl/sharedStrings.xml><?xml version="1.0" encoding="utf-8"?>
<sst xmlns="http://schemas.openxmlformats.org/spreadsheetml/2006/main" count="1039" uniqueCount="341">
  <si>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</si>
  <si>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</si>
  <si>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</si>
  <si>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</si>
  <si>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</si>
  <si>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</si>
  <si>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</si>
  <si>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</si>
  <si>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</si>
  <si>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</si>
  <si>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</si>
  <si>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</si>
  <si>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</si>
  <si>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</si>
  <si>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</si>
  <si>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</si>
  <si>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</si>
  <si>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</si>
  <si>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</si>
  <si>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</si>
  <si>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</si>
  <si>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</si>
  <si>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</si>
  <si>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</si>
  <si>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</si>
  <si>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</si>
  <si>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</si>
  <si>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</si>
  <si>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</si>
  <si>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</si>
  <si>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</si>
  <si>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</si>
  <si>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</si>
  <si>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</si>
  <si>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</si>
  <si>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</si>
  <si>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</si>
  <si>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</si>
  <si>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</si>
  <si>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</si>
  <si>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</si>
  <si>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</si>
  <si>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</si>
  <si>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</si>
  <si>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</si>
  <si>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</si>
  <si>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</si>
  <si>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</si>
  <si>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</si>
  <si>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Codice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</si>
  <si>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</si>
  <si>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</si>
  <si>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</si>
  <si>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</si>
  <si>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</si>
  <si>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</si>
  <si>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</si>
  <si>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</si>
  <si>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</si>
  <si>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</si>
  <si>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</si>
  <si>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</si>
  <si>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</si>
  <si>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</si>
  <si>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</si>
  <si>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</si>
  <si>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</si>
  <si>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</si>
  <si>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</si>
  <si>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</si>
  <si>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</si>
  <si>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CRZER004_1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</si>
  <si>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</si>
  <si>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</si>
  <si>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</si>
  <si>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</si>
  <si>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</si>
  <si>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</si>
  <si>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</si>
  <si>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</si>
  <si>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0000000000000097</t>
  </si>
  <si>
    <t>0000000000000098</t>
  </si>
  <si>
    <t>0000000000000099</t>
  </si>
  <si>
    <t>0000000000000100</t>
  </si>
  <si>
    <t>0000000000000101</t>
  </si>
  <si>
    <t>IMP_ACC_REV_M0</t>
  </si>
  <si>
    <t>IMP_ACC_REV_M1</t>
  </si>
  <si>
    <t>IMP_ACC_REV_M2</t>
  </si>
  <si>
    <t>IMP_UTIL_REV_M0</t>
  </si>
  <si>
    <t>IMP_UTIL_REV_M1</t>
  </si>
  <si>
    <t>IMP_UTIL_REV_M2</t>
  </si>
  <si>
    <t>0000000000000102</t>
  </si>
  <si>
    <t>0000000000000103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</si>
  <si>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</si>
  <si>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</si>
  <si>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</si>
  <si>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</si>
  <si>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</si>
  <si>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</si>
  <si>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</si>
  <si>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</si>
  <si>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</si>
  <si>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</si>
  <si>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</si>
  <si>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</si>
  <si>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</si>
  <si>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</si>
  <si>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</si>
  <si>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</si>
  <si>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</si>
  <si>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</si>
  <si>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</si>
  <si>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0000000000000135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</si>
  <si>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</si>
  <si>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</si>
  <si>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</si>
  <si>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</si>
  <si>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</si>
  <si>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</si>
  <si>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</si>
  <si>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</si>
  <si>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</si>
  <si>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</si>
  <si>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</si>
  <si>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</si>
  <si>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</si>
  <si>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</si>
  <si>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</si>
  <si>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</si>
  <si>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</si>
  <si>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</si>
  <si>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</si>
  <si>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</si>
  <si>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</si>
  <si>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</si>
  <si>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</si>
  <si>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</si>
  <si>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</si>
  <si>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</si>
  <si>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</si>
  <si>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A tutti gli addendi della sommatoria all'interno della media trimestrale deve essere applicato un cap a 0 nel caso di valori negativi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</si>
  <si>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</si>
  <si>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</si>
  <si>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</si>
  <si>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</si>
  <si>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</si>
  <si>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</si>
  <si>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</si>
  <si>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</si>
  <si>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</si>
  <si>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</si>
  <si>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</si>
  <si>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</si>
  <si>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</si>
  <si>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</si>
  <si>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</si>
  <si>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</si>
  <si>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</si>
  <si>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</si>
  <si>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</si>
  <si>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</si>
  <si>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</si>
  <si>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</si>
  <si>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</si>
  <si>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</si>
  <si>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</si>
  <si>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</si>
  <si>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</si>
  <si>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</si>
  <si>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</si>
  <si>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</si>
  <si>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</si>
  <si>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</si>
  <si>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</si>
  <si>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</si>
  <si>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</si>
  <si>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</si>
  <si>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</si>
  <si>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</si>
  <si>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</si>
  <si>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</si>
  <si>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</si>
  <si>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</si>
  <si>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</si>
  <si>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codice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</si>
  <si>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</si>
  <si>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</si>
  <si>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</si>
  <si>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</si>
  <si>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</si>
  <si>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</si>
  <si>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</si>
  <si>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</si>
  <si>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</si>
  <si>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</si>
  <si>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</si>
  <si>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</si>
  <si>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</si>
  <si>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</si>
  <si>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</si>
  <si>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</si>
  <si>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</si>
  <si>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</si>
  <si>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</si>
  <si>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</si>
  <si>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</si>
  <si>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</si>
  <si>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da modificare la logica dell'errore</t>
  </si>
  <si>
    <t>?</t>
  </si>
  <si>
    <t>da rifare le insert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</si>
  <si>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</si>
  <si>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</si>
  <si>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</si>
  <si>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</si>
  <si>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</si>
  <si>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</si>
  <si>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</si>
  <si>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</si>
  <si>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</si>
  <si>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'0000000000000120</t>
  </si>
  <si>
    <t>'0000000000000121</t>
  </si>
  <si>
    <t>'0000000000000122</t>
  </si>
  <si>
    <t>'0000000000000123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</si>
  <si>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</si>
  <si>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</si>
  <si>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</si>
  <si>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</si>
  <si>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</si>
  <si>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</si>
  <si>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</si>
  <si>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</si>
  <si>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</si>
  <si>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</si>
  <si>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</si>
  <si>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'0000000000000107</t>
  </si>
  <si>
    <t>'0000000000000108</t>
  </si>
  <si>
    <t>'0000000000000109</t>
  </si>
  <si>
    <t>'0000000000000110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</si>
  <si>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</si>
  <si>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</si>
  <si>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</si>
  <si>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</si>
  <si>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</si>
  <si>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</si>
  <si>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</si>
  <si>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</si>
  <si>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</si>
  <si>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'0000000000000133</t>
  </si>
  <si>
    <t>'0000000000000134</t>
  </si>
  <si>
    <t>NUM_IND_64</t>
  </si>
  <si>
    <t>CRZER000_11</t>
  </si>
  <si>
    <t>CRZER004_22</t>
  </si>
  <si>
    <t>DEN_IND_64</t>
  </si>
  <si>
    <t>'0000000000000138</t>
  </si>
  <si>
    <t>'0000000000000139</t>
  </si>
  <si>
    <t>SUM_IND_71_M0</t>
  </si>
  <si>
    <t>SUM_IND_71_M1</t>
  </si>
  <si>
    <t>SUM_IND_71_M2</t>
  </si>
  <si>
    <t>da fare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</si>
  <si>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</si>
  <si>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</si>
  <si>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</si>
  <si>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</si>
  <si>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</si>
  <si>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</si>
  <si>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</si>
  <si>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</si>
  <si>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</si>
  <si>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</si>
  <si>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</si>
  <si>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</si>
  <si>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</si>
  <si>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</si>
  <si>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</si>
  <si>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</si>
  <si>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</si>
  <si>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</si>
  <si>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</si>
  <si>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</si>
  <si>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</si>
  <si>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</si>
  <si>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</si>
  <si>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</si>
  <si>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</si>
  <si>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</si>
  <si>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'0000000000000184</t>
  </si>
  <si>
    <t>'0000000000000185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</si>
  <si>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</si>
  <si>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</si>
  <si>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</si>
  <si>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</si>
  <si>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</si>
  <si>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</si>
  <si>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</si>
  <si>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</si>
  <si>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</si>
  <si>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</si>
  <si>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</si>
  <si>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</si>
  <si>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</si>
  <si>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</si>
  <si>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'0000000000000172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</si>
  <si>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</si>
  <si>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</si>
  <si>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</si>
  <si>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</si>
  <si>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</si>
  <si>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</si>
  <si>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</si>
  <si>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</si>
  <si>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</si>
  <si>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</si>
  <si>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</si>
  <si>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</si>
  <si>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</si>
  <si>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'0000000000000197</t>
  </si>
  <si>
    <t>'0000000000000198</t>
  </si>
  <si>
    <t>'0000000000000199</t>
  </si>
  <si>
    <t>'0000000000000200</t>
  </si>
  <si>
    <t>'0000000000000201</t>
  </si>
  <si>
    <t>'0000000000000202</t>
  </si>
  <si>
    <t>'0000000000000204</t>
  </si>
  <si>
    <t>'0000000000000205</t>
  </si>
  <si>
    <t>'0000000000000206</t>
  </si>
  <si>
    <t>'0000000000000207</t>
  </si>
  <si>
    <t>'0000000000000208</t>
  </si>
  <si>
    <t>'0000000000000209</t>
  </si>
  <si>
    <t>'0000000000000210</t>
  </si>
  <si>
    <t>'0000000000000211</t>
  </si>
  <si>
    <t>'0000000000000212</t>
  </si>
  <si>
    <t>'0000000000000213</t>
  </si>
  <si>
    <t>NUM_IND_85</t>
  </si>
  <si>
    <t>DEN_IND_85</t>
  </si>
  <si>
    <t>cambia la formula hai fatto accordato -utilizzato (è il contrario)</t>
  </si>
  <si>
    <t>0000000000000137</t>
  </si>
  <si>
    <t>non ha molto senso, lasciamo questo caso in sospeso.</t>
  </si>
  <si>
    <t>0000000000000140</t>
  </si>
  <si>
    <t>0000000000000144</t>
  </si>
  <si>
    <t>0000000000000145</t>
  </si>
  <si>
    <t>'0000000000000146</t>
  </si>
  <si>
    <t>0000000000000203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</si>
</sst>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6" xfId="0" quotePrefix="1" applyBorder="1" applyAlignment="1">
      <alignment horizontal="center" vertical="center"/>
    </xf>
    <xf numFmtId="0" fontId="0" fillId="3" borderId="2" xfId="0" applyFill="1" applyBorder="1"/>
    <xf numFmtId="0" fontId="0" fillId="0" borderId="7" xfId="0" applyFill="1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0" fillId="0" borderId="0" xfId="0" applyNumberFormat="1" applyBorder="1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6" borderId="1" xfId="0" applyFill="1" applyBorder="1"/>
    <xf numFmtId="0" fontId="0" fillId="6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</cellXfs>
  <cellStyles count="1"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16"/>
  <sheetViews>
    <sheetView tabSelected="1" topLeftCell="A13" zoomScale="80" zoomScaleNormal="80" workbookViewId="0">
      <selection activeCell="B183" sqref="B183"/>
    </sheetView>
  </sheetViews>
  <sheetFormatPr defaultRowHeight="14.4" x14ac:dyDescent="0.3"/>
  <cols>
    <col min="2" max="2" width="21.109375" style="5" bestFit="1" customWidth="1"/>
    <col min="3" max="3" width="15.6640625" style="5" customWidth="1"/>
    <col min="4" max="4" width="27" style="5" customWidth="1"/>
    <col min="5" max="5" width="26.5546875" style="5" bestFit="1" customWidth="1"/>
    <col min="6" max="6" width="33.3320312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6640625" style="5" bestFit="1" customWidth="1"/>
    <col min="14" max="14" width="25.109375" style="5" bestFit="1" customWidth="1"/>
    <col min="15" max="15" width="35.5546875" style="5" bestFit="1" customWidth="1"/>
    <col min="16" max="16" width="23.5546875" bestFit="1" customWidth="1"/>
    <col min="17" max="18" width="20.6640625" customWidth="1"/>
    <col min="19" max="19" width="27.6640625" bestFit="1" customWidth="1"/>
    <col min="20" max="20" width="25.5546875" bestFit="1" customWidth="1"/>
    <col min="21" max="21" width="18.88671875" bestFit="1" customWidth="1"/>
    <col min="22" max="22" width="18.5546875" customWidth="1"/>
    <col min="23" max="23" width="9.109375" customWidth="1"/>
    <col min="24" max="24" width="24.6640625" bestFit="1" customWidth="1"/>
  </cols>
  <sheetData>
    <row r="3" spans="1:12" ht="18" customHeight="1" x14ac:dyDescent="0.3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48" t="s">
        <v>0</v>
      </c>
      <c r="G3" s="48" t="s">
        <v>11</v>
      </c>
      <c r="H3" s="48" t="s">
        <v>195</v>
      </c>
    </row>
    <row r="4" spans="1:12" x14ac:dyDescent="0.3">
      <c r="B4" s="8" t="s">
        <v>7</v>
      </c>
      <c r="C4" s="2">
        <v>1000</v>
      </c>
      <c r="D4" s="2"/>
      <c r="E4" s="2">
        <v>1000</v>
      </c>
      <c r="F4" s="2">
        <v>10</v>
      </c>
      <c r="G4" s="2"/>
      <c r="H4" s="2"/>
    </row>
    <row r="5" spans="1:12" x14ac:dyDescent="0.3">
      <c r="B5" s="8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/>
    </row>
    <row r="6" spans="1:12" x14ac:dyDescent="0.3">
      <c r="B6" s="8" t="s">
        <v>9</v>
      </c>
      <c r="C6" s="2"/>
      <c r="D6" s="40" t="s">
        <v>6</v>
      </c>
      <c r="E6" s="2">
        <v>-1000</v>
      </c>
      <c r="F6" s="2" t="s">
        <v>4</v>
      </c>
      <c r="G6" s="8" t="s">
        <v>6</v>
      </c>
      <c r="H6" s="2"/>
    </row>
    <row r="7" spans="1:12" x14ac:dyDescent="0.3">
      <c r="D7" s="41"/>
    </row>
    <row r="9" spans="1:12" ht="15.6" customHeight="1" x14ac:dyDescent="0.3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48" t="s">
        <v>13</v>
      </c>
      <c r="G9" s="48" t="s">
        <v>18</v>
      </c>
      <c r="H9" s="48" t="s">
        <v>195</v>
      </c>
    </row>
    <row r="10" spans="1:12" x14ac:dyDescent="0.3">
      <c r="B10" s="8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206</v>
      </c>
    </row>
    <row r="11" spans="1:12" x14ac:dyDescent="0.3">
      <c r="B11" s="8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206</v>
      </c>
    </row>
    <row r="12" spans="1:12" x14ac:dyDescent="0.3">
      <c r="B12" s="8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/>
    </row>
    <row r="14" spans="1:12" x14ac:dyDescent="0.3">
      <c r="B14" s="55" t="s">
        <v>258</v>
      </c>
    </row>
    <row r="15" spans="1:12" x14ac:dyDescent="0.3">
      <c r="A15" s="45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48" t="s">
        <v>23</v>
      </c>
      <c r="I15" s="60" t="s">
        <v>25</v>
      </c>
      <c r="J15" s="48" t="s">
        <v>195</v>
      </c>
      <c r="K15" s="12"/>
      <c r="L15" s="12"/>
    </row>
    <row r="16" spans="1:12" x14ac:dyDescent="0.3">
      <c r="B16" s="8" t="s">
        <v>19</v>
      </c>
      <c r="C16" s="5">
        <v>0</v>
      </c>
      <c r="D16" s="2"/>
      <c r="E16" s="2">
        <v>0</v>
      </c>
      <c r="F16" s="2">
        <v>0</v>
      </c>
      <c r="G16" s="2">
        <v>1</v>
      </c>
      <c r="H16" s="2"/>
      <c r="I16" s="10"/>
      <c r="J16" s="2"/>
      <c r="K16" s="12"/>
      <c r="L16" s="12"/>
    </row>
    <row r="17" spans="1:22" x14ac:dyDescent="0.3">
      <c r="B17" s="8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/>
      <c r="I17" s="10"/>
      <c r="J17" s="2"/>
      <c r="L17" s="13"/>
    </row>
    <row r="18" spans="1:22" x14ac:dyDescent="0.3">
      <c r="B18" s="8" t="s">
        <v>21</v>
      </c>
      <c r="C18" s="2">
        <v>2</v>
      </c>
      <c r="D18" s="6"/>
      <c r="E18" s="2">
        <v>1</v>
      </c>
      <c r="F18" s="2">
        <v>0</v>
      </c>
      <c r="G18" s="2">
        <v>0</v>
      </c>
      <c r="H18" s="2"/>
      <c r="I18" s="10"/>
      <c r="J18" s="2"/>
      <c r="K18" s="13"/>
      <c r="L18" s="13"/>
    </row>
    <row r="19" spans="1:22" x14ac:dyDescent="0.3">
      <c r="B19" s="8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/>
      <c r="I19" s="10"/>
      <c r="J19" s="2"/>
      <c r="K19" s="12"/>
      <c r="L19" s="12"/>
    </row>
    <row r="20" spans="1:22" x14ac:dyDescent="0.3">
      <c r="B20" s="8" t="s">
        <v>29</v>
      </c>
      <c r="C20" s="2" t="s">
        <v>4</v>
      </c>
      <c r="D20" s="40" t="s">
        <v>5</v>
      </c>
      <c r="E20" s="2" t="s">
        <v>48</v>
      </c>
      <c r="F20" s="2" t="s">
        <v>48</v>
      </c>
      <c r="G20" s="2" t="s">
        <v>48</v>
      </c>
      <c r="H20" s="2"/>
      <c r="I20" s="10"/>
      <c r="J20" s="2"/>
      <c r="K20" s="13"/>
      <c r="L20" s="13"/>
    </row>
    <row r="21" spans="1:22" x14ac:dyDescent="0.3">
      <c r="D21" s="41"/>
    </row>
    <row r="23" spans="1:22" x14ac:dyDescent="0.3">
      <c r="A23" s="3" t="s">
        <v>35</v>
      </c>
      <c r="B23" s="1" t="s">
        <v>1</v>
      </c>
      <c r="C23" s="1" t="s">
        <v>2</v>
      </c>
      <c r="D23" s="1" t="s">
        <v>36</v>
      </c>
      <c r="E23" s="4" t="s">
        <v>30</v>
      </c>
      <c r="F23" s="1" t="s">
        <v>31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48" t="s">
        <v>35</v>
      </c>
      <c r="N23" s="48" t="s">
        <v>37</v>
      </c>
    </row>
    <row r="24" spans="1:22" x14ac:dyDescent="0.3">
      <c r="B24" s="8" t="s">
        <v>43</v>
      </c>
      <c r="C24" s="5">
        <v>1</v>
      </c>
      <c r="D24" s="2"/>
      <c r="E24" s="2">
        <v>200</v>
      </c>
      <c r="F24" s="2">
        <v>35</v>
      </c>
      <c r="G24" s="2">
        <v>500</v>
      </c>
      <c r="H24" s="2">
        <v>400</v>
      </c>
      <c r="I24" s="2">
        <v>700</v>
      </c>
      <c r="J24" s="2">
        <f>E24/G24</f>
        <v>0.4</v>
      </c>
      <c r="K24" s="2">
        <f>H24/I24</f>
        <v>0.5714285714285714</v>
      </c>
      <c r="L24" s="2">
        <f>J24/K24</f>
        <v>0.70000000000000007</v>
      </c>
      <c r="M24" s="5">
        <v>1</v>
      </c>
      <c r="N24" s="46"/>
      <c r="O24" s="5" t="s">
        <v>207</v>
      </c>
    </row>
    <row r="25" spans="1:22" x14ac:dyDescent="0.3">
      <c r="B25" s="8" t="s">
        <v>39</v>
      </c>
      <c r="C25" s="2">
        <v>0</v>
      </c>
      <c r="D25" s="6"/>
      <c r="E25" s="2">
        <v>100</v>
      </c>
      <c r="F25" s="2">
        <v>25</v>
      </c>
      <c r="G25" s="2">
        <v>200</v>
      </c>
      <c r="H25" s="2">
        <v>200</v>
      </c>
      <c r="I25" s="2">
        <v>500</v>
      </c>
      <c r="J25" s="2">
        <f>E25/G25</f>
        <v>0.5</v>
      </c>
      <c r="K25" s="2">
        <f>H25/I25</f>
        <v>0.4</v>
      </c>
      <c r="L25" s="2">
        <f>J25/K25</f>
        <v>1.25</v>
      </c>
      <c r="M25" s="2">
        <v>0</v>
      </c>
      <c r="N25" s="46"/>
      <c r="O25" s="5" t="s">
        <v>207</v>
      </c>
    </row>
    <row r="26" spans="1:22" x14ac:dyDescent="0.3">
      <c r="B26" s="8" t="s">
        <v>40</v>
      </c>
      <c r="C26" s="2" t="s">
        <v>47</v>
      </c>
      <c r="D26" s="9" t="s">
        <v>5</v>
      </c>
      <c r="E26" s="2" t="s">
        <v>48</v>
      </c>
      <c r="F26" s="2">
        <v>10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>
        <v>0</v>
      </c>
      <c r="N26" s="46"/>
      <c r="O26" s="5" t="s">
        <v>207</v>
      </c>
    </row>
    <row r="27" spans="1:22" x14ac:dyDescent="0.3">
      <c r="B27" s="14" t="s">
        <v>41</v>
      </c>
      <c r="C27" s="2">
        <v>0</v>
      </c>
      <c r="D27" s="15" t="s">
        <v>49</v>
      </c>
      <c r="E27" s="2">
        <v>-150</v>
      </c>
      <c r="F27" s="2">
        <v>36</v>
      </c>
      <c r="G27" s="2">
        <v>200</v>
      </c>
      <c r="H27" s="2">
        <v>400</v>
      </c>
      <c r="I27" s="2">
        <v>700</v>
      </c>
      <c r="J27" s="2">
        <f>E27/G27</f>
        <v>-0.75</v>
      </c>
      <c r="K27" s="2">
        <f>H27/I27</f>
        <v>0.5714285714285714</v>
      </c>
      <c r="L27" s="2">
        <f>J27/K27</f>
        <v>-1.3125</v>
      </c>
      <c r="M27" s="49">
        <v>1</v>
      </c>
      <c r="N27" s="47"/>
      <c r="O27" s="5" t="s">
        <v>207</v>
      </c>
    </row>
    <row r="28" spans="1:22" x14ac:dyDescent="0.3">
      <c r="O28" s="11"/>
    </row>
    <row r="29" spans="1:22" x14ac:dyDescent="0.3">
      <c r="B29" s="53" t="s">
        <v>209</v>
      </c>
    </row>
    <row r="30" spans="1:22" x14ac:dyDescent="0.3">
      <c r="A30" s="50" t="s">
        <v>64</v>
      </c>
      <c r="B30" s="1" t="s">
        <v>1</v>
      </c>
      <c r="C30" s="1" t="s">
        <v>2</v>
      </c>
      <c r="D30" s="1" t="s">
        <v>202</v>
      </c>
      <c r="E30" s="1" t="s">
        <v>62</v>
      </c>
      <c r="F30" s="1" t="s">
        <v>56</v>
      </c>
      <c r="G30" s="1" t="s">
        <v>57</v>
      </c>
      <c r="H30" s="1" t="s">
        <v>58</v>
      </c>
      <c r="I30" s="1" t="s">
        <v>59</v>
      </c>
      <c r="J30" s="1" t="s">
        <v>60</v>
      </c>
      <c r="K30" s="1" t="s">
        <v>61</v>
      </c>
      <c r="L30" s="1" t="s">
        <v>44</v>
      </c>
      <c r="M30" s="1" t="s">
        <v>45</v>
      </c>
      <c r="N30" s="1" t="s">
        <v>196</v>
      </c>
      <c r="O30" s="48" t="s">
        <v>64</v>
      </c>
      <c r="P30" s="48" t="s">
        <v>63</v>
      </c>
      <c r="Q30" s="48" t="s">
        <v>195</v>
      </c>
      <c r="S30" s="12"/>
      <c r="T30" s="12"/>
      <c r="U30" s="12"/>
      <c r="V30" s="23"/>
    </row>
    <row r="31" spans="1:22" x14ac:dyDescent="0.3">
      <c r="B31" s="8" t="s">
        <v>53</v>
      </c>
      <c r="C31" s="2">
        <f>L31/M31</f>
        <v>0</v>
      </c>
      <c r="D31" s="2" t="s">
        <v>48</v>
      </c>
      <c r="E31" s="9" t="s">
        <v>48</v>
      </c>
      <c r="F31" s="2">
        <v>1000</v>
      </c>
      <c r="G31" s="2">
        <v>700</v>
      </c>
      <c r="H31" s="2">
        <v>900</v>
      </c>
      <c r="I31" s="2">
        <v>1000</v>
      </c>
      <c r="J31" s="2">
        <v>700</v>
      </c>
      <c r="K31" s="2">
        <v>900</v>
      </c>
      <c r="L31" s="2">
        <f>AVERAGE((F31-I31),(G31-J31),(H31-K31))</f>
        <v>0</v>
      </c>
      <c r="M31" s="2">
        <f>AVERAGE(F31,G31,H31)</f>
        <v>866.66666666666663</v>
      </c>
      <c r="N31" s="2"/>
      <c r="O31" s="2"/>
      <c r="P31" s="2"/>
      <c r="Q31" s="2"/>
      <c r="S31" s="23"/>
      <c r="T31" s="23"/>
      <c r="U31" s="44"/>
      <c r="V31" s="23"/>
    </row>
    <row r="32" spans="1:22" x14ac:dyDescent="0.3">
      <c r="B32" s="14" t="s">
        <v>66</v>
      </c>
      <c r="C32" s="2">
        <f>L32/M32</f>
        <v>0.34615384615384615</v>
      </c>
      <c r="D32" s="2" t="s">
        <v>48</v>
      </c>
      <c r="E32" s="2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>AVERAGE((F32-I32),(G32-J32),(H32-K32))</f>
        <v>300</v>
      </c>
      <c r="M32" s="2">
        <f>AVERAGE(F32,G32,H32)</f>
        <v>866.66666666666663</v>
      </c>
      <c r="N32" s="2"/>
      <c r="O32" s="56"/>
      <c r="P32" s="2"/>
      <c r="Q32" s="2"/>
      <c r="S32" s="23"/>
      <c r="T32" s="23"/>
      <c r="U32" s="23"/>
      <c r="V32" s="23"/>
    </row>
    <row r="33" spans="2:22" x14ac:dyDescent="0.3">
      <c r="B33" s="14" t="s">
        <v>38</v>
      </c>
      <c r="C33" s="2">
        <f>L33/M33</f>
        <v>0.80000000000000016</v>
      </c>
      <c r="D33" s="2" t="s">
        <v>48</v>
      </c>
      <c r="E33" s="9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>AVERAGE((F33-I33),(G33-J33),(H33-K33))</f>
        <v>266.66666666666669</v>
      </c>
      <c r="M33" s="2">
        <f>AVERAGE(F33,G33,H33)</f>
        <v>333.33333333333331</v>
      </c>
      <c r="N33" s="2"/>
      <c r="O33" s="56"/>
      <c r="P33" s="2"/>
      <c r="Q33" s="2"/>
      <c r="S33" s="23"/>
      <c r="T33" s="23"/>
      <c r="U33" s="23"/>
      <c r="V33" s="23"/>
    </row>
    <row r="34" spans="2:22" x14ac:dyDescent="0.3">
      <c r="B34" s="14" t="s">
        <v>69</v>
      </c>
      <c r="C34" s="2" t="s">
        <v>4</v>
      </c>
      <c r="D34" s="2" t="s">
        <v>48</v>
      </c>
      <c r="E34" s="6" t="s">
        <v>65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56"/>
      <c r="P34" s="56"/>
      <c r="Q34" s="2"/>
      <c r="S34" s="23"/>
      <c r="T34" s="23"/>
      <c r="U34" s="23"/>
      <c r="V34" s="23"/>
    </row>
    <row r="35" spans="2:22" x14ac:dyDescent="0.3">
      <c r="B35" s="14" t="s">
        <v>38</v>
      </c>
      <c r="C35" s="14">
        <v>-1000000</v>
      </c>
      <c r="D35" s="2" t="s">
        <v>48</v>
      </c>
      <c r="E35" s="9" t="s">
        <v>67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F35/3</f>
        <v>0</v>
      </c>
      <c r="N35" s="2"/>
      <c r="O35" s="57"/>
      <c r="P35" s="56"/>
      <c r="Q35" s="7"/>
      <c r="S35" s="23"/>
      <c r="T35" s="23"/>
      <c r="U35" s="23"/>
      <c r="V35" s="23"/>
    </row>
    <row r="36" spans="2:22" x14ac:dyDescent="0.3">
      <c r="B36" s="14" t="s">
        <v>72</v>
      </c>
      <c r="C36" s="14" t="s">
        <v>4</v>
      </c>
      <c r="D36" s="2" t="s">
        <v>48</v>
      </c>
      <c r="E36" s="9" t="s">
        <v>68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2">
        <f>AVERAGE(-I36,-J36,-K36)</f>
        <v>933.33333333333337</v>
      </c>
      <c r="M36" s="2" t="s">
        <v>48</v>
      </c>
      <c r="N36" s="2"/>
      <c r="O36" s="56"/>
      <c r="P36" s="56"/>
      <c r="Q36" s="2"/>
    </row>
    <row r="37" spans="2:22" x14ac:dyDescent="0.3">
      <c r="B37" s="14" t="s">
        <v>73</v>
      </c>
      <c r="C37" s="18" t="s">
        <v>4</v>
      </c>
      <c r="D37" s="18" t="s">
        <v>48</v>
      </c>
      <c r="E37" s="20" t="s">
        <v>70</v>
      </c>
      <c r="F37" s="18">
        <v>400</v>
      </c>
      <c r="G37" s="18">
        <v>300</v>
      </c>
      <c r="H37" s="18">
        <v>700</v>
      </c>
      <c r="I37" s="18" t="s">
        <v>48</v>
      </c>
      <c r="J37" s="18" t="s">
        <v>48</v>
      </c>
      <c r="K37" s="18" t="s">
        <v>48</v>
      </c>
      <c r="L37" s="2" t="s">
        <v>48</v>
      </c>
      <c r="M37" s="2">
        <f t="shared" ref="M37:M46" si="0">AVERAGE(F37,G37,H37)</f>
        <v>466.66666666666669</v>
      </c>
      <c r="N37" s="2"/>
      <c r="O37" s="56"/>
      <c r="P37" s="56"/>
      <c r="Q37" s="2"/>
    </row>
    <row r="38" spans="2:22" x14ac:dyDescent="0.3">
      <c r="B38" s="14" t="s">
        <v>75</v>
      </c>
      <c r="C38" s="2" t="s">
        <v>4</v>
      </c>
      <c r="D38" s="2" t="s">
        <v>48</v>
      </c>
      <c r="E38" s="9" t="s">
        <v>71</v>
      </c>
      <c r="F38" s="2">
        <v>500</v>
      </c>
      <c r="G38" s="2">
        <v>300</v>
      </c>
      <c r="H38" s="2">
        <v>600</v>
      </c>
      <c r="I38" s="2">
        <v>800</v>
      </c>
      <c r="J38" s="2">
        <v>700</v>
      </c>
      <c r="K38" s="2">
        <v>900</v>
      </c>
      <c r="L38" s="2">
        <f t="shared" ref="L38:L46" si="1">AVERAGE((F38-I38),(G38-J38),(H38-K38))</f>
        <v>-333.33333333333331</v>
      </c>
      <c r="M38" s="2">
        <f t="shared" si="0"/>
        <v>466.66666666666669</v>
      </c>
      <c r="N38" s="2"/>
      <c r="O38" s="56"/>
      <c r="P38" s="56"/>
      <c r="Q38" s="2"/>
    </row>
    <row r="39" spans="2:22" x14ac:dyDescent="0.3">
      <c r="B39" s="14" t="s">
        <v>76</v>
      </c>
      <c r="C39" s="2" t="s">
        <v>4</v>
      </c>
      <c r="D39" s="2" t="s">
        <v>48</v>
      </c>
      <c r="E39" s="9" t="s">
        <v>71</v>
      </c>
      <c r="F39" s="2">
        <v>-500</v>
      </c>
      <c r="G39" s="2">
        <v>300</v>
      </c>
      <c r="H39" s="2">
        <v>200</v>
      </c>
      <c r="I39" s="2">
        <v>800</v>
      </c>
      <c r="J39" s="2">
        <v>700</v>
      </c>
      <c r="K39" s="2">
        <v>900</v>
      </c>
      <c r="L39" s="2">
        <f t="shared" si="1"/>
        <v>-800</v>
      </c>
      <c r="M39" s="2">
        <f t="shared" si="0"/>
        <v>0</v>
      </c>
      <c r="N39" s="2"/>
      <c r="O39" s="2"/>
      <c r="P39" s="2"/>
      <c r="Q39" s="2"/>
    </row>
    <row r="40" spans="2:22" x14ac:dyDescent="0.3">
      <c r="B40" s="14" t="s">
        <v>77</v>
      </c>
      <c r="C40" s="2" t="s">
        <v>4</v>
      </c>
      <c r="D40" s="2" t="s">
        <v>48</v>
      </c>
      <c r="E40" s="9" t="s">
        <v>71</v>
      </c>
      <c r="F40" s="2">
        <v>-500</v>
      </c>
      <c r="G40" s="2">
        <v>300</v>
      </c>
      <c r="H40" s="2">
        <v>100</v>
      </c>
      <c r="I40" s="2">
        <v>800</v>
      </c>
      <c r="J40" s="2">
        <v>700</v>
      </c>
      <c r="K40" s="2">
        <v>900</v>
      </c>
      <c r="L40" s="2">
        <f t="shared" si="1"/>
        <v>-833.33333333333337</v>
      </c>
      <c r="M40" s="2">
        <f t="shared" si="0"/>
        <v>-33.333333333333336</v>
      </c>
      <c r="N40" s="2"/>
      <c r="O40" s="56"/>
      <c r="P40" s="56"/>
      <c r="Q40" s="7"/>
    </row>
    <row r="41" spans="2:22" x14ac:dyDescent="0.3">
      <c r="B41" s="14" t="s">
        <v>78</v>
      </c>
      <c r="C41" s="2" t="s">
        <v>4</v>
      </c>
      <c r="D41" s="2" t="s">
        <v>48</v>
      </c>
      <c r="E41" s="9" t="s">
        <v>74</v>
      </c>
      <c r="F41" s="2">
        <v>-500</v>
      </c>
      <c r="G41" s="2">
        <v>300</v>
      </c>
      <c r="H41" s="2">
        <v>100</v>
      </c>
      <c r="I41" s="2">
        <v>-800</v>
      </c>
      <c r="J41" s="2">
        <v>200</v>
      </c>
      <c r="K41" s="2">
        <v>50</v>
      </c>
      <c r="L41" s="2">
        <f t="shared" si="1"/>
        <v>150</v>
      </c>
      <c r="M41" s="2">
        <f t="shared" si="0"/>
        <v>-33.333333333333336</v>
      </c>
      <c r="N41" s="2"/>
      <c r="O41" s="2"/>
      <c r="P41" s="2"/>
      <c r="Q41" s="2"/>
    </row>
    <row r="42" spans="2:22" x14ac:dyDescent="0.3">
      <c r="B42" s="14" t="s">
        <v>80</v>
      </c>
      <c r="C42" s="2" t="s">
        <v>4</v>
      </c>
      <c r="D42" s="2" t="s">
        <v>48</v>
      </c>
      <c r="E42" s="9" t="s">
        <v>74</v>
      </c>
      <c r="F42" s="2">
        <v>-500</v>
      </c>
      <c r="G42" s="2">
        <v>300</v>
      </c>
      <c r="H42" s="2">
        <v>100</v>
      </c>
      <c r="I42" s="2">
        <v>600</v>
      </c>
      <c r="J42" s="2">
        <v>700</v>
      </c>
      <c r="K42" s="2">
        <v>1000</v>
      </c>
      <c r="L42" s="2">
        <f t="shared" si="1"/>
        <v>-800</v>
      </c>
      <c r="M42" s="2">
        <f t="shared" si="0"/>
        <v>-33.333333333333336</v>
      </c>
      <c r="N42" s="2"/>
      <c r="O42" s="2"/>
      <c r="P42" s="2"/>
      <c r="Q42" s="2"/>
    </row>
    <row r="43" spans="2:22" x14ac:dyDescent="0.3">
      <c r="B43" s="14" t="s">
        <v>81</v>
      </c>
      <c r="C43" s="2" t="s">
        <v>4</v>
      </c>
      <c r="D43" s="2" t="s">
        <v>48</v>
      </c>
      <c r="E43" s="9" t="s">
        <v>74</v>
      </c>
      <c r="F43" s="2">
        <v>-500</v>
      </c>
      <c r="G43" s="2">
        <v>300</v>
      </c>
      <c r="H43" s="2">
        <v>100</v>
      </c>
      <c r="I43" s="2">
        <v>-500</v>
      </c>
      <c r="J43" s="2">
        <v>300</v>
      </c>
      <c r="K43" s="2">
        <v>100</v>
      </c>
      <c r="L43" s="2">
        <f t="shared" si="1"/>
        <v>0</v>
      </c>
      <c r="M43" s="2">
        <f t="shared" si="0"/>
        <v>-33.333333333333336</v>
      </c>
      <c r="N43" s="2"/>
      <c r="O43" s="2"/>
      <c r="P43" s="2"/>
      <c r="Q43" s="2"/>
    </row>
    <row r="44" spans="2:22" x14ac:dyDescent="0.3">
      <c r="B44" s="14" t="s">
        <v>82</v>
      </c>
      <c r="C44" s="21" t="s">
        <v>4</v>
      </c>
      <c r="D44" s="2" t="s">
        <v>48</v>
      </c>
      <c r="E44" s="9" t="s">
        <v>79</v>
      </c>
      <c r="F44" s="2">
        <v>-500</v>
      </c>
      <c r="G44" s="2">
        <v>300</v>
      </c>
      <c r="H44" s="2">
        <v>200</v>
      </c>
      <c r="I44" s="2">
        <v>-800</v>
      </c>
      <c r="J44" s="2">
        <v>-700</v>
      </c>
      <c r="K44" s="2">
        <v>900</v>
      </c>
      <c r="L44" s="2">
        <f t="shared" si="1"/>
        <v>200</v>
      </c>
      <c r="M44" s="2">
        <f t="shared" si="0"/>
        <v>0</v>
      </c>
      <c r="N44" s="2"/>
      <c r="O44" s="2"/>
      <c r="P44" s="2"/>
      <c r="Q44" s="2"/>
    </row>
    <row r="45" spans="2:22" s="17" customFormat="1" x14ac:dyDescent="0.3">
      <c r="B45" s="19" t="s">
        <v>83</v>
      </c>
      <c r="C45" s="19">
        <f>N45</f>
        <v>999999</v>
      </c>
      <c r="D45" s="19" t="s">
        <v>204</v>
      </c>
      <c r="E45" s="43" t="s">
        <v>205</v>
      </c>
      <c r="F45" s="7">
        <v>500</v>
      </c>
      <c r="G45" s="7">
        <v>300</v>
      </c>
      <c r="H45" s="7">
        <v>100</v>
      </c>
      <c r="I45" s="7">
        <v>500</v>
      </c>
      <c r="J45" s="7">
        <v>300</v>
      </c>
      <c r="K45" s="7">
        <v>100</v>
      </c>
      <c r="L45" s="7">
        <f t="shared" si="1"/>
        <v>0</v>
      </c>
      <c r="M45" s="7">
        <f t="shared" si="0"/>
        <v>300</v>
      </c>
      <c r="N45" s="7">
        <f>IF(AND(D45 &lt;&gt; "AC", (L45/M45)=0),999999,"")</f>
        <v>999999</v>
      </c>
      <c r="O45" s="14"/>
      <c r="P45" s="18"/>
      <c r="Q45" s="7"/>
    </row>
    <row r="46" spans="2:22" s="17" customFormat="1" x14ac:dyDescent="0.3">
      <c r="B46" s="14" t="s">
        <v>84</v>
      </c>
      <c r="C46" s="19" t="str">
        <f t="shared" ref="C46:C48" si="2">N46</f>
        <v/>
      </c>
      <c r="D46" s="14" t="s">
        <v>203</v>
      </c>
      <c r="E46" s="20" t="s">
        <v>48</v>
      </c>
      <c r="F46" s="2">
        <v>500</v>
      </c>
      <c r="G46" s="2">
        <v>300</v>
      </c>
      <c r="H46" s="2">
        <v>100</v>
      </c>
      <c r="I46" s="2">
        <v>500</v>
      </c>
      <c r="J46" s="2">
        <v>300</v>
      </c>
      <c r="K46" s="2">
        <v>100</v>
      </c>
      <c r="L46" s="2">
        <f t="shared" si="1"/>
        <v>0</v>
      </c>
      <c r="M46" s="2">
        <f t="shared" si="0"/>
        <v>300</v>
      </c>
      <c r="N46" s="7" t="str">
        <f t="shared" ref="N46:N48" si="3">IF(AND(D46 &lt;&gt; "AC", (L46/M46)=0),999999,"")</f>
        <v/>
      </c>
      <c r="O46" s="14"/>
      <c r="P46" s="18"/>
      <c r="Q46" s="2"/>
    </row>
    <row r="47" spans="2:22" s="17" customFormat="1" x14ac:dyDescent="0.3">
      <c r="B47" s="14" t="s">
        <v>91</v>
      </c>
      <c r="C47" s="19" t="str">
        <f t="shared" si="2"/>
        <v/>
      </c>
      <c r="D47" s="19" t="s">
        <v>204</v>
      </c>
      <c r="E47" s="20" t="s">
        <v>48</v>
      </c>
      <c r="F47" s="2">
        <v>1000</v>
      </c>
      <c r="G47" s="2">
        <v>700</v>
      </c>
      <c r="H47" s="2">
        <v>900</v>
      </c>
      <c r="I47" s="2">
        <v>800</v>
      </c>
      <c r="J47" s="2">
        <v>300</v>
      </c>
      <c r="K47" s="2">
        <v>600</v>
      </c>
      <c r="L47" s="2">
        <f t="shared" ref="L47:L48" si="4">AVERAGE((F47-I47),(G47-J47),(H47-K47))</f>
        <v>300</v>
      </c>
      <c r="M47" s="2">
        <f t="shared" ref="M47:M48" si="5">AVERAGE(F47,G47,H47)</f>
        <v>866.66666666666663</v>
      </c>
      <c r="N47" s="7" t="str">
        <f t="shared" si="3"/>
        <v/>
      </c>
      <c r="O47" s="14"/>
      <c r="P47" s="18"/>
      <c r="Q47" s="2"/>
    </row>
    <row r="48" spans="2:22" s="17" customFormat="1" x14ac:dyDescent="0.3">
      <c r="B48" s="14" t="s">
        <v>92</v>
      </c>
      <c r="C48" s="14" t="str">
        <f t="shared" si="2"/>
        <v/>
      </c>
      <c r="D48" s="14" t="s">
        <v>203</v>
      </c>
      <c r="E48" s="20" t="s">
        <v>48</v>
      </c>
      <c r="F48" s="2">
        <v>1000</v>
      </c>
      <c r="G48" s="2">
        <v>700</v>
      </c>
      <c r="H48" s="2">
        <v>900</v>
      </c>
      <c r="I48" s="2">
        <v>800</v>
      </c>
      <c r="J48" s="2">
        <v>300</v>
      </c>
      <c r="K48" s="2">
        <v>600</v>
      </c>
      <c r="L48" s="2">
        <f t="shared" si="4"/>
        <v>300</v>
      </c>
      <c r="M48" s="2">
        <f t="shared" si="5"/>
        <v>866.66666666666663</v>
      </c>
      <c r="N48" s="7" t="str">
        <f t="shared" si="3"/>
        <v/>
      </c>
      <c r="O48" s="14"/>
      <c r="P48" s="18"/>
      <c r="Q48" s="2"/>
    </row>
    <row r="49" spans="1:22" x14ac:dyDescent="0.3">
      <c r="N49" s="7"/>
    </row>
    <row r="51" spans="1:22" x14ac:dyDescent="0.3">
      <c r="A51" s="3" t="s">
        <v>93</v>
      </c>
      <c r="B51" s="1" t="s">
        <v>1</v>
      </c>
      <c r="C51" s="1" t="s">
        <v>2</v>
      </c>
      <c r="D51" s="1" t="s">
        <v>95</v>
      </c>
      <c r="E51" s="1" t="s">
        <v>85</v>
      </c>
      <c r="F51" s="1" t="s">
        <v>86</v>
      </c>
      <c r="G51" s="1" t="s">
        <v>87</v>
      </c>
      <c r="H51" s="1" t="s">
        <v>88</v>
      </c>
      <c r="I51" s="1" t="s">
        <v>89</v>
      </c>
      <c r="J51" s="1" t="s">
        <v>90</v>
      </c>
      <c r="K51" s="1" t="s">
        <v>44</v>
      </c>
      <c r="L51" s="1" t="s">
        <v>45</v>
      </c>
      <c r="M51" s="1" t="s">
        <v>196</v>
      </c>
      <c r="N51" s="1" t="s">
        <v>197</v>
      </c>
      <c r="O51" s="1" t="s">
        <v>198</v>
      </c>
      <c r="P51" s="48" t="s">
        <v>225</v>
      </c>
      <c r="Q51" s="48" t="s">
        <v>226</v>
      </c>
      <c r="R51" s="48" t="s">
        <v>93</v>
      </c>
      <c r="S51" s="59" t="s">
        <v>94</v>
      </c>
    </row>
    <row r="52" spans="1:22" x14ac:dyDescent="0.3">
      <c r="A52" s="50"/>
      <c r="B52" s="19" t="s">
        <v>227</v>
      </c>
      <c r="C52" s="2">
        <f>K52/L52</f>
        <v>0</v>
      </c>
      <c r="D52" s="2"/>
      <c r="E52" s="2">
        <v>2500</v>
      </c>
      <c r="F52" s="2">
        <v>1500</v>
      </c>
      <c r="G52" s="2">
        <v>800</v>
      </c>
      <c r="H52" s="2">
        <v>1700</v>
      </c>
      <c r="I52" s="2">
        <v>900</v>
      </c>
      <c r="J52" s="2">
        <v>500</v>
      </c>
      <c r="K52" s="2">
        <f>AVERAGE(M52,N52,O52)</f>
        <v>0</v>
      </c>
      <c r="L52" s="2">
        <f>AVERAGE(E52,F52,G52)</f>
        <v>1600</v>
      </c>
      <c r="M52" s="2">
        <f>IF((H52-E52)&lt;0,0,(H52-E52))</f>
        <v>0</v>
      </c>
      <c r="N52" s="2">
        <f>IF((I52-F52)&lt;0,0,(I52-F52))</f>
        <v>0</v>
      </c>
      <c r="O52" s="2">
        <f>IF((J52-G52)&lt;0,0,(J52-G52))</f>
        <v>0</v>
      </c>
      <c r="P52" s="2">
        <v>566.66999999999996</v>
      </c>
      <c r="Q52" s="51">
        <v>1600</v>
      </c>
      <c r="R52" s="2">
        <v>0.35420000000000001</v>
      </c>
      <c r="S52" s="56"/>
      <c r="T52" s="62" t="s">
        <v>333</v>
      </c>
      <c r="U52" s="63"/>
      <c r="V52" s="63"/>
    </row>
    <row r="53" spans="1:22" x14ac:dyDescent="0.3">
      <c r="B53" s="14" t="s">
        <v>228</v>
      </c>
      <c r="C53" s="2">
        <f>K53/L53</f>
        <v>0.39999999999999997</v>
      </c>
      <c r="D53" s="9"/>
      <c r="E53" s="2">
        <v>1000</v>
      </c>
      <c r="F53" s="2">
        <v>700</v>
      </c>
      <c r="G53" s="2">
        <v>800</v>
      </c>
      <c r="H53" s="2">
        <v>1500</v>
      </c>
      <c r="I53" s="2">
        <v>800</v>
      </c>
      <c r="J53" s="2">
        <v>1200</v>
      </c>
      <c r="K53" s="2">
        <f>AVERAGE(M53,N53,O53)</f>
        <v>333.33333333333331</v>
      </c>
      <c r="L53" s="2">
        <f>AVERAGE(E53,F53,G53)</f>
        <v>833.33333333333337</v>
      </c>
      <c r="M53" s="2">
        <f t="shared" ref="M53:M64" si="6">IF((H53-E53)&lt;0,0,(H53-E53))</f>
        <v>500</v>
      </c>
      <c r="N53" s="2">
        <f>IF((I53-F53)&lt;0,0,(I53-F53))</f>
        <v>100</v>
      </c>
      <c r="O53" s="2">
        <f t="shared" ref="O53:O64" si="7">IF((J53-G53)&lt;0,0,(J53-G53))</f>
        <v>400</v>
      </c>
      <c r="P53" s="2">
        <v>0</v>
      </c>
      <c r="Q53" s="2">
        <v>833.33</v>
      </c>
      <c r="R53" s="2">
        <v>0</v>
      </c>
      <c r="S53" s="56"/>
    </row>
    <row r="54" spans="1:22" x14ac:dyDescent="0.3">
      <c r="B54" s="19" t="s">
        <v>229</v>
      </c>
      <c r="C54" s="2" t="s">
        <v>4</v>
      </c>
      <c r="D54" s="16" t="s">
        <v>65</v>
      </c>
      <c r="E54" s="2" t="s">
        <v>48</v>
      </c>
      <c r="F54" s="2" t="s">
        <v>48</v>
      </c>
      <c r="G54" s="2" t="s">
        <v>48</v>
      </c>
      <c r="H54" s="2" t="s">
        <v>48</v>
      </c>
      <c r="I54" s="2" t="s">
        <v>48</v>
      </c>
      <c r="J54" s="2" t="s">
        <v>48</v>
      </c>
      <c r="K54" s="2"/>
      <c r="L54" s="2" t="s">
        <v>48</v>
      </c>
      <c r="M54" s="2" t="s">
        <v>48</v>
      </c>
      <c r="N54" s="2" t="s">
        <v>48</v>
      </c>
      <c r="O54" s="2" t="s">
        <v>48</v>
      </c>
      <c r="P54" s="2" t="s">
        <v>208</v>
      </c>
      <c r="Q54" s="2" t="s">
        <v>208</v>
      </c>
      <c r="R54" s="2" t="s">
        <v>208</v>
      </c>
      <c r="S54" s="56" t="s">
        <v>65</v>
      </c>
    </row>
    <row r="55" spans="1:22" x14ac:dyDescent="0.3">
      <c r="B55" s="14" t="s">
        <v>230</v>
      </c>
      <c r="C55" s="18">
        <v>0</v>
      </c>
      <c r="D55" s="9" t="s">
        <v>67</v>
      </c>
      <c r="E55" s="18">
        <v>1000</v>
      </c>
      <c r="F55" s="18">
        <v>-600</v>
      </c>
      <c r="G55" s="18">
        <v>-400</v>
      </c>
      <c r="H55" s="5">
        <v>400</v>
      </c>
      <c r="I55" s="5">
        <v>-700</v>
      </c>
      <c r="J55" s="5">
        <v>-500</v>
      </c>
      <c r="K55" s="18">
        <f t="shared" ref="K55:K56" si="8">AVERAGE(M55,N55,O55)</f>
        <v>0</v>
      </c>
      <c r="L55" s="2">
        <f t="shared" ref="L55:L56" si="9">AVERAGE(E55,F55,G55)</f>
        <v>0</v>
      </c>
      <c r="M55" s="2">
        <f>IF((H55-E55)&lt;0,0,(H55-E55))</f>
        <v>0</v>
      </c>
      <c r="N55" s="2">
        <f t="shared" ref="N55" si="10">IF((I55-F55)&lt;0,0,(I55-F55))</f>
        <v>0</v>
      </c>
      <c r="O55" s="2">
        <f t="shared" si="7"/>
        <v>0</v>
      </c>
      <c r="P55" s="18">
        <v>266.67</v>
      </c>
      <c r="Q55" s="18">
        <v>0</v>
      </c>
      <c r="R55" s="7" t="s">
        <v>208</v>
      </c>
      <c r="S55" s="56" t="s">
        <v>79</v>
      </c>
    </row>
    <row r="56" spans="1:22" x14ac:dyDescent="0.3">
      <c r="B56" s="14" t="s">
        <v>231</v>
      </c>
      <c r="C56" s="21">
        <v>1000000</v>
      </c>
      <c r="D56" s="9" t="s">
        <v>96</v>
      </c>
      <c r="E56" s="2">
        <v>-500</v>
      </c>
      <c r="F56" s="2">
        <v>300</v>
      </c>
      <c r="G56" s="2">
        <v>200</v>
      </c>
      <c r="H56" s="2">
        <v>800</v>
      </c>
      <c r="I56" s="2">
        <v>700</v>
      </c>
      <c r="J56" s="2">
        <v>900</v>
      </c>
      <c r="K56" s="18">
        <f t="shared" si="8"/>
        <v>800</v>
      </c>
      <c r="L56" s="18">
        <f t="shared" si="9"/>
        <v>0</v>
      </c>
      <c r="M56" s="2">
        <f t="shared" si="6"/>
        <v>1300</v>
      </c>
      <c r="N56" s="2">
        <f t="shared" ref="N56:N64" si="11">IF((I56-F56)&lt;0,0,(I56-F56))</f>
        <v>400</v>
      </c>
      <c r="O56" s="2">
        <f t="shared" si="7"/>
        <v>700</v>
      </c>
      <c r="P56" s="51">
        <v>0</v>
      </c>
      <c r="Q56" s="2">
        <v>0</v>
      </c>
      <c r="R56" s="51">
        <v>-1000000</v>
      </c>
      <c r="S56" s="56" t="s">
        <v>67</v>
      </c>
    </row>
    <row r="57" spans="1:22" x14ac:dyDescent="0.3">
      <c r="B57" s="14" t="s">
        <v>232</v>
      </c>
      <c r="C57" s="7" t="s">
        <v>4</v>
      </c>
      <c r="D57" s="22" t="s">
        <v>68</v>
      </c>
      <c r="E57" s="19" t="s">
        <v>48</v>
      </c>
      <c r="F57" s="19" t="s">
        <v>48</v>
      </c>
      <c r="G57" s="19" t="s">
        <v>48</v>
      </c>
      <c r="H57" s="7">
        <v>500</v>
      </c>
      <c r="I57" s="7">
        <v>200</v>
      </c>
      <c r="J57" s="7">
        <v>2500</v>
      </c>
      <c r="K57" s="2">
        <f>AVERAGE(H57,I57,J57)</f>
        <v>1066.6666666666667</v>
      </c>
      <c r="L57" s="7" t="s">
        <v>48</v>
      </c>
      <c r="M57" s="2" t="s">
        <v>48</v>
      </c>
      <c r="N57" s="2" t="s">
        <v>48</v>
      </c>
      <c r="O57" s="2" t="s">
        <v>48</v>
      </c>
      <c r="P57" s="7" t="s">
        <v>208</v>
      </c>
      <c r="Q57" s="7" t="s">
        <v>208</v>
      </c>
      <c r="R57" s="2" t="s">
        <v>208</v>
      </c>
      <c r="S57" s="56" t="s">
        <v>65</v>
      </c>
    </row>
    <row r="58" spans="1:22" s="23" customFormat="1" x14ac:dyDescent="0.3">
      <c r="B58" s="14" t="s">
        <v>233</v>
      </c>
      <c r="C58" s="2" t="s">
        <v>4</v>
      </c>
      <c r="D58" s="9" t="s">
        <v>70</v>
      </c>
      <c r="E58" s="18">
        <v>400</v>
      </c>
      <c r="F58" s="18">
        <v>300</v>
      </c>
      <c r="G58" s="18">
        <v>700</v>
      </c>
      <c r="H58" s="18" t="s">
        <v>48</v>
      </c>
      <c r="I58" s="18" t="s">
        <v>48</v>
      </c>
      <c r="J58" s="18" t="s">
        <v>48</v>
      </c>
      <c r="K58" s="2" t="s">
        <v>48</v>
      </c>
      <c r="L58" s="2">
        <f>AVERAGE(E58,F58,G58)</f>
        <v>466.66666666666669</v>
      </c>
      <c r="M58" s="2" t="s">
        <v>48</v>
      </c>
      <c r="N58" s="2" t="s">
        <v>48</v>
      </c>
      <c r="O58" s="2" t="s">
        <v>48</v>
      </c>
      <c r="P58" s="2" t="s">
        <v>208</v>
      </c>
      <c r="Q58" s="2">
        <v>466.67</v>
      </c>
      <c r="R58" s="2" t="s">
        <v>208</v>
      </c>
      <c r="S58" s="56" t="s">
        <v>70</v>
      </c>
    </row>
    <row r="59" spans="1:22" s="23" customFormat="1" x14ac:dyDescent="0.3">
      <c r="B59" s="14" t="s">
        <v>234</v>
      </c>
      <c r="C59" s="2" t="s">
        <v>4</v>
      </c>
      <c r="D59" s="9" t="s">
        <v>71</v>
      </c>
      <c r="E59" s="2">
        <v>800</v>
      </c>
      <c r="F59" s="2">
        <v>700</v>
      </c>
      <c r="G59" s="2">
        <v>900</v>
      </c>
      <c r="H59" s="2">
        <v>500</v>
      </c>
      <c r="I59" s="2">
        <v>300</v>
      </c>
      <c r="J59" s="2">
        <v>600</v>
      </c>
      <c r="K59" s="2">
        <f>AVERAGE((H59-E59),(I59-F59),(J59-G59))</f>
        <v>-333.33333333333331</v>
      </c>
      <c r="L59" s="2">
        <f>AVERAGE(E59,F59,G59)</f>
        <v>800</v>
      </c>
      <c r="M59" s="2">
        <f t="shared" si="6"/>
        <v>0</v>
      </c>
      <c r="N59" s="2">
        <f t="shared" si="11"/>
        <v>0</v>
      </c>
      <c r="O59" s="2">
        <f t="shared" si="7"/>
        <v>0</v>
      </c>
      <c r="P59" s="2">
        <v>333.33</v>
      </c>
      <c r="Q59" s="2">
        <v>800</v>
      </c>
      <c r="R59" s="2">
        <v>0.41670000000000001</v>
      </c>
      <c r="S59" s="56"/>
    </row>
    <row r="60" spans="1:22" s="23" customFormat="1" x14ac:dyDescent="0.3">
      <c r="B60" s="14" t="s">
        <v>235</v>
      </c>
      <c r="C60" s="2" t="s">
        <v>4</v>
      </c>
      <c r="D60" s="9" t="s">
        <v>71</v>
      </c>
      <c r="E60" s="2">
        <v>500</v>
      </c>
      <c r="F60" s="2">
        <v>400</v>
      </c>
      <c r="G60" s="2">
        <v>-900</v>
      </c>
      <c r="H60" s="18">
        <v>600</v>
      </c>
      <c r="I60" s="18">
        <v>300</v>
      </c>
      <c r="J60" s="18">
        <v>-1000</v>
      </c>
      <c r="K60" s="2">
        <f>AVERAGE((H60-E60),(I60-F60),(J60-G60))</f>
        <v>-33.333333333333336</v>
      </c>
      <c r="L60" s="18">
        <f t="shared" ref="L60:L64" si="12">AVERAGE(E60,F60,G60)</f>
        <v>0</v>
      </c>
      <c r="M60" s="2">
        <f t="shared" si="6"/>
        <v>100</v>
      </c>
      <c r="N60" s="2">
        <f t="shared" si="11"/>
        <v>0</v>
      </c>
      <c r="O60" s="2">
        <f t="shared" si="7"/>
        <v>0</v>
      </c>
      <c r="P60" s="2">
        <v>66.67</v>
      </c>
      <c r="Q60" s="2">
        <v>0</v>
      </c>
      <c r="R60" s="7" t="s">
        <v>208</v>
      </c>
      <c r="S60" s="56" t="s">
        <v>79</v>
      </c>
    </row>
    <row r="61" spans="1:22" s="23" customFormat="1" x14ac:dyDescent="0.3">
      <c r="B61" s="14" t="s">
        <v>236</v>
      </c>
      <c r="C61" s="2" t="s">
        <v>4</v>
      </c>
      <c r="D61" s="9" t="s">
        <v>71</v>
      </c>
      <c r="E61" s="2">
        <v>-500</v>
      </c>
      <c r="F61" s="2">
        <v>300</v>
      </c>
      <c r="G61" s="2">
        <v>100</v>
      </c>
      <c r="H61" s="2">
        <v>800</v>
      </c>
      <c r="I61" s="2">
        <v>-700</v>
      </c>
      <c r="J61" s="2">
        <v>-900</v>
      </c>
      <c r="K61" s="2">
        <f>AVERAGE((H61-E61),(I61-F61),(J61-G61))</f>
        <v>-233.33333333333334</v>
      </c>
      <c r="L61" s="18">
        <f t="shared" si="12"/>
        <v>-33.333333333333336</v>
      </c>
      <c r="M61" s="2">
        <f t="shared" si="6"/>
        <v>1300</v>
      </c>
      <c r="N61" s="2">
        <f t="shared" si="11"/>
        <v>0</v>
      </c>
      <c r="O61" s="2">
        <f t="shared" si="7"/>
        <v>0</v>
      </c>
      <c r="P61" s="2">
        <v>666.67</v>
      </c>
      <c r="Q61" s="2">
        <v>-33.33</v>
      </c>
      <c r="R61" s="2" t="s">
        <v>208</v>
      </c>
      <c r="S61" s="56" t="s">
        <v>74</v>
      </c>
    </row>
    <row r="62" spans="1:22" s="24" customFormat="1" x14ac:dyDescent="0.3">
      <c r="B62" s="14" t="s">
        <v>237</v>
      </c>
      <c r="C62" s="18" t="s">
        <v>4</v>
      </c>
      <c r="D62" s="20" t="s">
        <v>74</v>
      </c>
      <c r="E62" s="18">
        <v>-500</v>
      </c>
      <c r="F62" s="18">
        <v>300</v>
      </c>
      <c r="G62" s="18">
        <v>100</v>
      </c>
      <c r="H62" s="18">
        <v>800</v>
      </c>
      <c r="I62" s="18">
        <v>200</v>
      </c>
      <c r="J62" s="18">
        <v>50</v>
      </c>
      <c r="K62" s="18">
        <f>AVERAGE((H62-E62),(I62-F62),(J62-G62))</f>
        <v>383.33333333333331</v>
      </c>
      <c r="L62" s="18">
        <f t="shared" si="12"/>
        <v>-33.333333333333336</v>
      </c>
      <c r="M62" s="2">
        <f t="shared" si="6"/>
        <v>1300</v>
      </c>
      <c r="N62" s="2">
        <f t="shared" si="11"/>
        <v>0</v>
      </c>
      <c r="O62" s="2">
        <f t="shared" si="7"/>
        <v>0</v>
      </c>
      <c r="P62" s="18">
        <v>50</v>
      </c>
      <c r="Q62" s="18">
        <v>-33.33</v>
      </c>
      <c r="R62" s="2" t="s">
        <v>208</v>
      </c>
      <c r="S62" s="58" t="s">
        <v>74</v>
      </c>
    </row>
    <row r="63" spans="1:22" s="24" customFormat="1" x14ac:dyDescent="0.3">
      <c r="B63" s="14" t="s">
        <v>238</v>
      </c>
      <c r="C63" s="18" t="s">
        <v>4</v>
      </c>
      <c r="D63" s="20" t="s">
        <v>74</v>
      </c>
      <c r="E63" s="18">
        <v>-500</v>
      </c>
      <c r="F63" s="18">
        <v>300</v>
      </c>
      <c r="G63" s="18">
        <v>100</v>
      </c>
      <c r="H63" s="18">
        <v>600</v>
      </c>
      <c r="I63" s="18">
        <v>-700</v>
      </c>
      <c r="J63" s="18">
        <v>-1000</v>
      </c>
      <c r="K63" s="18">
        <f>AVERAGE((H63-E63),(I63-F63),(J63-G63))</f>
        <v>-333.33333333333331</v>
      </c>
      <c r="L63" s="18">
        <f t="shared" si="12"/>
        <v>-33.333333333333336</v>
      </c>
      <c r="M63" s="2">
        <f t="shared" si="6"/>
        <v>1100</v>
      </c>
      <c r="N63" s="2">
        <f t="shared" si="11"/>
        <v>0</v>
      </c>
      <c r="O63" s="2">
        <f t="shared" si="7"/>
        <v>0</v>
      </c>
      <c r="P63" s="18">
        <v>700</v>
      </c>
      <c r="Q63" s="18">
        <v>-33.33</v>
      </c>
      <c r="R63" s="2" t="s">
        <v>208</v>
      </c>
      <c r="S63" s="58" t="s">
        <v>74</v>
      </c>
    </row>
    <row r="64" spans="1:22" s="23" customFormat="1" x14ac:dyDescent="0.3">
      <c r="A64" s="24"/>
      <c r="B64" s="14" t="s">
        <v>239</v>
      </c>
      <c r="C64" s="2" t="s">
        <v>4</v>
      </c>
      <c r="D64" s="9" t="s">
        <v>74</v>
      </c>
      <c r="E64" s="2">
        <v>-500</v>
      </c>
      <c r="F64" s="2">
        <v>300</v>
      </c>
      <c r="G64" s="2">
        <v>100</v>
      </c>
      <c r="H64" s="2">
        <v>-500</v>
      </c>
      <c r="I64" s="2">
        <v>300</v>
      </c>
      <c r="J64" s="2">
        <v>100</v>
      </c>
      <c r="K64" s="18">
        <f t="shared" ref="K64" si="13">AVERAGE((H64-E64),(I64-F64),(J64-G64))</f>
        <v>0</v>
      </c>
      <c r="L64" s="18">
        <f t="shared" si="12"/>
        <v>-33.333333333333336</v>
      </c>
      <c r="M64" s="2">
        <f t="shared" si="6"/>
        <v>0</v>
      </c>
      <c r="N64" s="2">
        <f t="shared" si="11"/>
        <v>0</v>
      </c>
      <c r="O64" s="2">
        <f t="shared" si="7"/>
        <v>0</v>
      </c>
      <c r="P64" s="2">
        <v>0</v>
      </c>
      <c r="Q64" s="2">
        <v>-33.33</v>
      </c>
      <c r="R64" s="7" t="s">
        <v>208</v>
      </c>
      <c r="S64" s="56" t="s">
        <v>74</v>
      </c>
    </row>
    <row r="65" spans="1:22" x14ac:dyDescent="0.3">
      <c r="R65" s="42"/>
    </row>
    <row r="67" spans="1:22" x14ac:dyDescent="0.3">
      <c r="A67" s="3" t="s">
        <v>103</v>
      </c>
      <c r="B67" s="1" t="s">
        <v>1</v>
      </c>
      <c r="C67" s="1" t="s">
        <v>2</v>
      </c>
      <c r="D67" s="1" t="s">
        <v>104</v>
      </c>
      <c r="E67" s="1" t="s">
        <v>97</v>
      </c>
      <c r="F67" s="1" t="s">
        <v>98</v>
      </c>
      <c r="G67" s="1" t="s">
        <v>99</v>
      </c>
      <c r="H67" s="1" t="s">
        <v>100</v>
      </c>
      <c r="I67" s="1" t="s">
        <v>101</v>
      </c>
      <c r="J67" s="1" t="s">
        <v>102</v>
      </c>
      <c r="K67" s="1" t="s">
        <v>44</v>
      </c>
      <c r="L67" s="1" t="s">
        <v>45</v>
      </c>
      <c r="M67" s="1" t="s">
        <v>196</v>
      </c>
      <c r="N67" s="1" t="s">
        <v>197</v>
      </c>
      <c r="O67" s="1" t="s">
        <v>198</v>
      </c>
      <c r="P67" s="48" t="s">
        <v>210</v>
      </c>
      <c r="Q67" s="48" t="s">
        <v>211</v>
      </c>
      <c r="R67" s="48" t="s">
        <v>103</v>
      </c>
      <c r="S67" s="59" t="s">
        <v>105</v>
      </c>
    </row>
    <row r="68" spans="1:22" x14ac:dyDescent="0.3">
      <c r="A68" s="50"/>
      <c r="B68" s="19" t="s">
        <v>212</v>
      </c>
      <c r="C68" s="2">
        <f>K68/L68</f>
        <v>0</v>
      </c>
      <c r="D68" s="2"/>
      <c r="E68" s="2">
        <v>2500</v>
      </c>
      <c r="F68" s="2">
        <v>1500</v>
      </c>
      <c r="G68" s="2">
        <v>800</v>
      </c>
      <c r="H68" s="2">
        <v>1700</v>
      </c>
      <c r="I68" s="2">
        <v>900</v>
      </c>
      <c r="J68" s="2">
        <v>500</v>
      </c>
      <c r="K68" s="2">
        <f>AVERAGE(M68,N68,O68)</f>
        <v>0</v>
      </c>
      <c r="L68" s="2">
        <f>AVERAGE(E68,F68,G68)</f>
        <v>1600</v>
      </c>
      <c r="M68" s="2">
        <f t="shared" ref="M68:O69" si="14">IF((H68-E68)&lt;0,0,(H68-E68))</f>
        <v>0</v>
      </c>
      <c r="N68" s="2">
        <f t="shared" si="14"/>
        <v>0</v>
      </c>
      <c r="O68" s="2">
        <f t="shared" si="14"/>
        <v>0</v>
      </c>
      <c r="P68" s="2">
        <v>566.66999999999996</v>
      </c>
      <c r="Q68" s="51">
        <v>1600</v>
      </c>
      <c r="R68" s="2">
        <v>0.35420000000000001</v>
      </c>
      <c r="S68" s="56"/>
      <c r="T68" s="62" t="s">
        <v>333</v>
      </c>
      <c r="U68" s="63"/>
      <c r="V68" s="63"/>
    </row>
    <row r="69" spans="1:22" x14ac:dyDescent="0.3">
      <c r="B69" s="14" t="s">
        <v>213</v>
      </c>
      <c r="C69" s="2">
        <f>K69/L69</f>
        <v>0.39999999999999997</v>
      </c>
      <c r="D69" s="9"/>
      <c r="E69" s="2">
        <v>1000</v>
      </c>
      <c r="F69" s="2">
        <v>700</v>
      </c>
      <c r="G69" s="2">
        <v>800</v>
      </c>
      <c r="H69" s="2">
        <v>1500</v>
      </c>
      <c r="I69" s="2">
        <v>800</v>
      </c>
      <c r="J69" s="2">
        <v>1200</v>
      </c>
      <c r="K69" s="2">
        <f>AVERAGE(M69,N69,O69)</f>
        <v>333.33333333333331</v>
      </c>
      <c r="L69" s="2">
        <f>AVERAGE(E69,F69,G69)</f>
        <v>833.33333333333337</v>
      </c>
      <c r="M69" s="2">
        <f t="shared" si="14"/>
        <v>500</v>
      </c>
      <c r="N69" s="2">
        <f t="shared" si="14"/>
        <v>100</v>
      </c>
      <c r="O69" s="2">
        <f t="shared" si="14"/>
        <v>400</v>
      </c>
      <c r="P69" s="2">
        <v>0</v>
      </c>
      <c r="Q69" s="2">
        <v>833.33</v>
      </c>
      <c r="R69" s="2">
        <v>0</v>
      </c>
      <c r="S69" s="56"/>
    </row>
    <row r="70" spans="1:22" x14ac:dyDescent="0.3">
      <c r="B70" s="19" t="s">
        <v>214</v>
      </c>
      <c r="C70" s="2" t="s">
        <v>4</v>
      </c>
      <c r="D70" s="16" t="s">
        <v>65</v>
      </c>
      <c r="E70" s="2" t="s">
        <v>48</v>
      </c>
      <c r="F70" s="2" t="s">
        <v>48</v>
      </c>
      <c r="G70" s="2" t="s">
        <v>48</v>
      </c>
      <c r="H70" s="2" t="s">
        <v>48</v>
      </c>
      <c r="I70" s="2" t="s">
        <v>48</v>
      </c>
      <c r="J70" s="2" t="s">
        <v>48</v>
      </c>
      <c r="K70" s="2" t="s">
        <v>48</v>
      </c>
      <c r="L70" s="2" t="s">
        <v>48</v>
      </c>
      <c r="M70" s="2" t="s">
        <v>48</v>
      </c>
      <c r="N70" s="2" t="s">
        <v>48</v>
      </c>
      <c r="O70" s="2" t="s">
        <v>48</v>
      </c>
      <c r="P70" s="2" t="s">
        <v>208</v>
      </c>
      <c r="Q70" s="2" t="s">
        <v>208</v>
      </c>
      <c r="R70" s="2" t="s">
        <v>208</v>
      </c>
      <c r="S70" s="56" t="s">
        <v>65</v>
      </c>
    </row>
    <row r="71" spans="1:22" x14ac:dyDescent="0.3">
      <c r="B71" s="14" t="s">
        <v>215</v>
      </c>
      <c r="C71" s="18">
        <v>0</v>
      </c>
      <c r="D71" s="9" t="s">
        <v>67</v>
      </c>
      <c r="E71" s="18">
        <v>1000</v>
      </c>
      <c r="F71" s="18">
        <v>-600</v>
      </c>
      <c r="G71" s="18">
        <v>-400</v>
      </c>
      <c r="H71" s="5">
        <v>400</v>
      </c>
      <c r="I71" s="5">
        <v>-700</v>
      </c>
      <c r="J71" s="5">
        <v>-500</v>
      </c>
      <c r="K71" s="2">
        <f>AVERAGE((E71-H71),(F71-I71),(G71-J71))</f>
        <v>266.66666666666669</v>
      </c>
      <c r="L71" s="2">
        <f>(E71+F71+G71)/3</f>
        <v>0</v>
      </c>
      <c r="M71" s="2">
        <f t="shared" ref="M71:M80" si="15">IF((H71-E71)&lt;0,0,(H71-E71))</f>
        <v>0</v>
      </c>
      <c r="N71" s="2">
        <f t="shared" ref="N71:N80" si="16">IF((I71-F71)&lt;0,0,(I71-F71))</f>
        <v>0</v>
      </c>
      <c r="O71" s="2">
        <f t="shared" ref="O71:O80" si="17">IF((J71-G71)&lt;0,0,(J71-G71))</f>
        <v>0</v>
      </c>
      <c r="P71" s="18">
        <v>266.67</v>
      </c>
      <c r="Q71" s="2">
        <v>0</v>
      </c>
      <c r="R71" s="7" t="s">
        <v>208</v>
      </c>
      <c r="S71" s="56" t="s">
        <v>79</v>
      </c>
    </row>
    <row r="72" spans="1:22" x14ac:dyDescent="0.3">
      <c r="B72" s="14" t="s">
        <v>216</v>
      </c>
      <c r="C72" s="21">
        <v>1000000</v>
      </c>
      <c r="D72" s="9" t="s">
        <v>96</v>
      </c>
      <c r="E72" s="2">
        <v>-500</v>
      </c>
      <c r="F72" s="2">
        <v>300</v>
      </c>
      <c r="G72" s="2">
        <v>200</v>
      </c>
      <c r="H72" s="2">
        <v>800</v>
      </c>
      <c r="I72" s="2">
        <v>700</v>
      </c>
      <c r="J72" s="2">
        <v>900</v>
      </c>
      <c r="K72" s="2">
        <f>AVERAGE((E72-H72),(F72-I72),(G72-J72))</f>
        <v>-800</v>
      </c>
      <c r="L72" s="2">
        <f>(E72+F72+G72)/3</f>
        <v>0</v>
      </c>
      <c r="M72" s="2">
        <f t="shared" si="15"/>
        <v>1300</v>
      </c>
      <c r="N72" s="2">
        <f t="shared" si="16"/>
        <v>400</v>
      </c>
      <c r="O72" s="2">
        <f t="shared" si="17"/>
        <v>700</v>
      </c>
      <c r="P72" s="2">
        <v>0</v>
      </c>
      <c r="Q72" s="2">
        <v>0</v>
      </c>
      <c r="R72" s="51">
        <v>-1800000</v>
      </c>
      <c r="S72" s="56" t="s">
        <v>67</v>
      </c>
    </row>
    <row r="73" spans="1:22" x14ac:dyDescent="0.3">
      <c r="B73" s="14" t="s">
        <v>217</v>
      </c>
      <c r="C73" s="7" t="s">
        <v>4</v>
      </c>
      <c r="D73" s="22" t="s">
        <v>68</v>
      </c>
      <c r="E73" s="19" t="s">
        <v>48</v>
      </c>
      <c r="F73" s="19" t="s">
        <v>48</v>
      </c>
      <c r="G73" s="19" t="s">
        <v>48</v>
      </c>
      <c r="H73" s="7">
        <v>500</v>
      </c>
      <c r="I73" s="7">
        <v>200</v>
      </c>
      <c r="J73" s="7">
        <v>2500</v>
      </c>
      <c r="K73" s="7">
        <f>AVERAGE(-H73,-I73,-J73)</f>
        <v>-1066.6666666666667</v>
      </c>
      <c r="L73" s="7" t="s">
        <v>48</v>
      </c>
      <c r="M73" s="2" t="s">
        <v>48</v>
      </c>
      <c r="N73" s="2" t="s">
        <v>48</v>
      </c>
      <c r="O73" s="2" t="s">
        <v>48</v>
      </c>
      <c r="P73" s="7" t="s">
        <v>208</v>
      </c>
      <c r="Q73" s="18" t="s">
        <v>208</v>
      </c>
      <c r="R73" s="2" t="s">
        <v>208</v>
      </c>
      <c r="S73" s="56" t="s">
        <v>65</v>
      </c>
    </row>
    <row r="74" spans="1:22" x14ac:dyDescent="0.3">
      <c r="B74" s="14" t="s">
        <v>218</v>
      </c>
      <c r="C74" s="2" t="s">
        <v>4</v>
      </c>
      <c r="D74" s="9" t="s">
        <v>70</v>
      </c>
      <c r="E74" s="18">
        <v>400</v>
      </c>
      <c r="F74" s="18">
        <v>300</v>
      </c>
      <c r="G74" s="18">
        <v>700</v>
      </c>
      <c r="H74" s="18" t="s">
        <v>48</v>
      </c>
      <c r="I74" s="18" t="s">
        <v>48</v>
      </c>
      <c r="J74" s="18" t="s">
        <v>48</v>
      </c>
      <c r="K74" s="2" t="s">
        <v>48</v>
      </c>
      <c r="L74" s="18">
        <f>AVERAGE(E74,F74,G74)</f>
        <v>466.66666666666669</v>
      </c>
      <c r="M74" s="2" t="s">
        <v>48</v>
      </c>
      <c r="N74" s="2" t="s">
        <v>48</v>
      </c>
      <c r="O74" s="2" t="s">
        <v>48</v>
      </c>
      <c r="P74" s="2" t="s">
        <v>208</v>
      </c>
      <c r="Q74" s="2">
        <v>466.67</v>
      </c>
      <c r="R74" s="2" t="s">
        <v>208</v>
      </c>
      <c r="S74" s="56" t="s">
        <v>70</v>
      </c>
    </row>
    <row r="75" spans="1:22" x14ac:dyDescent="0.3">
      <c r="B75" s="14" t="s">
        <v>219</v>
      </c>
      <c r="C75" s="2" t="s">
        <v>4</v>
      </c>
      <c r="D75" s="9" t="s">
        <v>71</v>
      </c>
      <c r="E75" s="2">
        <v>800</v>
      </c>
      <c r="F75" s="2">
        <v>700</v>
      </c>
      <c r="G75" s="2">
        <v>900</v>
      </c>
      <c r="H75" s="2">
        <v>500</v>
      </c>
      <c r="I75" s="2">
        <v>300</v>
      </c>
      <c r="J75" s="2">
        <v>600</v>
      </c>
      <c r="K75" s="2">
        <f>AVERAGE((E75-H75),(F75-I75),(G75-J75))</f>
        <v>333.33333333333331</v>
      </c>
      <c r="L75" s="18">
        <f t="shared" ref="L75:L80" si="18">AVERAGE(E75,F75,G75)</f>
        <v>800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7">
        <v>333.33</v>
      </c>
      <c r="Q75" s="7">
        <v>800</v>
      </c>
      <c r="R75" s="2">
        <v>0.41670000000000001</v>
      </c>
      <c r="S75" s="56"/>
    </row>
    <row r="76" spans="1:22" s="23" customFormat="1" x14ac:dyDescent="0.3">
      <c r="B76" s="14" t="s">
        <v>220</v>
      </c>
      <c r="C76" s="2" t="s">
        <v>4</v>
      </c>
      <c r="D76" s="9" t="s">
        <v>71</v>
      </c>
      <c r="E76" s="2">
        <v>500</v>
      </c>
      <c r="F76" s="2">
        <v>400</v>
      </c>
      <c r="G76" s="2">
        <v>-900</v>
      </c>
      <c r="H76" s="18">
        <v>600</v>
      </c>
      <c r="I76" s="18">
        <v>300</v>
      </c>
      <c r="J76" s="18">
        <v>-1000</v>
      </c>
      <c r="K76" s="2">
        <f t="shared" ref="K76:K80" si="19">AVERAGE((E76-H76),(F76-I76),(G76-J76))</f>
        <v>33.333333333333336</v>
      </c>
      <c r="L76" s="18">
        <f t="shared" si="18"/>
        <v>0</v>
      </c>
      <c r="M76" s="2">
        <f t="shared" si="15"/>
        <v>100</v>
      </c>
      <c r="N76" s="2">
        <f t="shared" si="16"/>
        <v>0</v>
      </c>
      <c r="O76" s="2">
        <f t="shared" si="17"/>
        <v>0</v>
      </c>
      <c r="P76" s="2">
        <v>66.67</v>
      </c>
      <c r="Q76" s="2">
        <v>0</v>
      </c>
      <c r="R76" s="7" t="s">
        <v>208</v>
      </c>
      <c r="S76" s="56" t="s">
        <v>79</v>
      </c>
    </row>
    <row r="77" spans="1:22" s="23" customFormat="1" x14ac:dyDescent="0.3">
      <c r="B77" s="14" t="s">
        <v>221</v>
      </c>
      <c r="C77" s="2" t="s">
        <v>4</v>
      </c>
      <c r="D77" s="9" t="s">
        <v>71</v>
      </c>
      <c r="E77" s="2">
        <v>-500</v>
      </c>
      <c r="F77" s="2">
        <v>300</v>
      </c>
      <c r="G77" s="2">
        <v>100</v>
      </c>
      <c r="H77" s="2">
        <v>800</v>
      </c>
      <c r="I77" s="2">
        <v>-700</v>
      </c>
      <c r="J77" s="2">
        <v>-900</v>
      </c>
      <c r="K77" s="2">
        <f t="shared" si="19"/>
        <v>233.33333333333334</v>
      </c>
      <c r="L77" s="18">
        <f t="shared" si="18"/>
        <v>-33.333333333333336</v>
      </c>
      <c r="M77" s="2">
        <f t="shared" si="15"/>
        <v>1300</v>
      </c>
      <c r="N77" s="2">
        <f t="shared" si="16"/>
        <v>0</v>
      </c>
      <c r="O77" s="2">
        <f t="shared" si="17"/>
        <v>0</v>
      </c>
      <c r="P77" s="2">
        <v>666.67</v>
      </c>
      <c r="Q77" s="2">
        <v>-33.33</v>
      </c>
      <c r="R77" s="2" t="s">
        <v>208</v>
      </c>
      <c r="S77" s="56" t="s">
        <v>74</v>
      </c>
    </row>
    <row r="78" spans="1:22" s="23" customFormat="1" x14ac:dyDescent="0.3">
      <c r="B78" s="14" t="s">
        <v>222</v>
      </c>
      <c r="C78" s="2" t="s">
        <v>4</v>
      </c>
      <c r="D78" s="9" t="s">
        <v>74</v>
      </c>
      <c r="E78" s="18">
        <v>-500</v>
      </c>
      <c r="F78" s="18">
        <v>300</v>
      </c>
      <c r="G78" s="18">
        <v>100</v>
      </c>
      <c r="H78" s="18">
        <v>800</v>
      </c>
      <c r="I78" s="18">
        <v>200</v>
      </c>
      <c r="J78" s="18">
        <v>50</v>
      </c>
      <c r="K78" s="2">
        <f t="shared" si="19"/>
        <v>-383.33333333333331</v>
      </c>
      <c r="L78" s="18">
        <f t="shared" si="18"/>
        <v>-33.333333333333336</v>
      </c>
      <c r="M78" s="2">
        <f t="shared" si="15"/>
        <v>1300</v>
      </c>
      <c r="N78" s="2">
        <f t="shared" si="16"/>
        <v>0</v>
      </c>
      <c r="O78" s="2">
        <f t="shared" si="17"/>
        <v>0</v>
      </c>
      <c r="P78" s="2">
        <v>50</v>
      </c>
      <c r="Q78" s="2">
        <v>-33.33</v>
      </c>
      <c r="R78" s="2" t="s">
        <v>208</v>
      </c>
      <c r="S78" s="56" t="s">
        <v>74</v>
      </c>
    </row>
    <row r="79" spans="1:22" s="23" customFormat="1" x14ac:dyDescent="0.3">
      <c r="B79" s="14" t="s">
        <v>223</v>
      </c>
      <c r="C79" s="2" t="s">
        <v>4</v>
      </c>
      <c r="D79" s="9" t="s">
        <v>74</v>
      </c>
      <c r="E79" s="18">
        <v>-500</v>
      </c>
      <c r="F79" s="18">
        <v>300</v>
      </c>
      <c r="G79" s="18">
        <v>100</v>
      </c>
      <c r="H79" s="18">
        <v>600</v>
      </c>
      <c r="I79" s="18">
        <v>-700</v>
      </c>
      <c r="J79" s="18">
        <v>-1000</v>
      </c>
      <c r="K79" s="2">
        <f t="shared" si="19"/>
        <v>333.33333333333331</v>
      </c>
      <c r="L79" s="18">
        <f t="shared" si="18"/>
        <v>-33.333333333333336</v>
      </c>
      <c r="M79" s="2">
        <f t="shared" si="15"/>
        <v>1100</v>
      </c>
      <c r="N79" s="2">
        <f t="shared" si="16"/>
        <v>0</v>
      </c>
      <c r="O79" s="2">
        <f t="shared" si="17"/>
        <v>0</v>
      </c>
      <c r="P79" s="2">
        <v>700</v>
      </c>
      <c r="Q79" s="2">
        <v>-33.33</v>
      </c>
      <c r="R79" s="2" t="s">
        <v>208</v>
      </c>
      <c r="S79" s="56" t="s">
        <v>74</v>
      </c>
    </row>
    <row r="80" spans="1:22" s="23" customFormat="1" x14ac:dyDescent="0.3">
      <c r="B80" s="14" t="s">
        <v>224</v>
      </c>
      <c r="C80" s="2" t="s">
        <v>4</v>
      </c>
      <c r="D80" s="9" t="s">
        <v>74</v>
      </c>
      <c r="E80" s="2">
        <v>-500</v>
      </c>
      <c r="F80" s="2">
        <v>300</v>
      </c>
      <c r="G80" s="2">
        <v>100</v>
      </c>
      <c r="H80" s="2">
        <v>-500</v>
      </c>
      <c r="I80" s="2">
        <v>300</v>
      </c>
      <c r="J80" s="2">
        <v>100</v>
      </c>
      <c r="K80" s="2">
        <f t="shared" si="19"/>
        <v>0</v>
      </c>
      <c r="L80" s="18">
        <f t="shared" si="18"/>
        <v>-33.333333333333336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v>0</v>
      </c>
      <c r="Q80" s="2">
        <v>-33.33</v>
      </c>
      <c r="R80" s="2" t="s">
        <v>208</v>
      </c>
      <c r="S80" s="56" t="s">
        <v>74</v>
      </c>
    </row>
    <row r="83" spans="1:28" x14ac:dyDescent="0.3">
      <c r="A83" s="3" t="s">
        <v>106</v>
      </c>
      <c r="B83" s="1" t="s">
        <v>1</v>
      </c>
      <c r="C83" s="1" t="s">
        <v>2</v>
      </c>
      <c r="D83" s="1" t="s">
        <v>115</v>
      </c>
      <c r="E83" s="1" t="s">
        <v>107</v>
      </c>
      <c r="F83" s="1" t="s">
        <v>108</v>
      </c>
      <c r="G83" s="1" t="s">
        <v>109</v>
      </c>
      <c r="H83" s="1" t="s">
        <v>114</v>
      </c>
      <c r="I83" s="1" t="s">
        <v>110</v>
      </c>
      <c r="J83" s="1" t="s">
        <v>111</v>
      </c>
      <c r="K83" s="1" t="s">
        <v>44</v>
      </c>
      <c r="L83" s="1" t="s">
        <v>45</v>
      </c>
      <c r="M83" s="48" t="s">
        <v>249</v>
      </c>
      <c r="N83" s="48" t="s">
        <v>252</v>
      </c>
      <c r="O83" s="48" t="s">
        <v>106</v>
      </c>
      <c r="P83" s="59" t="s">
        <v>116</v>
      </c>
    </row>
    <row r="84" spans="1:28" s="23" customFormat="1" x14ac:dyDescent="0.3">
      <c r="A84" s="24"/>
      <c r="B84" s="14" t="s">
        <v>240</v>
      </c>
      <c r="C84" s="2">
        <f>K84/L84</f>
        <v>1.0529032258064519</v>
      </c>
      <c r="D84" s="20"/>
      <c r="E84" s="2">
        <v>2500</v>
      </c>
      <c r="F84" s="2">
        <v>1500</v>
      </c>
      <c r="G84" s="2">
        <v>800</v>
      </c>
      <c r="H84" s="2">
        <v>1700</v>
      </c>
      <c r="I84" s="2">
        <v>900</v>
      </c>
      <c r="J84" s="2">
        <v>500</v>
      </c>
      <c r="K84" s="2">
        <f>H84/E84</f>
        <v>0.68</v>
      </c>
      <c r="L84" s="2">
        <f>AVERAGE(H84,I84,J84)/AVERAGE(E84,F84,G84)</f>
        <v>0.64583333333333326</v>
      </c>
      <c r="M84" s="2">
        <v>0.68</v>
      </c>
      <c r="N84" s="2">
        <v>0.64583124999999997</v>
      </c>
      <c r="O84" s="2">
        <v>1.0528999999999999</v>
      </c>
      <c r="P84" s="56"/>
    </row>
    <row r="85" spans="1:28" s="23" customFormat="1" x14ac:dyDescent="0.3">
      <c r="A85" s="24"/>
      <c r="B85" s="14" t="s">
        <v>241</v>
      </c>
      <c r="C85" s="2">
        <f>K85/L85</f>
        <v>0.88541666666666663</v>
      </c>
      <c r="D85" s="20"/>
      <c r="E85" s="2">
        <v>800</v>
      </c>
      <c r="F85" s="2" t="s">
        <v>48</v>
      </c>
      <c r="G85" s="2">
        <v>900</v>
      </c>
      <c r="H85" s="2">
        <v>500</v>
      </c>
      <c r="I85" s="2">
        <v>700</v>
      </c>
      <c r="J85" s="2" t="s">
        <v>48</v>
      </c>
      <c r="K85" s="2">
        <f>H85/E85</f>
        <v>0.625</v>
      </c>
      <c r="L85" s="2">
        <f>AVERAGE(H85,I85,J85)/AVERAGE(E85,F85,G85)</f>
        <v>0.70588235294117652</v>
      </c>
      <c r="M85" s="2">
        <v>0.62</v>
      </c>
      <c r="N85" s="2">
        <v>0.70588235294099999</v>
      </c>
      <c r="O85" s="2">
        <v>0.87829999999999997</v>
      </c>
      <c r="P85" s="56"/>
    </row>
    <row r="86" spans="1:28" x14ac:dyDescent="0.3">
      <c r="B86" s="14" t="s">
        <v>242</v>
      </c>
      <c r="C86" s="18" t="s">
        <v>4</v>
      </c>
      <c r="D86" s="20" t="s">
        <v>65</v>
      </c>
      <c r="E86" s="18" t="s">
        <v>48</v>
      </c>
      <c r="F86" s="18" t="s">
        <v>48</v>
      </c>
      <c r="G86" s="18" t="s">
        <v>48</v>
      </c>
      <c r="H86" s="18" t="s">
        <v>48</v>
      </c>
      <c r="I86" s="18" t="s">
        <v>48</v>
      </c>
      <c r="J86" s="18" t="s">
        <v>48</v>
      </c>
      <c r="K86" s="2" t="s">
        <v>48</v>
      </c>
      <c r="L86" s="2" t="s">
        <v>48</v>
      </c>
      <c r="M86" s="18" t="s">
        <v>208</v>
      </c>
      <c r="N86" s="2" t="s">
        <v>208</v>
      </c>
      <c r="O86" s="2" t="s">
        <v>208</v>
      </c>
      <c r="P86" s="56" t="s">
        <v>250</v>
      </c>
    </row>
    <row r="87" spans="1:28" x14ac:dyDescent="0.3">
      <c r="B87" s="14" t="s">
        <v>243</v>
      </c>
      <c r="C87" s="21">
        <v>0</v>
      </c>
      <c r="D87" s="20" t="s">
        <v>67</v>
      </c>
      <c r="E87" s="2">
        <v>400</v>
      </c>
      <c r="F87" s="2">
        <v>-600</v>
      </c>
      <c r="G87" s="2">
        <v>-200</v>
      </c>
      <c r="H87" s="2">
        <v>0</v>
      </c>
      <c r="I87" s="2">
        <v>300</v>
      </c>
      <c r="J87" s="2">
        <v>-300</v>
      </c>
      <c r="K87" s="2">
        <f>H87/E87</f>
        <v>0</v>
      </c>
      <c r="L87" s="2">
        <f>AVERAGE(H87,I87,J87)/AVERAGE(E87,F87,G87)</f>
        <v>0</v>
      </c>
      <c r="M87" s="2">
        <v>0</v>
      </c>
      <c r="N87" s="2">
        <v>0</v>
      </c>
      <c r="O87" s="2">
        <v>0</v>
      </c>
      <c r="P87" s="56" t="s">
        <v>251</v>
      </c>
    </row>
    <row r="88" spans="1:28" x14ac:dyDescent="0.3">
      <c r="B88" s="14" t="s">
        <v>244</v>
      </c>
      <c r="C88" s="2" t="s">
        <v>4</v>
      </c>
      <c r="D88" s="20" t="s">
        <v>68</v>
      </c>
      <c r="E88" s="18" t="s">
        <v>48</v>
      </c>
      <c r="F88" s="18">
        <v>500</v>
      </c>
      <c r="G88" s="18">
        <v>400</v>
      </c>
      <c r="H88" s="18" t="s">
        <v>48</v>
      </c>
      <c r="I88" s="18">
        <v>300</v>
      </c>
      <c r="J88" s="18">
        <v>100</v>
      </c>
      <c r="K88" s="2" t="s">
        <v>48</v>
      </c>
      <c r="L88" s="2">
        <f>AVERAGE(H88,I88,J88)/AVERAGE(E88,F88,G88)</f>
        <v>0.44444444444444442</v>
      </c>
      <c r="M88" s="2" t="s">
        <v>208</v>
      </c>
      <c r="N88" s="2">
        <v>0.444444444444</v>
      </c>
      <c r="O88" s="2" t="s">
        <v>208</v>
      </c>
      <c r="P88" s="56" t="s">
        <v>250</v>
      </c>
    </row>
    <row r="89" spans="1:28" x14ac:dyDescent="0.3">
      <c r="B89" s="8" t="s">
        <v>245</v>
      </c>
      <c r="C89" s="7" t="s">
        <v>4</v>
      </c>
      <c r="D89" s="29" t="s">
        <v>68</v>
      </c>
      <c r="E89" s="18" t="s">
        <v>48</v>
      </c>
      <c r="F89" s="18">
        <v>500</v>
      </c>
      <c r="G89" s="18">
        <v>400</v>
      </c>
      <c r="H89" s="18" t="s">
        <v>48</v>
      </c>
      <c r="I89" s="18">
        <v>300</v>
      </c>
      <c r="J89" s="28">
        <v>-300</v>
      </c>
      <c r="K89" s="2" t="s">
        <v>48</v>
      </c>
      <c r="L89" s="2">
        <f>AVERAGE(H89,I89,J89)/AVERAGE(E89,F89,G89)</f>
        <v>0</v>
      </c>
      <c r="M89" s="2" t="s">
        <v>208</v>
      </c>
      <c r="N89" s="2">
        <v>0</v>
      </c>
      <c r="O89" s="2" t="s">
        <v>208</v>
      </c>
      <c r="P89" s="56" t="s">
        <v>250</v>
      </c>
    </row>
    <row r="90" spans="1:28" x14ac:dyDescent="0.3">
      <c r="B90" s="8" t="s">
        <v>246</v>
      </c>
      <c r="C90" s="7">
        <f>K90/L90</f>
        <v>1</v>
      </c>
      <c r="D90" s="20"/>
      <c r="E90" s="2">
        <v>800</v>
      </c>
      <c r="F90" s="19" t="s">
        <v>48</v>
      </c>
      <c r="G90" s="19" t="s">
        <v>48</v>
      </c>
      <c r="H90" s="2">
        <v>500</v>
      </c>
      <c r="I90" s="7" t="s">
        <v>48</v>
      </c>
      <c r="J90" s="7" t="s">
        <v>48</v>
      </c>
      <c r="K90" s="2">
        <f>H90/E90</f>
        <v>0.625</v>
      </c>
      <c r="L90" s="2">
        <f>AVERAGE(H90,I90,J90)/AVERAGE(E90,F90,G90)</f>
        <v>0.625</v>
      </c>
      <c r="M90" s="2">
        <v>0.62</v>
      </c>
      <c r="N90" s="18">
        <v>0.625</v>
      </c>
      <c r="O90" s="2">
        <v>0.99199999999999999</v>
      </c>
      <c r="P90" s="56"/>
    </row>
    <row r="91" spans="1:28" x14ac:dyDescent="0.3">
      <c r="B91" s="8" t="s">
        <v>247</v>
      </c>
      <c r="C91" s="65" t="s">
        <v>4</v>
      </c>
      <c r="D91" s="68" t="s">
        <v>70</v>
      </c>
      <c r="E91" s="65" t="s">
        <v>48</v>
      </c>
      <c r="F91" s="69" t="s">
        <v>48</v>
      </c>
      <c r="G91" s="69">
        <v>800</v>
      </c>
      <c r="H91" s="65" t="s">
        <v>48</v>
      </c>
      <c r="I91" s="65">
        <v>-800</v>
      </c>
      <c r="J91" s="65">
        <v>800</v>
      </c>
      <c r="K91" s="65">
        <v>800</v>
      </c>
      <c r="L91" s="65">
        <f>AVERAGE(H91,I91,J91)/AVERAGE(E91,F91,G91)</f>
        <v>0</v>
      </c>
      <c r="M91" s="2"/>
      <c r="N91" s="18"/>
      <c r="O91" s="2"/>
      <c r="P91" s="56"/>
    </row>
    <row r="92" spans="1:28" s="64" customFormat="1" x14ac:dyDescent="0.3">
      <c r="B92" s="8" t="s">
        <v>248</v>
      </c>
      <c r="C92" s="65" t="s">
        <v>4</v>
      </c>
      <c r="D92" s="68" t="s">
        <v>70</v>
      </c>
      <c r="E92" s="65" t="s">
        <v>48</v>
      </c>
      <c r="F92" s="69">
        <v>800</v>
      </c>
      <c r="G92" s="69" t="s">
        <v>48</v>
      </c>
      <c r="H92" s="65">
        <v>100</v>
      </c>
      <c r="I92" s="65" t="s">
        <v>48</v>
      </c>
      <c r="J92" s="65" t="s">
        <v>48</v>
      </c>
      <c r="K92" s="65" t="s">
        <v>48</v>
      </c>
      <c r="L92" s="65">
        <f>AVERAGE(H92,I92,J92)/AVERAGE(E92,F92,G92)</f>
        <v>0.125</v>
      </c>
      <c r="M92" s="65"/>
      <c r="N92" s="66"/>
      <c r="O92" s="65"/>
      <c r="P92" s="67"/>
    </row>
    <row r="93" spans="1:28" x14ac:dyDescent="0.3">
      <c r="B93" s="8" t="s">
        <v>112</v>
      </c>
      <c r="C93" s="2" t="s">
        <v>4</v>
      </c>
      <c r="D93" s="9" t="s">
        <v>79</v>
      </c>
      <c r="E93" s="2">
        <v>800</v>
      </c>
      <c r="F93" s="2">
        <v>500</v>
      </c>
      <c r="G93" s="2">
        <v>300</v>
      </c>
      <c r="H93" s="2">
        <v>700</v>
      </c>
      <c r="I93" s="2">
        <v>-200</v>
      </c>
      <c r="J93" s="2">
        <v>-500</v>
      </c>
      <c r="K93" s="2">
        <f>H93/E93</f>
        <v>0.875</v>
      </c>
      <c r="L93" s="2">
        <f>AVERAGE(H93,I93,J93)/AVERAGE(E93,F93,G93)</f>
        <v>0</v>
      </c>
      <c r="M93" s="2">
        <v>0.88</v>
      </c>
      <c r="N93" s="51">
        <v>0</v>
      </c>
      <c r="O93" s="51">
        <v>1000000</v>
      </c>
      <c r="P93" s="56" t="s">
        <v>79</v>
      </c>
    </row>
    <row r="96" spans="1:28" ht="19.2" customHeight="1" x14ac:dyDescent="0.3">
      <c r="A96" s="3" t="s">
        <v>123</v>
      </c>
      <c r="B96" s="1" t="s">
        <v>1</v>
      </c>
      <c r="C96" s="1" t="s">
        <v>2</v>
      </c>
      <c r="D96" s="1" t="s">
        <v>142</v>
      </c>
      <c r="E96" s="1" t="s">
        <v>124</v>
      </c>
      <c r="F96" s="1" t="s">
        <v>125</v>
      </c>
      <c r="G96" s="1" t="s">
        <v>126</v>
      </c>
      <c r="H96" s="1" t="s">
        <v>127</v>
      </c>
      <c r="I96" s="1" t="s">
        <v>128</v>
      </c>
      <c r="J96" s="1" t="s">
        <v>129</v>
      </c>
      <c r="K96" s="1" t="s">
        <v>130</v>
      </c>
      <c r="L96" s="1" t="s">
        <v>131</v>
      </c>
      <c r="M96" s="1" t="s">
        <v>132</v>
      </c>
      <c r="N96" s="1" t="s">
        <v>133</v>
      </c>
      <c r="O96" s="1" t="s">
        <v>134</v>
      </c>
      <c r="P96" s="1" t="s">
        <v>135</v>
      </c>
      <c r="Q96" s="1" t="s">
        <v>136</v>
      </c>
      <c r="R96" s="1" t="s">
        <v>137</v>
      </c>
      <c r="S96" s="1" t="s">
        <v>138</v>
      </c>
      <c r="T96" s="48" t="s">
        <v>255</v>
      </c>
      <c r="U96" s="48" t="s">
        <v>256</v>
      </c>
      <c r="V96" s="48" t="s">
        <v>257</v>
      </c>
      <c r="W96" s="48" t="s">
        <v>123</v>
      </c>
      <c r="X96" s="48" t="s">
        <v>143</v>
      </c>
      <c r="Y96" s="61" t="s">
        <v>140</v>
      </c>
      <c r="Z96" s="61"/>
      <c r="AA96" s="61"/>
      <c r="AB96" s="61"/>
    </row>
    <row r="97" spans="1:28" x14ac:dyDescent="0.3">
      <c r="B97" s="8" t="s">
        <v>253</v>
      </c>
      <c r="C97" s="2">
        <f>AVERAGE(SUM(E97,H97,K97,N97,Q97),SUM(F97,I97,L97,O97,R97),SUM(G97,J97,M97,P97,S97))</f>
        <v>3133.3333333333335</v>
      </c>
      <c r="D97" s="26"/>
      <c r="E97" s="2">
        <v>1000</v>
      </c>
      <c r="F97" s="2">
        <v>1500</v>
      </c>
      <c r="G97" s="2">
        <v>800</v>
      </c>
      <c r="H97" s="2">
        <v>600</v>
      </c>
      <c r="I97" s="2">
        <v>300</v>
      </c>
      <c r="J97" s="2">
        <v>1000</v>
      </c>
      <c r="K97" s="2">
        <v>400</v>
      </c>
      <c r="L97" s="2">
        <v>300</v>
      </c>
      <c r="M97" s="2">
        <v>200</v>
      </c>
      <c r="N97" s="2">
        <v>800</v>
      </c>
      <c r="O97" s="2">
        <v>700</v>
      </c>
      <c r="P97" s="2">
        <v>600</v>
      </c>
      <c r="Q97" s="26">
        <v>500</v>
      </c>
      <c r="R97" s="26">
        <v>400</v>
      </c>
      <c r="S97" s="26">
        <v>300</v>
      </c>
      <c r="T97" s="52">
        <v>3300</v>
      </c>
      <c r="U97" s="52">
        <v>3200</v>
      </c>
      <c r="V97" s="51">
        <v>2900</v>
      </c>
      <c r="W97" s="51">
        <v>3133.33</v>
      </c>
      <c r="X97" s="2"/>
      <c r="Y97" s="61"/>
      <c r="Z97" s="61"/>
      <c r="AA97" s="61"/>
      <c r="AB97" s="61"/>
    </row>
    <row r="98" spans="1:28" x14ac:dyDescent="0.3">
      <c r="B98" s="8" t="s">
        <v>254</v>
      </c>
      <c r="C98" s="2" t="s">
        <v>4</v>
      </c>
      <c r="D98" s="9" t="s">
        <v>139</v>
      </c>
      <c r="E98" s="2" t="s">
        <v>48</v>
      </c>
      <c r="F98" s="2" t="s">
        <v>48</v>
      </c>
      <c r="G98" s="2" t="s">
        <v>48</v>
      </c>
      <c r="H98" s="2" t="s">
        <v>48</v>
      </c>
      <c r="I98" s="2" t="s">
        <v>48</v>
      </c>
      <c r="J98" s="2" t="s">
        <v>48</v>
      </c>
      <c r="K98" s="2" t="s">
        <v>48</v>
      </c>
      <c r="L98" s="2" t="s">
        <v>48</v>
      </c>
      <c r="M98" s="2" t="s">
        <v>48</v>
      </c>
      <c r="N98" s="2" t="s">
        <v>48</v>
      </c>
      <c r="O98" s="2" t="s">
        <v>48</v>
      </c>
      <c r="P98" s="2" t="s">
        <v>48</v>
      </c>
      <c r="Q98" s="26" t="s">
        <v>48</v>
      </c>
      <c r="R98" s="26" t="s">
        <v>48</v>
      </c>
      <c r="S98" s="26" t="s">
        <v>48</v>
      </c>
      <c r="T98" s="26">
        <v>0</v>
      </c>
      <c r="U98" s="26">
        <v>0</v>
      </c>
      <c r="V98" s="2">
        <v>0</v>
      </c>
      <c r="W98" s="2" t="s">
        <v>208</v>
      </c>
      <c r="X98" s="2" t="s">
        <v>139</v>
      </c>
      <c r="Y98" s="61"/>
      <c r="Z98" s="61"/>
      <c r="AA98" s="61"/>
      <c r="AB98" s="61"/>
    </row>
    <row r="99" spans="1:28" x14ac:dyDescent="0.3">
      <c r="V99" s="11"/>
    </row>
    <row r="100" spans="1:28" x14ac:dyDescent="0.3">
      <c r="B100" s="53" t="s">
        <v>258</v>
      </c>
    </row>
    <row r="101" spans="1:28" x14ac:dyDescent="0.3">
      <c r="A101" s="3" t="s">
        <v>146</v>
      </c>
      <c r="B101" s="1" t="s">
        <v>1</v>
      </c>
      <c r="C101" s="1" t="s">
        <v>2</v>
      </c>
      <c r="D101" s="1" t="s">
        <v>147</v>
      </c>
      <c r="E101" s="1" t="s">
        <v>149</v>
      </c>
      <c r="F101" s="1" t="s">
        <v>150</v>
      </c>
      <c r="G101" s="1" t="s">
        <v>151</v>
      </c>
      <c r="H101" s="48" t="s">
        <v>146</v>
      </c>
      <c r="I101" s="48" t="s">
        <v>148</v>
      </c>
      <c r="J101" s="48" t="s">
        <v>195</v>
      </c>
    </row>
    <row r="102" spans="1:28" x14ac:dyDescent="0.3">
      <c r="A102" s="50"/>
      <c r="B102" s="75" t="s">
        <v>122</v>
      </c>
      <c r="C102" s="2">
        <f>AVERAGE(E102,F102,G102)</f>
        <v>383.33333333333331</v>
      </c>
      <c r="D102" s="2"/>
      <c r="E102" s="2">
        <v>300</v>
      </c>
      <c r="F102" s="2">
        <v>500</v>
      </c>
      <c r="G102" s="2">
        <v>350</v>
      </c>
      <c r="H102" s="2"/>
      <c r="I102" s="2"/>
      <c r="J102" s="2"/>
    </row>
    <row r="103" spans="1:28" x14ac:dyDescent="0.3">
      <c r="B103" s="75" t="s">
        <v>337</v>
      </c>
      <c r="C103" s="2" t="s">
        <v>4</v>
      </c>
      <c r="D103" s="9" t="s">
        <v>152</v>
      </c>
      <c r="E103" s="2" t="s">
        <v>48</v>
      </c>
      <c r="F103" s="2" t="s">
        <v>48</v>
      </c>
      <c r="G103" s="2" t="s">
        <v>48</v>
      </c>
      <c r="H103" s="2"/>
      <c r="I103" s="2"/>
      <c r="J103" s="2"/>
    </row>
    <row r="104" spans="1:28" x14ac:dyDescent="0.3">
      <c r="B104" s="76" t="s">
        <v>338</v>
      </c>
      <c r="C104" s="2" t="s">
        <v>4</v>
      </c>
      <c r="D104" s="9" t="s">
        <v>153</v>
      </c>
      <c r="E104" s="2">
        <v>-1000</v>
      </c>
      <c r="F104" s="2">
        <v>-500</v>
      </c>
      <c r="G104" s="2">
        <v>400</v>
      </c>
      <c r="H104" s="2"/>
      <c r="I104" s="2"/>
      <c r="J104" s="2"/>
      <c r="K104" s="11"/>
    </row>
    <row r="105" spans="1:28" x14ac:dyDescent="0.3">
      <c r="K105" s="11"/>
    </row>
    <row r="107" spans="1:28" x14ac:dyDescent="0.3">
      <c r="A107" s="3" t="s">
        <v>155</v>
      </c>
      <c r="B107" s="1" t="s">
        <v>1</v>
      </c>
      <c r="C107" s="1" t="s">
        <v>2</v>
      </c>
      <c r="D107" s="1" t="s">
        <v>156</v>
      </c>
      <c r="E107" s="1" t="s">
        <v>158</v>
      </c>
      <c r="F107" s="1" t="s">
        <v>159</v>
      </c>
      <c r="G107" s="1" t="s">
        <v>160</v>
      </c>
      <c r="H107" s="1" t="s">
        <v>161</v>
      </c>
      <c r="I107" s="1" t="s">
        <v>162</v>
      </c>
      <c r="J107" s="1" t="s">
        <v>163</v>
      </c>
      <c r="K107" s="1" t="s">
        <v>44</v>
      </c>
      <c r="L107" s="1" t="s">
        <v>45</v>
      </c>
      <c r="M107" s="48" t="s">
        <v>272</v>
      </c>
      <c r="N107" s="48" t="s">
        <v>273</v>
      </c>
      <c r="O107" s="48" t="s">
        <v>155</v>
      </c>
      <c r="P107" s="59" t="s">
        <v>157</v>
      </c>
    </row>
    <row r="108" spans="1:28" x14ac:dyDescent="0.3">
      <c r="B108" s="8" t="s">
        <v>339</v>
      </c>
      <c r="C108" s="2">
        <f>K108/L108</f>
        <v>0.40277777777777773</v>
      </c>
      <c r="D108" s="2"/>
      <c r="E108" s="2">
        <v>400</v>
      </c>
      <c r="F108" s="2">
        <v>500</v>
      </c>
      <c r="G108" s="2">
        <v>550</v>
      </c>
      <c r="H108" s="2">
        <v>1200</v>
      </c>
      <c r="I108" s="2">
        <v>1200</v>
      </c>
      <c r="J108" s="2">
        <v>1200</v>
      </c>
      <c r="K108" s="18">
        <f>AVERAGE(E108,F108,G108)</f>
        <v>483.33333333333331</v>
      </c>
      <c r="L108" s="18">
        <f>AVERAGE(H108,I108,J108)</f>
        <v>1200</v>
      </c>
      <c r="M108" s="2">
        <v>483.33</v>
      </c>
      <c r="N108" s="51">
        <v>1200</v>
      </c>
      <c r="O108" s="2">
        <v>0.40279999999999999</v>
      </c>
      <c r="P108" s="56"/>
    </row>
    <row r="109" spans="1:28" x14ac:dyDescent="0.3">
      <c r="B109" s="8" t="s">
        <v>259</v>
      </c>
      <c r="C109" s="2">
        <f>K109/L109</f>
        <v>0.375</v>
      </c>
      <c r="D109" s="2"/>
      <c r="E109" s="2">
        <v>300</v>
      </c>
      <c r="F109" s="2" t="s">
        <v>48</v>
      </c>
      <c r="G109" s="2">
        <v>450</v>
      </c>
      <c r="H109" s="2" t="s">
        <v>48</v>
      </c>
      <c r="I109" s="2">
        <v>1000</v>
      </c>
      <c r="J109" s="2">
        <v>1000</v>
      </c>
      <c r="K109" s="18">
        <f>AVERAGE(E109,F109,G109)</f>
        <v>375</v>
      </c>
      <c r="L109" s="18">
        <f>AVERAGE(H109,I109,J109)</f>
        <v>1000</v>
      </c>
      <c r="M109" s="2">
        <v>375</v>
      </c>
      <c r="N109" s="51">
        <v>1000</v>
      </c>
      <c r="O109" s="2">
        <v>0.375</v>
      </c>
      <c r="P109" s="56"/>
    </row>
    <row r="110" spans="1:28" x14ac:dyDescent="0.3">
      <c r="B110" s="8" t="s">
        <v>260</v>
      </c>
      <c r="C110" s="2" t="s">
        <v>4</v>
      </c>
      <c r="D110" s="9" t="s">
        <v>152</v>
      </c>
      <c r="E110" s="2" t="s">
        <v>48</v>
      </c>
      <c r="F110" s="2" t="s">
        <v>48</v>
      </c>
      <c r="G110" s="2" t="s">
        <v>48</v>
      </c>
      <c r="H110" s="2" t="s">
        <v>48</v>
      </c>
      <c r="I110" s="2" t="s">
        <v>48</v>
      </c>
      <c r="J110" s="2" t="s">
        <v>48</v>
      </c>
      <c r="K110" s="18" t="s">
        <v>48</v>
      </c>
      <c r="L110" s="18" t="s">
        <v>48</v>
      </c>
      <c r="M110" s="2" t="s">
        <v>208</v>
      </c>
      <c r="N110" s="2" t="s">
        <v>208</v>
      </c>
      <c r="O110" s="2" t="s">
        <v>208</v>
      </c>
      <c r="P110" s="56" t="s">
        <v>152</v>
      </c>
    </row>
    <row r="111" spans="1:28" s="17" customFormat="1" x14ac:dyDescent="0.3">
      <c r="B111" s="8" t="s">
        <v>261</v>
      </c>
      <c r="C111" s="32">
        <v>999999</v>
      </c>
      <c r="D111" s="20" t="s">
        <v>164</v>
      </c>
      <c r="E111" s="18">
        <v>500</v>
      </c>
      <c r="F111" s="18">
        <v>-200</v>
      </c>
      <c r="G111" s="18">
        <v>-300</v>
      </c>
      <c r="H111" s="31">
        <v>0</v>
      </c>
      <c r="I111" s="31">
        <v>0</v>
      </c>
      <c r="J111" s="31">
        <v>0</v>
      </c>
      <c r="K111" s="18">
        <f t="shared" ref="K111:K120" si="20">AVERAGE(E111,F111,G111)</f>
        <v>0</v>
      </c>
      <c r="L111" s="18">
        <f t="shared" ref="L111:L120" si="21">AVERAGE(H111,I111,J111)</f>
        <v>0</v>
      </c>
      <c r="M111" s="18">
        <v>0</v>
      </c>
      <c r="N111" s="18">
        <v>0</v>
      </c>
      <c r="O111" s="51">
        <v>9999999</v>
      </c>
      <c r="P111" s="58" t="s">
        <v>164</v>
      </c>
    </row>
    <row r="112" spans="1:28" x14ac:dyDescent="0.3">
      <c r="B112" s="8" t="s">
        <v>262</v>
      </c>
      <c r="C112" s="27">
        <v>1000000</v>
      </c>
      <c r="D112" s="9" t="s">
        <v>165</v>
      </c>
      <c r="E112" s="2">
        <v>250</v>
      </c>
      <c r="F112" s="2">
        <v>250</v>
      </c>
      <c r="G112" s="2">
        <v>250</v>
      </c>
      <c r="H112" s="30">
        <v>0</v>
      </c>
      <c r="I112" s="30">
        <v>0</v>
      </c>
      <c r="J112" s="30">
        <v>0</v>
      </c>
      <c r="K112" s="18">
        <f t="shared" si="20"/>
        <v>250</v>
      </c>
      <c r="L112" s="18">
        <f t="shared" si="21"/>
        <v>0</v>
      </c>
      <c r="M112" s="2">
        <v>250</v>
      </c>
      <c r="N112" s="2">
        <v>0</v>
      </c>
      <c r="O112" s="51">
        <v>1000000</v>
      </c>
      <c r="P112" s="56" t="s">
        <v>165</v>
      </c>
    </row>
    <row r="113" spans="1:16" x14ac:dyDescent="0.3">
      <c r="B113" s="8" t="s">
        <v>263</v>
      </c>
      <c r="C113" s="2" t="s">
        <v>4</v>
      </c>
      <c r="D113" s="9" t="s">
        <v>166</v>
      </c>
      <c r="E113" s="2">
        <v>100</v>
      </c>
      <c r="F113" s="2">
        <v>200</v>
      </c>
      <c r="G113" s="2">
        <v>300</v>
      </c>
      <c r="H113" s="30" t="s">
        <v>48</v>
      </c>
      <c r="I113" s="30" t="s">
        <v>48</v>
      </c>
      <c r="J113" s="30" t="s">
        <v>48</v>
      </c>
      <c r="K113" s="31">
        <f t="shared" si="20"/>
        <v>200</v>
      </c>
      <c r="L113" s="18" t="s">
        <v>48</v>
      </c>
      <c r="M113" s="2">
        <v>200</v>
      </c>
      <c r="N113" s="2" t="s">
        <v>208</v>
      </c>
      <c r="O113" s="2" t="s">
        <v>208</v>
      </c>
      <c r="P113" s="56" t="s">
        <v>166</v>
      </c>
    </row>
    <row r="114" spans="1:16" x14ac:dyDescent="0.3">
      <c r="B114" s="8" t="s">
        <v>264</v>
      </c>
      <c r="C114" s="2" t="s">
        <v>4</v>
      </c>
      <c r="D114" s="9" t="s">
        <v>167</v>
      </c>
      <c r="E114" s="2" t="s">
        <v>48</v>
      </c>
      <c r="F114" s="2" t="s">
        <v>48</v>
      </c>
      <c r="G114" s="2" t="s">
        <v>48</v>
      </c>
      <c r="H114" s="30">
        <v>2500</v>
      </c>
      <c r="I114" s="33">
        <v>2500</v>
      </c>
      <c r="J114" s="30">
        <v>2500</v>
      </c>
      <c r="K114" s="31" t="s">
        <v>48</v>
      </c>
      <c r="L114" s="18">
        <f t="shared" si="21"/>
        <v>2500</v>
      </c>
      <c r="M114" s="2" t="s">
        <v>208</v>
      </c>
      <c r="N114" s="51">
        <v>2500</v>
      </c>
      <c r="O114" s="2" t="s">
        <v>208</v>
      </c>
      <c r="P114" s="56" t="s">
        <v>167</v>
      </c>
    </row>
    <row r="115" spans="1:16" x14ac:dyDescent="0.3">
      <c r="B115" s="8" t="s">
        <v>265</v>
      </c>
      <c r="C115" s="2" t="s">
        <v>4</v>
      </c>
      <c r="D115" s="9" t="s">
        <v>153</v>
      </c>
      <c r="E115" s="2">
        <v>500</v>
      </c>
      <c r="F115" s="2">
        <v>-600</v>
      </c>
      <c r="G115" s="2">
        <v>-200</v>
      </c>
      <c r="H115" s="30">
        <v>1300</v>
      </c>
      <c r="I115" s="30">
        <v>1300</v>
      </c>
      <c r="J115" s="30">
        <v>1300</v>
      </c>
      <c r="K115" s="31">
        <f t="shared" si="20"/>
        <v>-100</v>
      </c>
      <c r="L115" s="18">
        <f t="shared" si="21"/>
        <v>1300</v>
      </c>
      <c r="M115" s="2">
        <v>-100</v>
      </c>
      <c r="N115" s="51">
        <v>1300</v>
      </c>
      <c r="O115" s="2" t="s">
        <v>208</v>
      </c>
      <c r="P115" s="56" t="s">
        <v>153</v>
      </c>
    </row>
    <row r="116" spans="1:16" x14ac:dyDescent="0.3">
      <c r="B116" s="8" t="s">
        <v>266</v>
      </c>
      <c r="C116" s="2" t="s">
        <v>4</v>
      </c>
      <c r="D116" s="9" t="s">
        <v>153</v>
      </c>
      <c r="E116" s="2">
        <v>500</v>
      </c>
      <c r="F116" s="2">
        <v>-600</v>
      </c>
      <c r="G116" s="2">
        <v>-200</v>
      </c>
      <c r="H116" s="30">
        <v>0</v>
      </c>
      <c r="I116" s="30">
        <v>0</v>
      </c>
      <c r="J116" s="30">
        <v>0</v>
      </c>
      <c r="K116" s="31">
        <f t="shared" si="20"/>
        <v>-100</v>
      </c>
      <c r="L116" s="18">
        <f t="shared" si="21"/>
        <v>0</v>
      </c>
      <c r="M116" s="2">
        <v>-100</v>
      </c>
      <c r="N116" s="2">
        <v>0</v>
      </c>
      <c r="O116" s="2" t="s">
        <v>208</v>
      </c>
      <c r="P116" s="56" t="s">
        <v>153</v>
      </c>
    </row>
    <row r="117" spans="1:16" x14ac:dyDescent="0.3">
      <c r="B117" s="8" t="s">
        <v>267</v>
      </c>
      <c r="C117" s="2" t="s">
        <v>4</v>
      </c>
      <c r="D117" s="9" t="s">
        <v>153</v>
      </c>
      <c r="E117" s="2">
        <v>500</v>
      </c>
      <c r="F117" s="2">
        <v>-600</v>
      </c>
      <c r="G117" s="2">
        <v>-200</v>
      </c>
      <c r="H117" s="30">
        <v>-800</v>
      </c>
      <c r="I117" s="30">
        <v>-800</v>
      </c>
      <c r="J117" s="30">
        <v>-800</v>
      </c>
      <c r="K117" s="31">
        <f t="shared" si="20"/>
        <v>-100</v>
      </c>
      <c r="L117" s="18">
        <f t="shared" si="21"/>
        <v>-800</v>
      </c>
      <c r="M117" s="2">
        <v>-100</v>
      </c>
      <c r="N117" s="2">
        <v>-800</v>
      </c>
      <c r="O117" s="2" t="s">
        <v>208</v>
      </c>
      <c r="P117" s="56" t="s">
        <v>153</v>
      </c>
    </row>
    <row r="118" spans="1:16" x14ac:dyDescent="0.3">
      <c r="B118" s="8" t="s">
        <v>268</v>
      </c>
      <c r="C118" s="2" t="s">
        <v>4</v>
      </c>
      <c r="D118" s="9" t="s">
        <v>168</v>
      </c>
      <c r="E118" s="2">
        <v>250</v>
      </c>
      <c r="F118" s="2">
        <v>350</v>
      </c>
      <c r="G118" s="2">
        <v>450</v>
      </c>
      <c r="H118" s="30">
        <v>-1200</v>
      </c>
      <c r="I118" s="30">
        <v>-1200</v>
      </c>
      <c r="J118" s="30">
        <v>-1200</v>
      </c>
      <c r="K118" s="31">
        <f t="shared" si="20"/>
        <v>350</v>
      </c>
      <c r="L118" s="18">
        <f t="shared" si="21"/>
        <v>-1200</v>
      </c>
      <c r="M118" s="2">
        <v>350</v>
      </c>
      <c r="N118" s="51">
        <v>-1200</v>
      </c>
      <c r="O118" s="2" t="s">
        <v>208</v>
      </c>
      <c r="P118" s="56" t="s">
        <v>168</v>
      </c>
    </row>
    <row r="119" spans="1:16" x14ac:dyDescent="0.3">
      <c r="B119" s="8" t="s">
        <v>269</v>
      </c>
      <c r="C119" s="2" t="s">
        <v>4</v>
      </c>
      <c r="D119" s="9" t="s">
        <v>168</v>
      </c>
      <c r="E119" s="18">
        <v>0</v>
      </c>
      <c r="F119" s="18">
        <v>0</v>
      </c>
      <c r="G119" s="18">
        <v>0</v>
      </c>
      <c r="H119" s="30">
        <v>-1000</v>
      </c>
      <c r="I119" s="30">
        <v>-1000</v>
      </c>
      <c r="J119" s="30">
        <v>-1000</v>
      </c>
      <c r="K119" s="31">
        <f t="shared" si="20"/>
        <v>0</v>
      </c>
      <c r="L119" s="18">
        <f t="shared" si="21"/>
        <v>-1000</v>
      </c>
      <c r="M119" s="2">
        <v>0</v>
      </c>
      <c r="N119" s="51">
        <v>-1000</v>
      </c>
      <c r="O119" s="2" t="s">
        <v>208</v>
      </c>
      <c r="P119" s="56" t="s">
        <v>168</v>
      </c>
    </row>
    <row r="120" spans="1:16" x14ac:dyDescent="0.3">
      <c r="B120" s="8" t="s">
        <v>270</v>
      </c>
      <c r="C120" s="2" t="s">
        <v>4</v>
      </c>
      <c r="D120" s="9" t="s">
        <v>168</v>
      </c>
      <c r="E120" s="2">
        <v>-200</v>
      </c>
      <c r="F120" s="2">
        <v>-200</v>
      </c>
      <c r="G120" s="2">
        <v>-200</v>
      </c>
      <c r="H120" s="2">
        <v>-700</v>
      </c>
      <c r="I120" s="2">
        <v>-700</v>
      </c>
      <c r="J120" s="2">
        <v>-700</v>
      </c>
      <c r="K120" s="2">
        <f t="shared" si="20"/>
        <v>-200</v>
      </c>
      <c r="L120" s="2">
        <f t="shared" si="21"/>
        <v>-700</v>
      </c>
      <c r="M120" s="2">
        <v>-200</v>
      </c>
      <c r="N120" s="2">
        <v>-700</v>
      </c>
      <c r="O120" s="2" t="s">
        <v>208</v>
      </c>
      <c r="P120" s="56" t="s">
        <v>153</v>
      </c>
    </row>
    <row r="123" spans="1:16" x14ac:dyDescent="0.3">
      <c r="A123" s="3" t="s">
        <v>154</v>
      </c>
      <c r="B123" s="1" t="s">
        <v>1</v>
      </c>
      <c r="C123" s="1" t="s">
        <v>2</v>
      </c>
      <c r="D123" s="1" t="s">
        <v>199</v>
      </c>
      <c r="E123" s="1" t="s">
        <v>158</v>
      </c>
      <c r="F123" s="1" t="s">
        <v>159</v>
      </c>
      <c r="G123" s="1" t="s">
        <v>160</v>
      </c>
      <c r="H123" s="1" t="s">
        <v>149</v>
      </c>
      <c r="I123" s="1" t="s">
        <v>150</v>
      </c>
      <c r="J123" s="1" t="s">
        <v>151</v>
      </c>
      <c r="K123" s="1" t="s">
        <v>44</v>
      </c>
      <c r="L123" s="1" t="s">
        <v>45</v>
      </c>
      <c r="M123" s="48" t="s">
        <v>302</v>
      </c>
      <c r="N123" s="48" t="s">
        <v>303</v>
      </c>
      <c r="O123" s="48" t="s">
        <v>154</v>
      </c>
      <c r="P123" s="59" t="s">
        <v>200</v>
      </c>
    </row>
    <row r="124" spans="1:16" x14ac:dyDescent="0.3">
      <c r="B124" s="14" t="s">
        <v>271</v>
      </c>
      <c r="C124" s="2">
        <f>K124/L124</f>
        <v>0.39473684210526311</v>
      </c>
      <c r="D124" s="2"/>
      <c r="E124" s="2">
        <v>250</v>
      </c>
      <c r="F124" s="2">
        <v>250</v>
      </c>
      <c r="G124" s="2">
        <v>250</v>
      </c>
      <c r="H124" s="2">
        <v>700</v>
      </c>
      <c r="I124" s="2">
        <v>500</v>
      </c>
      <c r="J124" s="2">
        <v>700</v>
      </c>
      <c r="K124" s="18">
        <f>AVERAGE(E124,F124,G124)</f>
        <v>250</v>
      </c>
      <c r="L124" s="18">
        <f>AVERAGE(H124,I124,J124)</f>
        <v>633.33333333333337</v>
      </c>
      <c r="M124" s="2">
        <v>250</v>
      </c>
      <c r="N124" s="2">
        <v>633.33000000000004</v>
      </c>
      <c r="O124" s="2">
        <v>0.3947</v>
      </c>
      <c r="P124" s="56"/>
    </row>
    <row r="125" spans="1:16" x14ac:dyDescent="0.3">
      <c r="B125" s="14" t="s">
        <v>289</v>
      </c>
      <c r="C125" s="2">
        <f>K125/L125</f>
        <v>0.2</v>
      </c>
      <c r="D125" s="2"/>
      <c r="E125" s="2">
        <v>100</v>
      </c>
      <c r="F125" s="2">
        <v>100</v>
      </c>
      <c r="G125" s="2" t="s">
        <v>48</v>
      </c>
      <c r="H125" s="2">
        <v>500</v>
      </c>
      <c r="I125" s="2">
        <v>500</v>
      </c>
      <c r="J125" s="2" t="s">
        <v>48</v>
      </c>
      <c r="K125" s="18">
        <f>AVERAGE(E125,F125,G125)</f>
        <v>100</v>
      </c>
      <c r="L125" s="18">
        <f>AVERAGE(H125,I125,J125)</f>
        <v>500</v>
      </c>
      <c r="M125" s="2">
        <v>100</v>
      </c>
      <c r="N125" s="2">
        <v>500</v>
      </c>
      <c r="O125" s="2">
        <v>0.2</v>
      </c>
      <c r="P125" s="56"/>
    </row>
    <row r="126" spans="1:16" x14ac:dyDescent="0.3">
      <c r="B126" s="8" t="s">
        <v>290</v>
      </c>
      <c r="C126" s="2" t="s">
        <v>4</v>
      </c>
      <c r="D126" s="9" t="s">
        <v>152</v>
      </c>
      <c r="E126" s="2" t="s">
        <v>48</v>
      </c>
      <c r="F126" s="2" t="s">
        <v>48</v>
      </c>
      <c r="G126" s="2" t="s">
        <v>48</v>
      </c>
      <c r="H126" s="2" t="s">
        <v>48</v>
      </c>
      <c r="I126" s="2" t="s">
        <v>48</v>
      </c>
      <c r="J126" s="2" t="s">
        <v>48</v>
      </c>
      <c r="K126" s="18" t="s">
        <v>48</v>
      </c>
      <c r="L126" s="18" t="s">
        <v>48</v>
      </c>
      <c r="M126" s="2" t="s">
        <v>208</v>
      </c>
      <c r="N126" s="2" t="s">
        <v>208</v>
      </c>
      <c r="O126" s="2" t="s">
        <v>208</v>
      </c>
      <c r="P126" s="56" t="s">
        <v>152</v>
      </c>
    </row>
    <row r="127" spans="1:16" x14ac:dyDescent="0.3">
      <c r="B127" s="8" t="s">
        <v>291</v>
      </c>
      <c r="C127" s="26">
        <v>999999</v>
      </c>
      <c r="D127" s="9" t="s">
        <v>164</v>
      </c>
      <c r="E127" s="2">
        <v>-500</v>
      </c>
      <c r="F127" s="2">
        <v>300</v>
      </c>
      <c r="G127" s="2">
        <v>200</v>
      </c>
      <c r="H127" s="2">
        <v>-1000</v>
      </c>
      <c r="I127" s="2">
        <v>400</v>
      </c>
      <c r="J127" s="2">
        <v>600</v>
      </c>
      <c r="K127" s="18">
        <f t="shared" ref="K127:K136" si="22">AVERAGE(E127,F127,G127)</f>
        <v>0</v>
      </c>
      <c r="L127" s="18">
        <f t="shared" ref="L127:L128" si="23">AVERAGE(H127,I127,J127)</f>
        <v>0</v>
      </c>
      <c r="M127" s="2">
        <v>0</v>
      </c>
      <c r="N127" s="2">
        <v>0</v>
      </c>
      <c r="O127" s="51">
        <v>-1000000</v>
      </c>
      <c r="P127" s="56" t="s">
        <v>164</v>
      </c>
    </row>
    <row r="128" spans="1:16" s="17" customFormat="1" x14ac:dyDescent="0.3">
      <c r="B128" s="8" t="s">
        <v>292</v>
      </c>
      <c r="C128" s="26">
        <v>1000000</v>
      </c>
      <c r="D128" s="9" t="s">
        <v>165</v>
      </c>
      <c r="E128" s="18">
        <v>200</v>
      </c>
      <c r="F128" s="18">
        <v>200</v>
      </c>
      <c r="G128" s="18">
        <v>200</v>
      </c>
      <c r="H128" s="2">
        <v>-1000</v>
      </c>
      <c r="I128" s="2">
        <v>400</v>
      </c>
      <c r="J128" s="2">
        <v>600</v>
      </c>
      <c r="K128" s="18">
        <f t="shared" si="22"/>
        <v>200</v>
      </c>
      <c r="L128" s="18">
        <f t="shared" si="23"/>
        <v>0</v>
      </c>
      <c r="M128" s="18">
        <v>200</v>
      </c>
      <c r="N128" s="18">
        <v>0</v>
      </c>
      <c r="O128" s="51">
        <v>1000000</v>
      </c>
      <c r="P128" s="58" t="s">
        <v>165</v>
      </c>
    </row>
    <row r="129" spans="1:16" x14ac:dyDescent="0.3">
      <c r="B129" s="8" t="s">
        <v>293</v>
      </c>
      <c r="C129" s="26" t="s">
        <v>4</v>
      </c>
      <c r="D129" s="9" t="s">
        <v>166</v>
      </c>
      <c r="E129" s="2">
        <v>350</v>
      </c>
      <c r="F129" s="2">
        <v>300</v>
      </c>
      <c r="G129" s="2">
        <v>250</v>
      </c>
      <c r="H129" s="30" t="s">
        <v>48</v>
      </c>
      <c r="I129" s="30" t="s">
        <v>48</v>
      </c>
      <c r="J129" s="18" t="s">
        <v>48</v>
      </c>
      <c r="K129" s="18">
        <f t="shared" si="22"/>
        <v>300</v>
      </c>
      <c r="L129" s="18" t="s">
        <v>48</v>
      </c>
      <c r="M129" s="2">
        <v>300</v>
      </c>
      <c r="N129" s="2" t="s">
        <v>208</v>
      </c>
      <c r="O129" s="51">
        <v>-1000000</v>
      </c>
      <c r="P129" s="56" t="s">
        <v>166</v>
      </c>
    </row>
    <row r="130" spans="1:16" x14ac:dyDescent="0.3">
      <c r="B130" s="8" t="s">
        <v>294</v>
      </c>
      <c r="C130" s="2" t="s">
        <v>4</v>
      </c>
      <c r="D130" s="9" t="s">
        <v>167</v>
      </c>
      <c r="E130" s="2" t="s">
        <v>48</v>
      </c>
      <c r="F130" s="2" t="s">
        <v>48</v>
      </c>
      <c r="G130" s="2" t="s">
        <v>48</v>
      </c>
      <c r="H130" s="30">
        <v>250</v>
      </c>
      <c r="I130" s="30">
        <v>300</v>
      </c>
      <c r="J130" s="30">
        <v>700</v>
      </c>
      <c r="K130" s="18" t="s">
        <v>48</v>
      </c>
      <c r="L130" s="18">
        <f>AVERAGE(H130,I130,J130)</f>
        <v>416.66666666666669</v>
      </c>
      <c r="M130" s="2" t="s">
        <v>208</v>
      </c>
      <c r="N130" s="2">
        <v>416.67</v>
      </c>
      <c r="O130" s="51">
        <v>9999999</v>
      </c>
      <c r="P130" s="56" t="s">
        <v>167</v>
      </c>
    </row>
    <row r="131" spans="1:16" x14ac:dyDescent="0.3">
      <c r="B131" s="8" t="s">
        <v>295</v>
      </c>
      <c r="C131" s="2" t="s">
        <v>4</v>
      </c>
      <c r="D131" s="9" t="s">
        <v>153</v>
      </c>
      <c r="E131" s="2">
        <v>250</v>
      </c>
      <c r="F131" s="2">
        <v>-500</v>
      </c>
      <c r="G131" s="2">
        <v>-100</v>
      </c>
      <c r="H131" s="30">
        <v>250</v>
      </c>
      <c r="I131" s="30">
        <v>300</v>
      </c>
      <c r="J131" s="30">
        <v>700</v>
      </c>
      <c r="K131" s="18">
        <f t="shared" si="22"/>
        <v>-116.66666666666667</v>
      </c>
      <c r="L131" s="18">
        <f>AVERAGE(H131,I131,J131)</f>
        <v>416.66666666666669</v>
      </c>
      <c r="M131" s="2">
        <v>-116.67</v>
      </c>
      <c r="N131" s="2">
        <v>416.67</v>
      </c>
      <c r="O131" s="2">
        <v>-0.28000000000000003</v>
      </c>
      <c r="P131" s="56" t="s">
        <v>153</v>
      </c>
    </row>
    <row r="132" spans="1:16" x14ac:dyDescent="0.3">
      <c r="B132" s="8" t="s">
        <v>296</v>
      </c>
      <c r="C132" s="2" t="s">
        <v>4</v>
      </c>
      <c r="D132" s="9" t="s">
        <v>153</v>
      </c>
      <c r="E132" s="2">
        <v>250</v>
      </c>
      <c r="F132" s="2">
        <v>-500</v>
      </c>
      <c r="G132" s="2">
        <v>-100</v>
      </c>
      <c r="H132" s="30">
        <v>-350</v>
      </c>
      <c r="I132" s="30">
        <v>300</v>
      </c>
      <c r="J132" s="30">
        <v>50</v>
      </c>
      <c r="K132" s="18">
        <f t="shared" si="22"/>
        <v>-116.66666666666667</v>
      </c>
      <c r="L132" s="18">
        <f>AVERAGE(H132,I132,J132)</f>
        <v>0</v>
      </c>
      <c r="M132" s="2">
        <v>-116.67</v>
      </c>
      <c r="N132" s="2">
        <v>0</v>
      </c>
      <c r="O132" s="51">
        <v>1000000</v>
      </c>
      <c r="P132" s="56" t="s">
        <v>153</v>
      </c>
    </row>
    <row r="133" spans="1:16" x14ac:dyDescent="0.3">
      <c r="B133" s="8" t="s">
        <v>297</v>
      </c>
      <c r="C133" s="2" t="s">
        <v>4</v>
      </c>
      <c r="D133" s="9" t="s">
        <v>153</v>
      </c>
      <c r="E133" s="2">
        <v>250</v>
      </c>
      <c r="F133" s="2">
        <v>-500</v>
      </c>
      <c r="G133" s="2">
        <v>-100</v>
      </c>
      <c r="H133" s="30">
        <v>-100</v>
      </c>
      <c r="I133" s="30">
        <v>-150</v>
      </c>
      <c r="J133" s="30">
        <v>200</v>
      </c>
      <c r="K133" s="18">
        <f t="shared" si="22"/>
        <v>-116.66666666666667</v>
      </c>
      <c r="L133" s="18">
        <f>AVERAGE(H133,I133,J133)</f>
        <v>-16.666666666666668</v>
      </c>
      <c r="M133" s="2">
        <v>-116.67</v>
      </c>
      <c r="N133" s="2">
        <v>-16.670000000000002</v>
      </c>
      <c r="O133" s="2">
        <v>6.9988000000000001</v>
      </c>
      <c r="P133" s="56" t="s">
        <v>153</v>
      </c>
    </row>
    <row r="134" spans="1:16" x14ac:dyDescent="0.3">
      <c r="B134" s="8" t="s">
        <v>298</v>
      </c>
      <c r="C134" s="2" t="s">
        <v>4</v>
      </c>
      <c r="D134" s="9" t="s">
        <v>168</v>
      </c>
      <c r="E134" s="2">
        <v>150</v>
      </c>
      <c r="F134" s="2">
        <v>150</v>
      </c>
      <c r="G134" s="2">
        <v>150</v>
      </c>
      <c r="H134" s="30">
        <v>-200</v>
      </c>
      <c r="I134" s="30">
        <v>500</v>
      </c>
      <c r="J134" s="30">
        <v>-700</v>
      </c>
      <c r="K134" s="31">
        <f t="shared" si="22"/>
        <v>150</v>
      </c>
      <c r="L134" s="18">
        <f>AVERAGE(H134,I134,J134)</f>
        <v>-133.33333333333334</v>
      </c>
      <c r="M134" s="2">
        <v>150</v>
      </c>
      <c r="N134" s="2">
        <v>-133.33000000000001</v>
      </c>
      <c r="O134" s="2">
        <v>-1.125</v>
      </c>
      <c r="P134" s="56" t="s">
        <v>168</v>
      </c>
    </row>
    <row r="135" spans="1:16" x14ac:dyDescent="0.3">
      <c r="B135" s="8" t="s">
        <v>299</v>
      </c>
      <c r="C135" s="2" t="s">
        <v>4</v>
      </c>
      <c r="D135" s="9" t="s">
        <v>168</v>
      </c>
      <c r="E135" s="2">
        <v>-200</v>
      </c>
      <c r="F135" s="2">
        <v>100</v>
      </c>
      <c r="G135" s="2">
        <v>100</v>
      </c>
      <c r="H135" s="30">
        <v>-200</v>
      </c>
      <c r="I135" s="30">
        <v>500</v>
      </c>
      <c r="J135" s="30">
        <v>-700</v>
      </c>
      <c r="K135" s="31">
        <f t="shared" si="22"/>
        <v>0</v>
      </c>
      <c r="L135" s="18">
        <f t="shared" ref="L135:L136" si="24">AVERAGE(H135,I135,J135)</f>
        <v>-133.33333333333334</v>
      </c>
      <c r="M135" s="2">
        <v>0</v>
      </c>
      <c r="N135" s="2">
        <v>-133.33000000000001</v>
      </c>
      <c r="O135" s="2">
        <v>0</v>
      </c>
      <c r="P135" s="56" t="s">
        <v>168</v>
      </c>
    </row>
    <row r="136" spans="1:16" x14ac:dyDescent="0.3">
      <c r="B136" s="8" t="s">
        <v>300</v>
      </c>
      <c r="C136" s="2" t="s">
        <v>4</v>
      </c>
      <c r="D136" s="9" t="s">
        <v>168</v>
      </c>
      <c r="E136" s="2">
        <v>450</v>
      </c>
      <c r="F136" s="2">
        <v>-150</v>
      </c>
      <c r="G136" s="2">
        <v>-550</v>
      </c>
      <c r="H136" s="30">
        <v>-200</v>
      </c>
      <c r="I136" s="30">
        <v>500</v>
      </c>
      <c r="J136" s="30">
        <v>-700</v>
      </c>
      <c r="K136" s="31">
        <f t="shared" si="22"/>
        <v>-83.333333333333329</v>
      </c>
      <c r="L136" s="18">
        <f t="shared" si="24"/>
        <v>-133.33333333333334</v>
      </c>
      <c r="M136" s="2">
        <v>-83.33</v>
      </c>
      <c r="N136" s="2">
        <v>-133.33000000000001</v>
      </c>
      <c r="O136" s="2">
        <v>0.625</v>
      </c>
      <c r="P136" s="56" t="s">
        <v>153</v>
      </c>
    </row>
    <row r="139" spans="1:16" x14ac:dyDescent="0.3">
      <c r="A139" s="3" t="s">
        <v>169</v>
      </c>
      <c r="B139" s="1" t="s">
        <v>1</v>
      </c>
      <c r="C139" s="1" t="s">
        <v>2</v>
      </c>
      <c r="D139" s="1" t="s">
        <v>170</v>
      </c>
      <c r="E139" s="1" t="s">
        <v>172</v>
      </c>
      <c r="F139" s="1" t="s">
        <v>173</v>
      </c>
      <c r="G139" s="1" t="s">
        <v>174</v>
      </c>
      <c r="H139" s="1" t="s">
        <v>161</v>
      </c>
      <c r="I139" s="1" t="s">
        <v>162</v>
      </c>
      <c r="J139" s="1" t="s">
        <v>163</v>
      </c>
      <c r="K139" s="1" t="s">
        <v>44</v>
      </c>
      <c r="L139" s="1" t="s">
        <v>45</v>
      </c>
      <c r="M139" s="48" t="s">
        <v>287</v>
      </c>
      <c r="N139" s="48" t="s">
        <v>288</v>
      </c>
      <c r="O139" s="48" t="s">
        <v>169</v>
      </c>
      <c r="P139" s="59" t="s">
        <v>171</v>
      </c>
    </row>
    <row r="140" spans="1:16" x14ac:dyDescent="0.3">
      <c r="A140" s="17"/>
      <c r="B140" s="8" t="s">
        <v>301</v>
      </c>
      <c r="C140" s="2">
        <f>K140/L140</f>
        <v>0.41666666666666669</v>
      </c>
      <c r="D140" s="9"/>
      <c r="E140" s="2">
        <v>340</v>
      </c>
      <c r="F140" s="2">
        <v>570</v>
      </c>
      <c r="G140" s="2">
        <v>340</v>
      </c>
      <c r="H140" s="2">
        <v>1000</v>
      </c>
      <c r="I140" s="2">
        <v>1000</v>
      </c>
      <c r="J140" s="2">
        <v>1000</v>
      </c>
      <c r="K140" s="2">
        <f>AVERAGE(E140,F140,G140)</f>
        <v>416.66666666666669</v>
      </c>
      <c r="L140" s="2">
        <f>AVERAGE(H140,I140,J140)</f>
        <v>1000</v>
      </c>
      <c r="M140" s="2">
        <v>416.67</v>
      </c>
      <c r="N140" s="51">
        <v>1000</v>
      </c>
      <c r="O140" s="2">
        <v>0.41670000000000001</v>
      </c>
      <c r="P140" s="56"/>
    </row>
    <row r="141" spans="1:16" x14ac:dyDescent="0.3">
      <c r="B141" s="8" t="s">
        <v>274</v>
      </c>
      <c r="C141" s="2">
        <f>K141/L141</f>
        <v>0.23076923076923078</v>
      </c>
      <c r="D141" s="9"/>
      <c r="E141" s="2" t="s">
        <v>48</v>
      </c>
      <c r="F141" s="2">
        <v>300</v>
      </c>
      <c r="G141" s="2">
        <v>300</v>
      </c>
      <c r="H141" s="2" t="s">
        <v>48</v>
      </c>
      <c r="I141" s="2">
        <v>1300</v>
      </c>
      <c r="J141" s="2">
        <v>1300</v>
      </c>
      <c r="K141" s="2">
        <f>AVERAGE(E141,F141,G141)</f>
        <v>300</v>
      </c>
      <c r="L141" s="2">
        <f>AVERAGE(H141,I141,J141)</f>
        <v>1300</v>
      </c>
      <c r="M141" s="2">
        <v>300</v>
      </c>
      <c r="N141" s="51">
        <v>1300</v>
      </c>
      <c r="O141" s="2">
        <v>0.23080000000000001</v>
      </c>
      <c r="P141" s="56"/>
    </row>
    <row r="142" spans="1:16" x14ac:dyDescent="0.3">
      <c r="B142" s="8" t="s">
        <v>275</v>
      </c>
      <c r="C142" s="2" t="s">
        <v>4</v>
      </c>
      <c r="D142" s="9" t="s">
        <v>152</v>
      </c>
      <c r="E142" s="2" t="s">
        <v>48</v>
      </c>
      <c r="F142" s="2" t="s">
        <v>48</v>
      </c>
      <c r="G142" s="2" t="s">
        <v>48</v>
      </c>
      <c r="H142" s="2" t="s">
        <v>48</v>
      </c>
      <c r="I142" s="2" t="s">
        <v>48</v>
      </c>
      <c r="J142" s="2" t="s">
        <v>48</v>
      </c>
      <c r="K142" s="2" t="s">
        <v>48</v>
      </c>
      <c r="L142" s="2" t="s">
        <v>48</v>
      </c>
      <c r="M142" s="2" t="s">
        <v>208</v>
      </c>
      <c r="N142" s="34" t="s">
        <v>208</v>
      </c>
      <c r="O142" s="2" t="s">
        <v>208</v>
      </c>
      <c r="P142" s="56" t="s">
        <v>152</v>
      </c>
    </row>
    <row r="143" spans="1:16" x14ac:dyDescent="0.3">
      <c r="B143" s="8" t="s">
        <v>276</v>
      </c>
      <c r="C143" s="26">
        <v>999999</v>
      </c>
      <c r="D143" s="9" t="s">
        <v>164</v>
      </c>
      <c r="E143" s="2">
        <v>-200</v>
      </c>
      <c r="F143" s="2">
        <v>350</v>
      </c>
      <c r="G143" s="2">
        <v>-150</v>
      </c>
      <c r="H143" s="2">
        <v>-1300</v>
      </c>
      <c r="I143" s="2">
        <v>1300</v>
      </c>
      <c r="J143" s="2">
        <v>0</v>
      </c>
      <c r="K143" s="2">
        <f t="shared" ref="K143:K152" si="25">AVERAGE(E143,F143,G143)</f>
        <v>0</v>
      </c>
      <c r="L143" s="2">
        <f t="shared" ref="L143:L152" si="26">AVERAGE(H143,I143,J143)</f>
        <v>0</v>
      </c>
      <c r="M143" s="2">
        <v>0</v>
      </c>
      <c r="N143" s="2">
        <v>0</v>
      </c>
      <c r="O143" s="51">
        <v>-1000000</v>
      </c>
      <c r="P143" s="56" t="s">
        <v>164</v>
      </c>
    </row>
    <row r="144" spans="1:16" x14ac:dyDescent="0.3">
      <c r="B144" s="8" t="s">
        <v>277</v>
      </c>
      <c r="C144" s="26">
        <v>1000000</v>
      </c>
      <c r="D144" s="9" t="s">
        <v>165</v>
      </c>
      <c r="E144" s="2">
        <v>200</v>
      </c>
      <c r="F144" s="2">
        <v>200</v>
      </c>
      <c r="G144" s="2">
        <v>200</v>
      </c>
      <c r="H144" s="2">
        <v>-1300</v>
      </c>
      <c r="I144" s="2">
        <v>1300</v>
      </c>
      <c r="J144" s="2">
        <v>0</v>
      </c>
      <c r="K144" s="2">
        <f t="shared" si="25"/>
        <v>200</v>
      </c>
      <c r="L144" s="2">
        <f t="shared" si="26"/>
        <v>0</v>
      </c>
      <c r="M144" s="2">
        <v>200</v>
      </c>
      <c r="N144" s="2">
        <v>0</v>
      </c>
      <c r="O144" s="51">
        <v>1000000</v>
      </c>
      <c r="P144" s="56" t="s">
        <v>165</v>
      </c>
    </row>
    <row r="145" spans="1:16" x14ac:dyDescent="0.3">
      <c r="B145" s="8" t="s">
        <v>278</v>
      </c>
      <c r="C145" s="2" t="s">
        <v>4</v>
      </c>
      <c r="D145" s="6" t="s">
        <v>166</v>
      </c>
      <c r="E145" s="2">
        <v>300</v>
      </c>
      <c r="F145" s="2">
        <v>300</v>
      </c>
      <c r="G145" s="2">
        <v>300</v>
      </c>
      <c r="H145" s="2" t="s">
        <v>48</v>
      </c>
      <c r="I145" s="2" t="s">
        <v>48</v>
      </c>
      <c r="J145" s="2" t="s">
        <v>48</v>
      </c>
      <c r="K145" s="2">
        <f t="shared" si="25"/>
        <v>300</v>
      </c>
      <c r="L145" s="2" t="s">
        <v>48</v>
      </c>
      <c r="M145" s="2">
        <v>300</v>
      </c>
      <c r="N145" s="2" t="s">
        <v>208</v>
      </c>
      <c r="O145" s="51">
        <v>-1000000</v>
      </c>
      <c r="P145" s="56" t="s">
        <v>166</v>
      </c>
    </row>
    <row r="146" spans="1:16" x14ac:dyDescent="0.3">
      <c r="B146" s="8" t="s">
        <v>279</v>
      </c>
      <c r="C146" s="2" t="s">
        <v>4</v>
      </c>
      <c r="D146" s="6" t="s">
        <v>167</v>
      </c>
      <c r="E146" s="2" t="s">
        <v>48</v>
      </c>
      <c r="F146" s="2" t="s">
        <v>48</v>
      </c>
      <c r="G146" s="2" t="s">
        <v>48</v>
      </c>
      <c r="H146" s="2">
        <v>1500</v>
      </c>
      <c r="I146" s="2">
        <v>1500</v>
      </c>
      <c r="J146" s="2">
        <v>1500</v>
      </c>
      <c r="K146" s="2" t="s">
        <v>48</v>
      </c>
      <c r="L146" s="2">
        <f t="shared" si="26"/>
        <v>1500</v>
      </c>
      <c r="M146" s="2" t="s">
        <v>208</v>
      </c>
      <c r="N146" s="51">
        <v>1500</v>
      </c>
      <c r="O146" s="51">
        <v>9999999</v>
      </c>
      <c r="P146" s="56" t="s">
        <v>167</v>
      </c>
    </row>
    <row r="147" spans="1:16" x14ac:dyDescent="0.3">
      <c r="B147" s="8" t="s">
        <v>280</v>
      </c>
      <c r="C147" s="2" t="s">
        <v>4</v>
      </c>
      <c r="D147" s="9" t="s">
        <v>153</v>
      </c>
      <c r="E147" s="2">
        <v>200</v>
      </c>
      <c r="F147" s="2">
        <v>200</v>
      </c>
      <c r="G147" s="2">
        <v>-500</v>
      </c>
      <c r="H147" s="2">
        <v>700</v>
      </c>
      <c r="I147" s="2">
        <v>700</v>
      </c>
      <c r="J147" s="2">
        <v>700</v>
      </c>
      <c r="K147" s="2">
        <f t="shared" si="25"/>
        <v>-33.333333333333336</v>
      </c>
      <c r="L147" s="2">
        <f t="shared" si="26"/>
        <v>700</v>
      </c>
      <c r="M147" s="2">
        <v>-33.33</v>
      </c>
      <c r="N147" s="2">
        <v>700</v>
      </c>
      <c r="O147" s="2">
        <v>-4.7600000000000003E-2</v>
      </c>
      <c r="P147" s="56" t="s">
        <v>153</v>
      </c>
    </row>
    <row r="148" spans="1:16" x14ac:dyDescent="0.3">
      <c r="B148" s="8" t="s">
        <v>281</v>
      </c>
      <c r="C148" s="2" t="s">
        <v>4</v>
      </c>
      <c r="D148" s="9" t="s">
        <v>153</v>
      </c>
      <c r="E148" s="2">
        <v>200</v>
      </c>
      <c r="F148" s="2">
        <v>200</v>
      </c>
      <c r="G148" s="2">
        <v>-500</v>
      </c>
      <c r="H148" s="2">
        <v>-700</v>
      </c>
      <c r="I148" s="2">
        <v>700</v>
      </c>
      <c r="J148" s="2">
        <v>0</v>
      </c>
      <c r="K148" s="2">
        <f t="shared" si="25"/>
        <v>-33.333333333333336</v>
      </c>
      <c r="L148" s="2">
        <f t="shared" si="26"/>
        <v>0</v>
      </c>
      <c r="M148" s="2">
        <v>-33.33</v>
      </c>
      <c r="N148" s="2">
        <v>0</v>
      </c>
      <c r="O148" s="51">
        <v>1000000</v>
      </c>
      <c r="P148" s="56" t="s">
        <v>153</v>
      </c>
    </row>
    <row r="149" spans="1:16" x14ac:dyDescent="0.3">
      <c r="B149" s="8" t="s">
        <v>282</v>
      </c>
      <c r="C149" s="2" t="s">
        <v>4</v>
      </c>
      <c r="D149" s="9" t="s">
        <v>153</v>
      </c>
      <c r="E149" s="2">
        <v>200</v>
      </c>
      <c r="F149" s="2">
        <v>100</v>
      </c>
      <c r="G149" s="2">
        <v>-500</v>
      </c>
      <c r="H149" s="2">
        <v>-800</v>
      </c>
      <c r="I149" s="2">
        <v>-800</v>
      </c>
      <c r="J149" s="2">
        <v>-800</v>
      </c>
      <c r="K149" s="2">
        <f t="shared" si="25"/>
        <v>-66.666666666666671</v>
      </c>
      <c r="L149" s="2">
        <f t="shared" si="26"/>
        <v>-800</v>
      </c>
      <c r="M149" s="2">
        <v>-66.67</v>
      </c>
      <c r="N149" s="2">
        <v>-800</v>
      </c>
      <c r="O149" s="2">
        <v>8.3299999999999999E-2</v>
      </c>
      <c r="P149" s="56" t="s">
        <v>153</v>
      </c>
    </row>
    <row r="150" spans="1:16" x14ac:dyDescent="0.3">
      <c r="B150" s="8" t="s">
        <v>283</v>
      </c>
      <c r="C150" s="2" t="s">
        <v>4</v>
      </c>
      <c r="D150" s="9" t="s">
        <v>168</v>
      </c>
      <c r="E150" s="2">
        <v>100</v>
      </c>
      <c r="F150" s="2">
        <v>100</v>
      </c>
      <c r="G150" s="2">
        <v>100</v>
      </c>
      <c r="H150" s="2">
        <v>-500</v>
      </c>
      <c r="I150" s="2">
        <v>-500</v>
      </c>
      <c r="J150" s="2">
        <v>-500</v>
      </c>
      <c r="K150" s="2">
        <f t="shared" si="25"/>
        <v>100</v>
      </c>
      <c r="L150" s="2">
        <f t="shared" si="26"/>
        <v>-500</v>
      </c>
      <c r="M150" s="2">
        <v>100</v>
      </c>
      <c r="N150" s="2">
        <v>-500</v>
      </c>
      <c r="O150" s="2">
        <v>-0.2</v>
      </c>
      <c r="P150" s="56" t="s">
        <v>168</v>
      </c>
    </row>
    <row r="151" spans="1:16" x14ac:dyDescent="0.3">
      <c r="B151" s="8" t="s">
        <v>284</v>
      </c>
      <c r="C151" s="2" t="s">
        <v>4</v>
      </c>
      <c r="D151" s="9" t="s">
        <v>168</v>
      </c>
      <c r="E151" s="2">
        <v>-300</v>
      </c>
      <c r="F151" s="2">
        <v>300</v>
      </c>
      <c r="G151" s="2">
        <v>0</v>
      </c>
      <c r="H151" s="2">
        <v>-2000</v>
      </c>
      <c r="I151" s="2">
        <v>700</v>
      </c>
      <c r="J151" s="2">
        <v>700</v>
      </c>
      <c r="K151" s="2">
        <f t="shared" si="25"/>
        <v>0</v>
      </c>
      <c r="L151" s="2">
        <f t="shared" si="26"/>
        <v>-200</v>
      </c>
      <c r="M151" s="2">
        <v>0</v>
      </c>
      <c r="N151" s="2">
        <v>-200</v>
      </c>
      <c r="O151" s="2">
        <v>0</v>
      </c>
      <c r="P151" s="56" t="s">
        <v>168</v>
      </c>
    </row>
    <row r="152" spans="1:16" x14ac:dyDescent="0.3">
      <c r="B152" s="8" t="s">
        <v>285</v>
      </c>
      <c r="C152" s="2" t="s">
        <v>4</v>
      </c>
      <c r="D152" s="9" t="s">
        <v>168</v>
      </c>
      <c r="E152" s="2">
        <v>200</v>
      </c>
      <c r="F152" s="2">
        <v>-300</v>
      </c>
      <c r="G152" s="2">
        <v>-300</v>
      </c>
      <c r="H152" s="2">
        <v>-500</v>
      </c>
      <c r="I152" s="2">
        <v>500</v>
      </c>
      <c r="J152" s="2">
        <v>-500</v>
      </c>
      <c r="K152" s="2">
        <f t="shared" si="25"/>
        <v>-133.33333333333334</v>
      </c>
      <c r="L152" s="2">
        <f t="shared" si="26"/>
        <v>-166.66666666666666</v>
      </c>
      <c r="M152" s="2">
        <v>-133.33000000000001</v>
      </c>
      <c r="N152" s="2">
        <v>-166.67</v>
      </c>
      <c r="O152" s="2">
        <v>0.8</v>
      </c>
      <c r="P152" s="56" t="s">
        <v>153</v>
      </c>
    </row>
    <row r="155" spans="1:16" x14ac:dyDescent="0.3">
      <c r="A155" s="3" t="s">
        <v>175</v>
      </c>
      <c r="B155" s="1" t="s">
        <v>1</v>
      </c>
      <c r="C155" s="1" t="s">
        <v>2</v>
      </c>
      <c r="D155" s="1" t="s">
        <v>176</v>
      </c>
      <c r="E155" s="1" t="s">
        <v>172</v>
      </c>
      <c r="F155" s="1" t="s">
        <v>173</v>
      </c>
      <c r="G155" s="1" t="s">
        <v>174</v>
      </c>
      <c r="H155" s="1" t="s">
        <v>149</v>
      </c>
      <c r="I155" s="1" t="s">
        <v>150</v>
      </c>
      <c r="J155" s="1" t="s">
        <v>151</v>
      </c>
      <c r="K155" s="1" t="s">
        <v>44</v>
      </c>
      <c r="L155" s="1" t="s">
        <v>45</v>
      </c>
      <c r="M155" s="48" t="s">
        <v>331</v>
      </c>
      <c r="N155" s="48" t="s">
        <v>332</v>
      </c>
      <c r="O155" s="48" t="s">
        <v>175</v>
      </c>
      <c r="P155" s="59" t="s">
        <v>177</v>
      </c>
    </row>
    <row r="156" spans="1:16" x14ac:dyDescent="0.3">
      <c r="A156" s="17"/>
      <c r="B156" s="8" t="s">
        <v>286</v>
      </c>
      <c r="C156" s="2">
        <f>K156/L156</f>
        <v>0.39999999999999997</v>
      </c>
      <c r="D156" s="9"/>
      <c r="E156" s="2">
        <v>300</v>
      </c>
      <c r="F156" s="2">
        <v>200</v>
      </c>
      <c r="G156" s="2">
        <v>500</v>
      </c>
      <c r="H156" s="2">
        <v>700</v>
      </c>
      <c r="I156" s="2">
        <v>600</v>
      </c>
      <c r="J156" s="2">
        <v>1200</v>
      </c>
      <c r="K156" s="2">
        <f>AVERAGE(E156,F156,G156)</f>
        <v>333.33333333333331</v>
      </c>
      <c r="L156" s="2">
        <f>AVERAGE(H156,I156,J156)</f>
        <v>833.33333333333337</v>
      </c>
      <c r="M156" s="2">
        <v>333.33</v>
      </c>
      <c r="N156" s="2">
        <v>833.33</v>
      </c>
      <c r="O156" s="2">
        <v>0.4</v>
      </c>
      <c r="P156" s="56"/>
    </row>
    <row r="157" spans="1:16" x14ac:dyDescent="0.3">
      <c r="B157" s="8" t="s">
        <v>304</v>
      </c>
      <c r="C157" s="2">
        <f>K157/L157</f>
        <v>0.42307692307692307</v>
      </c>
      <c r="D157" s="9"/>
      <c r="E157" s="2" t="s">
        <v>48</v>
      </c>
      <c r="F157" s="2">
        <v>300</v>
      </c>
      <c r="G157" s="2">
        <v>250</v>
      </c>
      <c r="H157" s="2" t="s">
        <v>48</v>
      </c>
      <c r="I157" s="2">
        <v>400</v>
      </c>
      <c r="J157" s="2">
        <v>900</v>
      </c>
      <c r="K157" s="2">
        <f>AVERAGE(E157,F157,G157)</f>
        <v>275</v>
      </c>
      <c r="L157" s="2">
        <f>AVERAGE(H157,I157,J157)</f>
        <v>650</v>
      </c>
      <c r="M157" s="2">
        <v>275</v>
      </c>
      <c r="N157" s="2">
        <v>650</v>
      </c>
      <c r="O157" s="2">
        <v>0.42309999999999998</v>
      </c>
      <c r="P157" s="56"/>
    </row>
    <row r="158" spans="1:16" x14ac:dyDescent="0.3">
      <c r="B158" s="8" t="s">
        <v>305</v>
      </c>
      <c r="C158" s="2" t="s">
        <v>4</v>
      </c>
      <c r="D158" s="9" t="s">
        <v>152</v>
      </c>
      <c r="E158" s="2" t="s">
        <v>48</v>
      </c>
      <c r="F158" s="2" t="s">
        <v>48</v>
      </c>
      <c r="G158" s="2" t="s">
        <v>48</v>
      </c>
      <c r="H158" s="2" t="s">
        <v>48</v>
      </c>
      <c r="I158" s="2" t="s">
        <v>48</v>
      </c>
      <c r="J158" s="2" t="s">
        <v>48</v>
      </c>
      <c r="K158" s="2" t="s">
        <v>48</v>
      </c>
      <c r="L158" s="2" t="s">
        <v>48</v>
      </c>
      <c r="M158" s="2" t="s">
        <v>208</v>
      </c>
      <c r="N158" s="34" t="s">
        <v>208</v>
      </c>
      <c r="O158" s="2" t="s">
        <v>208</v>
      </c>
      <c r="P158" s="56" t="s">
        <v>152</v>
      </c>
    </row>
    <row r="159" spans="1:16" x14ac:dyDescent="0.3">
      <c r="B159" s="8" t="s">
        <v>306</v>
      </c>
      <c r="C159" s="26">
        <v>999999</v>
      </c>
      <c r="D159" s="9" t="s">
        <v>164</v>
      </c>
      <c r="E159" s="2">
        <v>700</v>
      </c>
      <c r="F159" s="2">
        <v>-500</v>
      </c>
      <c r="G159" s="2">
        <v>-200</v>
      </c>
      <c r="H159" s="2">
        <v>1000</v>
      </c>
      <c r="I159" s="2">
        <v>-600</v>
      </c>
      <c r="J159" s="2">
        <v>-400</v>
      </c>
      <c r="K159" s="2">
        <f t="shared" ref="K159:K168" si="27">AVERAGE(E159,F159,G159)</f>
        <v>0</v>
      </c>
      <c r="L159" s="2">
        <f t="shared" ref="L159:L168" si="28">AVERAGE(H159,I159,J159)</f>
        <v>0</v>
      </c>
      <c r="M159" s="2">
        <v>0</v>
      </c>
      <c r="N159" s="2">
        <v>0</v>
      </c>
      <c r="O159" s="51">
        <v>-1000000</v>
      </c>
      <c r="P159" s="56" t="s">
        <v>164</v>
      </c>
    </row>
    <row r="160" spans="1:16" x14ac:dyDescent="0.3">
      <c r="B160" s="8" t="s">
        <v>307</v>
      </c>
      <c r="C160" s="27">
        <v>1000000</v>
      </c>
      <c r="D160" s="9" t="s">
        <v>165</v>
      </c>
      <c r="E160" s="2">
        <v>500</v>
      </c>
      <c r="F160" s="2">
        <v>300</v>
      </c>
      <c r="G160" s="2">
        <v>400</v>
      </c>
      <c r="H160" s="2">
        <v>-1300</v>
      </c>
      <c r="I160" s="2">
        <v>700</v>
      </c>
      <c r="J160" s="2">
        <v>600</v>
      </c>
      <c r="K160" s="2">
        <f t="shared" si="27"/>
        <v>400</v>
      </c>
      <c r="L160" s="2">
        <f t="shared" si="28"/>
        <v>0</v>
      </c>
      <c r="M160" s="2">
        <v>400</v>
      </c>
      <c r="N160" s="2">
        <v>0</v>
      </c>
      <c r="O160" s="51">
        <v>1000000</v>
      </c>
      <c r="P160" s="56" t="s">
        <v>165</v>
      </c>
    </row>
    <row r="161" spans="1:16" x14ac:dyDescent="0.3">
      <c r="B161" s="8" t="s">
        <v>308</v>
      </c>
      <c r="C161" s="2" t="s">
        <v>4</v>
      </c>
      <c r="D161" s="9" t="s">
        <v>166</v>
      </c>
      <c r="E161" s="2">
        <v>100</v>
      </c>
      <c r="F161" s="2">
        <v>700</v>
      </c>
      <c r="G161" s="2">
        <v>300</v>
      </c>
      <c r="H161" s="2" t="s">
        <v>48</v>
      </c>
      <c r="I161" s="2" t="s">
        <v>48</v>
      </c>
      <c r="J161" s="2" t="s">
        <v>48</v>
      </c>
      <c r="K161" s="2">
        <f t="shared" si="27"/>
        <v>366.66666666666669</v>
      </c>
      <c r="L161" s="2" t="s">
        <v>48</v>
      </c>
      <c r="M161" s="2">
        <v>366.67</v>
      </c>
      <c r="N161" s="2" t="s">
        <v>208</v>
      </c>
      <c r="O161" s="51">
        <v>-1000000</v>
      </c>
      <c r="P161" s="56" t="s">
        <v>166</v>
      </c>
    </row>
    <row r="162" spans="1:16" x14ac:dyDescent="0.3">
      <c r="B162" s="8" t="s">
        <v>309</v>
      </c>
      <c r="C162" s="2" t="s">
        <v>4</v>
      </c>
      <c r="D162" s="9" t="s">
        <v>167</v>
      </c>
      <c r="E162" s="2" t="s">
        <v>48</v>
      </c>
      <c r="F162" s="2" t="s">
        <v>48</v>
      </c>
      <c r="G162" s="2" t="s">
        <v>48</v>
      </c>
      <c r="H162" s="2">
        <v>1000</v>
      </c>
      <c r="I162" s="2">
        <v>500</v>
      </c>
      <c r="J162" s="2">
        <v>800</v>
      </c>
      <c r="K162" s="2" t="s">
        <v>48</v>
      </c>
      <c r="L162" s="2">
        <f t="shared" si="28"/>
        <v>766.66666666666663</v>
      </c>
      <c r="M162" s="2" t="s">
        <v>208</v>
      </c>
      <c r="N162" s="2">
        <v>766.67</v>
      </c>
      <c r="O162" s="51">
        <v>9999999</v>
      </c>
      <c r="P162" s="56" t="s">
        <v>167</v>
      </c>
    </row>
    <row r="163" spans="1:16" x14ac:dyDescent="0.3">
      <c r="B163" s="8" t="s">
        <v>310</v>
      </c>
      <c r="C163" s="2" t="s">
        <v>4</v>
      </c>
      <c r="D163" s="9" t="s">
        <v>153</v>
      </c>
      <c r="E163" s="2">
        <v>300</v>
      </c>
      <c r="F163" s="2">
        <v>-700</v>
      </c>
      <c r="G163" s="2">
        <v>-200</v>
      </c>
      <c r="H163" s="2">
        <v>400</v>
      </c>
      <c r="I163" s="2">
        <v>700</v>
      </c>
      <c r="J163" s="2">
        <v>400</v>
      </c>
      <c r="K163" s="2">
        <f t="shared" si="27"/>
        <v>-200</v>
      </c>
      <c r="L163" s="2">
        <f t="shared" si="28"/>
        <v>500</v>
      </c>
      <c r="M163" s="2">
        <v>-200</v>
      </c>
      <c r="N163" s="2">
        <v>500</v>
      </c>
      <c r="O163" s="2">
        <v>-0.4</v>
      </c>
      <c r="P163" s="56" t="s">
        <v>153</v>
      </c>
    </row>
    <row r="164" spans="1:16" x14ac:dyDescent="0.3">
      <c r="B164" s="8" t="s">
        <v>311</v>
      </c>
      <c r="C164" s="2" t="s">
        <v>4</v>
      </c>
      <c r="D164" s="9" t="s">
        <v>153</v>
      </c>
      <c r="E164" s="2">
        <v>-200</v>
      </c>
      <c r="F164" s="2">
        <v>500</v>
      </c>
      <c r="G164" s="2">
        <v>-800</v>
      </c>
      <c r="H164" s="2">
        <v>300</v>
      </c>
      <c r="I164" s="2">
        <v>500</v>
      </c>
      <c r="J164" s="2">
        <v>-800</v>
      </c>
      <c r="K164" s="2">
        <f t="shared" si="27"/>
        <v>-166.66666666666666</v>
      </c>
      <c r="L164" s="2">
        <f t="shared" si="28"/>
        <v>0</v>
      </c>
      <c r="M164" s="2">
        <v>-166.67</v>
      </c>
      <c r="N164" s="2">
        <v>0</v>
      </c>
      <c r="O164" s="51">
        <v>1000000</v>
      </c>
      <c r="P164" s="56" t="s">
        <v>153</v>
      </c>
    </row>
    <row r="165" spans="1:16" x14ac:dyDescent="0.3">
      <c r="B165" s="8" t="s">
        <v>312</v>
      </c>
      <c r="C165" s="2" t="s">
        <v>4</v>
      </c>
      <c r="D165" s="9" t="s">
        <v>153</v>
      </c>
      <c r="E165" s="2">
        <v>800</v>
      </c>
      <c r="F165" s="2">
        <v>-400</v>
      </c>
      <c r="G165" s="2">
        <v>-1000</v>
      </c>
      <c r="H165" s="2">
        <v>700</v>
      </c>
      <c r="I165" s="2">
        <v>-1000</v>
      </c>
      <c r="J165" s="2">
        <v>-600</v>
      </c>
      <c r="K165" s="2">
        <f t="shared" si="27"/>
        <v>-200</v>
      </c>
      <c r="L165" s="2">
        <f t="shared" si="28"/>
        <v>-300</v>
      </c>
      <c r="M165" s="2">
        <v>-200</v>
      </c>
      <c r="N165" s="2">
        <v>-300</v>
      </c>
      <c r="O165" s="2">
        <v>0.66669999999999996</v>
      </c>
      <c r="P165" s="56" t="s">
        <v>153</v>
      </c>
    </row>
    <row r="166" spans="1:16" x14ac:dyDescent="0.3">
      <c r="B166" s="8" t="s">
        <v>313</v>
      </c>
      <c r="C166" s="2" t="s">
        <v>4</v>
      </c>
      <c r="D166" s="9" t="s">
        <v>168</v>
      </c>
      <c r="E166" s="2">
        <v>200</v>
      </c>
      <c r="F166" s="2">
        <v>200</v>
      </c>
      <c r="G166" s="2">
        <v>200</v>
      </c>
      <c r="H166" s="2">
        <v>1000</v>
      </c>
      <c r="I166" s="2">
        <v>-900</v>
      </c>
      <c r="J166" s="2">
        <v>-300</v>
      </c>
      <c r="K166" s="2">
        <f t="shared" si="27"/>
        <v>200</v>
      </c>
      <c r="L166" s="2">
        <f t="shared" si="28"/>
        <v>-66.666666666666671</v>
      </c>
      <c r="M166" s="2">
        <v>200</v>
      </c>
      <c r="N166" s="2">
        <v>-66.67</v>
      </c>
      <c r="O166" s="2">
        <v>-2.9998999999999998</v>
      </c>
      <c r="P166" s="56" t="s">
        <v>168</v>
      </c>
    </row>
    <row r="167" spans="1:16" x14ac:dyDescent="0.3">
      <c r="B167" s="8" t="s">
        <v>314</v>
      </c>
      <c r="C167" s="2" t="s">
        <v>4</v>
      </c>
      <c r="D167" s="9" t="s">
        <v>168</v>
      </c>
      <c r="E167" s="2">
        <v>400</v>
      </c>
      <c r="F167" s="2">
        <v>-300</v>
      </c>
      <c r="G167" s="2">
        <v>-100</v>
      </c>
      <c r="H167" s="2">
        <v>900</v>
      </c>
      <c r="I167" s="2">
        <v>-700</v>
      </c>
      <c r="J167" s="2">
        <v>-600</v>
      </c>
      <c r="K167" s="2">
        <f t="shared" si="27"/>
        <v>0</v>
      </c>
      <c r="L167" s="2">
        <f t="shared" si="28"/>
        <v>-133.33333333333334</v>
      </c>
      <c r="M167" s="2">
        <v>0</v>
      </c>
      <c r="N167" s="2">
        <v>-133.33000000000001</v>
      </c>
      <c r="O167" s="2">
        <v>0</v>
      </c>
      <c r="P167" s="56" t="s">
        <v>168</v>
      </c>
    </row>
    <row r="168" spans="1:16" x14ac:dyDescent="0.3">
      <c r="B168" s="8" t="s">
        <v>315</v>
      </c>
      <c r="C168" s="2" t="s">
        <v>4</v>
      </c>
      <c r="D168" s="9" t="s">
        <v>168</v>
      </c>
      <c r="E168" s="2">
        <v>200</v>
      </c>
      <c r="F168" s="2">
        <v>-300</v>
      </c>
      <c r="G168" s="2">
        <v>-100</v>
      </c>
      <c r="H168" s="2">
        <v>-700</v>
      </c>
      <c r="I168" s="2">
        <v>1500</v>
      </c>
      <c r="J168" s="2">
        <v>-950</v>
      </c>
      <c r="K168" s="2">
        <f t="shared" si="27"/>
        <v>-66.666666666666671</v>
      </c>
      <c r="L168" s="2">
        <f t="shared" si="28"/>
        <v>-50</v>
      </c>
      <c r="M168" s="2">
        <v>-66.67</v>
      </c>
      <c r="N168" s="2">
        <v>-50</v>
      </c>
      <c r="O168" s="2">
        <v>1.3333999999999999</v>
      </c>
      <c r="P168" s="56" t="s">
        <v>153</v>
      </c>
    </row>
    <row r="170" spans="1:16" x14ac:dyDescent="0.3">
      <c r="B170" s="54"/>
    </row>
    <row r="171" spans="1:16" x14ac:dyDescent="0.3">
      <c r="A171" s="36" t="s">
        <v>180</v>
      </c>
      <c r="B171" s="1" t="s">
        <v>1</v>
      </c>
      <c r="C171" s="1" t="s">
        <v>2</v>
      </c>
      <c r="D171" s="1" t="s">
        <v>179</v>
      </c>
      <c r="E171" s="1" t="s">
        <v>161</v>
      </c>
      <c r="F171" s="1" t="s">
        <v>162</v>
      </c>
      <c r="G171" s="1" t="s">
        <v>163</v>
      </c>
      <c r="H171" s="48" t="s">
        <v>180</v>
      </c>
      <c r="I171" s="48" t="s">
        <v>178</v>
      </c>
      <c r="J171" s="48" t="s">
        <v>195</v>
      </c>
    </row>
    <row r="172" spans="1:16" x14ac:dyDescent="0.3">
      <c r="A172" s="37"/>
      <c r="B172" s="8" t="s">
        <v>316</v>
      </c>
      <c r="C172" s="2">
        <f>COUNT(E172,F172,G172)</f>
        <v>3</v>
      </c>
      <c r="D172" s="9"/>
      <c r="E172" s="2">
        <v>1000</v>
      </c>
      <c r="F172" s="2">
        <v>1000</v>
      </c>
      <c r="G172" s="2">
        <v>1000</v>
      </c>
      <c r="H172" s="2">
        <v>3</v>
      </c>
      <c r="I172" s="2"/>
      <c r="J172" s="2"/>
    </row>
    <row r="173" spans="1:16" x14ac:dyDescent="0.3">
      <c r="A173" s="38"/>
      <c r="B173" s="35" t="s">
        <v>317</v>
      </c>
      <c r="C173" s="2">
        <f>COUNT(E173,F173,G173)</f>
        <v>2</v>
      </c>
      <c r="D173" s="9"/>
      <c r="E173" s="2">
        <v>2000</v>
      </c>
      <c r="F173" s="2">
        <v>2000</v>
      </c>
      <c r="G173" s="2" t="s">
        <v>48</v>
      </c>
      <c r="H173" s="2">
        <v>2</v>
      </c>
      <c r="I173" s="2"/>
      <c r="J173" s="2"/>
    </row>
    <row r="174" spans="1:16" x14ac:dyDescent="0.3">
      <c r="A174" s="38"/>
      <c r="B174" s="35" t="s">
        <v>318</v>
      </c>
      <c r="C174" s="2">
        <f>COUNT(E174,F174,G174)</f>
        <v>1</v>
      </c>
      <c r="D174" s="9"/>
      <c r="E174" s="2" t="s">
        <v>48</v>
      </c>
      <c r="F174" s="2" t="s">
        <v>48</v>
      </c>
      <c r="G174" s="2">
        <v>1000</v>
      </c>
      <c r="H174" s="2">
        <v>1</v>
      </c>
      <c r="I174" s="34"/>
      <c r="J174" s="2"/>
    </row>
    <row r="175" spans="1:16" x14ac:dyDescent="0.3">
      <c r="A175" s="38"/>
      <c r="B175" s="35" t="s">
        <v>319</v>
      </c>
      <c r="C175" s="26" t="s">
        <v>4</v>
      </c>
      <c r="D175" s="9" t="s">
        <v>152</v>
      </c>
      <c r="E175" s="2" t="s">
        <v>48</v>
      </c>
      <c r="F175" s="2" t="s">
        <v>48</v>
      </c>
      <c r="G175" s="2" t="s">
        <v>48</v>
      </c>
      <c r="H175" s="2">
        <v>0</v>
      </c>
      <c r="I175" s="2"/>
      <c r="J175" s="2"/>
    </row>
    <row r="176" spans="1:16" x14ac:dyDescent="0.3">
      <c r="I176"/>
    </row>
    <row r="177" spans="1:15" x14ac:dyDescent="0.3">
      <c r="I177"/>
    </row>
    <row r="178" spans="1:15" x14ac:dyDescent="0.3">
      <c r="A178" s="36" t="s">
        <v>183</v>
      </c>
      <c r="B178" s="1" t="s">
        <v>1</v>
      </c>
      <c r="C178" s="1" t="s">
        <v>2</v>
      </c>
      <c r="D178" s="1" t="s">
        <v>182</v>
      </c>
      <c r="E178" s="1" t="s">
        <v>161</v>
      </c>
      <c r="F178" s="1" t="s">
        <v>162</v>
      </c>
      <c r="G178" s="1" t="s">
        <v>163</v>
      </c>
      <c r="H178" s="48" t="s">
        <v>183</v>
      </c>
      <c r="I178" s="48" t="s">
        <v>181</v>
      </c>
      <c r="O178"/>
    </row>
    <row r="179" spans="1:15" x14ac:dyDescent="0.3">
      <c r="A179" s="37"/>
      <c r="B179" s="75" t="s">
        <v>320</v>
      </c>
      <c r="C179" s="2">
        <v>0</v>
      </c>
      <c r="D179" s="9"/>
      <c r="E179" s="2">
        <v>0</v>
      </c>
      <c r="F179" s="2">
        <v>0</v>
      </c>
      <c r="G179" s="2">
        <v>0</v>
      </c>
      <c r="H179" s="2">
        <v>1</v>
      </c>
      <c r="I179" s="2" t="s">
        <v>164</v>
      </c>
      <c r="O179"/>
    </row>
    <row r="180" spans="1:15" x14ac:dyDescent="0.3">
      <c r="A180" s="38"/>
      <c r="B180" s="8" t="s">
        <v>340</v>
      </c>
      <c r="C180" s="2">
        <v>1</v>
      </c>
      <c r="D180" s="9"/>
      <c r="E180" s="2">
        <v>1000</v>
      </c>
      <c r="F180" s="2">
        <v>1000</v>
      </c>
      <c r="G180" s="2">
        <v>1000</v>
      </c>
      <c r="H180" s="2">
        <v>1</v>
      </c>
      <c r="I180" s="2"/>
      <c r="O180"/>
    </row>
    <row r="181" spans="1:15" x14ac:dyDescent="0.3">
      <c r="A181" s="38"/>
      <c r="B181" s="35" t="s">
        <v>321</v>
      </c>
      <c r="C181" s="2">
        <v>1</v>
      </c>
      <c r="D181" s="2"/>
      <c r="E181" s="2">
        <v>1000</v>
      </c>
      <c r="F181" s="2" t="s">
        <v>48</v>
      </c>
      <c r="G181" s="2" t="s">
        <v>48</v>
      </c>
      <c r="H181" s="2">
        <v>1</v>
      </c>
      <c r="I181" s="2"/>
      <c r="O181"/>
    </row>
    <row r="182" spans="1:15" x14ac:dyDescent="0.3">
      <c r="A182" s="38"/>
      <c r="B182" s="35" t="s">
        <v>322</v>
      </c>
      <c r="C182" s="26" t="s">
        <v>4</v>
      </c>
      <c r="D182" s="20" t="s">
        <v>152</v>
      </c>
      <c r="E182" s="2" t="s">
        <v>48</v>
      </c>
      <c r="F182" s="2" t="s">
        <v>48</v>
      </c>
      <c r="G182" s="2" t="s">
        <v>48</v>
      </c>
      <c r="H182" s="2" t="s">
        <v>208</v>
      </c>
      <c r="I182" s="2" t="s">
        <v>152</v>
      </c>
      <c r="O182"/>
    </row>
    <row r="183" spans="1:15" s="64" customFormat="1" x14ac:dyDescent="0.3">
      <c r="B183" s="81" t="s">
        <v>323</v>
      </c>
      <c r="C183" s="70">
        <v>0</v>
      </c>
      <c r="D183" s="71" t="s">
        <v>184</v>
      </c>
      <c r="E183" s="66">
        <v>-1000</v>
      </c>
      <c r="F183" s="66">
        <v>-100</v>
      </c>
      <c r="G183" s="66">
        <v>2000</v>
      </c>
      <c r="H183" s="65">
        <v>1</v>
      </c>
      <c r="I183" s="65"/>
      <c r="J183" s="73" t="s">
        <v>335</v>
      </c>
      <c r="K183" s="74"/>
      <c r="L183" s="72"/>
      <c r="M183" s="72"/>
      <c r="N183" s="72"/>
    </row>
    <row r="186" spans="1:15" x14ac:dyDescent="0.3">
      <c r="A186" s="36" t="s">
        <v>185</v>
      </c>
      <c r="B186" s="1" t="s">
        <v>1</v>
      </c>
      <c r="C186" s="1" t="s">
        <v>2</v>
      </c>
      <c r="D186" s="1" t="s">
        <v>189</v>
      </c>
      <c r="E186" s="1" t="s">
        <v>187</v>
      </c>
      <c r="F186" s="1" t="s">
        <v>188</v>
      </c>
      <c r="G186" s="1" t="s">
        <v>186</v>
      </c>
      <c r="H186" s="1" t="s">
        <v>196</v>
      </c>
      <c r="I186" s="48" t="s">
        <v>185</v>
      </c>
      <c r="J186" s="48" t="s">
        <v>190</v>
      </c>
      <c r="K186" s="48" t="s">
        <v>195</v>
      </c>
    </row>
    <row r="187" spans="1:15" x14ac:dyDescent="0.3">
      <c r="A187" s="37"/>
      <c r="B187" s="75" t="s">
        <v>324</v>
      </c>
      <c r="C187" s="2">
        <f>H187</f>
        <v>0</v>
      </c>
      <c r="D187" s="9"/>
      <c r="E187" s="5">
        <v>300</v>
      </c>
      <c r="F187" s="5">
        <v>200</v>
      </c>
      <c r="G187" s="2">
        <f>E187/F187</f>
        <v>1.5</v>
      </c>
      <c r="H187" s="2">
        <f>IF(G187&gt;=1,0,1)</f>
        <v>0</v>
      </c>
      <c r="I187" s="2">
        <v>0</v>
      </c>
      <c r="J187" s="2"/>
      <c r="K187" s="2"/>
    </row>
    <row r="188" spans="1:15" x14ac:dyDescent="0.3">
      <c r="A188" s="38"/>
      <c r="B188" s="8" t="s">
        <v>325</v>
      </c>
      <c r="C188" s="2">
        <f>H188</f>
        <v>1</v>
      </c>
      <c r="D188" s="9"/>
      <c r="E188" s="2">
        <v>300</v>
      </c>
      <c r="F188" s="2">
        <v>500</v>
      </c>
      <c r="G188" s="2">
        <f>E188/F188</f>
        <v>0.6</v>
      </c>
      <c r="H188" s="2">
        <f>IF(G188&gt;=1,0,1)</f>
        <v>1</v>
      </c>
      <c r="I188" s="2">
        <v>1</v>
      </c>
      <c r="J188" s="2"/>
      <c r="K188" s="2"/>
    </row>
    <row r="189" spans="1:15" x14ac:dyDescent="0.3">
      <c r="A189" s="38"/>
      <c r="B189" s="8" t="s">
        <v>326</v>
      </c>
      <c r="C189" s="2" t="s">
        <v>4</v>
      </c>
      <c r="D189" s="2"/>
      <c r="F189" s="2"/>
      <c r="G189" s="2" t="s">
        <v>48</v>
      </c>
      <c r="H189" s="2"/>
      <c r="I189" s="2" t="s">
        <v>208</v>
      </c>
      <c r="J189" s="2"/>
      <c r="K189" s="7"/>
    </row>
    <row r="190" spans="1:15" x14ac:dyDescent="0.3">
      <c r="E190" s="42"/>
      <c r="K190" s="42"/>
    </row>
    <row r="192" spans="1:15" x14ac:dyDescent="0.3">
      <c r="A192" s="36" t="s">
        <v>191</v>
      </c>
      <c r="B192" s="1" t="s">
        <v>1</v>
      </c>
      <c r="C192" s="1" t="s">
        <v>2</v>
      </c>
      <c r="D192" s="1" t="s">
        <v>192</v>
      </c>
      <c r="E192" s="1" t="s">
        <v>196</v>
      </c>
      <c r="F192" s="1" t="s">
        <v>187</v>
      </c>
      <c r="G192" s="1" t="s">
        <v>188</v>
      </c>
      <c r="H192" s="1" t="s">
        <v>185</v>
      </c>
      <c r="I192" s="1" t="s">
        <v>194</v>
      </c>
      <c r="J192" s="48" t="s">
        <v>191</v>
      </c>
      <c r="K192" s="48" t="s">
        <v>193</v>
      </c>
      <c r="L192" s="48" t="s">
        <v>195</v>
      </c>
    </row>
    <row r="193" spans="2:15" x14ac:dyDescent="0.3">
      <c r="B193" s="8" t="s">
        <v>327</v>
      </c>
      <c r="C193" s="2">
        <f>E193</f>
        <v>1</v>
      </c>
      <c r="D193" s="2"/>
      <c r="E193" s="18">
        <f>MAX(H193,I193)</f>
        <v>1</v>
      </c>
      <c r="F193" s="2">
        <v>300</v>
      </c>
      <c r="G193" s="2">
        <v>200</v>
      </c>
      <c r="H193" s="18">
        <v>0</v>
      </c>
      <c r="I193" s="2">
        <v>1</v>
      </c>
      <c r="J193" s="2">
        <v>1</v>
      </c>
      <c r="K193" s="2"/>
      <c r="L193" s="2"/>
    </row>
    <row r="194" spans="2:15" x14ac:dyDescent="0.3">
      <c r="B194" s="8" t="s">
        <v>328</v>
      </c>
      <c r="C194" s="2">
        <f>E194</f>
        <v>1</v>
      </c>
      <c r="D194" s="2"/>
      <c r="E194" s="18">
        <f>MAX(H194,I194)</f>
        <v>1</v>
      </c>
      <c r="F194" s="2">
        <v>300</v>
      </c>
      <c r="G194" s="2">
        <v>500</v>
      </c>
      <c r="H194" s="18">
        <v>1</v>
      </c>
      <c r="I194" s="2">
        <v>0</v>
      </c>
      <c r="J194" s="2">
        <v>1</v>
      </c>
      <c r="K194" s="2"/>
      <c r="L194" s="2"/>
    </row>
    <row r="195" spans="2:15" x14ac:dyDescent="0.3">
      <c r="B195" s="8" t="s">
        <v>329</v>
      </c>
      <c r="C195" s="2">
        <f>E195</f>
        <v>0</v>
      </c>
      <c r="D195" s="2"/>
      <c r="E195" s="18">
        <f>MAX(H195,I195)</f>
        <v>0</v>
      </c>
      <c r="F195" s="2">
        <v>300</v>
      </c>
      <c r="G195" s="2">
        <v>500</v>
      </c>
      <c r="H195" s="18">
        <v>0</v>
      </c>
      <c r="I195" s="2">
        <v>0</v>
      </c>
      <c r="J195" s="2">
        <v>0</v>
      </c>
      <c r="K195" s="2"/>
      <c r="L195" s="2"/>
    </row>
    <row r="196" spans="2:15" s="78" customFormat="1" x14ac:dyDescent="0.3">
      <c r="B196" s="8" t="s">
        <v>330</v>
      </c>
      <c r="C196" s="79" t="s">
        <v>4</v>
      </c>
      <c r="D196" s="79"/>
      <c r="E196" s="79"/>
      <c r="F196" s="79" t="s">
        <v>48</v>
      </c>
      <c r="G196" s="79" t="s">
        <v>48</v>
      </c>
      <c r="H196" s="79" t="s">
        <v>48</v>
      </c>
      <c r="I196" s="79" t="s">
        <v>48</v>
      </c>
      <c r="J196" s="79" t="s">
        <v>4</v>
      </c>
      <c r="K196" s="79"/>
      <c r="L196" s="79"/>
      <c r="M196" s="77"/>
      <c r="N196" s="77"/>
      <c r="O196" s="77"/>
    </row>
    <row r="197" spans="2:15" x14ac:dyDescent="0.3">
      <c r="B197" s="41"/>
      <c r="C197" s="42"/>
      <c r="D197" s="42"/>
      <c r="E197" s="80"/>
      <c r="F197" s="42"/>
      <c r="G197" s="42"/>
      <c r="H197" s="80"/>
      <c r="I197" s="42"/>
      <c r="J197" s="42"/>
      <c r="K197" s="42"/>
      <c r="L197" s="42"/>
    </row>
    <row r="200" spans="2:15" x14ac:dyDescent="0.3">
      <c r="D200" s="12"/>
    </row>
    <row r="201" spans="2:15" x14ac:dyDescent="0.3">
      <c r="D201" s="12"/>
    </row>
    <row r="202" spans="2:15" x14ac:dyDescent="0.3">
      <c r="D202" s="12"/>
    </row>
    <row r="203" spans="2:15" x14ac:dyDescent="0.3">
      <c r="D203" s="12"/>
    </row>
    <row r="204" spans="2:15" x14ac:dyDescent="0.3">
      <c r="D204" s="12"/>
    </row>
    <row r="205" spans="2:15" x14ac:dyDescent="0.3">
      <c r="D205" s="12"/>
    </row>
    <row r="216" spans="10:10" x14ac:dyDescent="0.3">
      <c r="J216" s="5" t="s">
        <v>201</v>
      </c>
    </row>
  </sheetData>
  <mergeCells count="4">
    <mergeCell ref="Y96:AB98"/>
    <mergeCell ref="T52:V52"/>
    <mergeCell ref="T68:V68"/>
    <mergeCell ref="J183:K183"/>
  </mergeCells>
  <conditionalFormatting sqref="B144">
    <cfRule type="duplicateValues" dxfId="14" priority="14"/>
  </conditionalFormatting>
  <conditionalFormatting sqref="B145:B149">
    <cfRule type="duplicateValues" dxfId="13" priority="13"/>
  </conditionalFormatting>
  <conditionalFormatting sqref="B160">
    <cfRule type="duplicateValues" dxfId="12" priority="11"/>
  </conditionalFormatting>
  <conditionalFormatting sqref="B161:B165">
    <cfRule type="duplicateValues" dxfId="11" priority="10"/>
  </conditionalFormatting>
  <conditionalFormatting sqref="B179">
    <cfRule type="duplicateValues" dxfId="10" priority="6"/>
  </conditionalFormatting>
  <conditionalFormatting sqref="B188">
    <cfRule type="duplicateValues" dxfId="9" priority="5"/>
  </conditionalFormatting>
  <conditionalFormatting sqref="B181:B183">
    <cfRule type="duplicateValues" dxfId="8" priority="22"/>
  </conditionalFormatting>
  <conditionalFormatting sqref="B180 B173:B175">
    <cfRule type="duplicateValues" dxfId="7" priority="25"/>
  </conditionalFormatting>
  <conditionalFormatting sqref="B134:B136 B140 B142:B143">
    <cfRule type="duplicateValues" dxfId="6" priority="29"/>
  </conditionalFormatting>
  <conditionalFormatting sqref="B141">
    <cfRule type="duplicateValues" dxfId="5" priority="3"/>
  </conditionalFormatting>
  <conditionalFormatting sqref="B166:B168 B172">
    <cfRule type="duplicateValues" dxfId="4" priority="30"/>
  </conditionalFormatting>
  <conditionalFormatting sqref="B150:B152 B156 B158:B159">
    <cfRule type="duplicateValues" dxfId="3" priority="31"/>
  </conditionalFormatting>
  <conditionalFormatting sqref="B157">
    <cfRule type="duplicateValues" dxfId="2" priority="2"/>
  </conditionalFormatting>
  <conditionalFormatting sqref="B189 B193:B197">
    <cfRule type="duplicateValues" dxfId="1" priority="32"/>
  </conditionalFormatting>
  <conditionalFormatting sqref="B18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B19" sqref="B19"/>
    </sheetView>
  </sheetViews>
  <sheetFormatPr defaultRowHeight="14.4" x14ac:dyDescent="0.3"/>
  <cols>
    <col min="1" max="1" width="7.109375" bestFit="1" customWidth="1"/>
    <col min="2" max="2" width="17.33203125" bestFit="1" customWidth="1"/>
    <col min="3" max="3" width="11.6640625" bestFit="1" customWidth="1"/>
    <col min="4" max="4" width="15.6640625" bestFit="1" customWidth="1"/>
    <col min="5" max="5" width="17.6640625" bestFit="1" customWidth="1"/>
    <col min="6" max="6" width="25.109375" bestFit="1" customWidth="1"/>
    <col min="7" max="7" width="18.664062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6640625" bestFit="1" customWidth="1"/>
  </cols>
  <sheetData>
    <row r="5" spans="1:15" x14ac:dyDescent="0.3">
      <c r="A5" s="3" t="s">
        <v>50</v>
      </c>
      <c r="B5" s="1" t="s">
        <v>1</v>
      </c>
      <c r="C5" s="1" t="s">
        <v>2</v>
      </c>
      <c r="D5" s="1" t="s">
        <v>64</v>
      </c>
      <c r="E5" s="1" t="s">
        <v>93</v>
      </c>
      <c r="F5" s="1" t="s">
        <v>103</v>
      </c>
      <c r="G5" s="1" t="s">
        <v>106</v>
      </c>
      <c r="H5" s="2" t="s">
        <v>50</v>
      </c>
      <c r="I5" s="1" t="s">
        <v>54</v>
      </c>
      <c r="J5" s="10" t="s">
        <v>55</v>
      </c>
      <c r="K5" s="25"/>
      <c r="O5" s="5"/>
    </row>
    <row r="6" spans="1:15" x14ac:dyDescent="0.3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2"/>
      <c r="I6" s="2" t="s">
        <v>48</v>
      </c>
      <c r="J6" s="10"/>
      <c r="K6" s="39"/>
      <c r="O6" s="5"/>
    </row>
    <row r="7" spans="1:15" x14ac:dyDescent="0.3">
      <c r="B7" s="8" t="s">
        <v>51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/>
      <c r="I7" s="2" t="s">
        <v>48</v>
      </c>
      <c r="J7" s="10"/>
      <c r="K7" s="39"/>
      <c r="O7" s="5"/>
    </row>
    <row r="8" spans="1:15" x14ac:dyDescent="0.3">
      <c r="B8" s="8" t="s">
        <v>52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/>
      <c r="I8" s="2" t="s">
        <v>48</v>
      </c>
      <c r="J8" s="10"/>
      <c r="K8" s="39"/>
      <c r="O8" s="5"/>
    </row>
    <row r="11" spans="1:15" x14ac:dyDescent="0.3">
      <c r="A11" s="3" t="s">
        <v>120</v>
      </c>
      <c r="B11" s="1" t="s">
        <v>1</v>
      </c>
      <c r="C11" s="1" t="s">
        <v>2</v>
      </c>
      <c r="D11" s="1" t="s">
        <v>123</v>
      </c>
      <c r="E11" s="2" t="s">
        <v>120</v>
      </c>
      <c r="F11" s="1" t="s">
        <v>118</v>
      </c>
      <c r="G11" s="10" t="s">
        <v>119</v>
      </c>
      <c r="H11" s="25"/>
      <c r="L11" s="5"/>
      <c r="M11" s="5"/>
      <c r="N11" s="5"/>
      <c r="O11" s="5"/>
    </row>
    <row r="12" spans="1:15" x14ac:dyDescent="0.3">
      <c r="B12" s="8" t="s">
        <v>113</v>
      </c>
      <c r="C12" s="5">
        <v>0</v>
      </c>
      <c r="D12" s="2" t="s">
        <v>48</v>
      </c>
      <c r="E12" s="2"/>
      <c r="F12" s="2" t="s">
        <v>48</v>
      </c>
      <c r="G12" s="10"/>
      <c r="H12" s="39"/>
      <c r="L12" s="5"/>
      <c r="M12" s="5"/>
      <c r="N12" s="5"/>
      <c r="O12" s="5"/>
    </row>
    <row r="13" spans="1:15" x14ac:dyDescent="0.3">
      <c r="B13" s="8" t="s">
        <v>334</v>
      </c>
      <c r="C13" s="2">
        <v>1</v>
      </c>
      <c r="D13" s="2">
        <v>1</v>
      </c>
      <c r="E13" s="2"/>
      <c r="F13" s="2" t="s">
        <v>48</v>
      </c>
      <c r="G13" s="10"/>
      <c r="H13" s="39"/>
      <c r="L13" s="5"/>
      <c r="M13" s="5"/>
      <c r="N13" s="5"/>
      <c r="O13" s="5"/>
    </row>
    <row r="16" spans="1:15" x14ac:dyDescent="0.3">
      <c r="A16" s="3" t="s">
        <v>141</v>
      </c>
      <c r="B16" s="1" t="s">
        <v>1</v>
      </c>
      <c r="C16" s="1" t="s">
        <v>2</v>
      </c>
      <c r="D16" s="1" t="s">
        <v>146</v>
      </c>
      <c r="E16" s="1" t="s">
        <v>155</v>
      </c>
      <c r="F16" s="1" t="s">
        <v>154</v>
      </c>
      <c r="G16" s="1" t="s">
        <v>169</v>
      </c>
      <c r="H16" s="1" t="s">
        <v>175</v>
      </c>
      <c r="I16" s="1" t="s">
        <v>180</v>
      </c>
      <c r="J16" s="1" t="s">
        <v>183</v>
      </c>
      <c r="K16" s="2" t="s">
        <v>141</v>
      </c>
      <c r="L16" s="1" t="s">
        <v>145</v>
      </c>
      <c r="M16" s="2" t="s">
        <v>144</v>
      </c>
      <c r="N16" s="5"/>
      <c r="O16" s="5"/>
    </row>
    <row r="17" spans="2:15" x14ac:dyDescent="0.3">
      <c r="B17" s="8" t="s">
        <v>336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6" t="s">
        <v>48</v>
      </c>
      <c r="I17" s="26" t="s">
        <v>48</v>
      </c>
      <c r="J17" s="26" t="s">
        <v>48</v>
      </c>
      <c r="K17" s="2"/>
      <c r="L17" s="2" t="s">
        <v>48</v>
      </c>
      <c r="M17" s="2"/>
      <c r="N17" s="5"/>
      <c r="O17" s="5"/>
    </row>
    <row r="18" spans="2:15" x14ac:dyDescent="0.3">
      <c r="B18" s="8" t="s">
        <v>117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6" t="s">
        <v>48</v>
      </c>
      <c r="I18" s="26" t="s">
        <v>48</v>
      </c>
      <c r="J18" s="26">
        <v>1</v>
      </c>
      <c r="K18" s="2"/>
      <c r="L18" s="2" t="s">
        <v>48</v>
      </c>
      <c r="M18" s="2"/>
      <c r="N18" s="5"/>
      <c r="O18" s="5"/>
    </row>
    <row r="19" spans="2:15" x14ac:dyDescent="0.3">
      <c r="B19" s="8" t="s">
        <v>121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6" t="s">
        <v>48</v>
      </c>
      <c r="I19" s="26" t="s">
        <v>48</v>
      </c>
      <c r="J19" s="26" t="s">
        <v>48</v>
      </c>
      <c r="K19" s="2"/>
      <c r="L19" s="2" t="s">
        <v>48</v>
      </c>
      <c r="M19" s="2"/>
      <c r="N19" s="5"/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2017-03-21T21:39:19Z</dcterms:modified>
</cp:coreProperties>
</file>