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3" i="1" l="1"/>
  <c r="BS133" i="1"/>
  <c r="BT133" i="1"/>
  <c r="D120" i="1"/>
  <c r="BS120" i="1"/>
  <c r="BT120" i="1"/>
  <c r="D107" i="1"/>
  <c r="BS107" i="1"/>
  <c r="BT107" i="1"/>
  <c r="D98" i="1"/>
  <c r="BS98" i="1"/>
  <c r="BT98" i="1"/>
  <c r="BV98" i="1"/>
  <c r="D88" i="1"/>
  <c r="BT88" i="1"/>
  <c r="BV88" i="1"/>
  <c r="BS88" i="1" s="1"/>
  <c r="BT76" i="1"/>
  <c r="BV76" i="1"/>
  <c r="BS76" i="1" s="1"/>
  <c r="D76" i="1" s="1"/>
  <c r="BV64" i="1"/>
  <c r="BS64" i="1" s="1"/>
  <c r="D64" i="1" s="1"/>
  <c r="BT64" i="1"/>
  <c r="BV52" i="1"/>
  <c r="BS52" i="1" s="1"/>
  <c r="D52" i="1" s="1"/>
  <c r="BT52" i="1"/>
  <c r="BT40" i="1"/>
  <c r="BV40" i="1"/>
  <c r="BS40" i="1" s="1"/>
  <c r="D40" i="1" s="1"/>
  <c r="D243" i="1" l="1"/>
  <c r="D241" i="1"/>
  <c r="D240" i="1"/>
  <c r="D238" i="1"/>
  <c r="D236" i="1"/>
  <c r="D235" i="1"/>
  <c r="BT229" i="1"/>
  <c r="BT230" i="1"/>
  <c r="BT231" i="1"/>
  <c r="BT232" i="1"/>
  <c r="BT233" i="1"/>
  <c r="BT234" i="1"/>
  <c r="BS230" i="1"/>
  <c r="BS231" i="1"/>
  <c r="BS232" i="1"/>
  <c r="BS233" i="1"/>
  <c r="BS234" i="1"/>
  <c r="BS229" i="1"/>
  <c r="BT228" i="1"/>
  <c r="BS227" i="1"/>
  <c r="BS226" i="1"/>
  <c r="BT226" i="1"/>
  <c r="BT225" i="1"/>
  <c r="BS225" i="1"/>
  <c r="BS223" i="1"/>
  <c r="BT223" i="1"/>
  <c r="BS222" i="1"/>
  <c r="BT222" i="1"/>
  <c r="BS221" i="1"/>
  <c r="BT221" i="1"/>
  <c r="D221" i="1" s="1"/>
  <c r="BS218" i="1"/>
  <c r="BT218" i="1"/>
  <c r="BS219" i="1"/>
  <c r="BT219" i="1"/>
  <c r="BS220" i="1"/>
  <c r="BT220" i="1"/>
  <c r="BS217" i="1"/>
  <c r="BT217" i="1"/>
  <c r="BS216" i="1"/>
  <c r="BT216" i="1"/>
  <c r="BT215" i="1"/>
  <c r="BS215" i="1"/>
  <c r="BT214" i="1"/>
  <c r="BS213" i="1"/>
  <c r="BT212" i="1"/>
  <c r="BS212" i="1"/>
  <c r="BT211" i="1"/>
  <c r="BS211" i="1"/>
  <c r="BS209" i="1"/>
  <c r="BT209" i="1"/>
  <c r="BS208" i="1"/>
  <c r="BT208" i="1"/>
  <c r="D208" i="1" s="1"/>
  <c r="BT207" i="1"/>
  <c r="BS207" i="1"/>
  <c r="D203" i="1"/>
  <c r="D204" i="1"/>
  <c r="D202" i="1"/>
  <c r="D199" i="1"/>
  <c r="D198" i="1"/>
  <c r="D197" i="1"/>
  <c r="D194" i="1"/>
  <c r="D193" i="1"/>
  <c r="D192" i="1"/>
  <c r="BS186" i="1"/>
  <c r="BT186" i="1"/>
  <c r="BT187" i="1"/>
  <c r="BT188" i="1"/>
  <c r="BT189" i="1"/>
  <c r="BT190" i="1"/>
  <c r="BT191" i="1"/>
  <c r="BS187" i="1"/>
  <c r="BS188" i="1"/>
  <c r="BS189" i="1"/>
  <c r="BS190" i="1"/>
  <c r="BS191" i="1"/>
  <c r="BT185" i="1"/>
  <c r="BT182" i="1"/>
  <c r="BS182" i="1"/>
  <c r="BT181" i="1"/>
  <c r="BS181" i="1"/>
  <c r="BS178" i="1"/>
  <c r="BT178" i="1"/>
  <c r="BS179" i="1"/>
  <c r="BT179" i="1"/>
  <c r="BS180" i="1"/>
  <c r="BT180" i="1"/>
  <c r="BS177" i="1"/>
  <c r="BT177" i="1"/>
  <c r="BS176" i="1"/>
  <c r="BT176" i="1"/>
  <c r="BT175" i="1"/>
  <c r="BS175" i="1"/>
  <c r="BT174" i="1"/>
  <c r="BT171" i="1"/>
  <c r="BS171" i="1"/>
  <c r="BT170" i="1"/>
  <c r="BS170" i="1"/>
  <c r="BS168" i="1"/>
  <c r="BT168" i="1"/>
  <c r="BS169" i="1"/>
  <c r="BT169" i="1"/>
  <c r="BS167" i="1"/>
  <c r="BT167" i="1"/>
  <c r="BS166" i="1"/>
  <c r="BT166" i="1"/>
  <c r="BS165" i="1"/>
  <c r="BT165" i="1"/>
  <c r="BT164" i="1"/>
  <c r="BS164" i="1"/>
  <c r="BT163" i="1"/>
  <c r="BS160" i="1"/>
  <c r="BT160" i="1"/>
  <c r="BT159" i="1"/>
  <c r="BS159" i="1"/>
  <c r="D222" i="1" l="1"/>
  <c r="D209" i="1"/>
  <c r="D207" i="1"/>
  <c r="D223" i="1"/>
  <c r="D171" i="1"/>
  <c r="D182" i="1"/>
  <c r="D170" i="1"/>
  <c r="D159" i="1"/>
  <c r="D181" i="1"/>
  <c r="D160" i="1"/>
  <c r="BS143" i="1" l="1"/>
  <c r="BT156" i="1"/>
  <c r="BT157" i="1"/>
  <c r="BT158" i="1"/>
  <c r="BS156" i="1"/>
  <c r="BS157" i="1"/>
  <c r="BS158" i="1"/>
  <c r="BT155" i="1"/>
  <c r="BS155" i="1"/>
  <c r="BS149" i="1"/>
  <c r="BT149" i="1"/>
  <c r="BS150" i="1"/>
  <c r="BT150" i="1"/>
  <c r="BS151" i="1"/>
  <c r="BT152" i="1"/>
  <c r="BS153" i="1"/>
  <c r="BT153" i="1"/>
  <c r="BS154" i="1"/>
  <c r="BT154" i="1"/>
  <c r="BS147" i="1"/>
  <c r="D147" i="1" s="1"/>
  <c r="BT147" i="1"/>
  <c r="BT146" i="1"/>
  <c r="BS146" i="1"/>
  <c r="BT145" i="1"/>
  <c r="BS145" i="1"/>
  <c r="BS135" i="1"/>
  <c r="BT135" i="1"/>
  <c r="BS136" i="1"/>
  <c r="BT136" i="1"/>
  <c r="BS137" i="1"/>
  <c r="BT138" i="1"/>
  <c r="BS139" i="1"/>
  <c r="BT139" i="1"/>
  <c r="BS140" i="1"/>
  <c r="BT140" i="1"/>
  <c r="BS141" i="1"/>
  <c r="BT141" i="1"/>
  <c r="BS142" i="1"/>
  <c r="BT142" i="1"/>
  <c r="BT143" i="1"/>
  <c r="BS144" i="1"/>
  <c r="BT144" i="1"/>
  <c r="BT132" i="1"/>
  <c r="BS132" i="1"/>
  <c r="D132" i="1" s="1"/>
  <c r="BT131" i="1"/>
  <c r="BS131" i="1"/>
  <c r="BS123" i="1"/>
  <c r="BT123" i="1"/>
  <c r="D146" i="1" l="1"/>
  <c r="D145" i="1"/>
  <c r="BS122" i="1"/>
  <c r="BT122" i="1"/>
  <c r="BT125" i="1"/>
  <c r="BS124" i="1"/>
  <c r="BS126" i="1"/>
  <c r="BT126" i="1"/>
  <c r="BS127" i="1"/>
  <c r="BT127" i="1"/>
  <c r="BS128" i="1"/>
  <c r="BT128" i="1"/>
  <c r="BS129" i="1"/>
  <c r="BT129" i="1"/>
  <c r="BS130" i="1"/>
  <c r="BT130" i="1"/>
  <c r="BT119" i="1"/>
  <c r="BS119" i="1"/>
  <c r="BS118" i="1"/>
  <c r="BT118" i="1"/>
  <c r="BS111" i="1"/>
  <c r="BS110" i="1"/>
  <c r="BT110" i="1"/>
  <c r="BS109" i="1"/>
  <c r="BT109" i="1"/>
  <c r="BT112" i="1"/>
  <c r="BS113" i="1"/>
  <c r="BT113" i="1"/>
  <c r="BS114" i="1"/>
  <c r="BT114" i="1"/>
  <c r="BS115" i="1"/>
  <c r="BT115" i="1"/>
  <c r="BS116" i="1"/>
  <c r="BT116" i="1"/>
  <c r="BS117" i="1"/>
  <c r="BT117" i="1"/>
  <c r="BT106" i="1"/>
  <c r="BS106" i="1"/>
  <c r="D119" i="1" l="1"/>
  <c r="D106" i="1"/>
  <c r="BT97" i="1"/>
  <c r="BT100" i="1"/>
  <c r="BT101" i="1"/>
  <c r="BT103" i="1"/>
  <c r="BT104" i="1"/>
  <c r="BT105" i="1"/>
  <c r="BT96" i="1"/>
  <c r="BV97" i="1"/>
  <c r="BW97" i="1"/>
  <c r="BX97" i="1"/>
  <c r="BV100" i="1"/>
  <c r="BW100" i="1"/>
  <c r="BX100" i="1"/>
  <c r="BV101" i="1"/>
  <c r="BW101" i="1"/>
  <c r="BX101" i="1"/>
  <c r="BV104" i="1"/>
  <c r="BW104" i="1"/>
  <c r="BX104" i="1"/>
  <c r="BV105" i="1"/>
  <c r="BW105" i="1"/>
  <c r="BX105" i="1"/>
  <c r="BV96" i="1"/>
  <c r="BW96" i="1"/>
  <c r="BX96" i="1"/>
  <c r="BT87" i="1"/>
  <c r="BT90" i="1"/>
  <c r="BT91" i="1"/>
  <c r="BT93" i="1"/>
  <c r="BT94" i="1"/>
  <c r="BT95" i="1"/>
  <c r="BT86" i="1"/>
  <c r="BV87" i="1"/>
  <c r="BW87" i="1"/>
  <c r="BX87" i="1"/>
  <c r="BV90" i="1"/>
  <c r="BW90" i="1"/>
  <c r="BX90" i="1"/>
  <c r="BV91" i="1"/>
  <c r="BW91" i="1"/>
  <c r="BX91" i="1"/>
  <c r="BV94" i="1"/>
  <c r="BW94" i="1"/>
  <c r="BX94" i="1"/>
  <c r="BV95" i="1"/>
  <c r="BW95" i="1"/>
  <c r="BX95" i="1"/>
  <c r="BW86" i="1"/>
  <c r="BX86" i="1"/>
  <c r="BV86" i="1"/>
  <c r="BS87" i="1" l="1"/>
  <c r="D87" i="1" s="1"/>
  <c r="BS90" i="1"/>
  <c r="BS105" i="1"/>
  <c r="BS97" i="1"/>
  <c r="D97" i="1" s="1"/>
  <c r="BS86" i="1"/>
  <c r="D86" i="1" s="1"/>
  <c r="BS94" i="1"/>
  <c r="BS96" i="1"/>
  <c r="D96" i="1" s="1"/>
  <c r="BS100" i="1"/>
  <c r="BS95" i="1"/>
  <c r="BS101" i="1"/>
  <c r="BS91" i="1"/>
  <c r="BS104" i="1"/>
  <c r="BT78" i="1"/>
  <c r="BT79" i="1"/>
  <c r="BT80" i="1"/>
  <c r="BT81" i="1"/>
  <c r="BT82" i="1"/>
  <c r="BT83" i="1"/>
  <c r="BT84" i="1"/>
  <c r="BT85" i="1"/>
  <c r="BT75" i="1"/>
  <c r="BV75" i="1"/>
  <c r="BW75" i="1"/>
  <c r="BX75" i="1"/>
  <c r="BV78" i="1"/>
  <c r="BW78" i="1"/>
  <c r="BX78" i="1"/>
  <c r="BV80" i="1"/>
  <c r="BW80" i="1"/>
  <c r="BX80" i="1"/>
  <c r="BV81" i="1"/>
  <c r="BW81" i="1"/>
  <c r="BX81" i="1"/>
  <c r="BV82" i="1"/>
  <c r="BW82" i="1"/>
  <c r="BX82" i="1"/>
  <c r="BV83" i="1"/>
  <c r="BW83" i="1"/>
  <c r="BX83" i="1"/>
  <c r="BV84" i="1"/>
  <c r="BW84" i="1"/>
  <c r="BX84" i="1"/>
  <c r="BV85" i="1"/>
  <c r="BW85" i="1"/>
  <c r="BX85" i="1"/>
  <c r="BT74" i="1"/>
  <c r="BW74" i="1"/>
  <c r="BX74" i="1"/>
  <c r="BV74" i="1"/>
  <c r="BT63" i="1"/>
  <c r="BT66" i="1"/>
  <c r="BT67" i="1"/>
  <c r="BT68" i="1"/>
  <c r="BT69" i="1"/>
  <c r="BT70" i="1"/>
  <c r="BT71" i="1"/>
  <c r="BT72" i="1"/>
  <c r="BT73" i="1"/>
  <c r="BV63" i="1"/>
  <c r="BW63" i="1"/>
  <c r="BX63" i="1"/>
  <c r="BV66" i="1"/>
  <c r="BW66" i="1"/>
  <c r="BX66" i="1"/>
  <c r="BV68" i="1"/>
  <c r="BW68" i="1"/>
  <c r="BX68" i="1"/>
  <c r="BV69" i="1"/>
  <c r="BW69" i="1"/>
  <c r="BX69" i="1"/>
  <c r="BV70" i="1"/>
  <c r="BW70" i="1"/>
  <c r="BX70" i="1"/>
  <c r="BV71" i="1"/>
  <c r="BW71" i="1"/>
  <c r="BX71" i="1"/>
  <c r="BV72" i="1"/>
  <c r="BW72" i="1"/>
  <c r="BX72" i="1"/>
  <c r="BV73" i="1"/>
  <c r="BW73" i="1"/>
  <c r="BX73" i="1"/>
  <c r="BT62" i="1"/>
  <c r="BT61" i="1"/>
  <c r="BW62" i="1"/>
  <c r="BX62" i="1"/>
  <c r="BV62" i="1"/>
  <c r="BV61" i="1"/>
  <c r="BT54" i="1"/>
  <c r="BT55" i="1"/>
  <c r="BT56" i="1"/>
  <c r="BT57" i="1"/>
  <c r="BT58" i="1"/>
  <c r="BT59" i="1"/>
  <c r="BT60" i="1"/>
  <c r="BV54" i="1"/>
  <c r="BW54" i="1"/>
  <c r="BX54" i="1"/>
  <c r="BV56" i="1"/>
  <c r="BW56" i="1"/>
  <c r="BX56" i="1"/>
  <c r="BV57" i="1"/>
  <c r="BW57" i="1"/>
  <c r="BX57" i="1"/>
  <c r="BV58" i="1"/>
  <c r="BW58" i="1"/>
  <c r="BX58" i="1"/>
  <c r="BV59" i="1"/>
  <c r="BW59" i="1"/>
  <c r="BX59" i="1"/>
  <c r="BV60" i="1"/>
  <c r="BW60" i="1"/>
  <c r="BX60" i="1"/>
  <c r="BW61" i="1"/>
  <c r="BX61" i="1"/>
  <c r="BV51" i="1"/>
  <c r="BT51" i="1"/>
  <c r="BW51" i="1"/>
  <c r="BX51" i="1"/>
  <c r="BT50" i="1"/>
  <c r="BW50" i="1"/>
  <c r="BX50" i="1"/>
  <c r="BV50" i="1"/>
  <c r="BT47" i="1"/>
  <c r="BT48" i="1"/>
  <c r="BT49" i="1"/>
  <c r="BV47" i="1"/>
  <c r="BW47" i="1"/>
  <c r="BX47" i="1"/>
  <c r="BV48" i="1"/>
  <c r="BW48" i="1"/>
  <c r="BX48" i="1"/>
  <c r="BV49" i="1"/>
  <c r="BW49" i="1"/>
  <c r="BX49" i="1"/>
  <c r="BT46" i="1"/>
  <c r="BV46" i="1"/>
  <c r="BW46" i="1"/>
  <c r="BX46" i="1"/>
  <c r="BT44" i="1"/>
  <c r="BT45" i="1"/>
  <c r="BV45" i="1"/>
  <c r="BW45" i="1"/>
  <c r="BX45" i="1"/>
  <c r="BV44" i="1"/>
  <c r="BW44" i="1"/>
  <c r="BX44" i="1"/>
  <c r="BT43" i="1"/>
  <c r="BV42" i="1"/>
  <c r="BT42" i="1"/>
  <c r="BW42" i="1"/>
  <c r="BX42" i="1"/>
  <c r="BT39" i="1"/>
  <c r="BV39" i="1"/>
  <c r="BW39" i="1"/>
  <c r="BX39" i="1"/>
  <c r="BT38" i="1"/>
  <c r="BW38" i="1"/>
  <c r="BX38" i="1"/>
  <c r="BV38" i="1"/>
  <c r="BV34" i="1"/>
  <c r="BW34" i="1"/>
  <c r="BX34" i="1"/>
  <c r="BV35" i="1"/>
  <c r="BW35" i="1"/>
  <c r="BX35" i="1"/>
  <c r="BV36" i="1"/>
  <c r="BW36" i="1"/>
  <c r="BX36" i="1"/>
  <c r="BV37" i="1"/>
  <c r="BW37" i="1"/>
  <c r="BX37" i="1"/>
  <c r="BW33" i="1"/>
  <c r="BX33" i="1"/>
  <c r="BV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BV28" i="1"/>
  <c r="BS54" i="1" l="1"/>
  <c r="BS46" i="1"/>
  <c r="BS49" i="1"/>
  <c r="D49" i="1" s="1"/>
  <c r="BS47" i="1"/>
  <c r="D47" i="1" s="1"/>
  <c r="BS56" i="1"/>
  <c r="BS70" i="1"/>
  <c r="BU70" i="1" s="1"/>
  <c r="D70" i="1" s="1"/>
  <c r="BS63" i="1"/>
  <c r="D63" i="1" s="1"/>
  <c r="BS85" i="1"/>
  <c r="D85" i="1" s="1"/>
  <c r="BS81" i="1"/>
  <c r="BS45" i="1"/>
  <c r="BU46" i="1"/>
  <c r="D46" i="1" s="1"/>
  <c r="BS73" i="1"/>
  <c r="BU73" i="1" s="1"/>
  <c r="BS58" i="1"/>
  <c r="BU58" i="1" s="1"/>
  <c r="D58" i="1" s="1"/>
  <c r="BS71" i="1"/>
  <c r="BU71" i="1" s="1"/>
  <c r="BS66" i="1"/>
  <c r="BS83" i="1"/>
  <c r="D83" i="1" s="1"/>
  <c r="BS82" i="1"/>
  <c r="BU82" i="1" s="1"/>
  <c r="D82" i="1" s="1"/>
  <c r="BS75" i="1"/>
  <c r="D75" i="1" s="1"/>
  <c r="BS59" i="1"/>
  <c r="BU59" i="1" s="1"/>
  <c r="BS68" i="1"/>
  <c r="BS74" i="1"/>
  <c r="D74" i="1" s="1"/>
  <c r="BS78" i="1"/>
  <c r="BS48" i="1"/>
  <c r="D48" i="1" s="1"/>
  <c r="BS61" i="1"/>
  <c r="BU61" i="1" s="1"/>
  <c r="BS57" i="1"/>
  <c r="BS69" i="1"/>
  <c r="BS84" i="1"/>
  <c r="D84" i="1" s="1"/>
  <c r="BS80" i="1"/>
  <c r="D31" i="1"/>
  <c r="D36" i="1"/>
  <c r="D33" i="1"/>
  <c r="BS60" i="1"/>
  <c r="D60" i="1" s="1"/>
  <c r="BS39" i="1"/>
  <c r="D39" i="1" s="1"/>
  <c r="BS51" i="1"/>
  <c r="D51" i="1" s="1"/>
  <c r="BS62" i="1"/>
  <c r="D62" i="1" s="1"/>
  <c r="BS72" i="1"/>
  <c r="BU72" i="1" s="1"/>
  <c r="BS50" i="1"/>
  <c r="D50" i="1" s="1"/>
  <c r="BS44" i="1"/>
  <c r="D29" i="1"/>
  <c r="D35" i="1"/>
  <c r="D30" i="1"/>
  <c r="BS42" i="1"/>
  <c r="D32" i="1"/>
  <c r="D28" i="1"/>
  <c r="D37" i="1"/>
  <c r="D34" i="1"/>
  <c r="BS38" i="1"/>
  <c r="D38" i="1" s="1"/>
  <c r="D71" i="1" l="1"/>
  <c r="D73" i="1"/>
  <c r="BU47" i="1"/>
  <c r="BU49" i="1"/>
  <c r="BU85" i="1"/>
  <c r="BU48" i="1"/>
  <c r="BU83" i="1"/>
  <c r="D72" i="1"/>
  <c r="BU84" i="1"/>
  <c r="D59" i="1"/>
  <c r="BU60" i="1"/>
  <c r="D61" i="1"/>
  <c r="D27" i="1"/>
  <c r="D26" i="1"/>
  <c r="D25" i="1"/>
  <c r="D24" i="1"/>
  <c r="D23" i="1"/>
  <c r="D21" i="1"/>
  <c r="D20" i="1"/>
  <c r="D19" i="1"/>
  <c r="D18" i="1"/>
  <c r="D17" i="1"/>
  <c r="D16" i="1"/>
  <c r="D15" i="1"/>
  <c r="D14" i="1"/>
  <c r="D22" i="1"/>
  <c r="D13" i="1" l="1"/>
  <c r="D12" i="1"/>
  <c r="D11" i="1"/>
  <c r="D10" i="1"/>
  <c r="D4" i="1"/>
  <c r="D5" i="1"/>
  <c r="D6" i="1"/>
  <c r="D7" i="1"/>
  <c r="D9" i="1"/>
  <c r="D8" i="1"/>
</calcChain>
</file>

<file path=xl/sharedStrings.xml><?xml version="1.0" encoding="utf-8"?>
<sst xmlns="http://schemas.openxmlformats.org/spreadsheetml/2006/main" count="1089" uniqueCount="352">
  <si>
    <t>SNDG</t>
  </si>
  <si>
    <t>valore atteso</t>
  </si>
  <si>
    <t>IMP_SALDO_CC_M0</t>
  </si>
  <si>
    <t>IMP_SALDO_CC_M1</t>
  </si>
  <si>
    <t>IMP_SALDO_CC_M2</t>
  </si>
  <si>
    <t>IMP_VAL_MERC_CD_M0</t>
  </si>
  <si>
    <t>IMP_VAL_MERC_CD_M1</t>
  </si>
  <si>
    <t>IMP_VAL_MERC_CD_M2</t>
  </si>
  <si>
    <t>IMP_SALDO_PCT_M0</t>
  </si>
  <si>
    <t>IMP_SALDO_PCT_M1</t>
  </si>
  <si>
    <t>IMP_SALDO_PCT_M2</t>
  </si>
  <si>
    <t>IMP_SALDO_GPM_M0</t>
  </si>
  <si>
    <t>IMP_SALDO_GPM_M1</t>
  </si>
  <si>
    <t>IMP_SALDO_GPM_M2</t>
  </si>
  <si>
    <t>IMP_SALDO_ASSIC_M0</t>
  </si>
  <si>
    <t>IMP_SALDO_ASSIC_M1</t>
  </si>
  <si>
    <t>IMP_SALDO_ASSIC_M2</t>
  </si>
  <si>
    <t>IMP_SCONF_MAX_90GG</t>
  </si>
  <si>
    <t>NUM_GIO_SCONF_MAX_90GG</t>
  </si>
  <si>
    <t>IMP_SCONF_UTIL_MEAN_90GG</t>
  </si>
  <si>
    <t>IMP_SCONF_UTIL_MEANMISS_90GG</t>
  </si>
  <si>
    <t>IMP_SCONF_UTIL_MAX_90GG</t>
  </si>
  <si>
    <t>NUM_GIO_SCONFINO</t>
  </si>
  <si>
    <t>IMP_SCONFINO</t>
  </si>
  <si>
    <t>IMP_UTILIZZO_TOT</t>
  </si>
  <si>
    <t>IMP_ACC_REV_M0</t>
  </si>
  <si>
    <t>IMP_ACC_REV_M1</t>
  </si>
  <si>
    <t>IMP_ACC_REV_M2</t>
  </si>
  <si>
    <t>IMP_UTIL_REV_M0</t>
  </si>
  <si>
    <t>IMP_UTIL_REV_M1</t>
  </si>
  <si>
    <t>IMP_UTIL_REV_M2</t>
  </si>
  <si>
    <t>IMP_ACC_PROD_SCAD_M0</t>
  </si>
  <si>
    <t>IMP_ACC_PROD_SCAD_M1</t>
  </si>
  <si>
    <t>IMP_ACC_PROD_SCAD_M2</t>
  </si>
  <si>
    <t>IMP_UTIL_PROD_SCAD_M0</t>
  </si>
  <si>
    <t>IMP_UTIL_PROD_SCAD_M1</t>
  </si>
  <si>
    <t>IMP_UTIL_PROD_SCAD_M2</t>
  </si>
  <si>
    <t>IMP_ACC_CASSA_M0</t>
  </si>
  <si>
    <t>IMP_ACC_CASSA_M1</t>
  </si>
  <si>
    <t>IMP_ACC_CASSA_M2</t>
  </si>
  <si>
    <t>IMP_UTIL_CASSA_M0</t>
  </si>
  <si>
    <t>IMP_UTIL_CASSA_M1</t>
  </si>
  <si>
    <t>IMP_UTIL_CASSA_M2</t>
  </si>
  <si>
    <t>IMP_ACC_TOT_M0</t>
  </si>
  <si>
    <t>IMP_ACC_TOT_M1</t>
  </si>
  <si>
    <t>IMP_ACC_TOT_M2</t>
  </si>
  <si>
    <t>IMP_UTIL_TOT_M0</t>
  </si>
  <si>
    <t>IMP_UTIL_TOT_M1</t>
  </si>
  <si>
    <t>IMP_UTIL_TOT_M2</t>
  </si>
  <si>
    <t>IMP_ENTR_TOT_M0</t>
  </si>
  <si>
    <t>IMP_ENTR_TOT_M1</t>
  </si>
  <si>
    <t>IMP_ENTR_TOT_M2</t>
  </si>
  <si>
    <t>IMP_USC_CORR_M0</t>
  </si>
  <si>
    <t>IMP_USC_CORR_M1</t>
  </si>
  <si>
    <t>IMP_USC_CORR_M2</t>
  </si>
  <si>
    <t>IMP_USC_TOT_M0</t>
  </si>
  <si>
    <t>IMP_USC_TOT_M1</t>
  </si>
  <si>
    <t>IMP_USC_TOT_M2</t>
  </si>
  <si>
    <t>IMP_STIP_GIR_M0</t>
  </si>
  <si>
    <t>IMP_STIP_GIR_M1</t>
  </si>
  <si>
    <t>IMP_STIP_GIR_M2</t>
  </si>
  <si>
    <t>ERROR_MSG_IND</t>
  </si>
  <si>
    <t>-</t>
  </si>
  <si>
    <t>missing</t>
  </si>
  <si>
    <t>XRA000_1</t>
  </si>
  <si>
    <t>ERROR_MSG_IND_atteso</t>
  </si>
  <si>
    <t>Num</t>
  </si>
  <si>
    <t>Den</t>
  </si>
  <si>
    <t># Indicatore</t>
  </si>
  <si>
    <t>INDICATORE</t>
  </si>
  <si>
    <t>NUM_GIO_SCONF_MEANMISS_90GG</t>
  </si>
  <si>
    <t>IMP_SCONF_MEANMISS_90GG</t>
  </si>
  <si>
    <t>AFI000_1</t>
  </si>
  <si>
    <t>CAMPO_TEC_1</t>
  </si>
  <si>
    <t>CAMPO_TEC_2</t>
  </si>
  <si>
    <t>CAMPO_TEC_3</t>
  </si>
  <si>
    <t>ESITO</t>
  </si>
  <si>
    <t>XRA004_1 ???</t>
  </si>
  <si>
    <t>XRA004_1???</t>
  </si>
  <si>
    <t>CAMPO_TEC_4</t>
  </si>
  <si>
    <t>CAMPO_TEC_5</t>
  </si>
  <si>
    <t>CAMPO_TEC_6</t>
  </si>
  <si>
    <t>CAMPO_TEC_7</t>
  </si>
  <si>
    <t>CAMPO_TEC_8</t>
  </si>
  <si>
    <t>CAMPO_TEC_9</t>
  </si>
  <si>
    <t>CAMPO_TEC_10</t>
  </si>
  <si>
    <t>CAMPO_TEC_11</t>
  </si>
  <si>
    <t>CAMPO_TEC_12</t>
  </si>
  <si>
    <t>CAMPO_TEC_13</t>
  </si>
  <si>
    <t>CAMPO_TEC_14</t>
  </si>
  <si>
    <t>CAMPO_TEC_15</t>
  </si>
  <si>
    <t>IND_900</t>
  </si>
  <si>
    <t>AC</t>
  </si>
  <si>
    <t>CRZER002_1</t>
  </si>
  <si>
    <t>CRZER000_1</t>
  </si>
  <si>
    <t>CRZER003_2</t>
  </si>
  <si>
    <t>CRZER004_2</t>
  </si>
  <si>
    <t>AT</t>
  </si>
  <si>
    <t>CAMPO_TEC_16</t>
  </si>
  <si>
    <t>CRZER002_3</t>
  </si>
  <si>
    <t>CRZER002_2</t>
  </si>
  <si>
    <t>CRZER003_1</t>
  </si>
  <si>
    <t>CRZER004_1</t>
  </si>
  <si>
    <t xml:space="preserve">missing </t>
  </si>
  <si>
    <t>BILFAM000_1</t>
  </si>
  <si>
    <t>BILFAM004_1</t>
  </si>
  <si>
    <t>BILFAM002_1</t>
  </si>
  <si>
    <t>BILFAM002_2</t>
  </si>
  <si>
    <t>BILFAM003_1</t>
  </si>
  <si>
    <t>BILFAM003_2</t>
  </si>
  <si>
    <t>BILFAM004_2</t>
  </si>
  <si>
    <t>IMP_ENT_CORR_M0</t>
  </si>
  <si>
    <t>IMP_ENT_CORR_M1</t>
  </si>
  <si>
    <t>IMP_ENT_CORR_M2</t>
  </si>
  <si>
    <t>0000000000000255</t>
  </si>
  <si>
    <t>0000000000000256</t>
  </si>
  <si>
    <t>0000000000000257</t>
  </si>
  <si>
    <t>0000000000000258</t>
  </si>
  <si>
    <t>0000000000000259</t>
  </si>
  <si>
    <t>0000000000000260</t>
  </si>
  <si>
    <t>0000000000000261</t>
  </si>
  <si>
    <t>0000000000000262</t>
  </si>
  <si>
    <t>0000000000000263</t>
  </si>
  <si>
    <t>0000000000000264</t>
  </si>
  <si>
    <t>0000000000000265</t>
  </si>
  <si>
    <t>0000000000000266</t>
  </si>
  <si>
    <t>0000000000000269</t>
  </si>
  <si>
    <t>0000000000000267</t>
  </si>
  <si>
    <t>0000000000000268</t>
  </si>
  <si>
    <t>0000000000000270</t>
  </si>
  <si>
    <t>0000000000000271</t>
  </si>
  <si>
    <t>0000000000000272</t>
  </si>
  <si>
    <t>0000000000000273</t>
  </si>
  <si>
    <t>0000000000000274</t>
  </si>
  <si>
    <t>0000000000000275</t>
  </si>
  <si>
    <t>0000000000000276</t>
  </si>
  <si>
    <t>0000000000000277</t>
  </si>
  <si>
    <t>0000000000000278</t>
  </si>
  <si>
    <t>0000000000000279</t>
  </si>
  <si>
    <t>0000000000000280</t>
  </si>
  <si>
    <t>0000000000000281</t>
  </si>
  <si>
    <t>0000000000000282</t>
  </si>
  <si>
    <t>0000000000000283</t>
  </si>
  <si>
    <t>0000000000000284</t>
  </si>
  <si>
    <t>0000000000000285</t>
  </si>
  <si>
    <t>0000000000000286</t>
  </si>
  <si>
    <t>0000000000000287</t>
  </si>
  <si>
    <t>0000000000000288</t>
  </si>
  <si>
    <t>0000000000000289</t>
  </si>
  <si>
    <t>0000000000000290</t>
  </si>
  <si>
    <t>0000000000000291</t>
  </si>
  <si>
    <t>0000000000000292</t>
  </si>
  <si>
    <t>0000000000000293</t>
  </si>
  <si>
    <t>0000000000000294</t>
  </si>
  <si>
    <t>0000000000000295</t>
  </si>
  <si>
    <t>0000000000000296</t>
  </si>
  <si>
    <t>0000000000000297</t>
  </si>
  <si>
    <t>0000000000000298</t>
  </si>
  <si>
    <t>0000000000000299</t>
  </si>
  <si>
    <t>0000000000000300</t>
  </si>
  <si>
    <t>0000000000000301</t>
  </si>
  <si>
    <t>0000000000000302</t>
  </si>
  <si>
    <t>0000000000000303</t>
  </si>
  <si>
    <t>0000000000000304</t>
  </si>
  <si>
    <t>0000000000000305</t>
  </si>
  <si>
    <t>0000000000000306</t>
  </si>
  <si>
    <t>0000000000000307</t>
  </si>
  <si>
    <t>0000000000000308</t>
  </si>
  <si>
    <t>0000000000000309</t>
  </si>
  <si>
    <t>0000000000000310</t>
  </si>
  <si>
    <t>0000000000000311</t>
  </si>
  <si>
    <t>0000000000000312</t>
  </si>
  <si>
    <t>00000000000003013</t>
  </si>
  <si>
    <t>0000000000000314</t>
  </si>
  <si>
    <t>0000000000000315</t>
  </si>
  <si>
    <t>0000000000000316</t>
  </si>
  <si>
    <t>0000000000000317</t>
  </si>
  <si>
    <t>0000000000000318</t>
  </si>
  <si>
    <t>0000000000000319</t>
  </si>
  <si>
    <t>0000000000000320</t>
  </si>
  <si>
    <t>0000000000000321</t>
  </si>
  <si>
    <t>0000000000000322</t>
  </si>
  <si>
    <t>0000000000000323</t>
  </si>
  <si>
    <t>0000000000000324</t>
  </si>
  <si>
    <t>0000000000000325</t>
  </si>
  <si>
    <t>0000000000000326</t>
  </si>
  <si>
    <t>0000000000000327</t>
  </si>
  <si>
    <t>0000000000000328</t>
  </si>
  <si>
    <t>0000000000000329</t>
  </si>
  <si>
    <t>0000000000000330</t>
  </si>
  <si>
    <t>0000000000000331</t>
  </si>
  <si>
    <t>0000000000000332</t>
  </si>
  <si>
    <t>0000000000000333</t>
  </si>
  <si>
    <t>0000000000000334</t>
  </si>
  <si>
    <t>0000000000000335</t>
  </si>
  <si>
    <t>0000000000000336</t>
  </si>
  <si>
    <t>0000000000000337</t>
  </si>
  <si>
    <t>0000000000000338</t>
  </si>
  <si>
    <t>0000000000000339</t>
  </si>
  <si>
    <t>0000000000000340</t>
  </si>
  <si>
    <t>0000000000000342</t>
  </si>
  <si>
    <t>0000000000000341</t>
  </si>
  <si>
    <t>0000000000000343</t>
  </si>
  <si>
    <t>0000000000000344</t>
  </si>
  <si>
    <t>0000000000000345</t>
  </si>
  <si>
    <t>0000000000000346</t>
  </si>
  <si>
    <t>0000000000000347</t>
  </si>
  <si>
    <t>0000000000000348</t>
  </si>
  <si>
    <t>0000000000000349</t>
  </si>
  <si>
    <t>0000000000000350</t>
  </si>
  <si>
    <t>0000000000000351</t>
  </si>
  <si>
    <t>0000000000000352</t>
  </si>
  <si>
    <t>0000000000000353</t>
  </si>
  <si>
    <t>0000000000000354</t>
  </si>
  <si>
    <t>0000000000000355</t>
  </si>
  <si>
    <t>0000000000000356</t>
  </si>
  <si>
    <t>0000000000000357</t>
  </si>
  <si>
    <t>0000000000000358</t>
  </si>
  <si>
    <t>0000000000000359</t>
  </si>
  <si>
    <t>0000000000000360</t>
  </si>
  <si>
    <t>0000000000000361</t>
  </si>
  <si>
    <t>0000000000000363</t>
  </si>
  <si>
    <t>0000000000000364</t>
  </si>
  <si>
    <t>0000000000000365</t>
  </si>
  <si>
    <t>0000000000000366</t>
  </si>
  <si>
    <t>0000000000000367</t>
  </si>
  <si>
    <t>0000000000000368</t>
  </si>
  <si>
    <t>0000000000000369</t>
  </si>
  <si>
    <t>0000000000000370</t>
  </si>
  <si>
    <t>0000000000000371</t>
  </si>
  <si>
    <t>0000000000000372</t>
  </si>
  <si>
    <t>0000000000000373</t>
  </si>
  <si>
    <t>0000000000000374</t>
  </si>
  <si>
    <t>0000000000000375</t>
  </si>
  <si>
    <t>0000000000000376</t>
  </si>
  <si>
    <t>0000000000000377</t>
  </si>
  <si>
    <t>0000000000000378</t>
  </si>
  <si>
    <t>0000000000000379</t>
  </si>
  <si>
    <t>0000000000000380</t>
  </si>
  <si>
    <t>0000000000000381</t>
  </si>
  <si>
    <t>0000000000000382</t>
  </si>
  <si>
    <t>0000000000000383</t>
  </si>
  <si>
    <t>0000000000000384</t>
  </si>
  <si>
    <t>0000000000000385</t>
  </si>
  <si>
    <t>0000000000000386</t>
  </si>
  <si>
    <t>0000000000000387</t>
  </si>
  <si>
    <t>0000000000000388</t>
  </si>
  <si>
    <t>0000000000000389</t>
  </si>
  <si>
    <t>0000000000000390</t>
  </si>
  <si>
    <t>0000000000000391</t>
  </si>
  <si>
    <t>0000000000000392</t>
  </si>
  <si>
    <t>0000000000000393</t>
  </si>
  <si>
    <t>0000000000000394</t>
  </si>
  <si>
    <t>0000000000000395</t>
  </si>
  <si>
    <t>0000000000000396</t>
  </si>
  <si>
    <t>0000000000000397</t>
  </si>
  <si>
    <t>0000000000000398</t>
  </si>
  <si>
    <t>0000000000000399</t>
  </si>
  <si>
    <t>0000000000000400</t>
  </si>
  <si>
    <t>0000000000000401</t>
  </si>
  <si>
    <t>0000000000000402</t>
  </si>
  <si>
    <t>0000000000000403</t>
  </si>
  <si>
    <t>0000000000000404</t>
  </si>
  <si>
    <t>0000000000000405</t>
  </si>
  <si>
    <t>0000000000000406</t>
  </si>
  <si>
    <t>0000000000000407</t>
  </si>
  <si>
    <t>0000000000000408</t>
  </si>
  <si>
    <t>0000000000000409</t>
  </si>
  <si>
    <t>0000000000000410</t>
  </si>
  <si>
    <t>0000000000000411</t>
  </si>
  <si>
    <t>0000000000000412</t>
  </si>
  <si>
    <t>0000000000000413</t>
  </si>
  <si>
    <t>0000000000000414</t>
  </si>
  <si>
    <t>0000000000000415</t>
  </si>
  <si>
    <t>0000000000000416</t>
  </si>
  <si>
    <t>0000000000000417</t>
  </si>
  <si>
    <t>00000000000004138</t>
  </si>
  <si>
    <t>0000000000000419</t>
  </si>
  <si>
    <t>0000000000000420</t>
  </si>
  <si>
    <t>0000000000000421</t>
  </si>
  <si>
    <t>0000000000000422</t>
  </si>
  <si>
    <t>0000000000000423</t>
  </si>
  <si>
    <t>0000000000000424</t>
  </si>
  <si>
    <t>0000000000000425</t>
  </si>
  <si>
    <t>0000000000000426</t>
  </si>
  <si>
    <t>0000000000000427</t>
  </si>
  <si>
    <t>0000000000000428</t>
  </si>
  <si>
    <t>0000000000000429</t>
  </si>
  <si>
    <t>0000000000000430</t>
  </si>
  <si>
    <t>0000000000000431</t>
  </si>
  <si>
    <t>0000000000000432</t>
  </si>
  <si>
    <t>0000000000000433</t>
  </si>
  <si>
    <t>0000000000000434</t>
  </si>
  <si>
    <t>0000000000000435</t>
  </si>
  <si>
    <t>0000000000000436</t>
  </si>
  <si>
    <t>0000000000000437</t>
  </si>
  <si>
    <t>0000000000000438</t>
  </si>
  <si>
    <t>0000000000000439</t>
  </si>
  <si>
    <t>0000000000000440</t>
  </si>
  <si>
    <t>0000000000000441</t>
  </si>
  <si>
    <t>0000000000000442</t>
  </si>
  <si>
    <t>0000000000000443</t>
  </si>
  <si>
    <t>0000000000000444</t>
  </si>
  <si>
    <t>0000000000000445</t>
  </si>
  <si>
    <t>0000000000000446</t>
  </si>
  <si>
    <t>0000000000000447</t>
  </si>
  <si>
    <t>0000000000000448</t>
  </si>
  <si>
    <t>0000000000000449</t>
  </si>
  <si>
    <t>0000000000000450</t>
  </si>
  <si>
    <t>0000000000000451</t>
  </si>
  <si>
    <t>0000000000000452</t>
  </si>
  <si>
    <t>0000000000000453</t>
  </si>
  <si>
    <t>0000000000000454</t>
  </si>
  <si>
    <t>0000000000000455</t>
  </si>
  <si>
    <t>0000000000000456</t>
  </si>
  <si>
    <t>0000000000000457</t>
  </si>
  <si>
    <t>0000000000000458</t>
  </si>
  <si>
    <t>0000000000000459</t>
  </si>
  <si>
    <t>0000000000000460</t>
  </si>
  <si>
    <t>0000000000000461</t>
  </si>
  <si>
    <t>0000000000000462</t>
  </si>
  <si>
    <t>0000000000000463</t>
  </si>
  <si>
    <t>0000000000000464</t>
  </si>
  <si>
    <t>0000000000000465</t>
  </si>
  <si>
    <t>0000000000000466</t>
  </si>
  <si>
    <t>0000000000000467</t>
  </si>
  <si>
    <t>0000000000000468</t>
  </si>
  <si>
    <t>0000000000000469</t>
  </si>
  <si>
    <t>0000000000000470</t>
  </si>
  <si>
    <t>0000000000000471</t>
  </si>
  <si>
    <t>0000000000000472</t>
  </si>
  <si>
    <t>0000000000000473</t>
  </si>
  <si>
    <t>0000000000000474</t>
  </si>
  <si>
    <t>0000000000000475</t>
  </si>
  <si>
    <t>0000000000000476</t>
  </si>
  <si>
    <t>0000000000000477</t>
  </si>
  <si>
    <t>0000000000000478</t>
  </si>
  <si>
    <t>0000000000000479</t>
  </si>
  <si>
    <t>0000000000000480</t>
  </si>
  <si>
    <t>0000000000000481</t>
  </si>
  <si>
    <t>0000000000000482</t>
  </si>
  <si>
    <t>0000000000000483</t>
  </si>
  <si>
    <t>0000000000000484</t>
  </si>
  <si>
    <t>0000000000000485</t>
  </si>
  <si>
    <t>0000000000000486</t>
  </si>
  <si>
    <t>0000000000000487</t>
  </si>
  <si>
    <t>0000000000000488</t>
  </si>
  <si>
    <t>0000000000000489</t>
  </si>
  <si>
    <t>0000000000000490</t>
  </si>
  <si>
    <t>0000000000000491</t>
  </si>
  <si>
    <t>0000000000000492</t>
  </si>
  <si>
    <t>0000000000000493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</si>
</sst>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3" fillId="0" borderId="2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M244"/>
  <sheetViews>
    <sheetView tabSelected="1" zoomScale="90" zoomScaleNormal="90" workbookViewId="0">
      <pane xSplit="5" ySplit="3" topLeftCell="BJ4" activePane="bottomRight" state="frozen"/>
      <selection pane="topRight" activeCell="F1" sqref="F1"/>
      <selection pane="bottomLeft" activeCell="A4" sqref="A4"/>
      <selection pane="bottomRight" activeCell="C26" sqref="C26:D27"/>
    </sheetView>
  </sheetViews>
  <sheetFormatPr defaultRowHeight="14.4" x14ac:dyDescent="0.3"/>
  <cols>
    <col min="1" max="1" width="8.88671875" style="3" customWidth="1"/>
    <col min="2" max="2" width="19" style="3" customWidth="1"/>
    <col min="3" max="4" width="13.6640625" style="3" customWidth="1"/>
    <col min="5" max="5" width="22.6640625" style="3" bestFit="1" customWidth="1"/>
    <col min="6" max="6" width="27.44140625" style="3" customWidth="1"/>
    <col min="7" max="7" width="33.88671875" style="3" customWidth="1"/>
    <col min="8" max="8" width="24.88671875" style="3" customWidth="1"/>
    <col min="9" max="9" width="30.44140625" style="3" customWidth="1"/>
    <col min="10" max="10" width="31.77734375" style="3" customWidth="1"/>
    <col min="11" max="11" width="37.109375" style="3" customWidth="1"/>
    <col min="12" max="12" width="30.44140625" style="3" customWidth="1"/>
    <col min="13" max="13" width="21.77734375" style="3" customWidth="1"/>
    <col min="14" max="14" width="16.21875" style="3" customWidth="1"/>
    <col min="15" max="15" width="19.5546875" style="3" customWidth="1"/>
    <col min="16" max="16" width="21" style="3" customWidth="1"/>
    <col min="17" max="17" width="20.6640625" style="3" customWidth="1"/>
    <col min="18" max="18" width="21" style="3" customWidth="1"/>
    <col min="19" max="19" width="24.88671875" style="3" customWidth="1"/>
    <col min="20" max="20" width="24.5546875" style="3" customWidth="1"/>
    <col min="21" max="21" width="24.88671875" style="3" customWidth="1"/>
    <col min="22" max="22" width="22.109375" style="3" customWidth="1"/>
    <col min="23" max="23" width="21.77734375" style="3" customWidth="1"/>
    <col min="24" max="24" width="22.109375" style="3" customWidth="1"/>
    <col min="25" max="37" width="25.109375" style="3" customWidth="1"/>
    <col min="38" max="38" width="28.21875" style="3" customWidth="1"/>
    <col min="39" max="39" width="27.88671875" style="3" customWidth="1"/>
    <col min="40" max="41" width="28.21875" style="3" customWidth="1"/>
    <col min="42" max="42" width="27.88671875" style="3" customWidth="1"/>
    <col min="43" max="43" width="28.21875" style="3" customWidth="1"/>
    <col min="44" max="61" width="25.109375" style="3" customWidth="1"/>
    <col min="62" max="62" width="21.21875" style="3" customWidth="1"/>
    <col min="63" max="63" width="21" style="3" customWidth="1"/>
    <col min="64" max="64" width="21.21875" style="3" customWidth="1"/>
    <col min="65" max="65" width="19" style="3" customWidth="1"/>
    <col min="66" max="66" width="18.77734375" style="3" customWidth="1"/>
    <col min="67" max="68" width="19" style="3" customWidth="1"/>
    <col min="69" max="69" width="17.88671875" style="3" customWidth="1"/>
    <col min="70" max="70" width="19" style="3" customWidth="1"/>
    <col min="71" max="71" width="22.6640625" style="3" bestFit="1" customWidth="1"/>
    <col min="72" max="72" width="16.109375" style="3" bestFit="1" customWidth="1"/>
    <col min="73" max="76" width="16.109375" style="3" customWidth="1"/>
    <col min="77" max="77" width="13.5546875" style="3" bestFit="1" customWidth="1"/>
    <col min="78" max="78" width="18.5546875" style="3" customWidth="1"/>
    <col min="79" max="82" width="13.5546875" style="3" bestFit="1" customWidth="1"/>
    <col min="83" max="87" width="14.5546875" style="3" bestFit="1" customWidth="1"/>
    <col min="88" max="88" width="15.21875" style="3" bestFit="1" customWidth="1"/>
    <col min="89" max="89" width="11.44140625" style="3" bestFit="1" customWidth="1"/>
    <col min="90" max="90" width="16.109375" style="3" bestFit="1" customWidth="1"/>
    <col min="91" max="16384" width="8.88671875" style="3"/>
  </cols>
  <sheetData>
    <row r="3" spans="1:91" ht="19.2" customHeight="1" x14ac:dyDescent="0.3">
      <c r="A3" s="4"/>
      <c r="B3" s="5" t="s">
        <v>0</v>
      </c>
      <c r="C3" s="5" t="s">
        <v>68</v>
      </c>
      <c r="D3" s="5" t="s">
        <v>1</v>
      </c>
      <c r="E3" s="5" t="s">
        <v>65</v>
      </c>
      <c r="F3" s="5" t="s">
        <v>71</v>
      </c>
      <c r="G3" s="5" t="s">
        <v>70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5" t="s">
        <v>22</v>
      </c>
      <c r="N3" s="5" t="s">
        <v>23</v>
      </c>
      <c r="O3" s="5" t="s">
        <v>24</v>
      </c>
      <c r="P3" s="5" t="s">
        <v>2</v>
      </c>
      <c r="Q3" s="5" t="s">
        <v>3</v>
      </c>
      <c r="R3" s="5" t="s">
        <v>4</v>
      </c>
      <c r="S3" s="5" t="s">
        <v>5</v>
      </c>
      <c r="T3" s="5" t="s">
        <v>6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5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91</v>
      </c>
      <c r="AF3" s="5" t="s">
        <v>25</v>
      </c>
      <c r="AG3" s="5" t="s">
        <v>26</v>
      </c>
      <c r="AH3" s="5" t="s">
        <v>27</v>
      </c>
      <c r="AI3" s="5" t="s">
        <v>28</v>
      </c>
      <c r="AJ3" s="5" t="s">
        <v>29</v>
      </c>
      <c r="AK3" s="5" t="s">
        <v>30</v>
      </c>
      <c r="AL3" s="5" t="s">
        <v>31</v>
      </c>
      <c r="AM3" s="5" t="s">
        <v>32</v>
      </c>
      <c r="AN3" s="5" t="s">
        <v>33</v>
      </c>
      <c r="AO3" s="5" t="s">
        <v>34</v>
      </c>
      <c r="AP3" s="5" t="s">
        <v>35</v>
      </c>
      <c r="AQ3" s="5" t="s">
        <v>36</v>
      </c>
      <c r="AR3" s="5" t="s">
        <v>37</v>
      </c>
      <c r="AS3" s="5" t="s">
        <v>38</v>
      </c>
      <c r="AT3" s="5" t="s">
        <v>39</v>
      </c>
      <c r="AU3" s="5" t="s">
        <v>40</v>
      </c>
      <c r="AV3" s="5" t="s">
        <v>41</v>
      </c>
      <c r="AW3" s="5" t="s">
        <v>42</v>
      </c>
      <c r="AX3" s="5" t="s">
        <v>43</v>
      </c>
      <c r="AY3" s="5" t="s">
        <v>44</v>
      </c>
      <c r="AZ3" s="5" t="s">
        <v>45</v>
      </c>
      <c r="BA3" s="5" t="s">
        <v>46</v>
      </c>
      <c r="BB3" s="5" t="s">
        <v>47</v>
      </c>
      <c r="BC3" s="5" t="s">
        <v>48</v>
      </c>
      <c r="BD3" s="5" t="s">
        <v>111</v>
      </c>
      <c r="BE3" s="5" t="s">
        <v>112</v>
      </c>
      <c r="BF3" s="5" t="s">
        <v>113</v>
      </c>
      <c r="BG3" s="5" t="s">
        <v>49</v>
      </c>
      <c r="BH3" s="5" t="s">
        <v>50</v>
      </c>
      <c r="BI3" s="5" t="s">
        <v>51</v>
      </c>
      <c r="BJ3" s="5" t="s">
        <v>52</v>
      </c>
      <c r="BK3" s="5" t="s">
        <v>53</v>
      </c>
      <c r="BL3" s="5" t="s">
        <v>54</v>
      </c>
      <c r="BM3" s="5" t="s">
        <v>55</v>
      </c>
      <c r="BN3" s="5" t="s">
        <v>56</v>
      </c>
      <c r="BO3" s="5" t="s">
        <v>57</v>
      </c>
      <c r="BP3" s="5" t="s">
        <v>58</v>
      </c>
      <c r="BQ3" s="5" t="s">
        <v>59</v>
      </c>
      <c r="BR3" s="5" t="s">
        <v>60</v>
      </c>
      <c r="BS3" s="5" t="s">
        <v>66</v>
      </c>
      <c r="BT3" s="5" t="s">
        <v>67</v>
      </c>
      <c r="BU3" s="5" t="s">
        <v>73</v>
      </c>
      <c r="BV3" s="5" t="s">
        <v>74</v>
      </c>
      <c r="BW3" s="5" t="s">
        <v>75</v>
      </c>
      <c r="BX3" s="5" t="s">
        <v>79</v>
      </c>
      <c r="BY3" s="5" t="s">
        <v>80</v>
      </c>
      <c r="BZ3" s="5" t="s">
        <v>81</v>
      </c>
      <c r="CA3" s="5" t="s">
        <v>82</v>
      </c>
      <c r="CB3" s="5" t="s">
        <v>83</v>
      </c>
      <c r="CC3" s="5" t="s">
        <v>84</v>
      </c>
      <c r="CD3" s="5" t="s">
        <v>85</v>
      </c>
      <c r="CE3" s="5" t="s">
        <v>86</v>
      </c>
      <c r="CF3" s="5" t="s">
        <v>87</v>
      </c>
      <c r="CG3" s="5" t="s">
        <v>88</v>
      </c>
      <c r="CH3" s="5" t="s">
        <v>89</v>
      </c>
      <c r="CI3" s="5" t="s">
        <v>90</v>
      </c>
      <c r="CJ3" s="5" t="s">
        <v>98</v>
      </c>
      <c r="CK3" s="1" t="s">
        <v>69</v>
      </c>
      <c r="CL3" s="1" t="s">
        <v>61</v>
      </c>
      <c r="CM3" s="1" t="s">
        <v>76</v>
      </c>
    </row>
    <row r="4" spans="1:91" x14ac:dyDescent="0.3">
      <c r="B4" s="6" t="s">
        <v>114</v>
      </c>
      <c r="C4" s="9">
        <v>200</v>
      </c>
      <c r="D4" s="9">
        <f>IF(OR(F4&lt;0, F4 = "-"),"missing",F4)</f>
        <v>1000</v>
      </c>
      <c r="E4" s="9"/>
      <c r="F4" s="9">
        <v>1000</v>
      </c>
      <c r="G4" s="10"/>
      <c r="H4" s="10"/>
      <c r="I4" s="10"/>
      <c r="J4" s="10"/>
      <c r="K4" s="1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</row>
    <row r="5" spans="1:91" x14ac:dyDescent="0.3">
      <c r="B5" s="6" t="s">
        <v>115</v>
      </c>
      <c r="C5" s="9">
        <v>200</v>
      </c>
      <c r="D5" s="9" t="str">
        <f>IF(OR(F5&lt;0, F5 = "-"),"missing",F5)</f>
        <v>missing</v>
      </c>
      <c r="E5" s="13" t="s">
        <v>64</v>
      </c>
      <c r="F5" s="9" t="s">
        <v>62</v>
      </c>
      <c r="G5" s="10"/>
      <c r="H5" s="10"/>
      <c r="I5" s="10"/>
      <c r="J5" s="10"/>
      <c r="K5" s="1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</row>
    <row r="6" spans="1:91" x14ac:dyDescent="0.3">
      <c r="B6" s="6" t="s">
        <v>116</v>
      </c>
      <c r="C6" s="34">
        <v>200</v>
      </c>
      <c r="D6" s="34" t="str">
        <f>IF(OR(F6&lt;0, F6 = "-"),"missing",F6)</f>
        <v>missing</v>
      </c>
      <c r="E6" s="14" t="s">
        <v>78</v>
      </c>
      <c r="F6" s="9">
        <v>-100</v>
      </c>
      <c r="G6" s="10"/>
      <c r="H6" s="10"/>
      <c r="I6" s="10"/>
      <c r="J6" s="10"/>
      <c r="K6" s="1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</row>
    <row r="7" spans="1:91" x14ac:dyDescent="0.3">
      <c r="B7" s="6" t="s">
        <v>117</v>
      </c>
      <c r="C7" s="9">
        <v>201</v>
      </c>
      <c r="D7" s="9">
        <f>IF(OR(G7&lt;0, G7 = "-"),"missing",G7)</f>
        <v>15</v>
      </c>
      <c r="E7" s="10"/>
      <c r="F7" s="10"/>
      <c r="G7" s="10">
        <v>15</v>
      </c>
      <c r="H7" s="10"/>
      <c r="I7" s="10"/>
      <c r="J7" s="10"/>
      <c r="K7" s="1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</row>
    <row r="8" spans="1:91" x14ac:dyDescent="0.3">
      <c r="B8" s="6" t="s">
        <v>118</v>
      </c>
      <c r="C8" s="9">
        <v>201</v>
      </c>
      <c r="D8" s="9" t="str">
        <f>IF(OR(G8&lt;0, G8 = "-"),"missing",G8)</f>
        <v>missing</v>
      </c>
      <c r="E8" s="13" t="s">
        <v>64</v>
      </c>
      <c r="F8" s="10"/>
      <c r="G8" s="10" t="s">
        <v>62</v>
      </c>
      <c r="H8" s="10"/>
      <c r="I8" s="10"/>
      <c r="J8" s="10"/>
      <c r="K8" s="10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</row>
    <row r="9" spans="1:91" x14ac:dyDescent="0.3">
      <c r="B9" s="6" t="s">
        <v>119</v>
      </c>
      <c r="C9" s="34">
        <v>201</v>
      </c>
      <c r="D9" s="34" t="str">
        <f>IF(OR(G9&lt;0, G9 = "-"),"missing",G9)</f>
        <v>missing</v>
      </c>
      <c r="E9" s="14" t="s">
        <v>77</v>
      </c>
      <c r="F9" s="10"/>
      <c r="G9" s="10">
        <v>-3</v>
      </c>
      <c r="H9" s="10"/>
      <c r="I9" s="10"/>
      <c r="J9" s="10"/>
      <c r="K9" s="1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</row>
    <row r="10" spans="1:91" x14ac:dyDescent="0.3">
      <c r="B10" s="6" t="s">
        <v>120</v>
      </c>
      <c r="C10" s="1">
        <v>202</v>
      </c>
      <c r="D10" s="10">
        <f>IF(OR(H10&lt;0, H10 = "-"),"missing",H10)</f>
        <v>100</v>
      </c>
      <c r="E10" s="10"/>
      <c r="F10" s="10"/>
      <c r="G10" s="10"/>
      <c r="H10" s="10">
        <v>100</v>
      </c>
      <c r="I10" s="10"/>
      <c r="J10" s="10"/>
      <c r="K10" s="1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</row>
    <row r="11" spans="1:91" x14ac:dyDescent="0.3">
      <c r="B11" s="6" t="s">
        <v>121</v>
      </c>
      <c r="C11" s="1">
        <v>202</v>
      </c>
      <c r="D11" s="10" t="str">
        <f>IF(OR(H11&lt;0, H11 = "-"),"missing",H11)</f>
        <v>missing</v>
      </c>
      <c r="E11" s="15" t="s">
        <v>64</v>
      </c>
      <c r="F11" s="10"/>
      <c r="G11" s="10"/>
      <c r="H11" s="10" t="s">
        <v>62</v>
      </c>
      <c r="I11" s="10"/>
      <c r="J11" s="10"/>
      <c r="K11" s="10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</row>
    <row r="12" spans="1:91" x14ac:dyDescent="0.3">
      <c r="B12" s="6" t="s">
        <v>122</v>
      </c>
      <c r="C12" s="1">
        <v>203</v>
      </c>
      <c r="D12" s="10">
        <f>IF(OR(I12&lt;0, I12 = "-"),"missing",I12)</f>
        <v>12</v>
      </c>
      <c r="E12" s="10"/>
      <c r="F12" s="10"/>
      <c r="G12" s="10"/>
      <c r="H12" s="10"/>
      <c r="I12" s="10">
        <v>12</v>
      </c>
      <c r="J12" s="10"/>
      <c r="K12" s="10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</row>
    <row r="13" spans="1:91" x14ac:dyDescent="0.3">
      <c r="B13" s="6" t="s">
        <v>123</v>
      </c>
      <c r="C13" s="1">
        <v>203</v>
      </c>
      <c r="D13" s="10" t="str">
        <f>IF(OR(I13&lt;0, I13 = "-"),"missing",I13)</f>
        <v>missing</v>
      </c>
      <c r="E13" s="15" t="s">
        <v>64</v>
      </c>
      <c r="F13" s="10"/>
      <c r="G13" s="10"/>
      <c r="H13" s="10"/>
      <c r="I13" s="10" t="s">
        <v>62</v>
      </c>
      <c r="J13" s="10"/>
      <c r="K13" s="10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</row>
    <row r="14" spans="1:91" x14ac:dyDescent="0.3">
      <c r="B14" s="6" t="s">
        <v>124</v>
      </c>
      <c r="C14" s="1">
        <v>204</v>
      </c>
      <c r="D14" s="10">
        <f>IF(OR(I14&lt;0, J14 = "-"),"missing",J14)</f>
        <v>0.75</v>
      </c>
      <c r="E14" s="10"/>
      <c r="F14" s="10"/>
      <c r="G14" s="10"/>
      <c r="H14" s="10"/>
      <c r="I14" s="10"/>
      <c r="J14" s="10">
        <v>0.75</v>
      </c>
      <c r="K14" s="1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</row>
    <row r="15" spans="1:91" x14ac:dyDescent="0.3">
      <c r="B15" s="6" t="s">
        <v>122</v>
      </c>
      <c r="C15" s="1">
        <v>204</v>
      </c>
      <c r="D15" s="10" t="str">
        <f>IF(OR(J15&lt;0, J15 = "-"),"missing",J15)</f>
        <v>missing</v>
      </c>
      <c r="E15" s="15" t="s">
        <v>64</v>
      </c>
      <c r="F15" s="10"/>
      <c r="G15" s="10"/>
      <c r="H15" s="10"/>
      <c r="I15" s="10"/>
      <c r="J15" s="10" t="s">
        <v>62</v>
      </c>
      <c r="K15" s="1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</row>
    <row r="16" spans="1:91" x14ac:dyDescent="0.3">
      <c r="B16" s="6" t="s">
        <v>123</v>
      </c>
      <c r="C16" s="1">
        <v>205</v>
      </c>
      <c r="D16" s="10">
        <f>IF(OR(K16&lt;0, K16 = "-"),"missing",K16)</f>
        <v>0.47</v>
      </c>
      <c r="E16" s="10"/>
      <c r="F16" s="10"/>
      <c r="G16" s="10"/>
      <c r="H16" s="10"/>
      <c r="I16" s="10"/>
      <c r="J16" s="10"/>
      <c r="K16" s="10">
        <v>0.47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</row>
    <row r="17" spans="2:91" x14ac:dyDescent="0.3">
      <c r="B17" s="6" t="s">
        <v>124</v>
      </c>
      <c r="C17" s="1">
        <v>205</v>
      </c>
      <c r="D17" s="10" t="str">
        <f>IF(OR(K17&lt;0, K17 = "-"),"missing",K17)</f>
        <v>missing</v>
      </c>
      <c r="E17" s="15" t="s">
        <v>64</v>
      </c>
      <c r="F17" s="10"/>
      <c r="G17" s="10"/>
      <c r="H17" s="10"/>
      <c r="I17" s="10"/>
      <c r="J17" s="10"/>
      <c r="K17" s="10" t="s">
        <v>62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</row>
    <row r="18" spans="2:91" x14ac:dyDescent="0.3">
      <c r="B18" s="6" t="s">
        <v>125</v>
      </c>
      <c r="C18" s="1">
        <v>206</v>
      </c>
      <c r="D18" s="10">
        <f>IF(OR(L18&lt;0, L18 = "-"),"missing",L18)</f>
        <v>0.83</v>
      </c>
      <c r="E18" s="10"/>
      <c r="F18" s="10"/>
      <c r="G18" s="10"/>
      <c r="H18" s="10"/>
      <c r="I18" s="10"/>
      <c r="J18" s="10"/>
      <c r="K18" s="10"/>
      <c r="L18" s="1">
        <v>0.83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</row>
    <row r="19" spans="2:91" x14ac:dyDescent="0.3">
      <c r="B19" s="6" t="s">
        <v>127</v>
      </c>
      <c r="C19" s="1">
        <v>206</v>
      </c>
      <c r="D19" s="10" t="str">
        <f>IF(OR(L19&lt;0, L19 = "-"),"missing",L19)</f>
        <v>missing</v>
      </c>
      <c r="E19" s="15" t="s">
        <v>64</v>
      </c>
      <c r="F19" s="10"/>
      <c r="G19" s="10"/>
      <c r="H19" s="10"/>
      <c r="I19" s="10"/>
      <c r="J19" s="10"/>
      <c r="K19" s="10"/>
      <c r="L19" s="1" t="s">
        <v>62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</row>
    <row r="20" spans="2:91" x14ac:dyDescent="0.3">
      <c r="B20" s="6" t="s">
        <v>128</v>
      </c>
      <c r="C20" s="1">
        <v>207</v>
      </c>
      <c r="D20" s="10">
        <f>IF(OR(M20&lt;0, M20 = "-"),"missing",M20)</f>
        <v>10</v>
      </c>
      <c r="E20" s="10"/>
      <c r="F20" s="10"/>
      <c r="G20" s="10"/>
      <c r="H20" s="10"/>
      <c r="I20" s="10"/>
      <c r="J20" s="10"/>
      <c r="K20" s="10"/>
      <c r="L20" s="1"/>
      <c r="M20" s="1">
        <v>10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</row>
    <row r="21" spans="2:91" x14ac:dyDescent="0.3">
      <c r="B21" s="6" t="s">
        <v>126</v>
      </c>
      <c r="C21" s="1">
        <v>207</v>
      </c>
      <c r="D21" s="10" t="str">
        <f>IF(OR(M21&lt;0, M21 = "-"),"missing",M21)</f>
        <v>missing</v>
      </c>
      <c r="E21" s="15" t="s">
        <v>64</v>
      </c>
      <c r="F21" s="10"/>
      <c r="G21" s="10"/>
      <c r="H21" s="10"/>
      <c r="I21" s="10"/>
      <c r="J21" s="10"/>
      <c r="K21" s="10"/>
      <c r="L21" s="1"/>
      <c r="M21" s="1" t="s">
        <v>62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</row>
    <row r="22" spans="2:91" x14ac:dyDescent="0.3">
      <c r="B22" s="6" t="s">
        <v>129</v>
      </c>
      <c r="C22" s="1">
        <v>208</v>
      </c>
      <c r="D22" s="10">
        <f>IF(OR(N22&lt;0, N22 = "-"),"missing",N22)</f>
        <v>400</v>
      </c>
      <c r="E22" s="10"/>
      <c r="F22" s="10"/>
      <c r="G22" s="10"/>
      <c r="H22" s="10"/>
      <c r="I22" s="10"/>
      <c r="J22" s="10"/>
      <c r="K22" s="10"/>
      <c r="L22" s="1"/>
      <c r="M22" s="1"/>
      <c r="N22" s="1">
        <v>400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</row>
    <row r="23" spans="2:91" x14ac:dyDescent="0.3">
      <c r="B23" s="6" t="s">
        <v>130</v>
      </c>
      <c r="C23" s="1">
        <v>208</v>
      </c>
      <c r="D23" s="10" t="str">
        <f>IF(OR(N23&lt;0, N23 = "-"),"missing",N23)</f>
        <v>missing</v>
      </c>
      <c r="E23" s="15" t="s">
        <v>64</v>
      </c>
      <c r="F23" s="10"/>
      <c r="G23" s="10"/>
      <c r="H23" s="10"/>
      <c r="I23" s="10"/>
      <c r="J23" s="10"/>
      <c r="K23" s="10"/>
      <c r="L23" s="1"/>
      <c r="M23" s="1"/>
      <c r="N23" s="1" t="s">
        <v>62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</row>
    <row r="24" spans="2:91" x14ac:dyDescent="0.3">
      <c r="B24" s="6" t="s">
        <v>131</v>
      </c>
      <c r="C24" s="9">
        <v>209</v>
      </c>
      <c r="D24" s="9">
        <f>IF(AND(OR(N24&lt;0, N24 = "-"),OR(O24&lt;0, 24 = "-")),"missing",N24/O24)</f>
        <v>0.42857142857142855</v>
      </c>
      <c r="E24" s="10"/>
      <c r="F24" s="10"/>
      <c r="G24" s="10"/>
      <c r="H24" s="10"/>
      <c r="I24" s="10"/>
      <c r="J24" s="10"/>
      <c r="K24" s="10"/>
      <c r="L24" s="1"/>
      <c r="M24" s="1"/>
      <c r="N24" s="9">
        <v>300</v>
      </c>
      <c r="O24" s="9">
        <v>700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</row>
    <row r="25" spans="2:91" x14ac:dyDescent="0.3">
      <c r="B25" s="6" t="s">
        <v>132</v>
      </c>
      <c r="C25" s="9">
        <v>209</v>
      </c>
      <c r="D25" s="9" t="str">
        <f>IF(AND(OR(N25&lt;0, N25 = "-"),OR(O25&lt;0, O25 = "-")),"missing",N25/O25)</f>
        <v>missing</v>
      </c>
      <c r="E25" s="15" t="s">
        <v>64</v>
      </c>
      <c r="F25" s="10"/>
      <c r="G25" s="10"/>
      <c r="H25" s="10"/>
      <c r="I25" s="10"/>
      <c r="J25" s="10"/>
      <c r="K25" s="10"/>
      <c r="L25" s="1"/>
      <c r="M25" s="1"/>
      <c r="N25" s="9" t="s">
        <v>62</v>
      </c>
      <c r="O25" s="9" t="s">
        <v>62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7"/>
      <c r="AC25" s="7"/>
      <c r="AD25" s="7"/>
      <c r="AE25" s="7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</row>
    <row r="26" spans="2:91" x14ac:dyDescent="0.3">
      <c r="B26" s="6" t="s">
        <v>133</v>
      </c>
      <c r="C26" s="34">
        <v>209</v>
      </c>
      <c r="D26" s="34" t="str">
        <f>IF(OR(OR(N26&lt;0, N26 = "-"),OR(O26&lt;0, O26 = "-")),"missing",N26/O26)</f>
        <v>missing</v>
      </c>
      <c r="E26" s="14" t="s">
        <v>77</v>
      </c>
      <c r="F26" s="10"/>
      <c r="G26" s="10"/>
      <c r="H26" s="10"/>
      <c r="I26" s="10"/>
      <c r="J26" s="10"/>
      <c r="K26" s="10"/>
      <c r="L26" s="1"/>
      <c r="M26" s="1"/>
      <c r="N26" s="9" t="s">
        <v>62</v>
      </c>
      <c r="O26" s="9">
        <v>700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7"/>
      <c r="AC26" s="7"/>
      <c r="AD26" s="7"/>
      <c r="AE26" s="7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</row>
    <row r="27" spans="2:91" ht="15" customHeight="1" x14ac:dyDescent="0.3">
      <c r="B27" s="6" t="s">
        <v>134</v>
      </c>
      <c r="C27" s="34">
        <v>209</v>
      </c>
      <c r="D27" s="34" t="str">
        <f>IF(OR(OR(N27&lt;0, N27 = "-"),OR(O27&lt;0, O27 = "-")),"missing",N27/O27)</f>
        <v>missing</v>
      </c>
      <c r="E27" s="14" t="s">
        <v>77</v>
      </c>
      <c r="F27" s="10"/>
      <c r="G27" s="10"/>
      <c r="H27" s="10"/>
      <c r="I27" s="10"/>
      <c r="J27" s="10"/>
      <c r="K27" s="10"/>
      <c r="L27" s="1"/>
      <c r="M27" s="1"/>
      <c r="N27" s="9">
        <v>700</v>
      </c>
      <c r="O27" s="9" t="s">
        <v>62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7"/>
      <c r="AC27" s="7"/>
      <c r="AD27" s="7"/>
      <c r="AE27" s="7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</row>
    <row r="28" spans="2:91" ht="15" customHeight="1" x14ac:dyDescent="0.3">
      <c r="B28" s="6" t="s">
        <v>135</v>
      </c>
      <c r="C28" s="1">
        <v>210</v>
      </c>
      <c r="D28" s="10">
        <f>IF(AND(BV28="-",BW28="-",BX28="-",BY28="-",BZ28="-",CA28="-",CB28="-",CC28="-",CD28="-",CE28="-",CG28="-",CH28="-",CI28="-",CJ28="-"),"missing",AVERAGE(SUM(BV28,BY28,CB28,CE28,CH28),SUM(BW28,BZ28,CC28,CF28,CI28),SUM(BX28,CA28,CD28,CG28,CJ28)))</f>
        <v>3133.3333333333335</v>
      </c>
      <c r="E28" s="10"/>
      <c r="F28" s="10"/>
      <c r="G28" s="10"/>
      <c r="H28" s="10"/>
      <c r="I28" s="10"/>
      <c r="J28" s="10"/>
      <c r="K28" s="10"/>
      <c r="L28" s="1"/>
      <c r="M28" s="1"/>
      <c r="N28" s="1"/>
      <c r="O28" s="1"/>
      <c r="P28" s="2">
        <v>1000</v>
      </c>
      <c r="Q28" s="2">
        <v>1500</v>
      </c>
      <c r="R28" s="2">
        <v>800</v>
      </c>
      <c r="S28" s="2">
        <v>600</v>
      </c>
      <c r="T28" s="2">
        <v>300</v>
      </c>
      <c r="U28" s="2">
        <v>1000</v>
      </c>
      <c r="V28" s="2">
        <v>400</v>
      </c>
      <c r="W28" s="2">
        <v>300</v>
      </c>
      <c r="X28" s="2">
        <v>200</v>
      </c>
      <c r="Y28" s="2">
        <v>800</v>
      </c>
      <c r="Z28" s="11">
        <v>700</v>
      </c>
      <c r="AA28" s="11">
        <v>600</v>
      </c>
      <c r="AB28" s="17">
        <v>500</v>
      </c>
      <c r="AC28" s="17">
        <v>400</v>
      </c>
      <c r="AD28" s="17">
        <v>300</v>
      </c>
      <c r="AE28" s="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>
        <f t="shared" ref="BV28:CJ32" si="0">IF(P28&lt;0,0,P28)</f>
        <v>1000</v>
      </c>
      <c r="BW28" s="1">
        <f t="shared" si="0"/>
        <v>1500</v>
      </c>
      <c r="BX28" s="1">
        <f t="shared" si="0"/>
        <v>800</v>
      </c>
      <c r="BY28" s="1">
        <f t="shared" si="0"/>
        <v>600</v>
      </c>
      <c r="BZ28" s="1">
        <f t="shared" si="0"/>
        <v>300</v>
      </c>
      <c r="CA28" s="1">
        <f t="shared" si="0"/>
        <v>1000</v>
      </c>
      <c r="CB28" s="1">
        <f t="shared" si="0"/>
        <v>400</v>
      </c>
      <c r="CC28" s="1">
        <f t="shared" si="0"/>
        <v>300</v>
      </c>
      <c r="CD28" s="1">
        <f t="shared" si="0"/>
        <v>200</v>
      </c>
      <c r="CE28" s="1">
        <f t="shared" si="0"/>
        <v>800</v>
      </c>
      <c r="CF28" s="1">
        <f t="shared" si="0"/>
        <v>700</v>
      </c>
      <c r="CG28" s="1">
        <f t="shared" si="0"/>
        <v>600</v>
      </c>
      <c r="CH28" s="1">
        <f t="shared" si="0"/>
        <v>500</v>
      </c>
      <c r="CI28" s="1">
        <f t="shared" si="0"/>
        <v>400</v>
      </c>
      <c r="CJ28" s="1">
        <f t="shared" si="0"/>
        <v>300</v>
      </c>
      <c r="CK28" s="1"/>
      <c r="CL28" s="1"/>
      <c r="CM28" s="1"/>
    </row>
    <row r="29" spans="2:91" ht="15" customHeight="1" x14ac:dyDescent="0.3">
      <c r="B29" s="6" t="s">
        <v>136</v>
      </c>
      <c r="C29" s="1">
        <v>210</v>
      </c>
      <c r="D29" s="10">
        <f>AVERAGE(SUM(BW29,BZ29,CC29,CF29,CI29),SUM(BX29,CA29,CD29,CG29,CJ29))</f>
        <v>3050</v>
      </c>
      <c r="E29" s="10"/>
      <c r="F29" s="10"/>
      <c r="G29" s="10"/>
      <c r="H29" s="10"/>
      <c r="I29" s="10"/>
      <c r="J29" s="10"/>
      <c r="K29" s="10"/>
      <c r="L29" s="1"/>
      <c r="M29" s="1"/>
      <c r="N29" s="1"/>
      <c r="O29" s="1"/>
      <c r="P29" s="11" t="s">
        <v>62</v>
      </c>
      <c r="Q29" s="11">
        <v>1500</v>
      </c>
      <c r="R29" s="11">
        <v>800</v>
      </c>
      <c r="S29" s="11" t="s">
        <v>62</v>
      </c>
      <c r="T29" s="11">
        <v>300</v>
      </c>
      <c r="U29" s="11">
        <v>1000</v>
      </c>
      <c r="V29" s="11" t="s">
        <v>62</v>
      </c>
      <c r="W29" s="11">
        <v>300</v>
      </c>
      <c r="X29" s="11">
        <v>200</v>
      </c>
      <c r="Y29" s="11" t="s">
        <v>62</v>
      </c>
      <c r="Z29" s="11">
        <v>700</v>
      </c>
      <c r="AA29" s="11">
        <v>600</v>
      </c>
      <c r="AB29" s="17" t="s">
        <v>62</v>
      </c>
      <c r="AC29" s="17">
        <v>400</v>
      </c>
      <c r="AD29" s="17">
        <v>300</v>
      </c>
      <c r="AE29" s="16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 t="str">
        <f t="shared" si="0"/>
        <v>-</v>
      </c>
      <c r="BW29" s="1">
        <f t="shared" si="0"/>
        <v>1500</v>
      </c>
      <c r="BX29" s="1">
        <f t="shared" si="0"/>
        <v>800</v>
      </c>
      <c r="BY29" s="1" t="str">
        <f t="shared" si="0"/>
        <v>-</v>
      </c>
      <c r="BZ29" s="1">
        <f t="shared" si="0"/>
        <v>300</v>
      </c>
      <c r="CA29" s="1">
        <f t="shared" si="0"/>
        <v>1000</v>
      </c>
      <c r="CB29" s="1" t="str">
        <f t="shared" si="0"/>
        <v>-</v>
      </c>
      <c r="CC29" s="1">
        <f t="shared" si="0"/>
        <v>300</v>
      </c>
      <c r="CD29" s="1">
        <f t="shared" si="0"/>
        <v>200</v>
      </c>
      <c r="CE29" s="1" t="str">
        <f t="shared" si="0"/>
        <v>-</v>
      </c>
      <c r="CF29" s="1">
        <f t="shared" si="0"/>
        <v>700</v>
      </c>
      <c r="CG29" s="1">
        <f t="shared" si="0"/>
        <v>600</v>
      </c>
      <c r="CH29" s="1" t="str">
        <f t="shared" si="0"/>
        <v>-</v>
      </c>
      <c r="CI29" s="1">
        <f t="shared" si="0"/>
        <v>400</v>
      </c>
      <c r="CJ29" s="1">
        <f t="shared" si="0"/>
        <v>300</v>
      </c>
      <c r="CK29" s="1"/>
      <c r="CL29" s="1"/>
      <c r="CM29" s="1"/>
    </row>
    <row r="30" spans="2:91" ht="15" customHeight="1" x14ac:dyDescent="0.3">
      <c r="B30" s="6" t="s">
        <v>137</v>
      </c>
      <c r="C30" s="1">
        <v>210</v>
      </c>
      <c r="D30" s="10">
        <f>AVERAGE(SUM(BV30,BY30,CB30,CE30,CH30))</f>
        <v>2400</v>
      </c>
      <c r="E30" s="10"/>
      <c r="F30" s="10"/>
      <c r="G30" s="10"/>
      <c r="H30" s="10"/>
      <c r="I30" s="10"/>
      <c r="J30" s="10"/>
      <c r="K30" s="10"/>
      <c r="L30" s="1"/>
      <c r="M30" s="1"/>
      <c r="N30" s="1"/>
      <c r="O30" s="1"/>
      <c r="P30" s="11">
        <v>100</v>
      </c>
      <c r="Q30" s="11" t="s">
        <v>62</v>
      </c>
      <c r="R30" s="11" t="s">
        <v>62</v>
      </c>
      <c r="S30" s="11">
        <v>600</v>
      </c>
      <c r="T30" s="11" t="s">
        <v>62</v>
      </c>
      <c r="U30" s="11" t="s">
        <v>62</v>
      </c>
      <c r="V30" s="11">
        <v>400</v>
      </c>
      <c r="W30" s="11" t="s">
        <v>62</v>
      </c>
      <c r="X30" s="11" t="s">
        <v>62</v>
      </c>
      <c r="Y30" s="11">
        <v>800</v>
      </c>
      <c r="Z30" s="11" t="s">
        <v>62</v>
      </c>
      <c r="AA30" s="11" t="s">
        <v>62</v>
      </c>
      <c r="AB30" s="17">
        <v>500</v>
      </c>
      <c r="AC30" s="17" t="s">
        <v>62</v>
      </c>
      <c r="AD30" s="17" t="s">
        <v>62</v>
      </c>
      <c r="AE30" s="16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>
        <f t="shared" si="0"/>
        <v>100</v>
      </c>
      <c r="BW30" s="1" t="str">
        <f t="shared" si="0"/>
        <v>-</v>
      </c>
      <c r="BX30" s="1" t="str">
        <f t="shared" si="0"/>
        <v>-</v>
      </c>
      <c r="BY30" s="1">
        <f t="shared" si="0"/>
        <v>600</v>
      </c>
      <c r="BZ30" s="1" t="str">
        <f t="shared" si="0"/>
        <v>-</v>
      </c>
      <c r="CA30" s="1" t="str">
        <f t="shared" si="0"/>
        <v>-</v>
      </c>
      <c r="CB30" s="1">
        <f t="shared" si="0"/>
        <v>400</v>
      </c>
      <c r="CC30" s="1" t="str">
        <f t="shared" si="0"/>
        <v>-</v>
      </c>
      <c r="CD30" s="1" t="str">
        <f t="shared" si="0"/>
        <v>-</v>
      </c>
      <c r="CE30" s="1">
        <f t="shared" si="0"/>
        <v>800</v>
      </c>
      <c r="CF30" s="1" t="str">
        <f t="shared" si="0"/>
        <v>-</v>
      </c>
      <c r="CG30" s="1" t="str">
        <f t="shared" si="0"/>
        <v>-</v>
      </c>
      <c r="CH30" s="1">
        <f t="shared" si="0"/>
        <v>500</v>
      </c>
      <c r="CI30" s="1" t="str">
        <f t="shared" si="0"/>
        <v>-</v>
      </c>
      <c r="CJ30" s="1" t="str">
        <f t="shared" si="0"/>
        <v>-</v>
      </c>
      <c r="CK30" s="1"/>
      <c r="CL30" s="1"/>
      <c r="CM30" s="1"/>
    </row>
    <row r="31" spans="2:91" ht="15" customHeight="1" x14ac:dyDescent="0.3">
      <c r="B31" s="6" t="s">
        <v>138</v>
      </c>
      <c r="C31" s="1">
        <v>210</v>
      </c>
      <c r="D31" s="10">
        <f>AVERAGE(SUM(BV31,BY31,CB31,CE31,CH31),SUM(BW31,BZ31,CC31,CF31,CI31),SUM(BX31,CA31,CD31,CG31,CJ31))</f>
        <v>2100</v>
      </c>
      <c r="E31" s="10"/>
      <c r="F31" s="10"/>
      <c r="G31" s="10"/>
      <c r="H31" s="10"/>
      <c r="I31" s="10"/>
      <c r="J31" s="10"/>
      <c r="K31" s="10"/>
      <c r="L31" s="1"/>
      <c r="M31" s="1"/>
      <c r="N31" s="1"/>
      <c r="O31" s="1"/>
      <c r="P31" s="11">
        <v>1000</v>
      </c>
      <c r="Q31" s="11">
        <v>-1500</v>
      </c>
      <c r="R31" s="11">
        <v>800</v>
      </c>
      <c r="S31" s="11">
        <v>-600</v>
      </c>
      <c r="T31" s="11">
        <v>300</v>
      </c>
      <c r="U31" s="11">
        <v>1000</v>
      </c>
      <c r="V31" s="11">
        <v>400</v>
      </c>
      <c r="W31" s="11">
        <v>-300</v>
      </c>
      <c r="X31" s="11">
        <v>200</v>
      </c>
      <c r="Y31" s="11">
        <v>800</v>
      </c>
      <c r="Z31" s="11">
        <v>-700</v>
      </c>
      <c r="AA31" s="11">
        <v>600</v>
      </c>
      <c r="AB31" s="17">
        <v>500</v>
      </c>
      <c r="AC31" s="17">
        <v>400</v>
      </c>
      <c r="AD31" s="17">
        <v>300</v>
      </c>
      <c r="AE31" s="16"/>
      <c r="AF31" s="1"/>
      <c r="AG31" s="1"/>
      <c r="AH31" s="1"/>
      <c r="AI31" s="1"/>
      <c r="AJ31" s="1"/>
      <c r="AK31" s="2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>
        <f t="shared" si="0"/>
        <v>1000</v>
      </c>
      <c r="BW31" s="1">
        <f t="shared" si="0"/>
        <v>0</v>
      </c>
      <c r="BX31" s="1">
        <f t="shared" si="0"/>
        <v>800</v>
      </c>
      <c r="BY31" s="1">
        <f t="shared" si="0"/>
        <v>0</v>
      </c>
      <c r="BZ31" s="1">
        <f t="shared" si="0"/>
        <v>300</v>
      </c>
      <c r="CA31" s="1">
        <f t="shared" si="0"/>
        <v>1000</v>
      </c>
      <c r="CB31" s="1">
        <f t="shared" si="0"/>
        <v>400</v>
      </c>
      <c r="CC31" s="1">
        <f t="shared" si="0"/>
        <v>0</v>
      </c>
      <c r="CD31" s="1">
        <f t="shared" si="0"/>
        <v>200</v>
      </c>
      <c r="CE31" s="1">
        <f t="shared" si="0"/>
        <v>800</v>
      </c>
      <c r="CF31" s="1">
        <f t="shared" si="0"/>
        <v>0</v>
      </c>
      <c r="CG31" s="1">
        <f t="shared" si="0"/>
        <v>600</v>
      </c>
      <c r="CH31" s="1">
        <f t="shared" si="0"/>
        <v>500</v>
      </c>
      <c r="CI31" s="1">
        <f t="shared" si="0"/>
        <v>400</v>
      </c>
      <c r="CJ31" s="1">
        <f t="shared" si="0"/>
        <v>300</v>
      </c>
      <c r="CK31" s="1"/>
      <c r="CL31" s="1"/>
      <c r="CM31" s="1"/>
    </row>
    <row r="32" spans="2:91" s="4" customFormat="1" ht="15" customHeight="1" x14ac:dyDescent="0.3">
      <c r="B32" s="6" t="s">
        <v>139</v>
      </c>
      <c r="C32" s="2">
        <v>210</v>
      </c>
      <c r="D32" s="10" t="str">
        <f>IF(AND(BV32="-",BW32="-",BX32="-",BY32="-",BZ32="-",CA32="-",CB32="-",CC32="-",CD32="-",CE32="-",CG32="-",CH32="-",CI32="-",CJ32="-"),"missing",AVERAGE(SUM(BV32,BY32,CB32,CE32,CH32),SUM(BW32,BZ32,CC32,CF32,CI32),SUM(BX32,CA32,CD32,CG32,CJ32)))</f>
        <v>missing</v>
      </c>
      <c r="E32" s="12" t="s">
        <v>72</v>
      </c>
      <c r="F32" s="11"/>
      <c r="G32" s="11"/>
      <c r="H32" s="11"/>
      <c r="I32" s="11"/>
      <c r="J32" s="11"/>
      <c r="K32" s="11"/>
      <c r="L32" s="2"/>
      <c r="M32" s="2"/>
      <c r="N32" s="2"/>
      <c r="O32" s="2"/>
      <c r="P32" s="2" t="s">
        <v>62</v>
      </c>
      <c r="Q32" s="2" t="s">
        <v>62</v>
      </c>
      <c r="R32" s="2" t="s">
        <v>62</v>
      </c>
      <c r="S32" s="2" t="s">
        <v>62</v>
      </c>
      <c r="T32" s="2" t="s">
        <v>62</v>
      </c>
      <c r="U32" s="2" t="s">
        <v>62</v>
      </c>
      <c r="V32" s="2" t="s">
        <v>62</v>
      </c>
      <c r="W32" s="2" t="s">
        <v>62</v>
      </c>
      <c r="X32" s="2" t="s">
        <v>62</v>
      </c>
      <c r="Y32" s="2" t="s">
        <v>62</v>
      </c>
      <c r="Z32" s="11" t="s">
        <v>62</v>
      </c>
      <c r="AA32" s="11" t="s">
        <v>62</v>
      </c>
      <c r="AB32" s="17" t="s">
        <v>62</v>
      </c>
      <c r="AC32" s="17" t="s">
        <v>62</v>
      </c>
      <c r="AD32" s="17" t="s">
        <v>62</v>
      </c>
      <c r="AE32" s="8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1" t="str">
        <f t="shared" si="0"/>
        <v>-</v>
      </c>
      <c r="BW32" s="1" t="str">
        <f t="shared" si="0"/>
        <v>-</v>
      </c>
      <c r="BX32" s="1" t="str">
        <f t="shared" si="0"/>
        <v>-</v>
      </c>
      <c r="BY32" s="1" t="str">
        <f t="shared" si="0"/>
        <v>-</v>
      </c>
      <c r="BZ32" s="1" t="str">
        <f t="shared" si="0"/>
        <v>-</v>
      </c>
      <c r="CA32" s="1" t="str">
        <f t="shared" si="0"/>
        <v>-</v>
      </c>
      <c r="CB32" s="1" t="str">
        <f t="shared" si="0"/>
        <v>-</v>
      </c>
      <c r="CC32" s="1" t="str">
        <f t="shared" si="0"/>
        <v>-</v>
      </c>
      <c r="CD32" s="1" t="str">
        <f t="shared" si="0"/>
        <v>-</v>
      </c>
      <c r="CE32" s="1" t="str">
        <f t="shared" si="0"/>
        <v>-</v>
      </c>
      <c r="CF32" s="1" t="str">
        <f t="shared" si="0"/>
        <v>-</v>
      </c>
      <c r="CG32" s="1" t="str">
        <f t="shared" si="0"/>
        <v>-</v>
      </c>
      <c r="CH32" s="1" t="str">
        <f t="shared" si="0"/>
        <v>-</v>
      </c>
      <c r="CI32" s="1" t="str">
        <f t="shared" si="0"/>
        <v>-</v>
      </c>
      <c r="CJ32" s="1" t="str">
        <f t="shared" si="0"/>
        <v>-</v>
      </c>
      <c r="CK32" s="2"/>
      <c r="CL32" s="2"/>
      <c r="CM32" s="1"/>
    </row>
    <row r="33" spans="2:91" s="4" customFormat="1" ht="15" customHeight="1" x14ac:dyDescent="0.3">
      <c r="B33" s="6" t="s">
        <v>140</v>
      </c>
      <c r="C33" s="2">
        <v>211</v>
      </c>
      <c r="D33" s="10">
        <f>IF(AND(BV33="-",BW33="-",BX33="-",BY33="-",BZ33="-",CA33="-",CB33="-",CC33="-",CD33="-",CE33="-",CG33="-",CH33="-",CI33="-",CJ33="-"),"missing",AVERAGE(SUM(BV33,BY33,CB33,CE33,CH33),SUM(BW33,BZ33,CC33,CF33,CI33),SUM(BX33,CA33,CD33,CG33,CJ33)))</f>
        <v>3133.3333333333335</v>
      </c>
      <c r="E33" s="11"/>
      <c r="F33" s="11"/>
      <c r="G33" s="11"/>
      <c r="H33" s="11"/>
      <c r="I33" s="11"/>
      <c r="J33" s="11"/>
      <c r="K33" s="11"/>
      <c r="L33" s="2"/>
      <c r="M33" s="2"/>
      <c r="N33" s="2"/>
      <c r="O33" s="2"/>
      <c r="P33" s="2">
        <v>1000</v>
      </c>
      <c r="Q33" s="2">
        <v>1500</v>
      </c>
      <c r="R33" s="2">
        <v>800</v>
      </c>
      <c r="S33" s="2">
        <v>600</v>
      </c>
      <c r="T33" s="2">
        <v>300</v>
      </c>
      <c r="U33" s="2">
        <v>1000</v>
      </c>
      <c r="V33" s="2">
        <v>400</v>
      </c>
      <c r="W33" s="2">
        <v>300</v>
      </c>
      <c r="X33" s="2">
        <v>200</v>
      </c>
      <c r="Y33" s="2">
        <v>800</v>
      </c>
      <c r="Z33" s="11">
        <v>700</v>
      </c>
      <c r="AA33" s="11">
        <v>600</v>
      </c>
      <c r="AB33" s="17">
        <v>500</v>
      </c>
      <c r="AC33" s="17">
        <v>400</v>
      </c>
      <c r="AD33" s="17">
        <v>300</v>
      </c>
      <c r="AE33" s="8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1">
        <f t="shared" ref="BV33:BX37" si="1">IF(P33&lt;0,P33,P33)</f>
        <v>1000</v>
      </c>
      <c r="BW33" s="1">
        <f t="shared" si="1"/>
        <v>1500</v>
      </c>
      <c r="BX33" s="1">
        <f t="shared" si="1"/>
        <v>800</v>
      </c>
      <c r="BY33" s="1">
        <f t="shared" ref="BY33:CJ37" si="2">IF(S33&lt;0,0,S33)</f>
        <v>600</v>
      </c>
      <c r="BZ33" s="1">
        <f t="shared" si="2"/>
        <v>300</v>
      </c>
      <c r="CA33" s="1">
        <f t="shared" si="2"/>
        <v>1000</v>
      </c>
      <c r="CB33" s="1">
        <f t="shared" si="2"/>
        <v>400</v>
      </c>
      <c r="CC33" s="1">
        <f t="shared" si="2"/>
        <v>300</v>
      </c>
      <c r="CD33" s="1">
        <f t="shared" si="2"/>
        <v>200</v>
      </c>
      <c r="CE33" s="1">
        <f t="shared" si="2"/>
        <v>800</v>
      </c>
      <c r="CF33" s="1">
        <f t="shared" si="2"/>
        <v>700</v>
      </c>
      <c r="CG33" s="1">
        <f t="shared" si="2"/>
        <v>600</v>
      </c>
      <c r="CH33" s="1">
        <f t="shared" si="2"/>
        <v>500</v>
      </c>
      <c r="CI33" s="1">
        <f t="shared" si="2"/>
        <v>400</v>
      </c>
      <c r="CJ33" s="1">
        <f t="shared" si="2"/>
        <v>300</v>
      </c>
      <c r="CK33" s="2"/>
      <c r="CL33" s="2"/>
      <c r="CM33" s="1"/>
    </row>
    <row r="34" spans="2:91" s="4" customFormat="1" ht="15" customHeight="1" x14ac:dyDescent="0.3">
      <c r="B34" s="6" t="s">
        <v>141</v>
      </c>
      <c r="C34" s="2">
        <v>211</v>
      </c>
      <c r="D34" s="10">
        <f>AVERAGE(SUM(BW34,BZ34,CC34,CF34,CI34),SUM(BX34,CA34,CD34,CG34,CJ34))</f>
        <v>3050</v>
      </c>
      <c r="E34" s="11"/>
      <c r="F34" s="11"/>
      <c r="G34" s="11"/>
      <c r="H34" s="11"/>
      <c r="I34" s="11"/>
      <c r="J34" s="11"/>
      <c r="K34" s="11"/>
      <c r="L34" s="2"/>
      <c r="M34" s="2"/>
      <c r="N34" s="2"/>
      <c r="O34" s="2"/>
      <c r="P34" s="11" t="s">
        <v>62</v>
      </c>
      <c r="Q34" s="11">
        <v>1500</v>
      </c>
      <c r="R34" s="11">
        <v>800</v>
      </c>
      <c r="S34" s="11" t="s">
        <v>62</v>
      </c>
      <c r="T34" s="11">
        <v>300</v>
      </c>
      <c r="U34" s="11">
        <v>1000</v>
      </c>
      <c r="V34" s="11" t="s">
        <v>62</v>
      </c>
      <c r="W34" s="11">
        <v>300</v>
      </c>
      <c r="X34" s="11">
        <v>200</v>
      </c>
      <c r="Y34" s="11" t="s">
        <v>62</v>
      </c>
      <c r="Z34" s="11">
        <v>700</v>
      </c>
      <c r="AA34" s="11">
        <v>600</v>
      </c>
      <c r="AB34" s="17" t="s">
        <v>62</v>
      </c>
      <c r="AC34" s="17">
        <v>400</v>
      </c>
      <c r="AD34" s="17">
        <v>300</v>
      </c>
      <c r="AE34" s="16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1" t="str">
        <f t="shared" si="1"/>
        <v>-</v>
      </c>
      <c r="BW34" s="1">
        <f t="shared" si="1"/>
        <v>1500</v>
      </c>
      <c r="BX34" s="1">
        <f t="shared" si="1"/>
        <v>800</v>
      </c>
      <c r="BY34" s="1" t="str">
        <f t="shared" si="2"/>
        <v>-</v>
      </c>
      <c r="BZ34" s="1">
        <f t="shared" si="2"/>
        <v>300</v>
      </c>
      <c r="CA34" s="1">
        <f t="shared" si="2"/>
        <v>1000</v>
      </c>
      <c r="CB34" s="1" t="str">
        <f t="shared" si="2"/>
        <v>-</v>
      </c>
      <c r="CC34" s="1">
        <f t="shared" si="2"/>
        <v>300</v>
      </c>
      <c r="CD34" s="1">
        <f t="shared" si="2"/>
        <v>200</v>
      </c>
      <c r="CE34" s="1" t="str">
        <f t="shared" si="2"/>
        <v>-</v>
      </c>
      <c r="CF34" s="1">
        <f t="shared" si="2"/>
        <v>700</v>
      </c>
      <c r="CG34" s="1">
        <f t="shared" si="2"/>
        <v>600</v>
      </c>
      <c r="CH34" s="1" t="str">
        <f t="shared" si="2"/>
        <v>-</v>
      </c>
      <c r="CI34" s="1">
        <f t="shared" si="2"/>
        <v>400</v>
      </c>
      <c r="CJ34" s="1">
        <f t="shared" si="2"/>
        <v>300</v>
      </c>
      <c r="CK34" s="2"/>
      <c r="CL34" s="2"/>
      <c r="CM34" s="1"/>
    </row>
    <row r="35" spans="2:91" s="4" customFormat="1" ht="15" customHeight="1" x14ac:dyDescent="0.3">
      <c r="B35" s="6" t="s">
        <v>142</v>
      </c>
      <c r="C35" s="2">
        <v>211</v>
      </c>
      <c r="D35" s="10">
        <f>AVERAGE(SUM(BV35,BY35,CB35,CE35,CH35))</f>
        <v>2400</v>
      </c>
      <c r="E35" s="11"/>
      <c r="F35" s="11"/>
      <c r="G35" s="11"/>
      <c r="H35" s="11"/>
      <c r="I35" s="11"/>
      <c r="J35" s="11"/>
      <c r="K35" s="11"/>
      <c r="L35" s="2"/>
      <c r="M35" s="2"/>
      <c r="N35" s="2"/>
      <c r="O35" s="2"/>
      <c r="P35" s="11">
        <v>100</v>
      </c>
      <c r="Q35" s="11" t="s">
        <v>62</v>
      </c>
      <c r="R35" s="11" t="s">
        <v>62</v>
      </c>
      <c r="S35" s="11">
        <v>600</v>
      </c>
      <c r="T35" s="11" t="s">
        <v>62</v>
      </c>
      <c r="U35" s="11" t="s">
        <v>62</v>
      </c>
      <c r="V35" s="11">
        <v>400</v>
      </c>
      <c r="W35" s="11" t="s">
        <v>62</v>
      </c>
      <c r="X35" s="11" t="s">
        <v>62</v>
      </c>
      <c r="Y35" s="11">
        <v>800</v>
      </c>
      <c r="Z35" s="11" t="s">
        <v>62</v>
      </c>
      <c r="AA35" s="11" t="s">
        <v>62</v>
      </c>
      <c r="AB35" s="17">
        <v>500</v>
      </c>
      <c r="AC35" s="17" t="s">
        <v>62</v>
      </c>
      <c r="AD35" s="17" t="s">
        <v>62</v>
      </c>
      <c r="AE35" s="16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1">
        <f t="shared" si="1"/>
        <v>100</v>
      </c>
      <c r="BW35" s="1" t="str">
        <f t="shared" si="1"/>
        <v>-</v>
      </c>
      <c r="BX35" s="1" t="str">
        <f t="shared" si="1"/>
        <v>-</v>
      </c>
      <c r="BY35" s="1">
        <f t="shared" si="2"/>
        <v>600</v>
      </c>
      <c r="BZ35" s="1" t="str">
        <f t="shared" si="2"/>
        <v>-</v>
      </c>
      <c r="CA35" s="1" t="str">
        <f t="shared" si="2"/>
        <v>-</v>
      </c>
      <c r="CB35" s="1">
        <f t="shared" si="2"/>
        <v>400</v>
      </c>
      <c r="CC35" s="1" t="str">
        <f t="shared" si="2"/>
        <v>-</v>
      </c>
      <c r="CD35" s="1" t="str">
        <f t="shared" si="2"/>
        <v>-</v>
      </c>
      <c r="CE35" s="1">
        <f t="shared" si="2"/>
        <v>800</v>
      </c>
      <c r="CF35" s="1" t="str">
        <f t="shared" si="2"/>
        <v>-</v>
      </c>
      <c r="CG35" s="1" t="str">
        <f t="shared" si="2"/>
        <v>-</v>
      </c>
      <c r="CH35" s="1">
        <f t="shared" si="2"/>
        <v>500</v>
      </c>
      <c r="CI35" s="1" t="str">
        <f t="shared" si="2"/>
        <v>-</v>
      </c>
      <c r="CJ35" s="1" t="str">
        <f t="shared" si="2"/>
        <v>-</v>
      </c>
      <c r="CK35" s="2"/>
      <c r="CL35" s="2"/>
      <c r="CM35" s="1"/>
    </row>
    <row r="36" spans="2:91" s="4" customFormat="1" ht="15" customHeight="1" x14ac:dyDescent="0.3">
      <c r="B36" s="6" t="s">
        <v>143</v>
      </c>
      <c r="C36" s="2">
        <v>211</v>
      </c>
      <c r="D36" s="10">
        <f>AVERAGE(SUM(BV36,BY36,CB36,CE36,CH36),SUM(BW36,BZ36,CC36,CF36,CI36),SUM(BX36,CA36,CD36,CG36,CJ36))</f>
        <v>1600</v>
      </c>
      <c r="E36" s="11"/>
      <c r="F36" s="11"/>
      <c r="G36" s="11"/>
      <c r="H36" s="11"/>
      <c r="I36" s="11"/>
      <c r="J36" s="11"/>
      <c r="K36" s="11"/>
      <c r="L36" s="2"/>
      <c r="M36" s="2"/>
      <c r="N36" s="2"/>
      <c r="O36" s="2"/>
      <c r="P36" s="11">
        <v>1000</v>
      </c>
      <c r="Q36" s="11">
        <v>-1500</v>
      </c>
      <c r="R36" s="11">
        <v>800</v>
      </c>
      <c r="S36" s="11">
        <v>-600</v>
      </c>
      <c r="T36" s="11">
        <v>300</v>
      </c>
      <c r="U36" s="11">
        <v>1000</v>
      </c>
      <c r="V36" s="11">
        <v>400</v>
      </c>
      <c r="W36" s="11">
        <v>-300</v>
      </c>
      <c r="X36" s="11">
        <v>200</v>
      </c>
      <c r="Y36" s="11">
        <v>800</v>
      </c>
      <c r="Z36" s="11">
        <v>-700</v>
      </c>
      <c r="AA36" s="11">
        <v>600</v>
      </c>
      <c r="AB36" s="17">
        <v>500</v>
      </c>
      <c r="AC36" s="17">
        <v>400</v>
      </c>
      <c r="AD36" s="17">
        <v>300</v>
      </c>
      <c r="AE36" s="16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1">
        <f t="shared" si="1"/>
        <v>1000</v>
      </c>
      <c r="BW36" s="1">
        <f t="shared" si="1"/>
        <v>-1500</v>
      </c>
      <c r="BX36" s="1">
        <f t="shared" si="1"/>
        <v>800</v>
      </c>
      <c r="BY36" s="1">
        <f t="shared" si="2"/>
        <v>0</v>
      </c>
      <c r="BZ36" s="1">
        <f t="shared" si="2"/>
        <v>300</v>
      </c>
      <c r="CA36" s="1">
        <f t="shared" si="2"/>
        <v>1000</v>
      </c>
      <c r="CB36" s="1">
        <f t="shared" si="2"/>
        <v>400</v>
      </c>
      <c r="CC36" s="1">
        <f t="shared" si="2"/>
        <v>0</v>
      </c>
      <c r="CD36" s="1">
        <f t="shared" si="2"/>
        <v>200</v>
      </c>
      <c r="CE36" s="1">
        <f t="shared" si="2"/>
        <v>800</v>
      </c>
      <c r="CF36" s="1">
        <f t="shared" si="2"/>
        <v>0</v>
      </c>
      <c r="CG36" s="1">
        <f t="shared" si="2"/>
        <v>600</v>
      </c>
      <c r="CH36" s="1">
        <f t="shared" si="2"/>
        <v>500</v>
      </c>
      <c r="CI36" s="1">
        <f t="shared" si="2"/>
        <v>400</v>
      </c>
      <c r="CJ36" s="1">
        <f t="shared" si="2"/>
        <v>300</v>
      </c>
      <c r="CK36" s="2"/>
      <c r="CL36" s="2"/>
      <c r="CM36" s="1"/>
    </row>
    <row r="37" spans="2:91" s="4" customFormat="1" ht="15" customHeight="1" x14ac:dyDescent="0.3">
      <c r="B37" s="6" t="s">
        <v>144</v>
      </c>
      <c r="C37" s="2">
        <v>211</v>
      </c>
      <c r="D37" s="10" t="str">
        <f>IF(AND(BV37="-",BW37="-",BX37="-",BY37="-",BZ37="-",CA37="-",CB37="-",CC37="-",CD37="-",CE37="-",CG37="-",CH37="-",CI37="-",CJ37="-"),"missing",AVERAGE(SUM(BV37,BY37,CB37,CE37,CH37),SUM(BW37,BZ37,CC37,CF37,CI37),SUM(BX37,CA37,CD37,CG37,CJ37)))</f>
        <v>missing</v>
      </c>
      <c r="E37" s="18" t="s">
        <v>72</v>
      </c>
      <c r="F37" s="11"/>
      <c r="G37" s="11"/>
      <c r="H37" s="11"/>
      <c r="I37" s="11"/>
      <c r="J37" s="11"/>
      <c r="K37" s="11"/>
      <c r="L37" s="2"/>
      <c r="M37" s="2"/>
      <c r="N37" s="2"/>
      <c r="O37" s="2"/>
      <c r="P37" s="11" t="s">
        <v>62</v>
      </c>
      <c r="Q37" s="11" t="s">
        <v>62</v>
      </c>
      <c r="R37" s="11" t="s">
        <v>62</v>
      </c>
      <c r="S37" s="11" t="s">
        <v>62</v>
      </c>
      <c r="T37" s="11" t="s">
        <v>62</v>
      </c>
      <c r="U37" s="11" t="s">
        <v>62</v>
      </c>
      <c r="V37" s="11" t="s">
        <v>62</v>
      </c>
      <c r="W37" s="11" t="s">
        <v>62</v>
      </c>
      <c r="X37" s="11" t="s">
        <v>62</v>
      </c>
      <c r="Y37" s="11" t="s">
        <v>62</v>
      </c>
      <c r="Z37" s="11" t="s">
        <v>62</v>
      </c>
      <c r="AA37" s="11" t="s">
        <v>62</v>
      </c>
      <c r="AB37" s="17" t="s">
        <v>62</v>
      </c>
      <c r="AC37" s="17" t="s">
        <v>62</v>
      </c>
      <c r="AD37" s="17" t="s">
        <v>62</v>
      </c>
      <c r="AE37" s="8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1" t="str">
        <f t="shared" si="1"/>
        <v>-</v>
      </c>
      <c r="BW37" s="1" t="str">
        <f t="shared" si="1"/>
        <v>-</v>
      </c>
      <c r="BX37" s="1" t="str">
        <f t="shared" si="1"/>
        <v>-</v>
      </c>
      <c r="BY37" s="1" t="str">
        <f t="shared" si="2"/>
        <v>-</v>
      </c>
      <c r="BZ37" s="1" t="str">
        <f t="shared" si="2"/>
        <v>-</v>
      </c>
      <c r="CA37" s="1" t="str">
        <f t="shared" si="2"/>
        <v>-</v>
      </c>
      <c r="CB37" s="1" t="str">
        <f t="shared" si="2"/>
        <v>-</v>
      </c>
      <c r="CC37" s="1" t="str">
        <f t="shared" si="2"/>
        <v>-</v>
      </c>
      <c r="CD37" s="1" t="str">
        <f t="shared" si="2"/>
        <v>-</v>
      </c>
      <c r="CE37" s="1" t="str">
        <f t="shared" si="2"/>
        <v>-</v>
      </c>
      <c r="CF37" s="1" t="str">
        <f t="shared" si="2"/>
        <v>-</v>
      </c>
      <c r="CG37" s="1" t="str">
        <f t="shared" si="2"/>
        <v>-</v>
      </c>
      <c r="CH37" s="1" t="str">
        <f t="shared" si="2"/>
        <v>-</v>
      </c>
      <c r="CI37" s="1" t="str">
        <f t="shared" si="2"/>
        <v>-</v>
      </c>
      <c r="CJ37" s="1" t="str">
        <f t="shared" si="2"/>
        <v>-</v>
      </c>
      <c r="CK37" s="2"/>
      <c r="CL37" s="2"/>
      <c r="CM37" s="1"/>
    </row>
    <row r="38" spans="2:91" s="4" customFormat="1" ht="15" customHeight="1" x14ac:dyDescent="0.3">
      <c r="B38" s="6" t="s">
        <v>145</v>
      </c>
      <c r="C38" s="2">
        <v>212</v>
      </c>
      <c r="D38" s="11">
        <f>BS38/BT38</f>
        <v>0.35416666666666663</v>
      </c>
      <c r="E38" s="11"/>
      <c r="F38" s="11"/>
      <c r="G38" s="11"/>
      <c r="H38" s="11"/>
      <c r="I38" s="11"/>
      <c r="J38" s="11"/>
      <c r="K38" s="11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8"/>
      <c r="AC38" s="8"/>
      <c r="AD38" s="8"/>
      <c r="AE38" s="17" t="s">
        <v>62</v>
      </c>
      <c r="AF38" s="1">
        <v>2500</v>
      </c>
      <c r="AG38" s="1">
        <v>1500</v>
      </c>
      <c r="AH38" s="1">
        <v>800</v>
      </c>
      <c r="AI38" s="1">
        <v>1700</v>
      </c>
      <c r="AJ38" s="1">
        <v>900</v>
      </c>
      <c r="AK38" s="1">
        <v>500</v>
      </c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>
        <f>AVERAGE(BV38,BW38,BX38)</f>
        <v>566.66666666666663</v>
      </c>
      <c r="BT38" s="2">
        <f>AVERAGE(AF38,AG38,AH38)</f>
        <v>1600</v>
      </c>
      <c r="BU38" s="2"/>
      <c r="BV38" s="1">
        <f t="shared" ref="BV38:BX39" si="3">IF((AF38-AI38)&lt;0,0,(AF38-AI38))</f>
        <v>800</v>
      </c>
      <c r="BW38" s="1">
        <f t="shared" si="3"/>
        <v>600</v>
      </c>
      <c r="BX38" s="1">
        <f t="shared" si="3"/>
        <v>300</v>
      </c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1"/>
    </row>
    <row r="39" spans="2:91" s="4" customFormat="1" ht="15" customHeight="1" x14ac:dyDescent="0.3">
      <c r="B39" s="6" t="s">
        <v>146</v>
      </c>
      <c r="C39" s="2">
        <v>212</v>
      </c>
      <c r="D39" s="11">
        <f>BS39/BT39</f>
        <v>0</v>
      </c>
      <c r="E39" s="11"/>
      <c r="F39" s="11"/>
      <c r="G39" s="11"/>
      <c r="H39" s="11"/>
      <c r="I39" s="11"/>
      <c r="J39" s="11"/>
      <c r="K39" s="11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8"/>
      <c r="AC39" s="8"/>
      <c r="AD39" s="8"/>
      <c r="AE39" s="17" t="s">
        <v>62</v>
      </c>
      <c r="AF39" s="2">
        <v>1000</v>
      </c>
      <c r="AG39" s="2">
        <v>700</v>
      </c>
      <c r="AH39" s="2">
        <v>900</v>
      </c>
      <c r="AI39" s="2">
        <v>1000</v>
      </c>
      <c r="AJ39" s="2">
        <v>700</v>
      </c>
      <c r="AK39" s="1">
        <v>900</v>
      </c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>
        <f>AVERAGE(BV39,BW39,BX39)</f>
        <v>0</v>
      </c>
      <c r="BT39" s="2">
        <f>AVERAGE(AF39,AG39,AH39)</f>
        <v>866.66666666666663</v>
      </c>
      <c r="BU39" s="2"/>
      <c r="BV39" s="1">
        <f t="shared" si="3"/>
        <v>0</v>
      </c>
      <c r="BW39" s="1">
        <f t="shared" si="3"/>
        <v>0</v>
      </c>
      <c r="BX39" s="1">
        <f t="shared" si="3"/>
        <v>0</v>
      </c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1"/>
    </row>
    <row r="40" spans="2:91" s="4" customFormat="1" ht="15" customHeight="1" x14ac:dyDescent="0.3">
      <c r="B40" s="6" t="s">
        <v>147</v>
      </c>
      <c r="C40" s="2">
        <v>212</v>
      </c>
      <c r="D40" s="11">
        <f>BS40/BT40</f>
        <v>0.4</v>
      </c>
      <c r="E40" s="11"/>
      <c r="F40" s="11"/>
      <c r="G40" s="11"/>
      <c r="H40" s="11"/>
      <c r="I40" s="11"/>
      <c r="J40" s="11"/>
      <c r="K40" s="11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8"/>
      <c r="AC40" s="8"/>
      <c r="AD40" s="8"/>
      <c r="AE40" s="17"/>
      <c r="AF40" s="2">
        <v>2500</v>
      </c>
      <c r="AG40" s="2" t="s">
        <v>62</v>
      </c>
      <c r="AH40" s="2" t="s">
        <v>62</v>
      </c>
      <c r="AI40" s="2">
        <v>1500</v>
      </c>
      <c r="AJ40" s="2" t="s">
        <v>62</v>
      </c>
      <c r="AK40" s="1" t="s">
        <v>62</v>
      </c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>
        <f>AVERAGE(BV40,BW40,BX40)</f>
        <v>1000</v>
      </c>
      <c r="BT40" s="2">
        <f>AVERAGE(AF40,AG40,AH40)</f>
        <v>2500</v>
      </c>
      <c r="BU40" s="2"/>
      <c r="BV40" s="1">
        <f t="shared" ref="BV40" si="4">IF((AF40-AI40)&lt;0,0,(AF40-AI40))</f>
        <v>1000</v>
      </c>
      <c r="BW40" s="1" t="s">
        <v>62</v>
      </c>
      <c r="BX40" s="1" t="s">
        <v>62</v>
      </c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1"/>
    </row>
    <row r="41" spans="2:91" s="4" customFormat="1" ht="15" customHeight="1" x14ac:dyDescent="0.3">
      <c r="B41" s="6" t="s">
        <v>148</v>
      </c>
      <c r="C41" s="2">
        <v>212</v>
      </c>
      <c r="D41" s="11" t="s">
        <v>63</v>
      </c>
      <c r="E41" s="19" t="s">
        <v>94</v>
      </c>
      <c r="F41" s="11"/>
      <c r="G41" s="11"/>
      <c r="H41" s="11"/>
      <c r="I41" s="11"/>
      <c r="J41" s="11"/>
      <c r="K41" s="11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8"/>
      <c r="AC41" s="8"/>
      <c r="AD41" s="8"/>
      <c r="AE41" s="17" t="s">
        <v>62</v>
      </c>
      <c r="AF41" s="2" t="s">
        <v>62</v>
      </c>
      <c r="AG41" s="2" t="s">
        <v>62</v>
      </c>
      <c r="AH41" s="2" t="s">
        <v>62</v>
      </c>
      <c r="AI41" s="2" t="s">
        <v>62</v>
      </c>
      <c r="AJ41" s="2" t="s">
        <v>62</v>
      </c>
      <c r="AK41" s="1" t="s">
        <v>62</v>
      </c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 t="s">
        <v>62</v>
      </c>
      <c r="BT41" s="2" t="s">
        <v>62</v>
      </c>
      <c r="BU41" s="2"/>
      <c r="BV41" s="1" t="s">
        <v>62</v>
      </c>
      <c r="BW41" s="1" t="s">
        <v>62</v>
      </c>
      <c r="BX41" s="1" t="s">
        <v>62</v>
      </c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1"/>
    </row>
    <row r="42" spans="2:91" s="4" customFormat="1" ht="15" customHeight="1" x14ac:dyDescent="0.3">
      <c r="B42" s="6" t="s">
        <v>149</v>
      </c>
      <c r="C42" s="2">
        <v>212</v>
      </c>
      <c r="D42" s="11">
        <v>-1000000</v>
      </c>
      <c r="E42" s="18" t="s">
        <v>93</v>
      </c>
      <c r="F42" s="11"/>
      <c r="G42" s="11"/>
      <c r="H42" s="11"/>
      <c r="I42" s="11"/>
      <c r="J42" s="11"/>
      <c r="K42" s="11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8"/>
      <c r="AC42" s="8"/>
      <c r="AD42" s="8"/>
      <c r="AE42" s="17" t="s">
        <v>62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>
        <f>AVERAGE(BV42,BW42,BX42)</f>
        <v>0</v>
      </c>
      <c r="BT42" s="2">
        <f t="shared" ref="BT42:BT49" si="5">AVERAGE(AF42,AG42,AH42)</f>
        <v>0</v>
      </c>
      <c r="BU42" s="2"/>
      <c r="BV42" s="1">
        <f>IF((AF42-AI42)&lt;0,0,(AF42-AI42))</f>
        <v>0</v>
      </c>
      <c r="BW42" s="1">
        <f>IF((AG42-AJ42)&lt;0,0,(AG42-AJ42))</f>
        <v>0</v>
      </c>
      <c r="BX42" s="1">
        <f>IF((AH42-AK42)&lt;0,0,(AH42-AK42))</f>
        <v>0</v>
      </c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1"/>
    </row>
    <row r="43" spans="2:91" x14ac:dyDescent="0.3">
      <c r="B43" s="6" t="s">
        <v>150</v>
      </c>
      <c r="C43" s="2">
        <v>212</v>
      </c>
      <c r="D43" s="10" t="s">
        <v>63</v>
      </c>
      <c r="E43" s="18" t="s">
        <v>95</v>
      </c>
      <c r="F43" s="10"/>
      <c r="G43" s="10"/>
      <c r="H43" s="10"/>
      <c r="I43" s="10"/>
      <c r="J43" s="10"/>
      <c r="K43" s="10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7" t="s">
        <v>62</v>
      </c>
      <c r="AF43" s="2">
        <v>400</v>
      </c>
      <c r="AG43" s="2">
        <v>300</v>
      </c>
      <c r="AH43" s="2">
        <v>700</v>
      </c>
      <c r="AI43" s="2" t="s">
        <v>62</v>
      </c>
      <c r="AJ43" s="2" t="s">
        <v>62</v>
      </c>
      <c r="AK43" s="2" t="s">
        <v>62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2" t="s">
        <v>62</v>
      </c>
      <c r="BT43" s="2">
        <f t="shared" si="5"/>
        <v>466.66666666666669</v>
      </c>
      <c r="BU43" s="2"/>
      <c r="BV43" s="1" t="s">
        <v>62</v>
      </c>
      <c r="BW43" s="1" t="s">
        <v>62</v>
      </c>
      <c r="BX43" s="1" t="s">
        <v>62</v>
      </c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2:91" x14ac:dyDescent="0.3">
      <c r="B44" s="6" t="s">
        <v>151</v>
      </c>
      <c r="C44" s="2">
        <v>212</v>
      </c>
      <c r="D44" s="1" t="s">
        <v>63</v>
      </c>
      <c r="E44" s="18" t="s">
        <v>96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0" t="s">
        <v>62</v>
      </c>
      <c r="AF44" s="2">
        <v>-500</v>
      </c>
      <c r="AG44" s="2">
        <v>300</v>
      </c>
      <c r="AH44" s="2">
        <v>100</v>
      </c>
      <c r="AI44" s="2">
        <v>800</v>
      </c>
      <c r="AJ44" s="2">
        <v>700</v>
      </c>
      <c r="AK44" s="2">
        <v>900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2">
        <f>AVERAGE(BV44,BW44,BX44)</f>
        <v>0</v>
      </c>
      <c r="BT44" s="2">
        <f t="shared" si="5"/>
        <v>-33.333333333333336</v>
      </c>
      <c r="BU44" s="2"/>
      <c r="BV44" s="1">
        <f t="shared" ref="BV44:BX49" si="6">IF((AF44-AI44)&lt;0,0,(AF44-AI44))</f>
        <v>0</v>
      </c>
      <c r="BW44" s="1">
        <f t="shared" si="6"/>
        <v>0</v>
      </c>
      <c r="BX44" s="1">
        <f t="shared" si="6"/>
        <v>0</v>
      </c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2:91" x14ac:dyDescent="0.3">
      <c r="B45" s="6" t="s">
        <v>152</v>
      </c>
      <c r="C45" s="2">
        <v>212</v>
      </c>
      <c r="D45" s="1" t="s">
        <v>63</v>
      </c>
      <c r="E45" s="18" t="s">
        <v>96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0" t="s">
        <v>62</v>
      </c>
      <c r="AF45" s="2">
        <v>-500</v>
      </c>
      <c r="AG45" s="2">
        <v>300</v>
      </c>
      <c r="AH45" s="2">
        <v>100</v>
      </c>
      <c r="AI45" s="2">
        <v>-800</v>
      </c>
      <c r="AJ45" s="2">
        <v>200</v>
      </c>
      <c r="AK45" s="2">
        <v>50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2">
        <f>AVERAGE(BV45,BW45,BX45)</f>
        <v>150</v>
      </c>
      <c r="BT45" s="2">
        <f t="shared" si="5"/>
        <v>-33.333333333333336</v>
      </c>
      <c r="BU45" s="2"/>
      <c r="BV45" s="1">
        <f t="shared" si="6"/>
        <v>300</v>
      </c>
      <c r="BW45" s="1">
        <f t="shared" si="6"/>
        <v>100</v>
      </c>
      <c r="BX45" s="1">
        <f t="shared" si="6"/>
        <v>50</v>
      </c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2:91" x14ac:dyDescent="0.3">
      <c r="B46" s="6" t="s">
        <v>153</v>
      </c>
      <c r="C46" s="2">
        <v>212</v>
      </c>
      <c r="D46" s="1">
        <f>BU46</f>
        <v>999999</v>
      </c>
      <c r="E46" s="18" t="s">
        <v>99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0" t="s">
        <v>97</v>
      </c>
      <c r="AF46" s="20">
        <v>500</v>
      </c>
      <c r="AG46" s="20">
        <v>300</v>
      </c>
      <c r="AH46" s="20">
        <v>100</v>
      </c>
      <c r="AI46" s="20">
        <v>500</v>
      </c>
      <c r="AJ46" s="20">
        <v>300</v>
      </c>
      <c r="AK46" s="20">
        <v>100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2">
        <f>AVERAGE(BV46,BW46,BX46)</f>
        <v>0</v>
      </c>
      <c r="BT46" s="2">
        <f t="shared" si="5"/>
        <v>300</v>
      </c>
      <c r="BU46" s="2">
        <f>IF(AND(AE46 &lt;&gt; "AC", (BS46/BT46)=0),999999,"-")</f>
        <v>999999</v>
      </c>
      <c r="BV46" s="1">
        <f t="shared" si="6"/>
        <v>0</v>
      </c>
      <c r="BW46" s="1">
        <f t="shared" si="6"/>
        <v>0</v>
      </c>
      <c r="BX46" s="1">
        <f t="shared" si="6"/>
        <v>0</v>
      </c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2:91" x14ac:dyDescent="0.3">
      <c r="B47" s="6" t="s">
        <v>154</v>
      </c>
      <c r="C47" s="2">
        <v>212</v>
      </c>
      <c r="D47" s="11">
        <f>BS47/BT47</f>
        <v>0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21" t="s">
        <v>92</v>
      </c>
      <c r="AF47" s="2">
        <v>500</v>
      </c>
      <c r="AG47" s="2">
        <v>300</v>
      </c>
      <c r="AH47" s="2">
        <v>100</v>
      </c>
      <c r="AI47" s="2">
        <v>500</v>
      </c>
      <c r="AJ47" s="2">
        <v>300</v>
      </c>
      <c r="AK47" s="2">
        <v>100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2">
        <f t="shared" ref="BS47:BS49" si="7">AVERAGE(BV47,BW47,BX47)</f>
        <v>0</v>
      </c>
      <c r="BT47" s="2">
        <f t="shared" si="5"/>
        <v>300</v>
      </c>
      <c r="BU47" s="2" t="str">
        <f>IF(AND(AE47 &lt;&gt; "AC", (BS47/BT47)=0),999999,"-")</f>
        <v>-</v>
      </c>
      <c r="BV47" s="1">
        <f t="shared" si="6"/>
        <v>0</v>
      </c>
      <c r="BW47" s="1">
        <f t="shared" si="6"/>
        <v>0</v>
      </c>
      <c r="BX47" s="1">
        <f t="shared" si="6"/>
        <v>0</v>
      </c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2:91" x14ac:dyDescent="0.3">
      <c r="B48" s="6" t="s">
        <v>155</v>
      </c>
      <c r="C48" s="2">
        <v>212</v>
      </c>
      <c r="D48" s="11">
        <f>BS48/BT48</f>
        <v>0.34615384615384615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22" t="s">
        <v>97</v>
      </c>
      <c r="AF48" s="2">
        <v>1000</v>
      </c>
      <c r="AG48" s="2">
        <v>700</v>
      </c>
      <c r="AH48" s="2">
        <v>900</v>
      </c>
      <c r="AI48" s="2">
        <v>800</v>
      </c>
      <c r="AJ48" s="2">
        <v>300</v>
      </c>
      <c r="AK48" s="2">
        <v>600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2">
        <f t="shared" si="7"/>
        <v>300</v>
      </c>
      <c r="BT48" s="2">
        <f t="shared" si="5"/>
        <v>866.66666666666663</v>
      </c>
      <c r="BU48" s="2" t="str">
        <f>IF(AND(AE48 &lt;&gt; "AC", (BS48/BT48)=0),999999,"-")</f>
        <v>-</v>
      </c>
      <c r="BV48" s="1">
        <f t="shared" si="6"/>
        <v>200</v>
      </c>
      <c r="BW48" s="1">
        <f t="shared" si="6"/>
        <v>400</v>
      </c>
      <c r="BX48" s="1">
        <f t="shared" si="6"/>
        <v>300</v>
      </c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2:91" x14ac:dyDescent="0.3">
      <c r="B49" s="6" t="s">
        <v>156</v>
      </c>
      <c r="C49" s="2">
        <v>212</v>
      </c>
      <c r="D49" s="11">
        <f>BS49/BT49</f>
        <v>0.34615384615384615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0" t="s">
        <v>92</v>
      </c>
      <c r="AF49" s="2">
        <v>1000</v>
      </c>
      <c r="AG49" s="2">
        <v>700</v>
      </c>
      <c r="AH49" s="2">
        <v>900</v>
      </c>
      <c r="AI49" s="2">
        <v>800</v>
      </c>
      <c r="AJ49" s="2">
        <v>300</v>
      </c>
      <c r="AK49" s="2">
        <v>600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2">
        <f t="shared" si="7"/>
        <v>300</v>
      </c>
      <c r="BT49" s="2">
        <f t="shared" si="5"/>
        <v>866.66666666666663</v>
      </c>
      <c r="BU49" s="2" t="str">
        <f>IF(AND(AE49 &lt;&gt; "AC", (BS49/BT49)=0),999999,"-")</f>
        <v>-</v>
      </c>
      <c r="BV49" s="1">
        <f t="shared" si="6"/>
        <v>200</v>
      </c>
      <c r="BW49" s="1">
        <f t="shared" si="6"/>
        <v>400</v>
      </c>
      <c r="BX49" s="1">
        <f t="shared" si="6"/>
        <v>300</v>
      </c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2:91" x14ac:dyDescent="0.3">
      <c r="B50" s="6" t="s">
        <v>157</v>
      </c>
      <c r="C50" s="1">
        <v>213</v>
      </c>
      <c r="D50" s="1">
        <f>BS50/BT50</f>
        <v>0.17857142857142855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7" t="s">
        <v>62</v>
      </c>
      <c r="AF50" s="1"/>
      <c r="AG50" s="1"/>
      <c r="AH50" s="1"/>
      <c r="AI50" s="1"/>
      <c r="AJ50" s="1"/>
      <c r="AK50" s="1"/>
      <c r="AL50" s="1">
        <v>1500</v>
      </c>
      <c r="AM50" s="1">
        <v>700</v>
      </c>
      <c r="AN50" s="1">
        <v>600</v>
      </c>
      <c r="AO50" s="1">
        <v>1200</v>
      </c>
      <c r="AP50" s="1">
        <v>600</v>
      </c>
      <c r="AQ50" s="1">
        <v>500</v>
      </c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2">
        <f t="shared" ref="BS50" si="8">AVERAGE(BV50,BW50,BX50)</f>
        <v>166.66666666666666</v>
      </c>
      <c r="BT50" s="2">
        <f>AVERAGE(AL50,AM50,AN50)</f>
        <v>933.33333333333337</v>
      </c>
      <c r="BU50" s="2"/>
      <c r="BV50" s="1">
        <f t="shared" ref="BV50:BX51" si="9">IF((AL50-AO50)&lt;0,0,(AL50-AO50))</f>
        <v>300</v>
      </c>
      <c r="BW50" s="1">
        <f t="shared" si="9"/>
        <v>100</v>
      </c>
      <c r="BX50" s="1">
        <f t="shared" si="9"/>
        <v>100</v>
      </c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2:91" x14ac:dyDescent="0.3">
      <c r="B51" s="6" t="s">
        <v>158</v>
      </c>
      <c r="C51" s="1">
        <v>213</v>
      </c>
      <c r="D51" s="1">
        <f>BS51/BT51</f>
        <v>0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7" t="s">
        <v>62</v>
      </c>
      <c r="AF51" s="1"/>
      <c r="AG51" s="1"/>
      <c r="AH51" s="1"/>
      <c r="AI51" s="1"/>
      <c r="AJ51" s="1"/>
      <c r="AK51" s="1"/>
      <c r="AL51" s="2">
        <v>1000</v>
      </c>
      <c r="AM51" s="2">
        <v>700</v>
      </c>
      <c r="AN51" s="2">
        <v>900</v>
      </c>
      <c r="AO51" s="2">
        <v>1000</v>
      </c>
      <c r="AP51" s="2">
        <v>700</v>
      </c>
      <c r="AQ51" s="1">
        <v>900</v>
      </c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2">
        <f t="shared" ref="BS51" si="10">AVERAGE(BV51,BW51,BX51)</f>
        <v>0</v>
      </c>
      <c r="BT51" s="2">
        <f>AVERAGE(AL51,AM51,AN51)</f>
        <v>866.66666666666663</v>
      </c>
      <c r="BU51" s="1"/>
      <c r="BV51" s="1">
        <f t="shared" si="9"/>
        <v>0</v>
      </c>
      <c r="BW51" s="1">
        <f t="shared" si="9"/>
        <v>0</v>
      </c>
      <c r="BX51" s="1">
        <f t="shared" si="9"/>
        <v>0</v>
      </c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2:91" x14ac:dyDescent="0.3">
      <c r="B52" s="6" t="s">
        <v>159</v>
      </c>
      <c r="C52" s="1">
        <v>213</v>
      </c>
      <c r="D52" s="1">
        <f>BS52/BT52</f>
        <v>0.625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7"/>
      <c r="AF52" s="1"/>
      <c r="AG52" s="1"/>
      <c r="AH52" s="1"/>
      <c r="AI52" s="1"/>
      <c r="AJ52" s="1"/>
      <c r="AK52" s="1"/>
      <c r="AL52" s="2">
        <v>2000</v>
      </c>
      <c r="AM52" s="2" t="s">
        <v>62</v>
      </c>
      <c r="AN52" s="2" t="s">
        <v>62</v>
      </c>
      <c r="AO52" s="2">
        <v>750</v>
      </c>
      <c r="AP52" s="2" t="s">
        <v>62</v>
      </c>
      <c r="AQ52" s="1" t="s">
        <v>62</v>
      </c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2">
        <f t="shared" ref="BS52" si="11">AVERAGE(BV52,BW52,BX52)</f>
        <v>1250</v>
      </c>
      <c r="BT52" s="2">
        <f>AVERAGE(AL52,AM52,AN52)</f>
        <v>2000</v>
      </c>
      <c r="BU52" s="1"/>
      <c r="BV52" s="1">
        <f t="shared" ref="BV52" si="12">IF((AL52-AO52)&lt;0,0,(AL52-AO52))</f>
        <v>1250</v>
      </c>
      <c r="BW52" s="1" t="s">
        <v>62</v>
      </c>
      <c r="BX52" s="1" t="s">
        <v>62</v>
      </c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2:91" x14ac:dyDescent="0.3">
      <c r="B53" s="6" t="s">
        <v>160</v>
      </c>
      <c r="C53" s="1">
        <v>213</v>
      </c>
      <c r="D53" s="1" t="s">
        <v>63</v>
      </c>
      <c r="E53" s="19" t="s">
        <v>94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7" t="s">
        <v>62</v>
      </c>
      <c r="AF53" s="1"/>
      <c r="AG53" s="1"/>
      <c r="AH53" s="1"/>
      <c r="AI53" s="1"/>
      <c r="AJ53" s="1"/>
      <c r="AK53" s="1"/>
      <c r="AL53" s="2" t="s">
        <v>62</v>
      </c>
      <c r="AM53" s="2" t="s">
        <v>62</v>
      </c>
      <c r="AN53" s="2" t="s">
        <v>62</v>
      </c>
      <c r="AO53" s="2" t="s">
        <v>62</v>
      </c>
      <c r="AP53" s="2" t="s">
        <v>62</v>
      </c>
      <c r="AQ53" s="1" t="s">
        <v>62</v>
      </c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2" t="s">
        <v>62</v>
      </c>
      <c r="BT53" s="2" t="s">
        <v>62</v>
      </c>
      <c r="BU53" s="1"/>
      <c r="BV53" s="1" t="s">
        <v>62</v>
      </c>
      <c r="BW53" s="1" t="s">
        <v>62</v>
      </c>
      <c r="BX53" s="1" t="s">
        <v>62</v>
      </c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2:91" x14ac:dyDescent="0.3">
      <c r="B54" s="6" t="s">
        <v>161</v>
      </c>
      <c r="C54" s="1">
        <v>213</v>
      </c>
      <c r="D54" s="11">
        <v>-1000000</v>
      </c>
      <c r="E54" s="18" t="s">
        <v>93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7" t="s">
        <v>62</v>
      </c>
      <c r="AF54" s="1"/>
      <c r="AG54" s="1"/>
      <c r="AH54" s="1"/>
      <c r="AI54" s="1"/>
      <c r="AJ54" s="1"/>
      <c r="AK54" s="1"/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2">
        <f t="shared" ref="BS54:BS62" si="13">AVERAGE(BV54,BW54,BX54)</f>
        <v>0</v>
      </c>
      <c r="BT54" s="2">
        <f t="shared" ref="BT54:BT61" si="14">AVERAGE(AL54,AM54,AN54)</f>
        <v>0</v>
      </c>
      <c r="BU54" s="1"/>
      <c r="BV54" s="1">
        <f>IF((AL54-AO54)&lt;0,0,(AL54-AO54))</f>
        <v>0</v>
      </c>
      <c r="BW54" s="1">
        <f>IF((AM54-AP54)&lt;0,0,(AM54-AP54))</f>
        <v>0</v>
      </c>
      <c r="BX54" s="1">
        <f>IF((AN54-AQ54)&lt;0,0,(AN54-AQ54))</f>
        <v>0</v>
      </c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2:91" x14ac:dyDescent="0.3">
      <c r="B55" s="6" t="s">
        <v>162</v>
      </c>
      <c r="C55" s="1">
        <v>213</v>
      </c>
      <c r="D55" s="10" t="s">
        <v>63</v>
      </c>
      <c r="E55" s="18" t="s">
        <v>95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7" t="s">
        <v>62</v>
      </c>
      <c r="AF55" s="1"/>
      <c r="AG55" s="1"/>
      <c r="AH55" s="1"/>
      <c r="AI55" s="1"/>
      <c r="AJ55" s="1"/>
      <c r="AK55" s="1"/>
      <c r="AL55" s="2">
        <v>400</v>
      </c>
      <c r="AM55" s="2">
        <v>300</v>
      </c>
      <c r="AN55" s="2">
        <v>700</v>
      </c>
      <c r="AO55" s="2" t="s">
        <v>62</v>
      </c>
      <c r="AP55" s="2" t="s">
        <v>62</v>
      </c>
      <c r="AQ55" s="2" t="s">
        <v>62</v>
      </c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2" t="s">
        <v>62</v>
      </c>
      <c r="BT55" s="2">
        <f t="shared" si="14"/>
        <v>466.66666666666669</v>
      </c>
      <c r="BU55" s="1"/>
      <c r="BV55" s="1" t="s">
        <v>62</v>
      </c>
      <c r="BW55" s="1" t="s">
        <v>62</v>
      </c>
      <c r="BX55" s="1" t="s">
        <v>62</v>
      </c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2:91" x14ac:dyDescent="0.3">
      <c r="B56" s="6" t="s">
        <v>163</v>
      </c>
      <c r="C56" s="1">
        <v>213</v>
      </c>
      <c r="D56" s="1" t="s">
        <v>63</v>
      </c>
      <c r="E56" s="18" t="s">
        <v>96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0" t="s">
        <v>62</v>
      </c>
      <c r="AF56" s="1"/>
      <c r="AG56" s="1"/>
      <c r="AH56" s="1"/>
      <c r="AI56" s="1"/>
      <c r="AJ56" s="1"/>
      <c r="AK56" s="1"/>
      <c r="AL56" s="2">
        <v>-500</v>
      </c>
      <c r="AM56" s="2">
        <v>300</v>
      </c>
      <c r="AN56" s="2">
        <v>100</v>
      </c>
      <c r="AO56" s="2">
        <v>800</v>
      </c>
      <c r="AP56" s="2">
        <v>700</v>
      </c>
      <c r="AQ56" s="2">
        <v>900</v>
      </c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2">
        <f t="shared" si="13"/>
        <v>0</v>
      </c>
      <c r="BT56" s="2">
        <f t="shared" si="14"/>
        <v>-33.333333333333336</v>
      </c>
      <c r="BU56" s="1"/>
      <c r="BV56" s="1">
        <f t="shared" ref="BV56:BX61" si="15">IF((AL56-AO56)&lt;0,0,(AL56-AO56))</f>
        <v>0</v>
      </c>
      <c r="BW56" s="1">
        <f t="shared" si="15"/>
        <v>0</v>
      </c>
      <c r="BX56" s="1">
        <f t="shared" si="15"/>
        <v>0</v>
      </c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2:91" x14ac:dyDescent="0.3">
      <c r="B57" s="6" t="s">
        <v>164</v>
      </c>
      <c r="C57" s="1">
        <v>213</v>
      </c>
      <c r="D57" s="1" t="s">
        <v>63</v>
      </c>
      <c r="E57" s="18" t="s">
        <v>96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0" t="s">
        <v>62</v>
      </c>
      <c r="AF57" s="1"/>
      <c r="AG57" s="1"/>
      <c r="AH57" s="1"/>
      <c r="AI57" s="1"/>
      <c r="AJ57" s="1"/>
      <c r="AK57" s="1"/>
      <c r="AL57" s="2">
        <v>-500</v>
      </c>
      <c r="AM57" s="2">
        <v>300</v>
      </c>
      <c r="AN57" s="2">
        <v>100</v>
      </c>
      <c r="AO57" s="2">
        <v>-800</v>
      </c>
      <c r="AP57" s="2">
        <v>200</v>
      </c>
      <c r="AQ57" s="2">
        <v>50</v>
      </c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2">
        <f t="shared" si="13"/>
        <v>150</v>
      </c>
      <c r="BT57" s="2">
        <f t="shared" si="14"/>
        <v>-33.333333333333336</v>
      </c>
      <c r="BU57" s="1"/>
      <c r="BV57" s="1">
        <f t="shared" si="15"/>
        <v>300</v>
      </c>
      <c r="BW57" s="1">
        <f t="shared" si="15"/>
        <v>100</v>
      </c>
      <c r="BX57" s="1">
        <f t="shared" si="15"/>
        <v>50</v>
      </c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2:91" x14ac:dyDescent="0.3">
      <c r="B58" s="6" t="s">
        <v>165</v>
      </c>
      <c r="C58" s="1">
        <v>213</v>
      </c>
      <c r="D58" s="1">
        <f>BU58</f>
        <v>999999</v>
      </c>
      <c r="E58" s="18" t="s">
        <v>99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0" t="s">
        <v>97</v>
      </c>
      <c r="AF58" s="1"/>
      <c r="AG58" s="1"/>
      <c r="AH58" s="1"/>
      <c r="AI58" s="1"/>
      <c r="AJ58" s="1"/>
      <c r="AK58" s="1"/>
      <c r="AL58" s="20">
        <v>500</v>
      </c>
      <c r="AM58" s="20">
        <v>300</v>
      </c>
      <c r="AN58" s="20">
        <v>100</v>
      </c>
      <c r="AO58" s="20">
        <v>500</v>
      </c>
      <c r="AP58" s="20">
        <v>300</v>
      </c>
      <c r="AQ58" s="20">
        <v>100</v>
      </c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2">
        <f t="shared" si="13"/>
        <v>0</v>
      </c>
      <c r="BT58" s="2">
        <f t="shared" si="14"/>
        <v>300</v>
      </c>
      <c r="BU58" s="2">
        <f>IF(AND(AE58 &lt;&gt; "AC", (BS58/BT58)=0),999999,"-")</f>
        <v>999999</v>
      </c>
      <c r="BV58" s="1">
        <f t="shared" si="15"/>
        <v>0</v>
      </c>
      <c r="BW58" s="1">
        <f t="shared" si="15"/>
        <v>0</v>
      </c>
      <c r="BX58" s="1">
        <f t="shared" si="15"/>
        <v>0</v>
      </c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2:91" x14ac:dyDescent="0.3">
      <c r="B59" s="6" t="s">
        <v>166</v>
      </c>
      <c r="C59" s="1">
        <v>213</v>
      </c>
      <c r="D59" s="1">
        <f>BS59/BT59</f>
        <v>0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21" t="s">
        <v>92</v>
      </c>
      <c r="AF59" s="1"/>
      <c r="AG59" s="1"/>
      <c r="AH59" s="1"/>
      <c r="AI59" s="1"/>
      <c r="AJ59" s="1"/>
      <c r="AK59" s="1"/>
      <c r="AL59" s="2">
        <v>500</v>
      </c>
      <c r="AM59" s="2">
        <v>300</v>
      </c>
      <c r="AN59" s="2">
        <v>100</v>
      </c>
      <c r="AO59" s="2">
        <v>500</v>
      </c>
      <c r="AP59" s="2">
        <v>300</v>
      </c>
      <c r="AQ59" s="2">
        <v>100</v>
      </c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2">
        <f t="shared" si="13"/>
        <v>0</v>
      </c>
      <c r="BT59" s="2">
        <f t="shared" si="14"/>
        <v>300</v>
      </c>
      <c r="BU59" s="2" t="str">
        <f>IF(AND(AE59 &lt;&gt; "AC", (BS59/BT59)=0),999999,"-")</f>
        <v>-</v>
      </c>
      <c r="BV59" s="1">
        <f t="shared" si="15"/>
        <v>0</v>
      </c>
      <c r="BW59" s="1">
        <f t="shared" si="15"/>
        <v>0</v>
      </c>
      <c r="BX59" s="1">
        <f t="shared" si="15"/>
        <v>0</v>
      </c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2:91" x14ac:dyDescent="0.3">
      <c r="B60" s="6" t="s">
        <v>167</v>
      </c>
      <c r="C60" s="1">
        <v>213</v>
      </c>
      <c r="D60" s="1">
        <f t="shared" ref="D60:D61" si="16">BS60/BT60</f>
        <v>0.41379310344827586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22" t="s">
        <v>97</v>
      </c>
      <c r="AF60" s="1"/>
      <c r="AG60" s="1"/>
      <c r="AH60" s="1"/>
      <c r="AI60" s="1"/>
      <c r="AJ60" s="1"/>
      <c r="AK60" s="1"/>
      <c r="AL60" s="2">
        <v>1200</v>
      </c>
      <c r="AM60" s="2">
        <v>700</v>
      </c>
      <c r="AN60" s="2">
        <v>1000</v>
      </c>
      <c r="AO60" s="2">
        <v>800</v>
      </c>
      <c r="AP60" s="2">
        <v>300</v>
      </c>
      <c r="AQ60" s="2">
        <v>600</v>
      </c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2">
        <f t="shared" si="13"/>
        <v>400</v>
      </c>
      <c r="BT60" s="2">
        <f t="shared" si="14"/>
        <v>966.66666666666663</v>
      </c>
      <c r="BU60" s="2" t="str">
        <f>IF(AND(AE60 &lt;&gt; "AC", (BS60/BT60)=0),999999,"-")</f>
        <v>-</v>
      </c>
      <c r="BV60" s="1">
        <f t="shared" si="15"/>
        <v>400</v>
      </c>
      <c r="BW60" s="1">
        <f t="shared" si="15"/>
        <v>400</v>
      </c>
      <c r="BX60" s="1">
        <f t="shared" si="15"/>
        <v>400</v>
      </c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2:91" x14ac:dyDescent="0.3">
      <c r="B61" s="6" t="s">
        <v>168</v>
      </c>
      <c r="C61" s="1">
        <v>213</v>
      </c>
      <c r="D61" s="1">
        <f t="shared" si="16"/>
        <v>0.34615384615384615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0" t="s">
        <v>92</v>
      </c>
      <c r="AF61" s="1"/>
      <c r="AG61" s="1"/>
      <c r="AH61" s="1"/>
      <c r="AI61" s="1"/>
      <c r="AJ61" s="1"/>
      <c r="AK61" s="1"/>
      <c r="AL61" s="2">
        <v>1000</v>
      </c>
      <c r="AM61" s="2">
        <v>700</v>
      </c>
      <c r="AN61" s="2">
        <v>900</v>
      </c>
      <c r="AO61" s="2">
        <v>800</v>
      </c>
      <c r="AP61" s="2">
        <v>300</v>
      </c>
      <c r="AQ61" s="2">
        <v>600</v>
      </c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2">
        <f t="shared" si="13"/>
        <v>300</v>
      </c>
      <c r="BT61" s="2">
        <f t="shared" si="14"/>
        <v>866.66666666666663</v>
      </c>
      <c r="BU61" s="2" t="str">
        <f>IF(AND(AE61 &lt;&gt; "AC", (BS61/BT61)=0),999999,"-")</f>
        <v>-</v>
      </c>
      <c r="BV61" s="1">
        <f t="shared" si="15"/>
        <v>200</v>
      </c>
      <c r="BW61" s="1">
        <f t="shared" si="15"/>
        <v>400</v>
      </c>
      <c r="BX61" s="1">
        <f t="shared" si="15"/>
        <v>300</v>
      </c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2:91" x14ac:dyDescent="0.3">
      <c r="B62" s="6" t="s">
        <v>169</v>
      </c>
      <c r="C62" s="1">
        <v>214</v>
      </c>
      <c r="D62" s="1">
        <f>BS62/BT62</f>
        <v>0.2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7" t="s">
        <v>62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>
        <v>1500</v>
      </c>
      <c r="AS62" s="1">
        <v>700</v>
      </c>
      <c r="AT62" s="1">
        <v>800</v>
      </c>
      <c r="AU62" s="1">
        <v>1350</v>
      </c>
      <c r="AV62" s="1">
        <v>550</v>
      </c>
      <c r="AW62" s="1">
        <v>500</v>
      </c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2">
        <f t="shared" si="13"/>
        <v>200</v>
      </c>
      <c r="BT62" s="2">
        <f>AVERAGE(AR62,AS62,AT62)</f>
        <v>1000</v>
      </c>
      <c r="BU62" s="1"/>
      <c r="BV62" s="1">
        <f t="shared" ref="BV62:BX63" si="17">IF((AR62-AU62)&lt;0,0,(AR62-AU62))</f>
        <v>150</v>
      </c>
      <c r="BW62" s="1">
        <f t="shared" si="17"/>
        <v>150</v>
      </c>
      <c r="BX62" s="1">
        <f t="shared" si="17"/>
        <v>300</v>
      </c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2:91" x14ac:dyDescent="0.3">
      <c r="B63" s="6" t="s">
        <v>170</v>
      </c>
      <c r="C63" s="1">
        <v>214</v>
      </c>
      <c r="D63" s="1">
        <f t="shared" ref="D63:D73" si="18">BS63/BT63</f>
        <v>0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7" t="s">
        <v>62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2">
        <v>1000</v>
      </c>
      <c r="AS63" s="2">
        <v>700</v>
      </c>
      <c r="AT63" s="2">
        <v>900</v>
      </c>
      <c r="AU63" s="2">
        <v>1000</v>
      </c>
      <c r="AV63" s="2">
        <v>700</v>
      </c>
      <c r="AW63" s="1">
        <v>900</v>
      </c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2">
        <f t="shared" ref="BS63:BS74" si="19">AVERAGE(BV63,BW63,BX63)</f>
        <v>0</v>
      </c>
      <c r="BT63" s="2">
        <f>AVERAGE(AR63,AS63,AT63)</f>
        <v>866.66666666666663</v>
      </c>
      <c r="BU63" s="1"/>
      <c r="BV63" s="1">
        <f t="shared" si="17"/>
        <v>0</v>
      </c>
      <c r="BW63" s="1">
        <f t="shared" si="17"/>
        <v>0</v>
      </c>
      <c r="BX63" s="1">
        <f t="shared" si="17"/>
        <v>0</v>
      </c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2:91" x14ac:dyDescent="0.3">
      <c r="B64" s="6" t="s">
        <v>171</v>
      </c>
      <c r="C64" s="1">
        <v>214</v>
      </c>
      <c r="D64" s="1">
        <f t="shared" si="18"/>
        <v>0.2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7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2">
        <v>1000</v>
      </c>
      <c r="AS64" s="2" t="s">
        <v>62</v>
      </c>
      <c r="AT64" s="2" t="s">
        <v>62</v>
      </c>
      <c r="AU64" s="2">
        <v>800</v>
      </c>
      <c r="AV64" s="2" t="s">
        <v>62</v>
      </c>
      <c r="AW64" s="1" t="s">
        <v>62</v>
      </c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2">
        <f t="shared" ref="BS64" si="20">AVERAGE(BV64,BW64,BX64)</f>
        <v>200</v>
      </c>
      <c r="BT64" s="2">
        <f>AVERAGE(AR64,AS64,AT64)</f>
        <v>1000</v>
      </c>
      <c r="BU64" s="1"/>
      <c r="BV64" s="1">
        <f t="shared" ref="BV64" si="21">IF((AR64-AU64)&lt;0,0,(AR64-AU64))</f>
        <v>200</v>
      </c>
      <c r="BW64" s="1" t="s">
        <v>62</v>
      </c>
      <c r="BX64" s="1" t="s">
        <v>62</v>
      </c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2:91" x14ac:dyDescent="0.3">
      <c r="B65" s="6" t="s">
        <v>172</v>
      </c>
      <c r="C65" s="1">
        <v>214</v>
      </c>
      <c r="D65" s="1" t="s">
        <v>63</v>
      </c>
      <c r="E65" s="19" t="s">
        <v>94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7" t="s">
        <v>62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2" t="s">
        <v>62</v>
      </c>
      <c r="AS65" s="2" t="s">
        <v>62</v>
      </c>
      <c r="AT65" s="2" t="s">
        <v>62</v>
      </c>
      <c r="AU65" s="2" t="s">
        <v>62</v>
      </c>
      <c r="AV65" s="2" t="s">
        <v>62</v>
      </c>
      <c r="AW65" s="1" t="s">
        <v>62</v>
      </c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2" t="s">
        <v>62</v>
      </c>
      <c r="BT65" s="2" t="s">
        <v>62</v>
      </c>
      <c r="BU65" s="1"/>
      <c r="BV65" s="1" t="s">
        <v>62</v>
      </c>
      <c r="BW65" s="1" t="s">
        <v>62</v>
      </c>
      <c r="BX65" s="1" t="s">
        <v>62</v>
      </c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2:91" x14ac:dyDescent="0.3">
      <c r="B66" s="6" t="s">
        <v>173</v>
      </c>
      <c r="C66" s="1">
        <v>214</v>
      </c>
      <c r="D66" s="11">
        <v>-1000000</v>
      </c>
      <c r="E66" s="18" t="s">
        <v>93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7" t="s">
        <v>62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2">
        <f t="shared" si="19"/>
        <v>0</v>
      </c>
      <c r="BT66" s="2">
        <f t="shared" ref="BT66:BT73" si="22">AVERAGE(AR66,AS66,AT66)</f>
        <v>0</v>
      </c>
      <c r="BU66" s="1"/>
      <c r="BV66" s="1">
        <f>IF((AR66-AU66)&lt;0,0,(AR66-AU66))</f>
        <v>0</v>
      </c>
      <c r="BW66" s="1">
        <f>IF((AS66-AV66)&lt;0,0,(AS66-AV66))</f>
        <v>0</v>
      </c>
      <c r="BX66" s="1">
        <f>IF((AT66-AW66)&lt;0,0,(AT66-AW66))</f>
        <v>0</v>
      </c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2:91" x14ac:dyDescent="0.3">
      <c r="B67" s="6" t="s">
        <v>174</v>
      </c>
      <c r="C67" s="1">
        <v>214</v>
      </c>
      <c r="D67" s="1" t="s">
        <v>63</v>
      </c>
      <c r="E67" s="18" t="s">
        <v>95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7" t="s">
        <v>62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2">
        <v>400</v>
      </c>
      <c r="AS67" s="2">
        <v>300</v>
      </c>
      <c r="AT67" s="2">
        <v>700</v>
      </c>
      <c r="AU67" s="2" t="s">
        <v>62</v>
      </c>
      <c r="AV67" s="2" t="s">
        <v>62</v>
      </c>
      <c r="AW67" s="2" t="s">
        <v>62</v>
      </c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2" t="s">
        <v>62</v>
      </c>
      <c r="BT67" s="2">
        <f t="shared" si="22"/>
        <v>466.66666666666669</v>
      </c>
      <c r="BU67" s="1"/>
      <c r="BV67" s="1" t="s">
        <v>62</v>
      </c>
      <c r="BW67" s="1" t="s">
        <v>62</v>
      </c>
      <c r="BX67" s="1" t="s">
        <v>62</v>
      </c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2:91" x14ac:dyDescent="0.3">
      <c r="B68" s="6" t="s">
        <v>175</v>
      </c>
      <c r="C68" s="1">
        <v>214</v>
      </c>
      <c r="D68" s="1" t="s">
        <v>63</v>
      </c>
      <c r="E68" s="18" t="s">
        <v>96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0" t="s">
        <v>62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2">
        <v>-500</v>
      </c>
      <c r="AS68" s="2">
        <v>300</v>
      </c>
      <c r="AT68" s="2">
        <v>100</v>
      </c>
      <c r="AU68" s="2">
        <v>800</v>
      </c>
      <c r="AV68" s="2">
        <v>700</v>
      </c>
      <c r="AW68" s="2">
        <v>900</v>
      </c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2">
        <f t="shared" si="19"/>
        <v>0</v>
      </c>
      <c r="BT68" s="2">
        <f t="shared" si="22"/>
        <v>-33.333333333333336</v>
      </c>
      <c r="BU68" s="1"/>
      <c r="BV68" s="1">
        <f t="shared" ref="BV68:BX73" si="23">IF((AR68-AU68)&lt;0,0,(AR68-AU68))</f>
        <v>0</v>
      </c>
      <c r="BW68" s="1">
        <f t="shared" si="23"/>
        <v>0</v>
      </c>
      <c r="BX68" s="1">
        <f t="shared" si="23"/>
        <v>0</v>
      </c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2:91" x14ac:dyDescent="0.3">
      <c r="B69" s="6" t="s">
        <v>176</v>
      </c>
      <c r="C69" s="1">
        <v>214</v>
      </c>
      <c r="D69" s="1" t="s">
        <v>63</v>
      </c>
      <c r="E69" s="18" t="s">
        <v>96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0" t="s">
        <v>62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2">
        <v>-500</v>
      </c>
      <c r="AS69" s="2">
        <v>300</v>
      </c>
      <c r="AT69" s="2">
        <v>100</v>
      </c>
      <c r="AU69" s="2">
        <v>-800</v>
      </c>
      <c r="AV69" s="2">
        <v>200</v>
      </c>
      <c r="AW69" s="2">
        <v>50</v>
      </c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2">
        <f t="shared" si="19"/>
        <v>150</v>
      </c>
      <c r="BT69" s="2">
        <f t="shared" si="22"/>
        <v>-33.333333333333336</v>
      </c>
      <c r="BU69" s="1"/>
      <c r="BV69" s="1">
        <f t="shared" si="23"/>
        <v>300</v>
      </c>
      <c r="BW69" s="1">
        <f t="shared" si="23"/>
        <v>100</v>
      </c>
      <c r="BX69" s="1">
        <f t="shared" si="23"/>
        <v>50</v>
      </c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2:91" x14ac:dyDescent="0.3">
      <c r="B70" s="6" t="s">
        <v>177</v>
      </c>
      <c r="C70" s="1">
        <v>214</v>
      </c>
      <c r="D70" s="1">
        <f>BU70</f>
        <v>999999</v>
      </c>
      <c r="E70" s="18" t="s">
        <v>99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0" t="s">
        <v>97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20">
        <v>500</v>
      </c>
      <c r="AS70" s="20">
        <v>300</v>
      </c>
      <c r="AT70" s="20">
        <v>100</v>
      </c>
      <c r="AU70" s="20">
        <v>500</v>
      </c>
      <c r="AV70" s="20">
        <v>300</v>
      </c>
      <c r="AW70" s="20">
        <v>100</v>
      </c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2">
        <f t="shared" si="19"/>
        <v>0</v>
      </c>
      <c r="BT70" s="2">
        <f t="shared" si="22"/>
        <v>300</v>
      </c>
      <c r="BU70" s="2">
        <f>IF(AND(AE70 &lt;&gt; "AC", (BS70/BT70)=0),999999,"-")</f>
        <v>999999</v>
      </c>
      <c r="BV70" s="1">
        <f t="shared" si="23"/>
        <v>0</v>
      </c>
      <c r="BW70" s="1">
        <f t="shared" si="23"/>
        <v>0</v>
      </c>
      <c r="BX70" s="1">
        <f t="shared" si="23"/>
        <v>0</v>
      </c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2:91" x14ac:dyDescent="0.3">
      <c r="B71" s="6" t="s">
        <v>178</v>
      </c>
      <c r="C71" s="1">
        <v>214</v>
      </c>
      <c r="D71" s="1">
        <f t="shared" si="18"/>
        <v>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21" t="s">
        <v>92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2">
        <v>500</v>
      </c>
      <c r="AS71" s="2">
        <v>300</v>
      </c>
      <c r="AT71" s="2">
        <v>100</v>
      </c>
      <c r="AU71" s="2">
        <v>500</v>
      </c>
      <c r="AV71" s="2">
        <v>300</v>
      </c>
      <c r="AW71" s="2">
        <v>100</v>
      </c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2">
        <f t="shared" si="19"/>
        <v>0</v>
      </c>
      <c r="BT71" s="2">
        <f t="shared" si="22"/>
        <v>300</v>
      </c>
      <c r="BU71" s="2" t="str">
        <f>IF(AND(AE71 &lt;&gt; "AC", (BS71/BT71)=0),999999,"-")</f>
        <v>-</v>
      </c>
      <c r="BV71" s="1">
        <f t="shared" si="23"/>
        <v>0</v>
      </c>
      <c r="BW71" s="1">
        <f t="shared" si="23"/>
        <v>0</v>
      </c>
      <c r="BX71" s="1">
        <f t="shared" si="23"/>
        <v>0</v>
      </c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2:91" x14ac:dyDescent="0.3">
      <c r="B72" s="6" t="s">
        <v>179</v>
      </c>
      <c r="C72" s="1">
        <v>214</v>
      </c>
      <c r="D72" s="1">
        <f t="shared" si="18"/>
        <v>0.47761194029850745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22" t="s">
        <v>97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2">
        <v>2000</v>
      </c>
      <c r="AS72" s="2">
        <v>700</v>
      </c>
      <c r="AT72" s="2">
        <v>650</v>
      </c>
      <c r="AU72" s="2">
        <v>800</v>
      </c>
      <c r="AV72" s="2">
        <v>350</v>
      </c>
      <c r="AW72" s="2">
        <v>600</v>
      </c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2">
        <f t="shared" si="19"/>
        <v>533.33333333333337</v>
      </c>
      <c r="BT72" s="2">
        <f t="shared" si="22"/>
        <v>1116.6666666666667</v>
      </c>
      <c r="BU72" s="2" t="str">
        <f>IF(AND(AE72 &lt;&gt; "AC", (BS72/BT72)=0),999999,"-")</f>
        <v>-</v>
      </c>
      <c r="BV72" s="1">
        <f t="shared" si="23"/>
        <v>1200</v>
      </c>
      <c r="BW72" s="1">
        <f t="shared" si="23"/>
        <v>350</v>
      </c>
      <c r="BX72" s="1">
        <f t="shared" si="23"/>
        <v>50</v>
      </c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2:91" x14ac:dyDescent="0.3">
      <c r="B73" s="6" t="s">
        <v>180</v>
      </c>
      <c r="C73" s="1">
        <v>214</v>
      </c>
      <c r="D73" s="1">
        <f t="shared" si="18"/>
        <v>0.20408163265306123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0" t="s">
        <v>92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2">
        <v>1000</v>
      </c>
      <c r="AS73" s="2">
        <v>550</v>
      </c>
      <c r="AT73" s="2">
        <v>900</v>
      </c>
      <c r="AU73" s="2">
        <v>950</v>
      </c>
      <c r="AV73" s="2">
        <v>300</v>
      </c>
      <c r="AW73" s="2">
        <v>700</v>
      </c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2">
        <f t="shared" si="19"/>
        <v>166.66666666666666</v>
      </c>
      <c r="BT73" s="2">
        <f t="shared" si="22"/>
        <v>816.66666666666663</v>
      </c>
      <c r="BU73" s="2" t="str">
        <f>IF(AND(AE73 &lt;&gt; "AC", (BS73/BT73)=0),999999,"-")</f>
        <v>-</v>
      </c>
      <c r="BV73" s="1">
        <f t="shared" si="23"/>
        <v>50</v>
      </c>
      <c r="BW73" s="1">
        <f t="shared" si="23"/>
        <v>250</v>
      </c>
      <c r="BX73" s="1">
        <f t="shared" si="23"/>
        <v>200</v>
      </c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2:91" x14ac:dyDescent="0.3">
      <c r="B74" s="6" t="s">
        <v>181</v>
      </c>
      <c r="C74" s="1">
        <v>215</v>
      </c>
      <c r="D74" s="1">
        <f>BS74/BT74</f>
        <v>0.2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7" t="s">
        <v>62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>
        <v>1500</v>
      </c>
      <c r="AY74" s="1">
        <v>700</v>
      </c>
      <c r="AZ74" s="1">
        <v>800</v>
      </c>
      <c r="BA74" s="1">
        <v>1350</v>
      </c>
      <c r="BB74" s="1">
        <v>550</v>
      </c>
      <c r="BC74" s="1">
        <v>500</v>
      </c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2">
        <f t="shared" si="19"/>
        <v>200</v>
      </c>
      <c r="BT74" s="2">
        <f>AVERAGE(AX74,AY74,AZ74)</f>
        <v>1000</v>
      </c>
      <c r="BU74" s="1"/>
      <c r="BV74" s="1">
        <f t="shared" ref="BV74:BX75" si="24">IF((AX74-BA74)&lt;0,0,(AX74-BA74))</f>
        <v>150</v>
      </c>
      <c r="BW74" s="1">
        <f t="shared" si="24"/>
        <v>150</v>
      </c>
      <c r="BX74" s="1">
        <f t="shared" si="24"/>
        <v>300</v>
      </c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2:91" x14ac:dyDescent="0.3">
      <c r="B75" s="6" t="s">
        <v>182</v>
      </c>
      <c r="C75" s="1">
        <v>215</v>
      </c>
      <c r="D75" s="1">
        <f t="shared" ref="D75:D85" si="25">BS75/BT75</f>
        <v>0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7" t="s">
        <v>62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2">
        <v>1000</v>
      </c>
      <c r="AY75" s="2">
        <v>700</v>
      </c>
      <c r="AZ75" s="2">
        <v>900</v>
      </c>
      <c r="BA75" s="2">
        <v>1000</v>
      </c>
      <c r="BB75" s="2">
        <v>700</v>
      </c>
      <c r="BC75" s="1">
        <v>900</v>
      </c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2">
        <f t="shared" ref="BS75" si="26">AVERAGE(BV75,BW75,BX75)</f>
        <v>0</v>
      </c>
      <c r="BT75" s="2">
        <f>AVERAGE(AX75,AY75,AZ75)</f>
        <v>866.66666666666663</v>
      </c>
      <c r="BU75" s="1"/>
      <c r="BV75" s="1">
        <f t="shared" si="24"/>
        <v>0</v>
      </c>
      <c r="BW75" s="1">
        <f t="shared" si="24"/>
        <v>0</v>
      </c>
      <c r="BX75" s="1">
        <f t="shared" si="24"/>
        <v>0</v>
      </c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2:91" x14ac:dyDescent="0.3">
      <c r="B76" s="6" t="s">
        <v>183</v>
      </c>
      <c r="C76" s="1">
        <v>215</v>
      </c>
      <c r="D76" s="1">
        <f t="shared" si="25"/>
        <v>0.55000000000000004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7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2">
        <v>1000</v>
      </c>
      <c r="AY76" s="2" t="s">
        <v>62</v>
      </c>
      <c r="AZ76" s="2" t="s">
        <v>62</v>
      </c>
      <c r="BA76" s="2">
        <v>450</v>
      </c>
      <c r="BB76" s="2" t="s">
        <v>62</v>
      </c>
      <c r="BC76" s="1" t="s">
        <v>62</v>
      </c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2">
        <f t="shared" ref="BS76" si="27">AVERAGE(BV76,BW76,BX76)</f>
        <v>550</v>
      </c>
      <c r="BT76" s="2">
        <f>AVERAGE(AX76,AY76,AZ76)</f>
        <v>1000</v>
      </c>
      <c r="BU76" s="1"/>
      <c r="BV76" s="1">
        <f t="shared" ref="BV76" si="28">IF((AX76-BA76)&lt;0,0,(AX76-BA76))</f>
        <v>550</v>
      </c>
      <c r="BW76" s="1" t="s">
        <v>62</v>
      </c>
      <c r="BX76" s="1" t="s">
        <v>62</v>
      </c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2:91" x14ac:dyDescent="0.3">
      <c r="B77" s="6" t="s">
        <v>184</v>
      </c>
      <c r="C77" s="1">
        <v>215</v>
      </c>
      <c r="D77" s="1" t="s">
        <v>63</v>
      </c>
      <c r="E77" s="19" t="s">
        <v>94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7" t="s">
        <v>62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2" t="s">
        <v>62</v>
      </c>
      <c r="AY77" s="2" t="s">
        <v>62</v>
      </c>
      <c r="AZ77" s="2" t="s">
        <v>62</v>
      </c>
      <c r="BA77" s="2" t="s">
        <v>62</v>
      </c>
      <c r="BB77" s="2" t="s">
        <v>62</v>
      </c>
      <c r="BC77" s="1" t="s">
        <v>62</v>
      </c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2" t="s">
        <v>62</v>
      </c>
      <c r="BT77" s="2" t="s">
        <v>62</v>
      </c>
      <c r="BU77" s="1"/>
      <c r="BV77" s="1" t="s">
        <v>62</v>
      </c>
      <c r="BW77" s="1" t="s">
        <v>62</v>
      </c>
      <c r="BX77" s="1" t="s">
        <v>62</v>
      </c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2:91" x14ac:dyDescent="0.3">
      <c r="B78" s="6" t="s">
        <v>185</v>
      </c>
      <c r="C78" s="1">
        <v>215</v>
      </c>
      <c r="D78" s="11">
        <v>-1000000</v>
      </c>
      <c r="E78" s="18" t="s">
        <v>93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7" t="s">
        <v>62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2">
        <f t="shared" ref="BS78:BS86" si="29">AVERAGE(BV78,BW78,BX78)</f>
        <v>0</v>
      </c>
      <c r="BT78" s="2">
        <f t="shared" ref="BT78:BT85" si="30">AVERAGE(AX78,AY78,AZ78)</f>
        <v>0</v>
      </c>
      <c r="BU78" s="1"/>
      <c r="BV78" s="1">
        <f>IF((AX78-BA78)&lt;0,0,(AX78-BA78))</f>
        <v>0</v>
      </c>
      <c r="BW78" s="1">
        <f>IF((AY78-BB78)&lt;0,0,(AY78-BB78))</f>
        <v>0</v>
      </c>
      <c r="BX78" s="1">
        <f>IF((AZ78-BC78)&lt;0,0,(AZ78-BC78))</f>
        <v>0</v>
      </c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2:91" x14ac:dyDescent="0.3">
      <c r="B79" s="6" t="s">
        <v>186</v>
      </c>
      <c r="C79" s="1">
        <v>215</v>
      </c>
      <c r="D79" s="1" t="s">
        <v>63</v>
      </c>
      <c r="E79" s="18" t="s">
        <v>95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7" t="s">
        <v>62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2">
        <v>400</v>
      </c>
      <c r="AY79" s="2">
        <v>300</v>
      </c>
      <c r="AZ79" s="2">
        <v>700</v>
      </c>
      <c r="BA79" s="2" t="s">
        <v>62</v>
      </c>
      <c r="BB79" s="2" t="s">
        <v>62</v>
      </c>
      <c r="BC79" s="2" t="s">
        <v>62</v>
      </c>
      <c r="BD79" s="2"/>
      <c r="BE79" s="2"/>
      <c r="BF79" s="2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2" t="s">
        <v>62</v>
      </c>
      <c r="BT79" s="2">
        <f t="shared" si="30"/>
        <v>466.66666666666669</v>
      </c>
      <c r="BU79" s="1"/>
      <c r="BV79" s="1" t="s">
        <v>62</v>
      </c>
      <c r="BW79" s="1" t="s">
        <v>62</v>
      </c>
      <c r="BX79" s="1" t="s">
        <v>62</v>
      </c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2:91" x14ac:dyDescent="0.3">
      <c r="B80" s="6" t="s">
        <v>187</v>
      </c>
      <c r="C80" s="1">
        <v>215</v>
      </c>
      <c r="D80" s="1" t="s">
        <v>63</v>
      </c>
      <c r="E80" s="18" t="s">
        <v>96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0" t="s">
        <v>62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2">
        <v>-500</v>
      </c>
      <c r="AY80" s="2">
        <v>300</v>
      </c>
      <c r="AZ80" s="2">
        <v>100</v>
      </c>
      <c r="BA80" s="2">
        <v>800</v>
      </c>
      <c r="BB80" s="2">
        <v>700</v>
      </c>
      <c r="BC80" s="2">
        <v>900</v>
      </c>
      <c r="BD80" s="2"/>
      <c r="BE80" s="2"/>
      <c r="BF80" s="2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2">
        <f t="shared" si="29"/>
        <v>0</v>
      </c>
      <c r="BT80" s="2">
        <f t="shared" si="30"/>
        <v>-33.333333333333336</v>
      </c>
      <c r="BU80" s="1"/>
      <c r="BV80" s="1">
        <f t="shared" ref="BV80:BX85" si="31">IF((AX80-BA80)&lt;0,0,(AX80-BA80))</f>
        <v>0</v>
      </c>
      <c r="BW80" s="1">
        <f t="shared" si="31"/>
        <v>0</v>
      </c>
      <c r="BX80" s="1">
        <f t="shared" si="31"/>
        <v>0</v>
      </c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2:91" x14ac:dyDescent="0.3">
      <c r="B81" s="6" t="s">
        <v>188</v>
      </c>
      <c r="C81" s="1">
        <v>215</v>
      </c>
      <c r="D81" s="1" t="s">
        <v>63</v>
      </c>
      <c r="E81" s="18" t="s">
        <v>96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0" t="s">
        <v>62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2">
        <v>-500</v>
      </c>
      <c r="AY81" s="2">
        <v>300</v>
      </c>
      <c r="AZ81" s="2">
        <v>100</v>
      </c>
      <c r="BA81" s="2">
        <v>-800</v>
      </c>
      <c r="BB81" s="2">
        <v>200</v>
      </c>
      <c r="BC81" s="2">
        <v>50</v>
      </c>
      <c r="BD81" s="2"/>
      <c r="BE81" s="2"/>
      <c r="BF81" s="2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2">
        <f t="shared" si="29"/>
        <v>150</v>
      </c>
      <c r="BT81" s="2">
        <f t="shared" si="30"/>
        <v>-33.333333333333336</v>
      </c>
      <c r="BU81" s="1"/>
      <c r="BV81" s="1">
        <f t="shared" si="31"/>
        <v>300</v>
      </c>
      <c r="BW81" s="1">
        <f t="shared" si="31"/>
        <v>100</v>
      </c>
      <c r="BX81" s="1">
        <f t="shared" si="31"/>
        <v>50</v>
      </c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2:91" x14ac:dyDescent="0.3">
      <c r="B82" s="6" t="s">
        <v>189</v>
      </c>
      <c r="C82" s="1">
        <v>215</v>
      </c>
      <c r="D82" s="1">
        <f>BU82</f>
        <v>999999</v>
      </c>
      <c r="E82" s="18" t="s">
        <v>99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0" t="s">
        <v>97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20">
        <v>500</v>
      </c>
      <c r="AY82" s="20">
        <v>300</v>
      </c>
      <c r="AZ82" s="20">
        <v>100</v>
      </c>
      <c r="BA82" s="20">
        <v>500</v>
      </c>
      <c r="BB82" s="20">
        <v>300</v>
      </c>
      <c r="BC82" s="20">
        <v>100</v>
      </c>
      <c r="BD82" s="20"/>
      <c r="BE82" s="20"/>
      <c r="BF82" s="20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2">
        <f t="shared" si="29"/>
        <v>0</v>
      </c>
      <c r="BT82" s="2">
        <f t="shared" si="30"/>
        <v>300</v>
      </c>
      <c r="BU82" s="2">
        <f>IF(AND(AE82 &lt;&gt; "AC", (BS82/BT82)=0),999999,"-")</f>
        <v>999999</v>
      </c>
      <c r="BV82" s="1">
        <f t="shared" si="31"/>
        <v>0</v>
      </c>
      <c r="BW82" s="1">
        <f t="shared" si="31"/>
        <v>0</v>
      </c>
      <c r="BX82" s="1">
        <f t="shared" si="31"/>
        <v>0</v>
      </c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2:91" x14ac:dyDescent="0.3">
      <c r="B83" s="6" t="s">
        <v>190</v>
      </c>
      <c r="C83" s="1">
        <v>215</v>
      </c>
      <c r="D83" s="1">
        <f t="shared" si="25"/>
        <v>0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21" t="s">
        <v>92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2">
        <v>500</v>
      </c>
      <c r="AY83" s="2">
        <v>300</v>
      </c>
      <c r="AZ83" s="2">
        <v>100</v>
      </c>
      <c r="BA83" s="2">
        <v>500</v>
      </c>
      <c r="BB83" s="2">
        <v>300</v>
      </c>
      <c r="BC83" s="2">
        <v>100</v>
      </c>
      <c r="BD83" s="2"/>
      <c r="BE83" s="2"/>
      <c r="BF83" s="2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2">
        <f t="shared" si="29"/>
        <v>0</v>
      </c>
      <c r="BT83" s="2">
        <f t="shared" si="30"/>
        <v>300</v>
      </c>
      <c r="BU83" s="2" t="str">
        <f>IF(AND(AE83 &lt;&gt; "AC", (BS83/BT83)=0),999999,"-")</f>
        <v>-</v>
      </c>
      <c r="BV83" s="1">
        <f t="shared" si="31"/>
        <v>0</v>
      </c>
      <c r="BW83" s="1">
        <f t="shared" si="31"/>
        <v>0</v>
      </c>
      <c r="BX83" s="1">
        <f t="shared" si="31"/>
        <v>0</v>
      </c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2:91" x14ac:dyDescent="0.3">
      <c r="B84" s="6" t="s">
        <v>191</v>
      </c>
      <c r="C84" s="1">
        <v>215</v>
      </c>
      <c r="D84" s="1">
        <f t="shared" si="25"/>
        <v>0.47761194029850745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22" t="s">
        <v>97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2">
        <v>2000</v>
      </c>
      <c r="AY84" s="2">
        <v>700</v>
      </c>
      <c r="AZ84" s="2">
        <v>650</v>
      </c>
      <c r="BA84" s="2">
        <v>800</v>
      </c>
      <c r="BB84" s="2">
        <v>350</v>
      </c>
      <c r="BC84" s="2">
        <v>600</v>
      </c>
      <c r="BD84" s="2"/>
      <c r="BE84" s="2"/>
      <c r="BF84" s="2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2">
        <f t="shared" si="29"/>
        <v>533.33333333333337</v>
      </c>
      <c r="BT84" s="2">
        <f t="shared" si="30"/>
        <v>1116.6666666666667</v>
      </c>
      <c r="BU84" s="2" t="str">
        <f>IF(AND(AE84 &lt;&gt; "AC", (BS84/BT84)=0),999999,"-")</f>
        <v>-</v>
      </c>
      <c r="BV84" s="1">
        <f t="shared" si="31"/>
        <v>1200</v>
      </c>
      <c r="BW84" s="1">
        <f t="shared" si="31"/>
        <v>350</v>
      </c>
      <c r="BX84" s="1">
        <f t="shared" si="31"/>
        <v>50</v>
      </c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2:91" x14ac:dyDescent="0.3">
      <c r="B85" s="6" t="s">
        <v>192</v>
      </c>
      <c r="C85" s="1">
        <v>215</v>
      </c>
      <c r="D85" s="1">
        <f t="shared" si="25"/>
        <v>0.20408163265306123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0" t="s">
        <v>92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2">
        <v>1000</v>
      </c>
      <c r="AY85" s="2">
        <v>550</v>
      </c>
      <c r="AZ85" s="2">
        <v>900</v>
      </c>
      <c r="BA85" s="2">
        <v>950</v>
      </c>
      <c r="BB85" s="2">
        <v>300</v>
      </c>
      <c r="BC85" s="2">
        <v>700</v>
      </c>
      <c r="BD85" s="2"/>
      <c r="BE85" s="2"/>
      <c r="BF85" s="2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2">
        <f t="shared" si="29"/>
        <v>166.66666666666666</v>
      </c>
      <c r="BT85" s="2">
        <f t="shared" si="30"/>
        <v>816.66666666666663</v>
      </c>
      <c r="BU85" s="2" t="str">
        <f>IF(AND(AE85 &lt;&gt; "AC", (BS85/BT85)=0),999999,"-")</f>
        <v>-</v>
      </c>
      <c r="BV85" s="1">
        <f t="shared" si="31"/>
        <v>50</v>
      </c>
      <c r="BW85" s="1">
        <f t="shared" si="31"/>
        <v>250</v>
      </c>
      <c r="BX85" s="1">
        <f t="shared" si="31"/>
        <v>200</v>
      </c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2:91" x14ac:dyDescent="0.3">
      <c r="B86" s="6" t="s">
        <v>193</v>
      </c>
      <c r="C86" s="1">
        <v>216</v>
      </c>
      <c r="D86" s="1">
        <f>BS86/BT86</f>
        <v>0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0">
        <v>2500</v>
      </c>
      <c r="AS86" s="10">
        <v>1500</v>
      </c>
      <c r="AT86" s="10">
        <v>800</v>
      </c>
      <c r="AU86" s="10">
        <v>1700</v>
      </c>
      <c r="AV86" s="10">
        <v>900</v>
      </c>
      <c r="AW86" s="10">
        <v>500</v>
      </c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1">
        <f t="shared" si="29"/>
        <v>0</v>
      </c>
      <c r="BT86" s="11">
        <f>AVERAGE(AR86,AS86,AT86)</f>
        <v>1600</v>
      </c>
      <c r="BU86" s="1"/>
      <c r="BV86" s="1">
        <f t="shared" ref="BV86:BX87" si="32">IF((AU86-AR86)&lt;0,0,(AU86-AR86))</f>
        <v>0</v>
      </c>
      <c r="BW86" s="1">
        <f t="shared" si="32"/>
        <v>0</v>
      </c>
      <c r="BX86" s="1">
        <f t="shared" si="32"/>
        <v>0</v>
      </c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2:91" x14ac:dyDescent="0.3">
      <c r="B87" s="6" t="s">
        <v>194</v>
      </c>
      <c r="C87" s="1">
        <v>216</v>
      </c>
      <c r="D87" s="1">
        <f t="shared" ref="D87:D88" si="33">BS87/BT87</f>
        <v>0.39999999999999997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0">
        <v>1000</v>
      </c>
      <c r="AS87" s="10">
        <v>700</v>
      </c>
      <c r="AT87" s="10">
        <v>800</v>
      </c>
      <c r="AU87" s="10">
        <v>1500</v>
      </c>
      <c r="AV87" s="10">
        <v>800</v>
      </c>
      <c r="AW87" s="10">
        <v>1200</v>
      </c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1">
        <f t="shared" ref="BS87:BS96" si="34">AVERAGE(BV87,BW87,BX87)</f>
        <v>333.33333333333331</v>
      </c>
      <c r="BT87" s="11">
        <f>AVERAGE(AR87,AS87,AT87)</f>
        <v>833.33333333333337</v>
      </c>
      <c r="BU87" s="1"/>
      <c r="BV87" s="1">
        <f t="shared" si="32"/>
        <v>500</v>
      </c>
      <c r="BW87" s="1">
        <f t="shared" si="32"/>
        <v>100</v>
      </c>
      <c r="BX87" s="1">
        <f t="shared" si="32"/>
        <v>400</v>
      </c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2:91" x14ac:dyDescent="0.3">
      <c r="B88" s="6" t="s">
        <v>195</v>
      </c>
      <c r="C88" s="1">
        <v>216</v>
      </c>
      <c r="D88" s="1">
        <f t="shared" si="33"/>
        <v>0.91666666666666663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0">
        <v>1200</v>
      </c>
      <c r="AS88" s="10" t="s">
        <v>62</v>
      </c>
      <c r="AT88" s="10" t="s">
        <v>62</v>
      </c>
      <c r="AU88" s="10">
        <v>2300</v>
      </c>
      <c r="AV88" s="10" t="s">
        <v>62</v>
      </c>
      <c r="AW88" s="10" t="s">
        <v>62</v>
      </c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1">
        <f t="shared" ref="BS88" si="35">AVERAGE(BV88,BW88,BX88)</f>
        <v>1100</v>
      </c>
      <c r="BT88" s="11">
        <f>AVERAGE(AR88,AS88,AT88)</f>
        <v>1200</v>
      </c>
      <c r="BU88" s="1"/>
      <c r="BV88" s="1">
        <f t="shared" ref="BV88" si="36">IF((AU88-AR88)&lt;0,0,(AU88-AR88))</f>
        <v>1100</v>
      </c>
      <c r="BW88" s="1" t="s">
        <v>62</v>
      </c>
      <c r="BX88" s="1" t="s">
        <v>62</v>
      </c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2:91" x14ac:dyDescent="0.3">
      <c r="B89" s="6" t="s">
        <v>196</v>
      </c>
      <c r="C89" s="1">
        <v>216</v>
      </c>
      <c r="D89" s="1" t="s">
        <v>63</v>
      </c>
      <c r="E89" s="18" t="s">
        <v>94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0" t="s">
        <v>62</v>
      </c>
      <c r="AS89" s="10" t="s">
        <v>62</v>
      </c>
      <c r="AT89" s="10" t="s">
        <v>62</v>
      </c>
      <c r="AU89" s="10" t="s">
        <v>62</v>
      </c>
      <c r="AV89" s="10" t="s">
        <v>62</v>
      </c>
      <c r="AW89" s="10" t="s">
        <v>62</v>
      </c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1" t="s">
        <v>62</v>
      </c>
      <c r="BT89" s="11" t="s">
        <v>62</v>
      </c>
      <c r="BU89" s="1"/>
      <c r="BV89" s="1" t="s">
        <v>62</v>
      </c>
      <c r="BW89" s="1" t="s">
        <v>62</v>
      </c>
      <c r="BX89" s="1" t="s">
        <v>62</v>
      </c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2:91" x14ac:dyDescent="0.3">
      <c r="B90" s="6" t="s">
        <v>197</v>
      </c>
      <c r="C90" s="1">
        <v>216</v>
      </c>
      <c r="D90" s="2">
        <v>0</v>
      </c>
      <c r="E90" s="18" t="s">
        <v>93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1">
        <v>1000</v>
      </c>
      <c r="AS90" s="11">
        <v>-600</v>
      </c>
      <c r="AT90" s="11">
        <v>-400</v>
      </c>
      <c r="AU90" s="25">
        <v>400</v>
      </c>
      <c r="AV90" s="25">
        <v>-700</v>
      </c>
      <c r="AW90" s="25">
        <v>-500</v>
      </c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1">
        <f t="shared" si="34"/>
        <v>0</v>
      </c>
      <c r="BT90" s="11">
        <f>AVERAGE(AR90,AS90,AT90)</f>
        <v>0</v>
      </c>
      <c r="BU90" s="1"/>
      <c r="BV90" s="1">
        <f t="shared" ref="BV90:BX91" si="37">IF((AU90-AR90)&lt;0,0,(AU90-AR90))</f>
        <v>0</v>
      </c>
      <c r="BW90" s="1">
        <f t="shared" si="37"/>
        <v>0</v>
      </c>
      <c r="BX90" s="1">
        <f t="shared" si="37"/>
        <v>0</v>
      </c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2:91" x14ac:dyDescent="0.3">
      <c r="B91" s="6" t="s">
        <v>198</v>
      </c>
      <c r="C91" s="1">
        <v>216</v>
      </c>
      <c r="D91" s="24">
        <v>1000000</v>
      </c>
      <c r="E91" s="18" t="s">
        <v>100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0">
        <v>-500</v>
      </c>
      <c r="AS91" s="10">
        <v>300</v>
      </c>
      <c r="AT91" s="10">
        <v>200</v>
      </c>
      <c r="AU91" s="10">
        <v>800</v>
      </c>
      <c r="AV91" s="10">
        <v>700</v>
      </c>
      <c r="AW91" s="10">
        <v>900</v>
      </c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1">
        <f t="shared" si="34"/>
        <v>800</v>
      </c>
      <c r="BT91" s="11">
        <f>AVERAGE(AR91,AS91,AT91)</f>
        <v>0</v>
      </c>
      <c r="BU91" s="1"/>
      <c r="BV91" s="1">
        <f t="shared" si="37"/>
        <v>1300</v>
      </c>
      <c r="BW91" s="1">
        <f t="shared" si="37"/>
        <v>400</v>
      </c>
      <c r="BX91" s="1">
        <f t="shared" si="37"/>
        <v>700</v>
      </c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2:91" x14ac:dyDescent="0.3">
      <c r="B92" s="6" t="s">
        <v>199</v>
      </c>
      <c r="C92" s="1">
        <v>216</v>
      </c>
      <c r="D92" s="23" t="s">
        <v>63</v>
      </c>
      <c r="E92" s="18" t="s">
        <v>94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22" t="s">
        <v>62</v>
      </c>
      <c r="AS92" s="22" t="s">
        <v>62</v>
      </c>
      <c r="AT92" s="22" t="s">
        <v>62</v>
      </c>
      <c r="AU92" s="26">
        <v>500</v>
      </c>
      <c r="AV92" s="26">
        <v>200</v>
      </c>
      <c r="AW92" s="26">
        <v>2500</v>
      </c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1" t="s">
        <v>62</v>
      </c>
      <c r="BT92" s="11" t="s">
        <v>62</v>
      </c>
      <c r="BU92" s="1"/>
      <c r="BV92" s="1" t="s">
        <v>62</v>
      </c>
      <c r="BW92" s="1" t="s">
        <v>62</v>
      </c>
      <c r="BX92" s="1" t="s">
        <v>62</v>
      </c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2:91" x14ac:dyDescent="0.3">
      <c r="B93" s="6" t="s">
        <v>201</v>
      </c>
      <c r="C93" s="1">
        <v>216</v>
      </c>
      <c r="D93" s="1" t="s">
        <v>63</v>
      </c>
      <c r="E93" s="18" t="s">
        <v>95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1">
        <v>400</v>
      </c>
      <c r="AS93" s="11">
        <v>300</v>
      </c>
      <c r="AT93" s="11">
        <v>700</v>
      </c>
      <c r="AU93" s="11" t="s">
        <v>62</v>
      </c>
      <c r="AV93" s="11" t="s">
        <v>62</v>
      </c>
      <c r="AW93" s="11" t="s">
        <v>62</v>
      </c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1" t="s">
        <v>62</v>
      </c>
      <c r="BT93" s="11">
        <f>AVERAGE(AR93,AS93,AT93)</f>
        <v>466.66666666666669</v>
      </c>
      <c r="BU93" s="1"/>
      <c r="BV93" s="1" t="s">
        <v>62</v>
      </c>
      <c r="BW93" s="1" t="s">
        <v>62</v>
      </c>
      <c r="BX93" s="1" t="s">
        <v>62</v>
      </c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2:91" x14ac:dyDescent="0.3">
      <c r="B94" s="6" t="s">
        <v>200</v>
      </c>
      <c r="C94" s="1">
        <v>216</v>
      </c>
      <c r="D94" s="2" t="s">
        <v>63</v>
      </c>
      <c r="E94" s="18" t="s">
        <v>96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1">
        <v>-500</v>
      </c>
      <c r="AS94" s="11">
        <v>300</v>
      </c>
      <c r="AT94" s="11">
        <v>100</v>
      </c>
      <c r="AU94" s="11">
        <v>600</v>
      </c>
      <c r="AV94" s="11">
        <v>-700</v>
      </c>
      <c r="AW94" s="11">
        <v>-1000</v>
      </c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1">
        <f t="shared" si="34"/>
        <v>366.66666666666669</v>
      </c>
      <c r="BT94" s="11">
        <f>AVERAGE(AR94,AS94,AT94)</f>
        <v>-33.333333333333336</v>
      </c>
      <c r="BU94" s="1"/>
      <c r="BV94" s="1">
        <f t="shared" ref="BV94:BX95" si="38">IF((AU94-AR94)&lt;0,0,(AU94-AR94))</f>
        <v>1100</v>
      </c>
      <c r="BW94" s="1">
        <f t="shared" si="38"/>
        <v>0</v>
      </c>
      <c r="BX94" s="1">
        <f t="shared" si="38"/>
        <v>0</v>
      </c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2:91" x14ac:dyDescent="0.3">
      <c r="B95" s="6" t="s">
        <v>202</v>
      </c>
      <c r="C95" s="1">
        <v>216</v>
      </c>
      <c r="D95" s="1" t="s">
        <v>63</v>
      </c>
      <c r="E95" s="18" t="s">
        <v>96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0">
        <v>-500</v>
      </c>
      <c r="AS95" s="10">
        <v>300</v>
      </c>
      <c r="AT95" s="10">
        <v>100</v>
      </c>
      <c r="AU95" s="10">
        <v>-500</v>
      </c>
      <c r="AV95" s="10">
        <v>300</v>
      </c>
      <c r="AW95" s="10">
        <v>100</v>
      </c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1">
        <f t="shared" si="34"/>
        <v>0</v>
      </c>
      <c r="BT95" s="11">
        <f>AVERAGE(AR95,AS95,AT95)</f>
        <v>-33.333333333333336</v>
      </c>
      <c r="BU95" s="1"/>
      <c r="BV95" s="1">
        <f t="shared" si="38"/>
        <v>0</v>
      </c>
      <c r="BW95" s="1">
        <f t="shared" si="38"/>
        <v>0</v>
      </c>
      <c r="BX95" s="1">
        <f t="shared" si="38"/>
        <v>0</v>
      </c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2:91" x14ac:dyDescent="0.3">
      <c r="B96" s="6" t="s">
        <v>203</v>
      </c>
      <c r="C96" s="1">
        <v>217</v>
      </c>
      <c r="D96" s="1">
        <f>BS96/BT96</f>
        <v>0</v>
      </c>
      <c r="E96" s="18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0">
        <v>2500</v>
      </c>
      <c r="AY96" s="10">
        <v>1500</v>
      </c>
      <c r="AZ96" s="10">
        <v>800</v>
      </c>
      <c r="BA96" s="10">
        <v>1700</v>
      </c>
      <c r="BB96" s="10">
        <v>900</v>
      </c>
      <c r="BC96" s="10">
        <v>500</v>
      </c>
      <c r="BD96" s="10"/>
      <c r="BE96" s="10"/>
      <c r="BF96" s="10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1">
        <f t="shared" si="34"/>
        <v>0</v>
      </c>
      <c r="BT96" s="11">
        <f>AVERAGE(AX96,AY96,AZ96)</f>
        <v>1600</v>
      </c>
      <c r="BU96" s="1"/>
      <c r="BV96" s="10">
        <f t="shared" ref="BV96:BX97" si="39">IF((BA96-AX96)&lt;0,0,(BA96-AX96))</f>
        <v>0</v>
      </c>
      <c r="BW96" s="10">
        <f t="shared" si="39"/>
        <v>0</v>
      </c>
      <c r="BX96" s="10">
        <f t="shared" si="39"/>
        <v>0</v>
      </c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2:91" x14ac:dyDescent="0.3">
      <c r="B97" s="6" t="s">
        <v>204</v>
      </c>
      <c r="C97" s="1">
        <v>217</v>
      </c>
      <c r="D97" s="1">
        <f t="shared" ref="D97:D98" si="40">BS97/BT97</f>
        <v>0.39999999999999997</v>
      </c>
      <c r="E97" s="18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0">
        <v>1000</v>
      </c>
      <c r="AY97" s="10">
        <v>700</v>
      </c>
      <c r="AZ97" s="10">
        <v>800</v>
      </c>
      <c r="BA97" s="10">
        <v>1500</v>
      </c>
      <c r="BB97" s="10">
        <v>800</v>
      </c>
      <c r="BC97" s="10">
        <v>1200</v>
      </c>
      <c r="BD97" s="10"/>
      <c r="BE97" s="10"/>
      <c r="BF97" s="10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1">
        <f t="shared" ref="BS97:BS105" si="41">AVERAGE(BV97,BW97,BX97)</f>
        <v>333.33333333333331</v>
      </c>
      <c r="BT97" s="11">
        <f>AVERAGE(AX97,AY97,AZ97)</f>
        <v>833.33333333333337</v>
      </c>
      <c r="BU97" s="1"/>
      <c r="BV97" s="10">
        <f t="shared" si="39"/>
        <v>500</v>
      </c>
      <c r="BW97" s="10">
        <f t="shared" si="39"/>
        <v>100</v>
      </c>
      <c r="BX97" s="10">
        <f t="shared" si="39"/>
        <v>400</v>
      </c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2:91" x14ac:dyDescent="0.3">
      <c r="B98" s="6" t="s">
        <v>205</v>
      </c>
      <c r="C98" s="1">
        <v>217</v>
      </c>
      <c r="D98" s="1">
        <f t="shared" si="40"/>
        <v>0.4</v>
      </c>
      <c r="E98" s="18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0">
        <v>1000</v>
      </c>
      <c r="AY98" s="10" t="s">
        <v>62</v>
      </c>
      <c r="AZ98" s="10" t="s">
        <v>62</v>
      </c>
      <c r="BA98" s="10">
        <v>1400</v>
      </c>
      <c r="BB98" s="10" t="s">
        <v>62</v>
      </c>
      <c r="BC98" s="10" t="s">
        <v>62</v>
      </c>
      <c r="BD98" s="10"/>
      <c r="BE98" s="10"/>
      <c r="BF98" s="10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1">
        <f t="shared" ref="BS98" si="42">AVERAGE(BV98,BW98,BX98)</f>
        <v>400</v>
      </c>
      <c r="BT98" s="11">
        <f>AVERAGE(AX98,AY98,AZ98)</f>
        <v>1000</v>
      </c>
      <c r="BU98" s="1"/>
      <c r="BV98" s="10">
        <f t="shared" ref="BV98" si="43">IF((BA98-AX98)&lt;0,0,(BA98-AX98))</f>
        <v>400</v>
      </c>
      <c r="BW98" s="10" t="s">
        <v>62</v>
      </c>
      <c r="BX98" s="10" t="s">
        <v>62</v>
      </c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2:91" x14ac:dyDescent="0.3">
      <c r="B99" s="6" t="s">
        <v>206</v>
      </c>
      <c r="C99" s="1">
        <v>217</v>
      </c>
      <c r="D99" s="1" t="s">
        <v>63</v>
      </c>
      <c r="E99" s="18" t="s">
        <v>94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0" t="s">
        <v>62</v>
      </c>
      <c r="AY99" s="10" t="s">
        <v>62</v>
      </c>
      <c r="AZ99" s="10" t="s">
        <v>62</v>
      </c>
      <c r="BA99" s="10" t="s">
        <v>62</v>
      </c>
      <c r="BB99" s="10" t="s">
        <v>62</v>
      </c>
      <c r="BC99" s="10" t="s">
        <v>62</v>
      </c>
      <c r="BD99" s="10"/>
      <c r="BE99" s="10"/>
      <c r="BF99" s="10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1" t="s">
        <v>62</v>
      </c>
      <c r="BT99" s="11" t="s">
        <v>62</v>
      </c>
      <c r="BU99" s="1"/>
      <c r="BV99" s="10" t="s">
        <v>62</v>
      </c>
      <c r="BW99" s="10" t="s">
        <v>62</v>
      </c>
      <c r="BX99" s="10" t="s">
        <v>62</v>
      </c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2:91" x14ac:dyDescent="0.3">
      <c r="B100" s="6" t="s">
        <v>207</v>
      </c>
      <c r="C100" s="1">
        <v>217</v>
      </c>
      <c r="D100" s="1">
        <v>0</v>
      </c>
      <c r="E100" s="18" t="s">
        <v>93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1">
        <v>1000</v>
      </c>
      <c r="AY100" s="11">
        <v>-600</v>
      </c>
      <c r="AZ100" s="11">
        <v>-400</v>
      </c>
      <c r="BA100" s="25">
        <v>400</v>
      </c>
      <c r="BB100" s="25">
        <v>-700</v>
      </c>
      <c r="BC100" s="25">
        <v>-500</v>
      </c>
      <c r="BD100" s="25"/>
      <c r="BE100" s="25"/>
      <c r="BF100" s="25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1">
        <f t="shared" si="41"/>
        <v>0</v>
      </c>
      <c r="BT100" s="11">
        <f>AVERAGE(AX100,AY100,AZ100)</f>
        <v>0</v>
      </c>
      <c r="BU100" s="1"/>
      <c r="BV100" s="10">
        <f t="shared" ref="BV100:BX101" si="44">IF((BA100-AX100)&lt;0,0,(BA100-AX100))</f>
        <v>0</v>
      </c>
      <c r="BW100" s="10">
        <f t="shared" si="44"/>
        <v>0</v>
      </c>
      <c r="BX100" s="10">
        <f t="shared" si="44"/>
        <v>0</v>
      </c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2:91" x14ac:dyDescent="0.3">
      <c r="B101" s="6" t="s">
        <v>208</v>
      </c>
      <c r="C101" s="1">
        <v>217</v>
      </c>
      <c r="D101" s="24">
        <v>1000000</v>
      </c>
      <c r="E101" s="18" t="s">
        <v>100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0">
        <v>-500</v>
      </c>
      <c r="AY101" s="10">
        <v>300</v>
      </c>
      <c r="AZ101" s="10">
        <v>200</v>
      </c>
      <c r="BA101" s="10">
        <v>800</v>
      </c>
      <c r="BB101" s="10">
        <v>700</v>
      </c>
      <c r="BC101" s="10">
        <v>900</v>
      </c>
      <c r="BD101" s="10"/>
      <c r="BE101" s="10"/>
      <c r="BF101" s="10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1">
        <f t="shared" si="41"/>
        <v>800</v>
      </c>
      <c r="BT101" s="11">
        <f>AVERAGE(AX101,AY101,AZ101)</f>
        <v>0</v>
      </c>
      <c r="BU101" s="1"/>
      <c r="BV101" s="10">
        <f t="shared" si="44"/>
        <v>1300</v>
      </c>
      <c r="BW101" s="10">
        <f t="shared" si="44"/>
        <v>400</v>
      </c>
      <c r="BX101" s="10">
        <f t="shared" si="44"/>
        <v>700</v>
      </c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2:91" x14ac:dyDescent="0.3">
      <c r="B102" s="6" t="s">
        <v>209</v>
      </c>
      <c r="C102" s="1">
        <v>217</v>
      </c>
      <c r="D102" s="1" t="s">
        <v>63</v>
      </c>
      <c r="E102" s="18" t="s">
        <v>94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22" t="s">
        <v>62</v>
      </c>
      <c r="AY102" s="22" t="s">
        <v>62</v>
      </c>
      <c r="AZ102" s="22" t="s">
        <v>62</v>
      </c>
      <c r="BA102" s="26">
        <v>500</v>
      </c>
      <c r="BB102" s="26">
        <v>200</v>
      </c>
      <c r="BC102" s="26">
        <v>2500</v>
      </c>
      <c r="BD102" s="26"/>
      <c r="BE102" s="26"/>
      <c r="BF102" s="26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1" t="s">
        <v>62</v>
      </c>
      <c r="BT102" s="11" t="s">
        <v>62</v>
      </c>
      <c r="BU102" s="1"/>
      <c r="BV102" s="10" t="s">
        <v>62</v>
      </c>
      <c r="BW102" s="10" t="s">
        <v>62</v>
      </c>
      <c r="BX102" s="10" t="s">
        <v>62</v>
      </c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2:91" x14ac:dyDescent="0.3">
      <c r="B103" s="6" t="s">
        <v>210</v>
      </c>
      <c r="C103" s="1">
        <v>217</v>
      </c>
      <c r="D103" s="1" t="s">
        <v>63</v>
      </c>
      <c r="E103" s="18" t="s">
        <v>95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1">
        <v>400</v>
      </c>
      <c r="AY103" s="11">
        <v>300</v>
      </c>
      <c r="AZ103" s="11">
        <v>700</v>
      </c>
      <c r="BA103" s="11" t="s">
        <v>62</v>
      </c>
      <c r="BB103" s="11" t="s">
        <v>62</v>
      </c>
      <c r="BC103" s="11" t="s">
        <v>62</v>
      </c>
      <c r="BD103" s="11"/>
      <c r="BE103" s="11"/>
      <c r="BF103" s="1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1" t="s">
        <v>62</v>
      </c>
      <c r="BT103" s="11">
        <f>AVERAGE(AX103,AY103,AZ103)</f>
        <v>466.66666666666669</v>
      </c>
      <c r="BU103" s="1"/>
      <c r="BV103" s="10" t="s">
        <v>62</v>
      </c>
      <c r="BW103" s="10" t="s">
        <v>62</v>
      </c>
      <c r="BX103" s="10" t="s">
        <v>62</v>
      </c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2:91" x14ac:dyDescent="0.3">
      <c r="B104" s="6" t="s">
        <v>211</v>
      </c>
      <c r="C104" s="1">
        <v>217</v>
      </c>
      <c r="D104" s="1" t="s">
        <v>63</v>
      </c>
      <c r="E104" s="18" t="s">
        <v>96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1">
        <v>-500</v>
      </c>
      <c r="AY104" s="11">
        <v>300</v>
      </c>
      <c r="AZ104" s="11">
        <v>100</v>
      </c>
      <c r="BA104" s="11">
        <v>600</v>
      </c>
      <c r="BB104" s="11">
        <v>-700</v>
      </c>
      <c r="BC104" s="11">
        <v>-1000</v>
      </c>
      <c r="BD104" s="11"/>
      <c r="BE104" s="11"/>
      <c r="BF104" s="1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1">
        <f t="shared" si="41"/>
        <v>366.66666666666669</v>
      </c>
      <c r="BT104" s="11">
        <f>AVERAGE(AX104,AY104,AZ104)</f>
        <v>-33.333333333333336</v>
      </c>
      <c r="BU104" s="1"/>
      <c r="BV104" s="10">
        <f t="shared" ref="BV104:BX105" si="45">IF((BA104-AX104)&lt;0,0,(BA104-AX104))</f>
        <v>1100</v>
      </c>
      <c r="BW104" s="10">
        <f t="shared" si="45"/>
        <v>0</v>
      </c>
      <c r="BX104" s="10">
        <f t="shared" si="45"/>
        <v>0</v>
      </c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2:91" x14ac:dyDescent="0.3">
      <c r="B105" s="6" t="s">
        <v>212</v>
      </c>
      <c r="C105" s="1">
        <v>217</v>
      </c>
      <c r="D105" s="1" t="s">
        <v>63</v>
      </c>
      <c r="E105" s="18" t="s">
        <v>96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0">
        <v>-500</v>
      </c>
      <c r="AY105" s="10">
        <v>300</v>
      </c>
      <c r="AZ105" s="10">
        <v>100</v>
      </c>
      <c r="BA105" s="10">
        <v>-500</v>
      </c>
      <c r="BB105" s="10">
        <v>300</v>
      </c>
      <c r="BC105" s="10">
        <v>100</v>
      </c>
      <c r="BD105" s="10"/>
      <c r="BE105" s="10"/>
      <c r="BF105" s="10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1">
        <f t="shared" si="41"/>
        <v>0</v>
      </c>
      <c r="BT105" s="11">
        <f>AVERAGE(AX105,AY105,AZ105)</f>
        <v>-33.333333333333336</v>
      </c>
      <c r="BU105" s="1"/>
      <c r="BV105" s="10">
        <f t="shared" si="45"/>
        <v>0</v>
      </c>
      <c r="BW105" s="10">
        <f t="shared" si="45"/>
        <v>0</v>
      </c>
      <c r="BX105" s="10">
        <f t="shared" si="45"/>
        <v>0</v>
      </c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2:91" x14ac:dyDescent="0.3">
      <c r="B106" s="6" t="s">
        <v>213</v>
      </c>
      <c r="C106" s="1">
        <v>218</v>
      </c>
      <c r="D106" s="1">
        <f>BS106/BT106</f>
        <v>0.64583333333333326</v>
      </c>
      <c r="E106" s="18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0">
        <v>2500</v>
      </c>
      <c r="AG106" s="10">
        <v>1500</v>
      </c>
      <c r="AH106" s="10">
        <v>800</v>
      </c>
      <c r="AI106" s="10">
        <v>1700</v>
      </c>
      <c r="AJ106" s="10">
        <v>900</v>
      </c>
      <c r="AK106" s="10">
        <v>500</v>
      </c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1">
        <f>AVERAGE(AI106,AJ106,AK106)</f>
        <v>1033.3333333333333</v>
      </c>
      <c r="BT106" s="11">
        <f>AVERAGE(AF106,AG106,AH106)</f>
        <v>1600</v>
      </c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2:91" x14ac:dyDescent="0.3">
      <c r="B107" s="6" t="s">
        <v>214</v>
      </c>
      <c r="C107" s="1">
        <v>218</v>
      </c>
      <c r="D107" s="1">
        <f>BS107/BT107</f>
        <v>0.92307692307692313</v>
      </c>
      <c r="E107" s="18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0">
        <v>1300</v>
      </c>
      <c r="AG107" s="10" t="s">
        <v>62</v>
      </c>
      <c r="AH107" s="10" t="s">
        <v>62</v>
      </c>
      <c r="AI107" s="10">
        <v>1200</v>
      </c>
      <c r="AJ107" s="10" t="s">
        <v>62</v>
      </c>
      <c r="AK107" s="10" t="s">
        <v>62</v>
      </c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1">
        <f>AVERAGE(AI107,AJ107,AK107)</f>
        <v>1200</v>
      </c>
      <c r="BT107" s="11">
        <f>AVERAGE(AF107,AG107,AH107)</f>
        <v>1300</v>
      </c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2:91" x14ac:dyDescent="0.3">
      <c r="B108" s="6" t="s">
        <v>215</v>
      </c>
      <c r="C108" s="1">
        <v>218</v>
      </c>
      <c r="D108" s="1" t="s">
        <v>63</v>
      </c>
      <c r="E108" s="18" t="s">
        <v>94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1" t="s">
        <v>62</v>
      </c>
      <c r="AG108" s="11" t="s">
        <v>62</v>
      </c>
      <c r="AH108" s="11" t="s">
        <v>62</v>
      </c>
      <c r="AI108" s="11" t="s">
        <v>62</v>
      </c>
      <c r="AJ108" s="11" t="s">
        <v>62</v>
      </c>
      <c r="AK108" s="10" t="s">
        <v>62</v>
      </c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1" t="s">
        <v>62</v>
      </c>
      <c r="BT108" s="11" t="s">
        <v>62</v>
      </c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2:91" x14ac:dyDescent="0.3">
      <c r="B109" s="6" t="s">
        <v>216</v>
      </c>
      <c r="C109" s="1">
        <v>218</v>
      </c>
      <c r="D109" s="1">
        <v>0</v>
      </c>
      <c r="E109" s="27" t="s">
        <v>93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0">
        <v>0</v>
      </c>
      <c r="AG109" s="10">
        <v>0</v>
      </c>
      <c r="AH109" s="10">
        <v>0</v>
      </c>
      <c r="AI109" s="10">
        <v>0</v>
      </c>
      <c r="AJ109" s="10">
        <v>0</v>
      </c>
      <c r="AK109" s="10">
        <v>0</v>
      </c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1">
        <f>AVERAGE(AI109,AJ109,AK109)</f>
        <v>0</v>
      </c>
      <c r="BT109" s="11">
        <f>AVERAGE(AF109,AG109,AH109)</f>
        <v>0</v>
      </c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2:91" x14ac:dyDescent="0.3">
      <c r="B110" s="6" t="s">
        <v>217</v>
      </c>
      <c r="C110" s="1">
        <v>218</v>
      </c>
      <c r="D110" s="24">
        <v>1000000</v>
      </c>
      <c r="E110" s="27" t="s">
        <v>100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0">
        <v>0</v>
      </c>
      <c r="AG110" s="10">
        <v>0</v>
      </c>
      <c r="AH110" s="10">
        <v>0</v>
      </c>
      <c r="AI110" s="10">
        <v>1700</v>
      </c>
      <c r="AJ110" s="10">
        <v>900</v>
      </c>
      <c r="AK110" s="10">
        <v>500</v>
      </c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1">
        <f>AVERAGE(AI110,AJ110,AK110)</f>
        <v>1033.3333333333333</v>
      </c>
      <c r="BT110" s="11">
        <f>AVERAGE(AF110,AG110,AH110)</f>
        <v>0</v>
      </c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2:91" x14ac:dyDescent="0.3">
      <c r="B111" s="6" t="s">
        <v>218</v>
      </c>
      <c r="C111" s="1">
        <v>218</v>
      </c>
      <c r="D111" s="24" t="s">
        <v>63</v>
      </c>
      <c r="E111" s="27" t="s">
        <v>101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0" t="s">
        <v>62</v>
      </c>
      <c r="AG111" s="10" t="s">
        <v>62</v>
      </c>
      <c r="AH111" s="10" t="s">
        <v>62</v>
      </c>
      <c r="AI111" s="11">
        <v>800</v>
      </c>
      <c r="AJ111" s="11">
        <v>700</v>
      </c>
      <c r="AK111" s="11">
        <v>900</v>
      </c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1">
        <f>AVERAGE(AI111,AJ111,AK111)</f>
        <v>800</v>
      </c>
      <c r="BT111" s="11" t="s">
        <v>62</v>
      </c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2:91" x14ac:dyDescent="0.3">
      <c r="B112" s="6" t="s">
        <v>219</v>
      </c>
      <c r="C112" s="1">
        <v>218</v>
      </c>
      <c r="D112" s="1" t="s">
        <v>63</v>
      </c>
      <c r="E112" s="27" t="s">
        <v>95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1">
        <v>400</v>
      </c>
      <c r="AG112" s="11">
        <v>300</v>
      </c>
      <c r="AH112" s="11">
        <v>700</v>
      </c>
      <c r="AI112" s="11" t="s">
        <v>62</v>
      </c>
      <c r="AJ112" s="11" t="s">
        <v>62</v>
      </c>
      <c r="AK112" s="11" t="s">
        <v>62</v>
      </c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1" t="s">
        <v>62</v>
      </c>
      <c r="BT112" s="11">
        <f t="shared" ref="BT112:BT118" si="46">AVERAGE(AF112,AG112,AH112)</f>
        <v>466.66666666666669</v>
      </c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2:91" x14ac:dyDescent="0.3">
      <c r="B113" s="6" t="s">
        <v>220</v>
      </c>
      <c r="C113" s="1">
        <v>218</v>
      </c>
      <c r="D113" s="1" t="s">
        <v>63</v>
      </c>
      <c r="E113" s="27" t="s">
        <v>102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1">
        <v>-500</v>
      </c>
      <c r="AG113" s="11">
        <v>300</v>
      </c>
      <c r="AH113" s="11">
        <v>200</v>
      </c>
      <c r="AI113" s="11">
        <v>-800</v>
      </c>
      <c r="AJ113" s="11">
        <v>700</v>
      </c>
      <c r="AK113" s="11">
        <v>-900</v>
      </c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1">
        <f t="shared" ref="BS113:BS118" si="47">AVERAGE(AI113,AJ113,AK113)</f>
        <v>-333.33333333333331</v>
      </c>
      <c r="BT113" s="11">
        <f t="shared" si="46"/>
        <v>0</v>
      </c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2:91" x14ac:dyDescent="0.3">
      <c r="B114" s="6" t="s">
        <v>221</v>
      </c>
      <c r="C114" s="1">
        <v>218</v>
      </c>
      <c r="D114" s="1" t="s">
        <v>63</v>
      </c>
      <c r="E114" s="27" t="s">
        <v>102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1">
        <v>-500</v>
      </c>
      <c r="AG114" s="11">
        <v>300</v>
      </c>
      <c r="AH114" s="11">
        <v>100</v>
      </c>
      <c r="AI114" s="11">
        <v>-800</v>
      </c>
      <c r="AJ114" s="11">
        <v>200</v>
      </c>
      <c r="AK114" s="11">
        <v>50</v>
      </c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1">
        <f t="shared" si="47"/>
        <v>-183.33333333333334</v>
      </c>
      <c r="BT114" s="11">
        <f t="shared" si="46"/>
        <v>-33.333333333333336</v>
      </c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2:91" x14ac:dyDescent="0.3">
      <c r="B115" s="6" t="s">
        <v>222</v>
      </c>
      <c r="C115" s="1">
        <v>218</v>
      </c>
      <c r="D115" s="1" t="s">
        <v>63</v>
      </c>
      <c r="E115" s="27" t="s">
        <v>102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28">
        <v>500</v>
      </c>
      <c r="AG115" s="28">
        <v>300</v>
      </c>
      <c r="AH115" s="28">
        <v>100</v>
      </c>
      <c r="AI115" s="11">
        <v>-800</v>
      </c>
      <c r="AJ115" s="11">
        <v>700</v>
      </c>
      <c r="AK115" s="11">
        <v>-900</v>
      </c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1">
        <f t="shared" si="47"/>
        <v>-333.33333333333331</v>
      </c>
      <c r="BT115" s="11">
        <f t="shared" si="46"/>
        <v>300</v>
      </c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2:91" x14ac:dyDescent="0.3">
      <c r="B116" s="6" t="s">
        <v>223</v>
      </c>
      <c r="C116" s="1">
        <v>218</v>
      </c>
      <c r="D116" s="1" t="s">
        <v>63</v>
      </c>
      <c r="E116" s="27" t="s">
        <v>96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1">
        <v>-500</v>
      </c>
      <c r="AG116" s="11">
        <v>300</v>
      </c>
      <c r="AH116" s="11">
        <v>100</v>
      </c>
      <c r="AI116" s="11">
        <v>500</v>
      </c>
      <c r="AJ116" s="11">
        <v>300</v>
      </c>
      <c r="AK116" s="11">
        <v>100</v>
      </c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1">
        <f t="shared" si="47"/>
        <v>300</v>
      </c>
      <c r="BT116" s="11">
        <f t="shared" si="46"/>
        <v>-33.333333333333336</v>
      </c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2:91" x14ac:dyDescent="0.3">
      <c r="B117" s="6" t="s">
        <v>224</v>
      </c>
      <c r="C117" s="1">
        <v>218</v>
      </c>
      <c r="D117" s="1" t="s">
        <v>63</v>
      </c>
      <c r="E117" s="27" t="s">
        <v>96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1">
        <v>-500</v>
      </c>
      <c r="AG117" s="11">
        <v>300</v>
      </c>
      <c r="AH117" s="11">
        <v>100</v>
      </c>
      <c r="AI117" s="11">
        <v>-500</v>
      </c>
      <c r="AJ117" s="11">
        <v>300</v>
      </c>
      <c r="AK117" s="11">
        <v>-600</v>
      </c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1">
        <f t="shared" si="47"/>
        <v>-266.66666666666669</v>
      </c>
      <c r="BT117" s="11">
        <f t="shared" si="46"/>
        <v>-33.333333333333336</v>
      </c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2:91" x14ac:dyDescent="0.3">
      <c r="B118" s="6" t="s">
        <v>225</v>
      </c>
      <c r="C118" s="1">
        <v>218</v>
      </c>
      <c r="D118" s="1" t="s">
        <v>63</v>
      </c>
      <c r="E118" s="27" t="s">
        <v>96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1">
        <v>-500</v>
      </c>
      <c r="AG118" s="11">
        <v>300</v>
      </c>
      <c r="AH118" s="11">
        <v>100</v>
      </c>
      <c r="AI118" s="11">
        <v>-200</v>
      </c>
      <c r="AJ118" s="11">
        <v>-400</v>
      </c>
      <c r="AK118" s="11">
        <v>600</v>
      </c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1">
        <f t="shared" si="47"/>
        <v>0</v>
      </c>
      <c r="BT118" s="11">
        <f t="shared" si="46"/>
        <v>-33.333333333333336</v>
      </c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2:91" x14ac:dyDescent="0.3">
      <c r="B119" s="6" t="s">
        <v>226</v>
      </c>
      <c r="C119" s="10">
        <v>219</v>
      </c>
      <c r="D119" s="1">
        <f>BS119/BT119</f>
        <v>0.8214285714285714</v>
      </c>
      <c r="E119" s="18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0">
        <v>1500</v>
      </c>
      <c r="AM119" s="10">
        <v>700</v>
      </c>
      <c r="AN119" s="10">
        <v>600</v>
      </c>
      <c r="AO119" s="10">
        <v>1200</v>
      </c>
      <c r="AP119" s="10">
        <v>600</v>
      </c>
      <c r="AQ119" s="10">
        <v>500</v>
      </c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1">
        <f>AVERAGE(AO119,AP119,AQ119)</f>
        <v>766.66666666666663</v>
      </c>
      <c r="BT119" s="11">
        <f>AVERAGE(AL119,AM119,AN119)</f>
        <v>933.33333333333337</v>
      </c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2:91" x14ac:dyDescent="0.3">
      <c r="B120" s="6" t="s">
        <v>227</v>
      </c>
      <c r="C120" s="10">
        <v>219</v>
      </c>
      <c r="D120" s="1">
        <f>BS120/BT120</f>
        <v>0.8</v>
      </c>
      <c r="E120" s="18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0">
        <v>1000</v>
      </c>
      <c r="AM120" s="10" t="s">
        <v>62</v>
      </c>
      <c r="AN120" s="10" t="s">
        <v>62</v>
      </c>
      <c r="AO120" s="10">
        <v>800</v>
      </c>
      <c r="AP120" s="10" t="s">
        <v>62</v>
      </c>
      <c r="AQ120" s="10" t="s">
        <v>62</v>
      </c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1">
        <f>AVERAGE(AO120,AP120,AQ120)</f>
        <v>800</v>
      </c>
      <c r="BT120" s="11">
        <f>AVERAGE(AL120,AM120,AN120)</f>
        <v>1000</v>
      </c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2:91" x14ac:dyDescent="0.3">
      <c r="B121" s="6" t="s">
        <v>228</v>
      </c>
      <c r="C121" s="10">
        <v>219</v>
      </c>
      <c r="D121" s="1" t="s">
        <v>63</v>
      </c>
      <c r="E121" s="18" t="s">
        <v>94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1" t="s">
        <v>62</v>
      </c>
      <c r="AM121" s="11" t="s">
        <v>62</v>
      </c>
      <c r="AN121" s="11" t="s">
        <v>62</v>
      </c>
      <c r="AO121" s="11" t="s">
        <v>62</v>
      </c>
      <c r="AP121" s="11" t="s">
        <v>62</v>
      </c>
      <c r="AQ121" s="10" t="s">
        <v>62</v>
      </c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1" t="s">
        <v>62</v>
      </c>
      <c r="BT121" s="11" t="s">
        <v>62</v>
      </c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2:91" x14ac:dyDescent="0.3">
      <c r="B122" s="6" t="s">
        <v>229</v>
      </c>
      <c r="C122" s="10">
        <v>219</v>
      </c>
      <c r="D122" s="1">
        <v>0</v>
      </c>
      <c r="E122" s="27" t="s">
        <v>93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0">
        <v>0</v>
      </c>
      <c r="AM122" s="10">
        <v>0</v>
      </c>
      <c r="AN122" s="10">
        <v>0</v>
      </c>
      <c r="AO122" s="10">
        <v>0</v>
      </c>
      <c r="AP122" s="10">
        <v>0</v>
      </c>
      <c r="AQ122" s="10">
        <v>0</v>
      </c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1">
        <f>AVERAGE(AO122,AP122,AQ122)</f>
        <v>0</v>
      </c>
      <c r="BT122" s="11">
        <f>AVERAGE(AL122,AM122,AN122)</f>
        <v>0</v>
      </c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2:91" x14ac:dyDescent="0.3">
      <c r="B123" s="6" t="s">
        <v>230</v>
      </c>
      <c r="C123" s="10">
        <v>219</v>
      </c>
      <c r="D123" s="24">
        <v>1000000</v>
      </c>
      <c r="E123" s="30" t="s">
        <v>100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0">
        <v>-1500</v>
      </c>
      <c r="AM123" s="10">
        <v>700</v>
      </c>
      <c r="AN123" s="10">
        <v>800</v>
      </c>
      <c r="AO123" s="10">
        <v>1200</v>
      </c>
      <c r="AP123" s="10">
        <v>600</v>
      </c>
      <c r="AQ123" s="10">
        <v>500</v>
      </c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1">
        <f>AVERAGE(AO123,AP123,AQ123)</f>
        <v>766.66666666666663</v>
      </c>
      <c r="BT123" s="11">
        <f>AVERAGE(AL123,AM123,AN123)</f>
        <v>0</v>
      </c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2:91" x14ac:dyDescent="0.3">
      <c r="B124" s="6" t="s">
        <v>231</v>
      </c>
      <c r="C124" s="10">
        <v>219</v>
      </c>
      <c r="D124" s="29" t="s">
        <v>63</v>
      </c>
      <c r="E124" s="31" t="s">
        <v>101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1" t="s">
        <v>62</v>
      </c>
      <c r="AM124" s="11" t="s">
        <v>62</v>
      </c>
      <c r="AN124" s="11" t="s">
        <v>62</v>
      </c>
      <c r="AO124" s="11">
        <v>800</v>
      </c>
      <c r="AP124" s="11">
        <v>700</v>
      </c>
      <c r="AQ124" s="11">
        <v>900</v>
      </c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1">
        <f>AVERAGE(AO124,AP124,AQ124)</f>
        <v>800</v>
      </c>
      <c r="BT124" s="11" t="s">
        <v>62</v>
      </c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2:91" x14ac:dyDescent="0.3">
      <c r="B125" s="6" t="s">
        <v>232</v>
      </c>
      <c r="C125" s="10">
        <v>219</v>
      </c>
      <c r="D125" s="3" t="s">
        <v>63</v>
      </c>
      <c r="E125" s="31" t="s">
        <v>95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1">
        <v>400</v>
      </c>
      <c r="AM125" s="11">
        <v>300</v>
      </c>
      <c r="AN125" s="11">
        <v>700</v>
      </c>
      <c r="AO125" s="11" t="s">
        <v>62</v>
      </c>
      <c r="AP125" s="11" t="s">
        <v>62</v>
      </c>
      <c r="AQ125" s="11" t="s">
        <v>62</v>
      </c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1" t="s">
        <v>62</v>
      </c>
      <c r="BT125" s="11">
        <f t="shared" ref="BT125:BT131" si="48">AVERAGE(AL125,AM125,AN125)</f>
        <v>466.66666666666669</v>
      </c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2:91" x14ac:dyDescent="0.3">
      <c r="B126" s="6" t="s">
        <v>233</v>
      </c>
      <c r="C126" s="10">
        <v>219</v>
      </c>
      <c r="D126" s="1" t="s">
        <v>63</v>
      </c>
      <c r="E126" s="31" t="s">
        <v>102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1">
        <v>500</v>
      </c>
      <c r="AM126" s="11">
        <v>500</v>
      </c>
      <c r="AN126" s="11">
        <v>100</v>
      </c>
      <c r="AO126" s="11">
        <v>-1500</v>
      </c>
      <c r="AP126" s="11">
        <v>300</v>
      </c>
      <c r="AQ126" s="11">
        <v>150</v>
      </c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1">
        <f t="shared" ref="BS126:BS131" si="49">AVERAGE(AO126,AP126,AQ126)</f>
        <v>-350</v>
      </c>
      <c r="BT126" s="11">
        <f t="shared" si="48"/>
        <v>366.66666666666669</v>
      </c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2:91" x14ac:dyDescent="0.3">
      <c r="B127" s="6" t="s">
        <v>234</v>
      </c>
      <c r="C127" s="10">
        <v>219</v>
      </c>
      <c r="D127" s="1" t="s">
        <v>63</v>
      </c>
      <c r="E127" s="31" t="s">
        <v>102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28">
        <v>500</v>
      </c>
      <c r="AM127" s="28">
        <v>-300</v>
      </c>
      <c r="AN127" s="28">
        <v>-200</v>
      </c>
      <c r="AO127" s="28">
        <v>-500</v>
      </c>
      <c r="AP127" s="28">
        <v>300</v>
      </c>
      <c r="AQ127" s="28">
        <v>-800</v>
      </c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1">
        <f t="shared" si="49"/>
        <v>-333.33333333333331</v>
      </c>
      <c r="BT127" s="11">
        <f t="shared" si="48"/>
        <v>0</v>
      </c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2:91" x14ac:dyDescent="0.3">
      <c r="B128" s="6" t="s">
        <v>235</v>
      </c>
      <c r="C128" s="10">
        <v>219</v>
      </c>
      <c r="D128" s="1" t="s">
        <v>63</v>
      </c>
      <c r="E128" s="31" t="s">
        <v>102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1">
        <v>-700</v>
      </c>
      <c r="AM128" s="11">
        <v>300</v>
      </c>
      <c r="AN128" s="11">
        <v>100</v>
      </c>
      <c r="AO128" s="11">
        <v>-200</v>
      </c>
      <c r="AP128" s="11">
        <v>-350</v>
      </c>
      <c r="AQ128" s="11">
        <v>-100</v>
      </c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1">
        <f t="shared" si="49"/>
        <v>-216.66666666666666</v>
      </c>
      <c r="BT128" s="11">
        <f t="shared" si="48"/>
        <v>-100</v>
      </c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2:91" x14ac:dyDescent="0.3">
      <c r="B129" s="6" t="s">
        <v>236</v>
      </c>
      <c r="C129" s="10">
        <v>219</v>
      </c>
      <c r="D129" s="1" t="s">
        <v>63</v>
      </c>
      <c r="E129" s="27" t="s">
        <v>96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1">
        <v>-1200</v>
      </c>
      <c r="AM129" s="11">
        <v>700</v>
      </c>
      <c r="AN129" s="11">
        <v>-1000</v>
      </c>
      <c r="AO129" s="11">
        <v>800</v>
      </c>
      <c r="AP129" s="11">
        <v>300</v>
      </c>
      <c r="AQ129" s="11">
        <v>600</v>
      </c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1">
        <f t="shared" si="49"/>
        <v>566.66666666666663</v>
      </c>
      <c r="BT129" s="11">
        <f t="shared" si="48"/>
        <v>-500</v>
      </c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2:91" x14ac:dyDescent="0.3">
      <c r="B130" s="6" t="s">
        <v>237</v>
      </c>
      <c r="C130" s="10">
        <v>219</v>
      </c>
      <c r="D130" s="1" t="s">
        <v>63</v>
      </c>
      <c r="E130" s="27" t="s">
        <v>96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1">
        <v>-1000</v>
      </c>
      <c r="AM130" s="11">
        <v>700</v>
      </c>
      <c r="AN130" s="11">
        <v>-900</v>
      </c>
      <c r="AO130" s="11">
        <v>1000</v>
      </c>
      <c r="AP130" s="11">
        <v>300</v>
      </c>
      <c r="AQ130" s="11">
        <v>100</v>
      </c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1">
        <f t="shared" si="49"/>
        <v>466.66666666666669</v>
      </c>
      <c r="BT130" s="11">
        <f t="shared" si="48"/>
        <v>-400</v>
      </c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2:91" x14ac:dyDescent="0.3">
      <c r="B131" s="6" t="s">
        <v>238</v>
      </c>
      <c r="C131" s="10">
        <v>219</v>
      </c>
      <c r="D131" s="1" t="s">
        <v>63</v>
      </c>
      <c r="E131" s="27" t="s">
        <v>96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1">
        <v>1000</v>
      </c>
      <c r="AM131" s="11">
        <v>-550</v>
      </c>
      <c r="AN131" s="11">
        <v>-2500</v>
      </c>
      <c r="AO131" s="11">
        <v>800</v>
      </c>
      <c r="AP131" s="11">
        <v>700</v>
      </c>
      <c r="AQ131" s="11">
        <v>500</v>
      </c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1">
        <f t="shared" si="49"/>
        <v>666.66666666666663</v>
      </c>
      <c r="BT131" s="11">
        <f t="shared" si="48"/>
        <v>-683.33333333333337</v>
      </c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2:91" x14ac:dyDescent="0.3">
      <c r="B132" s="6" t="s">
        <v>239</v>
      </c>
      <c r="C132" s="10">
        <v>220</v>
      </c>
      <c r="D132" s="1">
        <f>BS132/BT132</f>
        <v>1.2142857142857142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0">
        <v>1000</v>
      </c>
      <c r="AS132" s="10">
        <v>500</v>
      </c>
      <c r="AT132" s="10">
        <v>600</v>
      </c>
      <c r="AU132" s="10">
        <v>1350</v>
      </c>
      <c r="AV132" s="10">
        <v>500</v>
      </c>
      <c r="AW132" s="10">
        <v>700</v>
      </c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1">
        <f>AVERAGE(AU132,AV132,AW132)</f>
        <v>850</v>
      </c>
      <c r="BT132" s="11">
        <f>AVERAGE(AR132,AS132,AT132)</f>
        <v>700</v>
      </c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2:91" x14ac:dyDescent="0.3">
      <c r="B133" s="6" t="s">
        <v>240</v>
      </c>
      <c r="C133" s="10">
        <v>220</v>
      </c>
      <c r="D133" s="1">
        <f>BS133/BT133</f>
        <v>0.625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0">
        <v>2000</v>
      </c>
      <c r="AS133" s="10" t="s">
        <v>62</v>
      </c>
      <c r="AT133" s="10" t="s">
        <v>62</v>
      </c>
      <c r="AU133" s="10">
        <v>1250</v>
      </c>
      <c r="AV133" s="10" t="s">
        <v>62</v>
      </c>
      <c r="AW133" s="10" t="s">
        <v>62</v>
      </c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1">
        <f>AVERAGE(AU133,AV133,AW133)</f>
        <v>1250</v>
      </c>
      <c r="BT133" s="11">
        <f>AVERAGE(AR133,AS133,AT133)</f>
        <v>2000</v>
      </c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2:91" x14ac:dyDescent="0.3">
      <c r="B134" s="6" t="s">
        <v>241</v>
      </c>
      <c r="C134" s="10">
        <v>220</v>
      </c>
      <c r="D134" s="1" t="s">
        <v>63</v>
      </c>
      <c r="E134" s="18" t="s">
        <v>94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1" t="s">
        <v>62</v>
      </c>
      <c r="AS134" s="11" t="s">
        <v>62</v>
      </c>
      <c r="AT134" s="11" t="s">
        <v>62</v>
      </c>
      <c r="AU134" s="11" t="s">
        <v>62</v>
      </c>
      <c r="AV134" s="11" t="s">
        <v>62</v>
      </c>
      <c r="AW134" s="10" t="s">
        <v>62</v>
      </c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1" t="s">
        <v>62</v>
      </c>
      <c r="BT134" s="11" t="s">
        <v>62</v>
      </c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2:91" x14ac:dyDescent="0.3">
      <c r="B135" s="6" t="s">
        <v>242</v>
      </c>
      <c r="C135" s="10">
        <v>220</v>
      </c>
      <c r="D135" s="1">
        <v>0</v>
      </c>
      <c r="E135" s="27" t="s">
        <v>93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0">
        <v>0</v>
      </c>
      <c r="AS135" s="10">
        <v>0</v>
      </c>
      <c r="AT135" s="10">
        <v>0</v>
      </c>
      <c r="AU135" s="10">
        <v>0</v>
      </c>
      <c r="AV135" s="10">
        <v>0</v>
      </c>
      <c r="AW135" s="10">
        <v>0</v>
      </c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1">
        <f>AVERAGE(AU135,AV135,AW135)</f>
        <v>0</v>
      </c>
      <c r="BT135" s="11">
        <f>AVERAGE(AR135,AS135,AT135)</f>
        <v>0</v>
      </c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2:91" x14ac:dyDescent="0.3">
      <c r="B136" s="6" t="s">
        <v>243</v>
      </c>
      <c r="C136" s="10">
        <v>220</v>
      </c>
      <c r="D136" s="24">
        <v>1000000</v>
      </c>
      <c r="E136" s="30" t="s">
        <v>100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0">
        <v>-1500</v>
      </c>
      <c r="AS136" s="10">
        <v>700</v>
      </c>
      <c r="AT136" s="10">
        <v>800</v>
      </c>
      <c r="AU136" s="10">
        <v>1200</v>
      </c>
      <c r="AV136" s="10">
        <v>600</v>
      </c>
      <c r="AW136" s="10">
        <v>500</v>
      </c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1">
        <f>AVERAGE(AU136,AV136,AW136)</f>
        <v>766.66666666666663</v>
      </c>
      <c r="BT136" s="11">
        <f>AVERAGE(AR136,AS136,AT136)</f>
        <v>0</v>
      </c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2:91" x14ac:dyDescent="0.3">
      <c r="B137" s="6" t="s">
        <v>244</v>
      </c>
      <c r="C137" s="10">
        <v>220</v>
      </c>
      <c r="D137" s="29" t="s">
        <v>63</v>
      </c>
      <c r="E137" s="31" t="s">
        <v>101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1" t="s">
        <v>62</v>
      </c>
      <c r="AS137" s="11" t="s">
        <v>62</v>
      </c>
      <c r="AT137" s="11" t="s">
        <v>62</v>
      </c>
      <c r="AU137" s="11">
        <v>800</v>
      </c>
      <c r="AV137" s="11">
        <v>700</v>
      </c>
      <c r="AW137" s="11">
        <v>900</v>
      </c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1">
        <f>AVERAGE(AU137,AV137,AW137)</f>
        <v>800</v>
      </c>
      <c r="BT137" s="11" t="s">
        <v>62</v>
      </c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2:91" x14ac:dyDescent="0.3">
      <c r="B138" s="6" t="s">
        <v>245</v>
      </c>
      <c r="C138" s="10">
        <v>220</v>
      </c>
      <c r="D138" s="3" t="s">
        <v>63</v>
      </c>
      <c r="E138" s="31" t="s">
        <v>95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1">
        <v>400</v>
      </c>
      <c r="AS138" s="11">
        <v>300</v>
      </c>
      <c r="AT138" s="11">
        <v>700</v>
      </c>
      <c r="AU138" s="11" t="s">
        <v>62</v>
      </c>
      <c r="AV138" s="11" t="s">
        <v>62</v>
      </c>
      <c r="AW138" s="11" t="s">
        <v>62</v>
      </c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1" t="s">
        <v>62</v>
      </c>
      <c r="BT138" s="11">
        <f t="shared" ref="BT138:BT144" si="50">AVERAGE(AR138,AS138,AT138)</f>
        <v>466.66666666666669</v>
      </c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2:91" x14ac:dyDescent="0.3">
      <c r="B139" s="6" t="s">
        <v>246</v>
      </c>
      <c r="C139" s="10">
        <v>220</v>
      </c>
      <c r="D139" s="1" t="s">
        <v>63</v>
      </c>
      <c r="E139" s="31" t="s">
        <v>102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1">
        <v>1000</v>
      </c>
      <c r="AS139" s="11">
        <v>340</v>
      </c>
      <c r="AT139" s="11">
        <v>100</v>
      </c>
      <c r="AU139" s="11">
        <v>-1450</v>
      </c>
      <c r="AV139" s="11">
        <v>330</v>
      </c>
      <c r="AW139" s="11">
        <v>240</v>
      </c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1">
        <f t="shared" ref="BS139:BS144" si="51">AVERAGE(AU139,AV139,AW139)</f>
        <v>-293.33333333333331</v>
      </c>
      <c r="BT139" s="11">
        <f t="shared" si="50"/>
        <v>480</v>
      </c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2:91" x14ac:dyDescent="0.3">
      <c r="B140" s="6" t="s">
        <v>247</v>
      </c>
      <c r="C140" s="10">
        <v>220</v>
      </c>
      <c r="D140" s="1" t="s">
        <v>63</v>
      </c>
      <c r="E140" s="31" t="s">
        <v>102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28">
        <v>500</v>
      </c>
      <c r="AS140" s="28">
        <v>-300</v>
      </c>
      <c r="AT140" s="28">
        <v>-200</v>
      </c>
      <c r="AU140" s="28">
        <v>-500</v>
      </c>
      <c r="AV140" s="28">
        <v>300</v>
      </c>
      <c r="AW140" s="28">
        <v>-800</v>
      </c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1">
        <f t="shared" si="51"/>
        <v>-333.33333333333331</v>
      </c>
      <c r="BT140" s="11">
        <f t="shared" si="50"/>
        <v>0</v>
      </c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2:91" x14ac:dyDescent="0.3">
      <c r="B141" s="6" t="s">
        <v>248</v>
      </c>
      <c r="C141" s="10">
        <v>220</v>
      </c>
      <c r="D141" s="1" t="s">
        <v>63</v>
      </c>
      <c r="E141" s="31" t="s">
        <v>102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1">
        <v>-700</v>
      </c>
      <c r="AS141" s="11">
        <v>300</v>
      </c>
      <c r="AT141" s="11">
        <v>100</v>
      </c>
      <c r="AU141" s="11">
        <v>-200</v>
      </c>
      <c r="AV141" s="11">
        <v>-350</v>
      </c>
      <c r="AW141" s="11">
        <v>-100</v>
      </c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1">
        <f t="shared" si="51"/>
        <v>-216.66666666666666</v>
      </c>
      <c r="BT141" s="11">
        <f t="shared" si="50"/>
        <v>-100</v>
      </c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2:91" x14ac:dyDescent="0.3">
      <c r="B142" s="6" t="s">
        <v>249</v>
      </c>
      <c r="C142" s="10">
        <v>220</v>
      </c>
      <c r="D142" s="1" t="s">
        <v>63</v>
      </c>
      <c r="E142" s="27" t="s">
        <v>96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1">
        <v>-2500</v>
      </c>
      <c r="AS142" s="11">
        <v>700</v>
      </c>
      <c r="AT142" s="11">
        <v>-1000</v>
      </c>
      <c r="AU142" s="11">
        <v>800</v>
      </c>
      <c r="AV142" s="11">
        <v>300</v>
      </c>
      <c r="AW142" s="11">
        <v>600</v>
      </c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1">
        <f t="shared" si="51"/>
        <v>566.66666666666663</v>
      </c>
      <c r="BT142" s="11">
        <f t="shared" si="50"/>
        <v>-933.33333333333337</v>
      </c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</row>
    <row r="143" spans="2:91" x14ac:dyDescent="0.3">
      <c r="B143" s="6" t="s">
        <v>250</v>
      </c>
      <c r="C143" s="10">
        <v>220</v>
      </c>
      <c r="D143" s="1" t="s">
        <v>63</v>
      </c>
      <c r="E143" s="27" t="s">
        <v>96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1">
        <v>-1000</v>
      </c>
      <c r="AS143" s="11">
        <v>700</v>
      </c>
      <c r="AT143" s="11">
        <v>-1300</v>
      </c>
      <c r="AU143" s="11">
        <v>1000</v>
      </c>
      <c r="AV143" s="11">
        <v>-300</v>
      </c>
      <c r="AW143" s="11">
        <v>-700</v>
      </c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1">
        <f t="shared" si="51"/>
        <v>0</v>
      </c>
      <c r="BT143" s="11">
        <f t="shared" si="50"/>
        <v>-533.33333333333337</v>
      </c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</row>
    <row r="144" spans="2:91" x14ac:dyDescent="0.3">
      <c r="B144" s="6" t="s">
        <v>251</v>
      </c>
      <c r="C144" s="10">
        <v>220</v>
      </c>
      <c r="D144" s="1" t="s">
        <v>63</v>
      </c>
      <c r="E144" s="27" t="s">
        <v>96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1">
        <v>1000</v>
      </c>
      <c r="AS144" s="11">
        <v>-550</v>
      </c>
      <c r="AT144" s="11">
        <v>-2500</v>
      </c>
      <c r="AU144" s="11">
        <v>-1400</v>
      </c>
      <c r="AV144" s="11">
        <v>700</v>
      </c>
      <c r="AW144" s="11">
        <v>560</v>
      </c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1">
        <f t="shared" si="51"/>
        <v>-46.666666666666664</v>
      </c>
      <c r="BT144" s="11">
        <f t="shared" si="50"/>
        <v>-683.33333333333337</v>
      </c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</row>
    <row r="145" spans="2:91" x14ac:dyDescent="0.3">
      <c r="B145" s="6" t="s">
        <v>252</v>
      </c>
      <c r="C145" s="1">
        <v>221</v>
      </c>
      <c r="D145" s="1">
        <f>BS145/BT145</f>
        <v>0.94285714285714284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0">
        <v>2500</v>
      </c>
      <c r="AY145" s="10">
        <v>300</v>
      </c>
      <c r="AZ145" s="10">
        <v>700</v>
      </c>
      <c r="BA145" s="10">
        <v>2000</v>
      </c>
      <c r="BB145" s="10">
        <v>800</v>
      </c>
      <c r="BC145" s="10">
        <v>500</v>
      </c>
      <c r="BD145" s="10"/>
      <c r="BE145" s="10"/>
      <c r="BF145" s="10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1">
        <f>AVERAGE(BA145,BB145,BC145)</f>
        <v>1100</v>
      </c>
      <c r="BT145" s="11">
        <f>AVERAGE(AX145,AY145,AZ145)</f>
        <v>1166.6666666666667</v>
      </c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</row>
    <row r="146" spans="2:91" x14ac:dyDescent="0.3">
      <c r="B146" s="6" t="s">
        <v>253</v>
      </c>
      <c r="C146" s="1">
        <v>221</v>
      </c>
      <c r="D146" s="1">
        <f>BS146/BT146</f>
        <v>0.6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0">
        <v>2500</v>
      </c>
      <c r="AY146" s="10" t="s">
        <v>62</v>
      </c>
      <c r="AZ146" s="10" t="s">
        <v>62</v>
      </c>
      <c r="BA146" s="10">
        <v>1500</v>
      </c>
      <c r="BB146" s="10" t="s">
        <v>62</v>
      </c>
      <c r="BC146" s="10" t="s">
        <v>62</v>
      </c>
      <c r="BD146" s="10"/>
      <c r="BE146" s="10"/>
      <c r="BF146" s="10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1">
        <f>AVERAGE(BA146,BB146,BC146)</f>
        <v>1500</v>
      </c>
      <c r="BT146" s="11">
        <f>AVERAGE(AX146,AY146,AZ146)</f>
        <v>2500</v>
      </c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</row>
    <row r="147" spans="2:91" x14ac:dyDescent="0.3">
      <c r="B147" s="6" t="s">
        <v>254</v>
      </c>
      <c r="C147" s="1">
        <v>221</v>
      </c>
      <c r="D147" s="1">
        <f>BS147/BT147</f>
        <v>1.3636363636363635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0" t="s">
        <v>62</v>
      </c>
      <c r="AY147" s="10">
        <v>400</v>
      </c>
      <c r="AZ147" s="10">
        <v>700</v>
      </c>
      <c r="BA147" s="10" t="s">
        <v>62</v>
      </c>
      <c r="BB147" s="10">
        <v>1200</v>
      </c>
      <c r="BC147" s="10">
        <v>300</v>
      </c>
      <c r="BD147" s="10"/>
      <c r="BE147" s="10"/>
      <c r="BF147" s="10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1">
        <f>AVERAGE(BA147,BB147,BC147)</f>
        <v>750</v>
      </c>
      <c r="BT147" s="11">
        <f>AVERAGE(AX147,AY147,AZ147)</f>
        <v>550</v>
      </c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</row>
    <row r="148" spans="2:91" x14ac:dyDescent="0.3">
      <c r="B148" s="6" t="s">
        <v>255</v>
      </c>
      <c r="C148" s="1">
        <v>221</v>
      </c>
      <c r="D148" s="1" t="s">
        <v>63</v>
      </c>
      <c r="E148" s="18" t="s">
        <v>94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0" t="s">
        <v>62</v>
      </c>
      <c r="AY148" s="10" t="s">
        <v>62</v>
      </c>
      <c r="AZ148" s="10" t="s">
        <v>62</v>
      </c>
      <c r="BA148" s="10" t="s">
        <v>62</v>
      </c>
      <c r="BB148" s="10" t="s">
        <v>62</v>
      </c>
      <c r="BC148" s="10" t="s">
        <v>62</v>
      </c>
      <c r="BD148" s="10"/>
      <c r="BE148" s="10"/>
      <c r="BF148" s="10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1" t="s">
        <v>62</v>
      </c>
      <c r="BT148" s="11" t="s">
        <v>62</v>
      </c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</row>
    <row r="149" spans="2:91" x14ac:dyDescent="0.3">
      <c r="B149" s="6" t="s">
        <v>256</v>
      </c>
      <c r="C149" s="1">
        <v>221</v>
      </c>
      <c r="D149" s="1">
        <v>0</v>
      </c>
      <c r="E149" s="27" t="s">
        <v>93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1">
        <v>1000</v>
      </c>
      <c r="AY149" s="11">
        <v>-600</v>
      </c>
      <c r="AZ149" s="11">
        <v>-400</v>
      </c>
      <c r="BA149" s="25">
        <v>1200</v>
      </c>
      <c r="BB149" s="25">
        <v>-700</v>
      </c>
      <c r="BC149" s="25">
        <v>-500</v>
      </c>
      <c r="BD149" s="25"/>
      <c r="BE149" s="25"/>
      <c r="BF149" s="25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1">
        <f>AVERAGE(BA149,BB149,BC149)</f>
        <v>0</v>
      </c>
      <c r="BT149" s="11">
        <f>AVERAGE(AX149,AY149,AZ149)</f>
        <v>0</v>
      </c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</row>
    <row r="150" spans="2:91" x14ac:dyDescent="0.3">
      <c r="B150" s="6" t="s">
        <v>257</v>
      </c>
      <c r="C150" s="1">
        <v>221</v>
      </c>
      <c r="D150" s="24">
        <v>1000000</v>
      </c>
      <c r="E150" s="30" t="s">
        <v>100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0">
        <v>-500</v>
      </c>
      <c r="AY150" s="10">
        <v>300</v>
      </c>
      <c r="AZ150" s="10">
        <v>200</v>
      </c>
      <c r="BA150" s="10">
        <v>1300</v>
      </c>
      <c r="BB150" s="10">
        <v>700</v>
      </c>
      <c r="BC150" s="10">
        <v>900</v>
      </c>
      <c r="BD150" s="10"/>
      <c r="BE150" s="10"/>
      <c r="BF150" s="10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1">
        <f>AVERAGE(BA150,BB150,BC150)</f>
        <v>966.66666666666663</v>
      </c>
      <c r="BT150" s="11">
        <f>AVERAGE(AX150,AY150,AZ150)</f>
        <v>0</v>
      </c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</row>
    <row r="151" spans="2:91" x14ac:dyDescent="0.3">
      <c r="B151" s="6" t="s">
        <v>258</v>
      </c>
      <c r="C151" s="1">
        <v>221</v>
      </c>
      <c r="D151" s="1" t="s">
        <v>63</v>
      </c>
      <c r="E151" s="31" t="s">
        <v>101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22" t="s">
        <v>62</v>
      </c>
      <c r="AY151" s="22" t="s">
        <v>62</v>
      </c>
      <c r="AZ151" s="22" t="s">
        <v>62</v>
      </c>
      <c r="BA151" s="26">
        <v>500</v>
      </c>
      <c r="BB151" s="26">
        <v>200</v>
      </c>
      <c r="BC151" s="26">
        <v>2500</v>
      </c>
      <c r="BD151" s="26"/>
      <c r="BE151" s="26"/>
      <c r="BF151" s="26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1">
        <f>AVERAGE(BA151,BB151,BC151)</f>
        <v>1066.6666666666667</v>
      </c>
      <c r="BT151" s="11" t="s">
        <v>62</v>
      </c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</row>
    <row r="152" spans="2:91" x14ac:dyDescent="0.3">
      <c r="B152" s="6" t="s">
        <v>259</v>
      </c>
      <c r="C152" s="1">
        <v>221</v>
      </c>
      <c r="D152" s="1" t="s">
        <v>63</v>
      </c>
      <c r="E152" s="31" t="s">
        <v>95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1">
        <v>400</v>
      </c>
      <c r="AY152" s="11">
        <v>300</v>
      </c>
      <c r="AZ152" s="11">
        <v>700</v>
      </c>
      <c r="BA152" s="11" t="s">
        <v>62</v>
      </c>
      <c r="BB152" s="11" t="s">
        <v>62</v>
      </c>
      <c r="BC152" s="11" t="s">
        <v>62</v>
      </c>
      <c r="BD152" s="11"/>
      <c r="BE152" s="11"/>
      <c r="BF152" s="1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1" t="s">
        <v>62</v>
      </c>
      <c r="BT152" s="11">
        <f t="shared" ref="BT152:BT158" si="52">AVERAGE(AX152,AY152,AZ152)</f>
        <v>466.66666666666669</v>
      </c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</row>
    <row r="153" spans="2:91" x14ac:dyDescent="0.3">
      <c r="B153" s="6" t="s">
        <v>260</v>
      </c>
      <c r="C153" s="1">
        <v>221</v>
      </c>
      <c r="D153" s="1" t="s">
        <v>63</v>
      </c>
      <c r="E153" s="31" t="s">
        <v>102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1">
        <v>-500</v>
      </c>
      <c r="AY153" s="11">
        <v>300</v>
      </c>
      <c r="AZ153" s="11">
        <v>100</v>
      </c>
      <c r="BA153" s="11">
        <v>600</v>
      </c>
      <c r="BB153" s="11">
        <v>-700</v>
      </c>
      <c r="BC153" s="11">
        <v>-1000</v>
      </c>
      <c r="BD153" s="11"/>
      <c r="BE153" s="11"/>
      <c r="BF153" s="1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1">
        <f t="shared" ref="BS153:BS158" si="53">AVERAGE(BA153,BB153,BC153)</f>
        <v>-366.66666666666669</v>
      </c>
      <c r="BT153" s="11">
        <f t="shared" si="52"/>
        <v>-33.333333333333336</v>
      </c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</row>
    <row r="154" spans="2:91" x14ac:dyDescent="0.3">
      <c r="B154" s="6" t="s">
        <v>261</v>
      </c>
      <c r="C154" s="1">
        <v>221</v>
      </c>
      <c r="D154" s="1" t="s">
        <v>63</v>
      </c>
      <c r="E154" s="31" t="s">
        <v>102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0">
        <v>500</v>
      </c>
      <c r="AY154" s="10">
        <v>-300</v>
      </c>
      <c r="AZ154" s="10">
        <v>-200</v>
      </c>
      <c r="BA154" s="10">
        <v>-500</v>
      </c>
      <c r="BB154" s="10">
        <v>300</v>
      </c>
      <c r="BC154" s="10">
        <v>100</v>
      </c>
      <c r="BD154" s="10"/>
      <c r="BE154" s="10"/>
      <c r="BF154" s="10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1">
        <f t="shared" si="53"/>
        <v>-33.333333333333336</v>
      </c>
      <c r="BT154" s="11">
        <f t="shared" si="52"/>
        <v>0</v>
      </c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</row>
    <row r="155" spans="2:91" x14ac:dyDescent="0.3">
      <c r="B155" s="6" t="s">
        <v>262</v>
      </c>
      <c r="C155" s="1">
        <v>221</v>
      </c>
      <c r="D155" s="1" t="s">
        <v>63</v>
      </c>
      <c r="E155" s="31" t="s">
        <v>102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0">
        <v>500</v>
      </c>
      <c r="AY155" s="10">
        <v>300</v>
      </c>
      <c r="AZ155" s="10">
        <v>200</v>
      </c>
      <c r="BA155" s="10">
        <v>-500</v>
      </c>
      <c r="BB155" s="10">
        <v>-300</v>
      </c>
      <c r="BC155" s="10">
        <v>100</v>
      </c>
      <c r="BD155" s="10"/>
      <c r="BE155" s="10"/>
      <c r="BF155" s="10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1">
        <f t="shared" si="53"/>
        <v>-233.33333333333334</v>
      </c>
      <c r="BT155" s="11">
        <f t="shared" si="52"/>
        <v>333.33333333333331</v>
      </c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</row>
    <row r="156" spans="2:91" x14ac:dyDescent="0.3">
      <c r="B156" s="6" t="s">
        <v>263</v>
      </c>
      <c r="C156" s="1">
        <v>221</v>
      </c>
      <c r="D156" s="1" t="s">
        <v>63</v>
      </c>
      <c r="E156" s="27" t="s">
        <v>96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1">
        <v>-500</v>
      </c>
      <c r="AY156" s="11">
        <v>300</v>
      </c>
      <c r="AZ156" s="11">
        <v>100</v>
      </c>
      <c r="BA156" s="11">
        <v>600</v>
      </c>
      <c r="BB156" s="11">
        <v>-700</v>
      </c>
      <c r="BC156" s="11">
        <v>-1000</v>
      </c>
      <c r="BD156" s="11"/>
      <c r="BE156" s="11"/>
      <c r="BF156" s="1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1">
        <f t="shared" si="53"/>
        <v>-366.66666666666669</v>
      </c>
      <c r="BT156" s="11">
        <f t="shared" si="52"/>
        <v>-33.333333333333336</v>
      </c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</row>
    <row r="157" spans="2:91" x14ac:dyDescent="0.3">
      <c r="B157" s="6" t="s">
        <v>264</v>
      </c>
      <c r="C157" s="1">
        <v>221</v>
      </c>
      <c r="D157" s="1" t="s">
        <v>63</v>
      </c>
      <c r="E157" s="27" t="s">
        <v>96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0">
        <v>-500</v>
      </c>
      <c r="AY157" s="10">
        <v>300</v>
      </c>
      <c r="AZ157" s="10">
        <v>-200</v>
      </c>
      <c r="BA157" s="10">
        <v>-500</v>
      </c>
      <c r="BB157" s="10">
        <v>300</v>
      </c>
      <c r="BC157" s="10">
        <v>200</v>
      </c>
      <c r="BD157" s="10"/>
      <c r="BE157" s="10"/>
      <c r="BF157" s="10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1">
        <f t="shared" si="53"/>
        <v>0</v>
      </c>
      <c r="BT157" s="11">
        <f t="shared" si="52"/>
        <v>-133.33333333333334</v>
      </c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</row>
    <row r="158" spans="2:91" x14ac:dyDescent="0.3">
      <c r="B158" s="6" t="s">
        <v>265</v>
      </c>
      <c r="C158" s="1">
        <v>221</v>
      </c>
      <c r="D158" s="1" t="s">
        <v>63</v>
      </c>
      <c r="E158" s="27" t="s">
        <v>96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0">
        <v>500</v>
      </c>
      <c r="AY158" s="10">
        <v>300</v>
      </c>
      <c r="AZ158" s="10">
        <v>200</v>
      </c>
      <c r="BA158" s="10">
        <v>500</v>
      </c>
      <c r="BB158" s="10">
        <v>500</v>
      </c>
      <c r="BC158" s="10">
        <v>100</v>
      </c>
      <c r="BD158" s="10"/>
      <c r="BE158" s="10"/>
      <c r="BF158" s="10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1">
        <f t="shared" si="53"/>
        <v>366.66666666666669</v>
      </c>
      <c r="BT158" s="11">
        <f t="shared" si="52"/>
        <v>333.33333333333331</v>
      </c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</row>
    <row r="159" spans="2:91" x14ac:dyDescent="0.3">
      <c r="B159" s="6" t="s">
        <v>266</v>
      </c>
      <c r="C159" s="1">
        <v>222</v>
      </c>
      <c r="D159" s="1">
        <f>BS159/BT159</f>
        <v>1.0529032258064519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0">
        <v>2500</v>
      </c>
      <c r="AG159" s="10">
        <v>1500</v>
      </c>
      <c r="AH159" s="10">
        <v>800</v>
      </c>
      <c r="AI159" s="10">
        <v>1700</v>
      </c>
      <c r="AJ159" s="10">
        <v>900</v>
      </c>
      <c r="AK159" s="10">
        <v>500</v>
      </c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>
        <f>AI159/AF159</f>
        <v>0.68</v>
      </c>
      <c r="BT159" s="1">
        <f>(AVERAGE(AI159,AJ159,AK159)/AVERAGE(AF159,AG159,AH159))</f>
        <v>0.64583333333333326</v>
      </c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</row>
    <row r="160" spans="2:91" x14ac:dyDescent="0.3">
      <c r="B160" s="6" t="s">
        <v>267</v>
      </c>
      <c r="C160" s="1">
        <v>222</v>
      </c>
      <c r="D160" s="1">
        <f>BS160/BT160</f>
        <v>1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1">
        <v>1000</v>
      </c>
      <c r="AG160" s="11" t="s">
        <v>62</v>
      </c>
      <c r="AH160" s="11" t="s">
        <v>62</v>
      </c>
      <c r="AI160" s="11">
        <v>700</v>
      </c>
      <c r="AJ160" s="11" t="s">
        <v>62</v>
      </c>
      <c r="AK160" s="10" t="s">
        <v>62</v>
      </c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>
        <f>AI160/AF160</f>
        <v>0.7</v>
      </c>
      <c r="BT160" s="1">
        <f>(AVERAGE(AI160,AJ160,AK160)/AVERAGE(AF160,AG160,AH160))</f>
        <v>0.7</v>
      </c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</row>
    <row r="161" spans="2:91" x14ac:dyDescent="0.3">
      <c r="B161" s="6" t="s">
        <v>268</v>
      </c>
      <c r="C161" s="1">
        <v>222</v>
      </c>
      <c r="D161" s="1" t="s">
        <v>103</v>
      </c>
      <c r="E161" s="27" t="s">
        <v>94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1" t="s">
        <v>62</v>
      </c>
      <c r="AG161" s="11" t="s">
        <v>62</v>
      </c>
      <c r="AH161" s="11" t="s">
        <v>62</v>
      </c>
      <c r="AI161" s="11" t="s">
        <v>62</v>
      </c>
      <c r="AJ161" s="11" t="s">
        <v>62</v>
      </c>
      <c r="AK161" s="10" t="s">
        <v>62</v>
      </c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 t="s">
        <v>62</v>
      </c>
      <c r="BT161" s="1" t="s">
        <v>62</v>
      </c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</row>
    <row r="162" spans="2:91" x14ac:dyDescent="0.3">
      <c r="B162" s="6" t="s">
        <v>269</v>
      </c>
      <c r="C162" s="1">
        <v>222</v>
      </c>
      <c r="D162" s="2">
        <v>0</v>
      </c>
      <c r="E162" s="27" t="s">
        <v>93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0">
        <v>0</v>
      </c>
      <c r="AG162" s="10">
        <v>0</v>
      </c>
      <c r="AH162" s="10">
        <v>0</v>
      </c>
      <c r="AI162" s="10">
        <v>0</v>
      </c>
      <c r="AJ162" s="10">
        <v>0</v>
      </c>
      <c r="AK162" s="10">
        <v>0</v>
      </c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>
        <v>0</v>
      </c>
      <c r="BT162" s="1">
        <v>0</v>
      </c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</row>
    <row r="163" spans="2:91" x14ac:dyDescent="0.3">
      <c r="B163" s="6" t="s">
        <v>270</v>
      </c>
      <c r="C163" s="1">
        <v>222</v>
      </c>
      <c r="D163" s="1" t="s">
        <v>63</v>
      </c>
      <c r="E163" s="31" t="s">
        <v>95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1" t="s">
        <v>62</v>
      </c>
      <c r="AG163" s="11">
        <v>300</v>
      </c>
      <c r="AH163" s="11">
        <v>400</v>
      </c>
      <c r="AI163" s="11" t="s">
        <v>62</v>
      </c>
      <c r="AJ163" s="11">
        <v>700</v>
      </c>
      <c r="AK163" s="11">
        <v>800</v>
      </c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 t="s">
        <v>62</v>
      </c>
      <c r="BT163" s="1">
        <f t="shared" ref="BT163:BT169" si="54">(AVERAGE(AI163,AJ163,AK163)/AVERAGE(AF163,AG163,AH163))</f>
        <v>2.1428571428571428</v>
      </c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</row>
    <row r="164" spans="2:91" x14ac:dyDescent="0.3">
      <c r="B164" s="6" t="s">
        <v>271</v>
      </c>
      <c r="C164" s="1">
        <v>222</v>
      </c>
      <c r="D164" s="1" t="s">
        <v>63</v>
      </c>
      <c r="E164" s="31" t="s">
        <v>102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1">
        <v>-500</v>
      </c>
      <c r="AG164" s="11">
        <v>300</v>
      </c>
      <c r="AH164" s="11">
        <v>400</v>
      </c>
      <c r="AI164" s="11">
        <v>800</v>
      </c>
      <c r="AJ164" s="11">
        <v>700</v>
      </c>
      <c r="AK164" s="11">
        <v>900</v>
      </c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>
        <f t="shared" ref="BS164:BS169" si="55">AI164/AF164</f>
        <v>-1.6</v>
      </c>
      <c r="BT164" s="1">
        <f t="shared" si="54"/>
        <v>12</v>
      </c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</row>
    <row r="165" spans="2:91" x14ac:dyDescent="0.3">
      <c r="B165" s="6" t="s">
        <v>272</v>
      </c>
      <c r="C165" s="1">
        <v>222</v>
      </c>
      <c r="D165" s="1" t="s">
        <v>63</v>
      </c>
      <c r="E165" s="31" t="s">
        <v>102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1">
        <v>-500</v>
      </c>
      <c r="AG165" s="11">
        <v>300</v>
      </c>
      <c r="AH165" s="11">
        <v>100</v>
      </c>
      <c r="AI165" s="11">
        <v>700</v>
      </c>
      <c r="AJ165" s="11">
        <v>200</v>
      </c>
      <c r="AK165" s="11">
        <v>50</v>
      </c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>
        <f t="shared" si="55"/>
        <v>-1.4</v>
      </c>
      <c r="BT165" s="1">
        <f t="shared" si="54"/>
        <v>-9.5</v>
      </c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</row>
    <row r="166" spans="2:91" x14ac:dyDescent="0.3">
      <c r="B166" s="6" t="s">
        <v>273</v>
      </c>
      <c r="C166" s="1">
        <v>222</v>
      </c>
      <c r="D166" s="1" t="s">
        <v>63</v>
      </c>
      <c r="E166" s="31" t="s">
        <v>102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28">
        <v>700</v>
      </c>
      <c r="AG166" s="28">
        <v>-300</v>
      </c>
      <c r="AH166" s="28">
        <v>400</v>
      </c>
      <c r="AI166" s="28">
        <v>-500</v>
      </c>
      <c r="AJ166" s="28">
        <v>300</v>
      </c>
      <c r="AK166" s="28">
        <v>200</v>
      </c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>
        <f t="shared" si="55"/>
        <v>-0.7142857142857143</v>
      </c>
      <c r="BT166" s="1">
        <f t="shared" si="54"/>
        <v>0</v>
      </c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</row>
    <row r="167" spans="2:91" x14ac:dyDescent="0.3">
      <c r="B167" s="6" t="s">
        <v>274</v>
      </c>
      <c r="C167" s="1">
        <v>222</v>
      </c>
      <c r="D167" s="1" t="s">
        <v>63</v>
      </c>
      <c r="E167" s="27" t="s">
        <v>96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1">
        <v>2500</v>
      </c>
      <c r="AG167" s="11">
        <v>-650</v>
      </c>
      <c r="AH167" s="11">
        <v>-400</v>
      </c>
      <c r="AI167" s="11">
        <v>-800</v>
      </c>
      <c r="AJ167" s="11">
        <v>-700</v>
      </c>
      <c r="AK167" s="11">
        <v>-300</v>
      </c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>
        <f t="shared" si="55"/>
        <v>-0.32</v>
      </c>
      <c r="BT167" s="1">
        <f t="shared" si="54"/>
        <v>-1.2413793103448276</v>
      </c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</row>
    <row r="168" spans="2:91" x14ac:dyDescent="0.3">
      <c r="B168" s="6" t="s">
        <v>275</v>
      </c>
      <c r="C168" s="1">
        <v>222</v>
      </c>
      <c r="D168" s="1" t="s">
        <v>63</v>
      </c>
      <c r="E168" s="27" t="s">
        <v>96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1">
        <v>1000</v>
      </c>
      <c r="AG168" s="11">
        <v>-800</v>
      </c>
      <c r="AH168" s="11">
        <v>-550</v>
      </c>
      <c r="AI168" s="11">
        <v>800</v>
      </c>
      <c r="AJ168" s="11">
        <v>300</v>
      </c>
      <c r="AK168" s="11">
        <v>-600</v>
      </c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>
        <f t="shared" si="55"/>
        <v>0.8</v>
      </c>
      <c r="BT168" s="1">
        <f t="shared" si="54"/>
        <v>-1.4285714285714284</v>
      </c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</row>
    <row r="169" spans="2:91" x14ac:dyDescent="0.3">
      <c r="B169" s="6" t="s">
        <v>276</v>
      </c>
      <c r="C169" s="1">
        <v>222</v>
      </c>
      <c r="D169" s="1" t="s">
        <v>63</v>
      </c>
      <c r="E169" s="27" t="s">
        <v>96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1">
        <v>1500</v>
      </c>
      <c r="AG169" s="11">
        <v>-700</v>
      </c>
      <c r="AH169" s="11">
        <v>-450</v>
      </c>
      <c r="AI169" s="11">
        <v>0</v>
      </c>
      <c r="AJ169" s="11">
        <v>-300</v>
      </c>
      <c r="AK169" s="11">
        <v>-900</v>
      </c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>
        <f t="shared" si="55"/>
        <v>0</v>
      </c>
      <c r="BT169" s="1">
        <f t="shared" si="54"/>
        <v>-3.4285714285714284</v>
      </c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</row>
    <row r="170" spans="2:91" x14ac:dyDescent="0.3">
      <c r="B170" s="6" t="s">
        <v>277</v>
      </c>
      <c r="C170" s="1">
        <v>223</v>
      </c>
      <c r="D170" s="1">
        <f>BS170/BT170</f>
        <v>1.3352490421455938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0">
        <v>1800</v>
      </c>
      <c r="AM170" s="10">
        <v>1500</v>
      </c>
      <c r="AN170" s="10">
        <v>800</v>
      </c>
      <c r="AO170" s="10">
        <v>1700</v>
      </c>
      <c r="AP170" s="10">
        <v>700</v>
      </c>
      <c r="AQ170" s="10">
        <v>500</v>
      </c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>
        <f>AO170/AL170</f>
        <v>0.94444444444444442</v>
      </c>
      <c r="BT170" s="1">
        <f>(AVERAGE(AO170,AP170,AQ170)/AVERAGE(AL170,AM170,AN170))</f>
        <v>0.70731707317073167</v>
      </c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</row>
    <row r="171" spans="2:91" x14ac:dyDescent="0.3">
      <c r="B171" s="6" t="s">
        <v>278</v>
      </c>
      <c r="C171" s="1">
        <v>223</v>
      </c>
      <c r="D171" s="1">
        <f>BS171/BT171</f>
        <v>1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1">
        <v>1000</v>
      </c>
      <c r="AM171" s="11" t="s">
        <v>62</v>
      </c>
      <c r="AN171" s="11" t="s">
        <v>62</v>
      </c>
      <c r="AO171" s="11">
        <v>700</v>
      </c>
      <c r="AP171" s="11" t="s">
        <v>62</v>
      </c>
      <c r="AQ171" s="10" t="s">
        <v>62</v>
      </c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>
        <f>AO171/AL171</f>
        <v>0.7</v>
      </c>
      <c r="BT171" s="1">
        <f>(AVERAGE(AO171,AP171,AQ171)/AVERAGE(AL171,AM171,AN171))</f>
        <v>0.7</v>
      </c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</row>
    <row r="172" spans="2:91" x14ac:dyDescent="0.3">
      <c r="B172" s="6" t="s">
        <v>279</v>
      </c>
      <c r="C172" s="1">
        <v>223</v>
      </c>
      <c r="D172" s="1" t="s">
        <v>63</v>
      </c>
      <c r="E172" s="27" t="s">
        <v>94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1" t="s">
        <v>62</v>
      </c>
      <c r="AM172" s="11" t="s">
        <v>62</v>
      </c>
      <c r="AN172" s="11" t="s">
        <v>62</v>
      </c>
      <c r="AO172" s="11" t="s">
        <v>62</v>
      </c>
      <c r="AP172" s="11" t="s">
        <v>62</v>
      </c>
      <c r="AQ172" s="10" t="s">
        <v>62</v>
      </c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 t="s">
        <v>62</v>
      </c>
      <c r="BT172" s="1" t="s">
        <v>62</v>
      </c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</row>
    <row r="173" spans="2:91" x14ac:dyDescent="0.3">
      <c r="B173" s="6" t="s">
        <v>280</v>
      </c>
      <c r="C173" s="1">
        <v>223</v>
      </c>
      <c r="D173" s="2">
        <v>0</v>
      </c>
      <c r="E173" s="27" t="s">
        <v>93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0">
        <v>0</v>
      </c>
      <c r="AM173" s="10">
        <v>0</v>
      </c>
      <c r="AN173" s="10">
        <v>0</v>
      </c>
      <c r="AO173" s="10">
        <v>0</v>
      </c>
      <c r="AP173" s="10">
        <v>0</v>
      </c>
      <c r="AQ173" s="10">
        <v>0</v>
      </c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>
        <v>0</v>
      </c>
      <c r="BT173" s="1">
        <v>0</v>
      </c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</row>
    <row r="174" spans="2:91" x14ac:dyDescent="0.3">
      <c r="B174" s="6" t="s">
        <v>281</v>
      </c>
      <c r="C174" s="1">
        <v>223</v>
      </c>
      <c r="D174" s="1" t="s">
        <v>63</v>
      </c>
      <c r="E174" s="31" t="s">
        <v>95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1" t="s">
        <v>62</v>
      </c>
      <c r="AM174" s="11">
        <v>550</v>
      </c>
      <c r="AN174" s="11">
        <v>400</v>
      </c>
      <c r="AO174" s="11" t="s">
        <v>62</v>
      </c>
      <c r="AP174" s="11">
        <v>700</v>
      </c>
      <c r="AQ174" s="11">
        <v>750</v>
      </c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 t="s">
        <v>62</v>
      </c>
      <c r="BT174" s="1">
        <f t="shared" ref="BT174:BT180" si="56">(AVERAGE(AO174,AP174,AQ174)/AVERAGE(AL174,AM174,AN174))</f>
        <v>1.5263157894736843</v>
      </c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</row>
    <row r="175" spans="2:91" x14ac:dyDescent="0.3">
      <c r="B175" s="6" t="s">
        <v>282</v>
      </c>
      <c r="C175" s="1">
        <v>223</v>
      </c>
      <c r="D175" s="1" t="s">
        <v>63</v>
      </c>
      <c r="E175" s="31" t="s">
        <v>102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1">
        <v>-700</v>
      </c>
      <c r="AM175" s="11">
        <v>300</v>
      </c>
      <c r="AN175" s="11">
        <v>500</v>
      </c>
      <c r="AO175" s="11">
        <v>800</v>
      </c>
      <c r="AP175" s="11">
        <v>700</v>
      </c>
      <c r="AQ175" s="11">
        <v>900</v>
      </c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>
        <f>AO175/AL175</f>
        <v>-1.1428571428571428</v>
      </c>
      <c r="BT175" s="1">
        <f t="shared" si="56"/>
        <v>24</v>
      </c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</row>
    <row r="176" spans="2:91" x14ac:dyDescent="0.3">
      <c r="B176" s="6" t="s">
        <v>283</v>
      </c>
      <c r="C176" s="1">
        <v>223</v>
      </c>
      <c r="D176" s="1" t="s">
        <v>63</v>
      </c>
      <c r="E176" s="31" t="s">
        <v>102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1">
        <v>-800</v>
      </c>
      <c r="AM176" s="11">
        <v>300</v>
      </c>
      <c r="AN176" s="11">
        <v>100</v>
      </c>
      <c r="AO176" s="11">
        <v>700</v>
      </c>
      <c r="AP176" s="11">
        <v>200</v>
      </c>
      <c r="AQ176" s="11">
        <v>50</v>
      </c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>
        <f>AO176/AL176</f>
        <v>-0.875</v>
      </c>
      <c r="BT176" s="1">
        <f t="shared" si="56"/>
        <v>-2.375</v>
      </c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</row>
    <row r="177" spans="2:91" x14ac:dyDescent="0.3">
      <c r="B177" s="6" t="s">
        <v>284</v>
      </c>
      <c r="C177" s="1">
        <v>223</v>
      </c>
      <c r="D177" s="1" t="s">
        <v>63</v>
      </c>
      <c r="E177" s="31" t="s">
        <v>102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28">
        <v>700</v>
      </c>
      <c r="AM177" s="28">
        <v>-300</v>
      </c>
      <c r="AN177" s="28">
        <v>400</v>
      </c>
      <c r="AO177" s="28">
        <v>-500</v>
      </c>
      <c r="AP177" s="28">
        <v>300</v>
      </c>
      <c r="AQ177" s="28">
        <v>200</v>
      </c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>
        <f>AO177/AL177</f>
        <v>-0.7142857142857143</v>
      </c>
      <c r="BT177" s="1">
        <f t="shared" si="56"/>
        <v>0</v>
      </c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</row>
    <row r="178" spans="2:91" x14ac:dyDescent="0.3">
      <c r="B178" s="6" t="s">
        <v>285</v>
      </c>
      <c r="C178" s="1">
        <v>223</v>
      </c>
      <c r="D178" s="1" t="s">
        <v>63</v>
      </c>
      <c r="E178" s="27" t="s">
        <v>96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1">
        <v>2500</v>
      </c>
      <c r="AM178" s="11">
        <v>-650</v>
      </c>
      <c r="AN178" s="11">
        <v>-400</v>
      </c>
      <c r="AO178" s="11">
        <v>-800</v>
      </c>
      <c r="AP178" s="11">
        <v>-700</v>
      </c>
      <c r="AQ178" s="11">
        <v>-300</v>
      </c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>
        <f t="shared" ref="BS178:BS180" si="57">AO178/AL178</f>
        <v>-0.32</v>
      </c>
      <c r="BT178" s="1">
        <f t="shared" si="56"/>
        <v>-1.2413793103448276</v>
      </c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</row>
    <row r="179" spans="2:91" x14ac:dyDescent="0.3">
      <c r="B179" s="6" t="s">
        <v>286</v>
      </c>
      <c r="C179" s="1">
        <v>223</v>
      </c>
      <c r="D179" s="1" t="s">
        <v>63</v>
      </c>
      <c r="E179" s="27" t="s">
        <v>96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1">
        <v>1000</v>
      </c>
      <c r="AM179" s="11">
        <v>-800</v>
      </c>
      <c r="AN179" s="11">
        <v>-550</v>
      </c>
      <c r="AO179" s="11">
        <v>800</v>
      </c>
      <c r="AP179" s="11">
        <v>300</v>
      </c>
      <c r="AQ179" s="11">
        <v>-600</v>
      </c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>
        <f t="shared" si="57"/>
        <v>0.8</v>
      </c>
      <c r="BT179" s="1">
        <f t="shared" si="56"/>
        <v>-1.4285714285714284</v>
      </c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</row>
    <row r="180" spans="2:91" x14ac:dyDescent="0.3">
      <c r="B180" s="6" t="s">
        <v>287</v>
      </c>
      <c r="C180" s="1">
        <v>223</v>
      </c>
      <c r="D180" s="1" t="s">
        <v>63</v>
      </c>
      <c r="E180" s="27" t="s">
        <v>96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1">
        <v>1500</v>
      </c>
      <c r="AM180" s="11">
        <v>-700</v>
      </c>
      <c r="AN180" s="11">
        <v>-450</v>
      </c>
      <c r="AO180" s="11">
        <v>0</v>
      </c>
      <c r="AP180" s="11">
        <v>-300</v>
      </c>
      <c r="AQ180" s="11">
        <v>-900</v>
      </c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>
        <f t="shared" si="57"/>
        <v>0</v>
      </c>
      <c r="BT180" s="1">
        <f t="shared" si="56"/>
        <v>-3.4285714285714284</v>
      </c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</row>
    <row r="181" spans="2:91" x14ac:dyDescent="0.3">
      <c r="B181" s="6" t="s">
        <v>288</v>
      </c>
      <c r="C181" s="1">
        <v>224</v>
      </c>
      <c r="D181" s="1">
        <f>BS181/BT181</f>
        <v>1.103787878787879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1"/>
      <c r="AM181" s="11"/>
      <c r="AN181" s="11"/>
      <c r="AO181" s="11"/>
      <c r="AP181" s="11"/>
      <c r="AQ181" s="11"/>
      <c r="AR181" s="10">
        <v>2400</v>
      </c>
      <c r="AS181" s="10">
        <v>1500</v>
      </c>
      <c r="AT181" s="10">
        <v>800</v>
      </c>
      <c r="AU181" s="10">
        <v>1550</v>
      </c>
      <c r="AV181" s="10">
        <v>700</v>
      </c>
      <c r="AW181" s="10">
        <v>500</v>
      </c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>
        <f>AU181/AR181</f>
        <v>0.64583333333333337</v>
      </c>
      <c r="BT181" s="1">
        <f>(AVERAGE(AU181,AV181,AW181)/AVERAGE(AR181,AS181,AT181))</f>
        <v>0.58510638297872331</v>
      </c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</row>
    <row r="182" spans="2:91" x14ac:dyDescent="0.3">
      <c r="B182" s="6" t="s">
        <v>289</v>
      </c>
      <c r="C182" s="1">
        <v>224</v>
      </c>
      <c r="D182" s="1">
        <f>BS182/BT182</f>
        <v>1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1">
        <v>1200</v>
      </c>
      <c r="AS182" s="11" t="s">
        <v>62</v>
      </c>
      <c r="AT182" s="11" t="s">
        <v>62</v>
      </c>
      <c r="AU182" s="11">
        <v>700</v>
      </c>
      <c r="AV182" s="11" t="s">
        <v>62</v>
      </c>
      <c r="AW182" s="10" t="s">
        <v>62</v>
      </c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>
        <f>AU182/AR182</f>
        <v>0.58333333333333337</v>
      </c>
      <c r="BT182" s="1">
        <f>(AVERAGE(AU182,AV182,AW182)/AVERAGE(AR182,AS182,AT182))</f>
        <v>0.58333333333333337</v>
      </c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</row>
    <row r="183" spans="2:91" x14ac:dyDescent="0.3">
      <c r="B183" s="6" t="s">
        <v>290</v>
      </c>
      <c r="C183" s="1">
        <v>224</v>
      </c>
      <c r="D183" s="1" t="s">
        <v>63</v>
      </c>
      <c r="E183" s="27" t="s">
        <v>94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1" t="s">
        <v>62</v>
      </c>
      <c r="AS183" s="11" t="s">
        <v>62</v>
      </c>
      <c r="AT183" s="11" t="s">
        <v>62</v>
      </c>
      <c r="AU183" s="11" t="s">
        <v>62</v>
      </c>
      <c r="AV183" s="11" t="s">
        <v>62</v>
      </c>
      <c r="AW183" s="10" t="s">
        <v>62</v>
      </c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 t="s">
        <v>62</v>
      </c>
      <c r="BT183" s="1" t="s">
        <v>62</v>
      </c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</row>
    <row r="184" spans="2:91" x14ac:dyDescent="0.3">
      <c r="B184" s="6" t="s">
        <v>291</v>
      </c>
      <c r="C184" s="1">
        <v>224</v>
      </c>
      <c r="D184" s="1">
        <v>0</v>
      </c>
      <c r="E184" s="27" t="s">
        <v>93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0">
        <v>0</v>
      </c>
      <c r="AS184" s="10">
        <v>0</v>
      </c>
      <c r="AT184" s="10">
        <v>0</v>
      </c>
      <c r="AU184" s="10">
        <v>0</v>
      </c>
      <c r="AV184" s="10">
        <v>0</v>
      </c>
      <c r="AW184" s="10">
        <v>0</v>
      </c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>
        <v>0</v>
      </c>
      <c r="BT184" s="1">
        <v>0</v>
      </c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</row>
    <row r="185" spans="2:91" x14ac:dyDescent="0.3">
      <c r="B185" s="6" t="s">
        <v>292</v>
      </c>
      <c r="C185" s="1">
        <v>224</v>
      </c>
      <c r="D185" s="1" t="s">
        <v>63</v>
      </c>
      <c r="E185" s="31" t="s">
        <v>95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1" t="s">
        <v>62</v>
      </c>
      <c r="AS185" s="11">
        <v>550</v>
      </c>
      <c r="AT185" s="11">
        <v>400</v>
      </c>
      <c r="AU185" s="11" t="s">
        <v>62</v>
      </c>
      <c r="AV185" s="11">
        <v>700</v>
      </c>
      <c r="AW185" s="11">
        <v>750</v>
      </c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 t="s">
        <v>62</v>
      </c>
      <c r="BT185" s="1">
        <f t="shared" ref="BT185:BT191" si="58">(AVERAGE(AU185,AV185,AW185)/AVERAGE(AR185,AS185,AT185))</f>
        <v>1.5263157894736843</v>
      </c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</row>
    <row r="186" spans="2:91" x14ac:dyDescent="0.3">
      <c r="B186" s="6" t="s">
        <v>293</v>
      </c>
      <c r="C186" s="1">
        <v>224</v>
      </c>
      <c r="D186" s="1" t="s">
        <v>63</v>
      </c>
      <c r="E186" s="31" t="s">
        <v>102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1">
        <v>-700</v>
      </c>
      <c r="AS186" s="11">
        <v>300</v>
      </c>
      <c r="AT186" s="11">
        <v>500</v>
      </c>
      <c r="AU186" s="11">
        <v>800</v>
      </c>
      <c r="AV186" s="11">
        <v>700</v>
      </c>
      <c r="AW186" s="11">
        <v>900</v>
      </c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>
        <f>AU186/AR186</f>
        <v>-1.1428571428571428</v>
      </c>
      <c r="BT186" s="1">
        <f t="shared" si="58"/>
        <v>24</v>
      </c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</row>
    <row r="187" spans="2:91" x14ac:dyDescent="0.3">
      <c r="B187" s="6" t="s">
        <v>294</v>
      </c>
      <c r="C187" s="1">
        <v>224</v>
      </c>
      <c r="D187" s="1" t="s">
        <v>63</v>
      </c>
      <c r="E187" s="31" t="s">
        <v>102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1">
        <v>-800</v>
      </c>
      <c r="AS187" s="11">
        <v>300</v>
      </c>
      <c r="AT187" s="11">
        <v>100</v>
      </c>
      <c r="AU187" s="11">
        <v>700</v>
      </c>
      <c r="AV187" s="11" t="s">
        <v>62</v>
      </c>
      <c r="AW187" s="11">
        <v>50</v>
      </c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>
        <f t="shared" ref="BS187:BS191" si="59">AU187/AR187</f>
        <v>-0.875</v>
      </c>
      <c r="BT187" s="1">
        <f t="shared" si="58"/>
        <v>-2.8125</v>
      </c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</row>
    <row r="188" spans="2:91" x14ac:dyDescent="0.3">
      <c r="B188" s="6" t="s">
        <v>295</v>
      </c>
      <c r="C188" s="1">
        <v>224</v>
      </c>
      <c r="D188" s="1" t="s">
        <v>63</v>
      </c>
      <c r="E188" s="31" t="s">
        <v>102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28">
        <v>700</v>
      </c>
      <c r="AS188" s="28">
        <v>-300</v>
      </c>
      <c r="AT188" s="28">
        <v>400</v>
      </c>
      <c r="AU188" s="28">
        <v>-800</v>
      </c>
      <c r="AV188" s="28">
        <v>500</v>
      </c>
      <c r="AW188" s="28">
        <v>300</v>
      </c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>
        <f t="shared" si="59"/>
        <v>-1.1428571428571428</v>
      </c>
      <c r="BT188" s="1">
        <f t="shared" si="58"/>
        <v>0</v>
      </c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</row>
    <row r="189" spans="2:91" x14ac:dyDescent="0.3">
      <c r="B189" s="6" t="s">
        <v>296</v>
      </c>
      <c r="C189" s="1">
        <v>224</v>
      </c>
      <c r="D189" s="1" t="s">
        <v>63</v>
      </c>
      <c r="E189" s="27" t="s">
        <v>96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1">
        <v>2500</v>
      </c>
      <c r="AS189" s="11">
        <v>-650</v>
      </c>
      <c r="AT189" s="11">
        <v>-400</v>
      </c>
      <c r="AU189" s="11">
        <v>-800</v>
      </c>
      <c r="AV189" s="11">
        <v>-700</v>
      </c>
      <c r="AW189" s="11">
        <v>-300</v>
      </c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>
        <f t="shared" si="59"/>
        <v>-0.32</v>
      </c>
      <c r="BT189" s="1">
        <f t="shared" si="58"/>
        <v>-1.2413793103448276</v>
      </c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</row>
    <row r="190" spans="2:91" x14ac:dyDescent="0.3">
      <c r="B190" s="6" t="s">
        <v>297</v>
      </c>
      <c r="C190" s="1">
        <v>224</v>
      </c>
      <c r="D190" s="1" t="s">
        <v>63</v>
      </c>
      <c r="E190" s="27" t="s">
        <v>96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1">
        <v>1000</v>
      </c>
      <c r="AS190" s="11">
        <v>-800</v>
      </c>
      <c r="AT190" s="11">
        <v>-550</v>
      </c>
      <c r="AU190" s="11">
        <v>800</v>
      </c>
      <c r="AV190" s="11">
        <v>300</v>
      </c>
      <c r="AW190" s="11">
        <v>-600</v>
      </c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>
        <f t="shared" si="59"/>
        <v>0.8</v>
      </c>
      <c r="BT190" s="1">
        <f t="shared" si="58"/>
        <v>-1.4285714285714284</v>
      </c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</row>
    <row r="191" spans="2:91" x14ac:dyDescent="0.3">
      <c r="B191" s="6" t="s">
        <v>298</v>
      </c>
      <c r="C191" s="1">
        <v>224</v>
      </c>
      <c r="D191" s="1" t="s">
        <v>63</v>
      </c>
      <c r="E191" s="27" t="s">
        <v>96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1">
        <v>1500</v>
      </c>
      <c r="AS191" s="11">
        <v>-700</v>
      </c>
      <c r="AT191" s="11">
        <v>-450</v>
      </c>
      <c r="AU191" s="11">
        <v>0</v>
      </c>
      <c r="AV191" s="11">
        <v>-300</v>
      </c>
      <c r="AW191" s="11">
        <v>-900</v>
      </c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>
        <f t="shared" si="59"/>
        <v>0</v>
      </c>
      <c r="BT191" s="1">
        <f t="shared" si="58"/>
        <v>-3.4285714285714284</v>
      </c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</row>
    <row r="192" spans="2:91" x14ac:dyDescent="0.3">
      <c r="B192" s="6" t="s">
        <v>299</v>
      </c>
      <c r="C192" s="1">
        <v>225</v>
      </c>
      <c r="D192" s="1">
        <f>AVERAGE(BG192,BH192,BI192)</f>
        <v>1833.3333333333333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>
        <v>2000</v>
      </c>
      <c r="BH192" s="1">
        <v>1500</v>
      </c>
      <c r="BI192" s="1">
        <v>2000</v>
      </c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</row>
    <row r="193" spans="2:91" x14ac:dyDescent="0.3">
      <c r="B193" s="6" t="s">
        <v>300</v>
      </c>
      <c r="C193" s="1">
        <v>225</v>
      </c>
      <c r="D193" s="1">
        <f>AVERAGE(BG193,BH193,BI193)</f>
        <v>1500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>
        <v>1500</v>
      </c>
      <c r="BH193" s="1" t="s">
        <v>62</v>
      </c>
      <c r="BI193" s="1" t="s">
        <v>62</v>
      </c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</row>
    <row r="194" spans="2:91" x14ac:dyDescent="0.3">
      <c r="B194" s="6" t="s">
        <v>301</v>
      </c>
      <c r="C194" s="1">
        <v>225</v>
      </c>
      <c r="D194" s="1">
        <f>AVERAGE(BG194,BH194,BI194)</f>
        <v>1400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>
        <v>1400</v>
      </c>
      <c r="BH194" s="1" t="s">
        <v>62</v>
      </c>
      <c r="BI194" s="1">
        <v>1400</v>
      </c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</row>
    <row r="195" spans="2:91" x14ac:dyDescent="0.3">
      <c r="B195" s="6" t="s">
        <v>302</v>
      </c>
      <c r="C195" s="1">
        <v>225</v>
      </c>
      <c r="D195" s="1" t="s">
        <v>63</v>
      </c>
      <c r="E195" s="27" t="s">
        <v>104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 t="s">
        <v>62</v>
      </c>
      <c r="BH195" s="1" t="s">
        <v>62</v>
      </c>
      <c r="BI195" s="1" t="s">
        <v>62</v>
      </c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</row>
    <row r="196" spans="2:91" x14ac:dyDescent="0.3">
      <c r="B196" s="6" t="s">
        <v>303</v>
      </c>
      <c r="C196" s="1">
        <v>225</v>
      </c>
      <c r="D196" s="1" t="s">
        <v>63</v>
      </c>
      <c r="E196" s="27" t="s">
        <v>105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>
        <v>-2000</v>
      </c>
      <c r="BH196" s="1">
        <v>2000</v>
      </c>
      <c r="BI196" s="1">
        <v>-1000</v>
      </c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</row>
    <row r="197" spans="2:91" x14ac:dyDescent="0.3">
      <c r="B197" s="6" t="s">
        <v>304</v>
      </c>
      <c r="C197" s="1">
        <v>226</v>
      </c>
      <c r="D197" s="1">
        <f>AVERAGE(BJ197,BK197,BL197)</f>
        <v>1500</v>
      </c>
      <c r="E197" s="27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>
        <v>1000</v>
      </c>
      <c r="BK197" s="1">
        <v>1500</v>
      </c>
      <c r="BL197" s="1">
        <v>2000</v>
      </c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</row>
    <row r="198" spans="2:91" x14ac:dyDescent="0.3">
      <c r="B198" s="6" t="s">
        <v>305</v>
      </c>
      <c r="C198" s="1">
        <v>226</v>
      </c>
      <c r="D198" s="1">
        <f>AVERAGE(BJ198,BK198,BL198)</f>
        <v>800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>
        <v>800</v>
      </c>
      <c r="BK198" s="1" t="s">
        <v>62</v>
      </c>
      <c r="BL198" s="1" t="s">
        <v>62</v>
      </c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</row>
    <row r="199" spans="2:91" x14ac:dyDescent="0.3">
      <c r="B199" s="6" t="s">
        <v>306</v>
      </c>
      <c r="C199" s="1">
        <v>226</v>
      </c>
      <c r="D199" s="1">
        <f>AVERAGE(BJ199,BK199,BL199)</f>
        <v>2200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>
        <v>3000</v>
      </c>
      <c r="BK199" s="1" t="s">
        <v>62</v>
      </c>
      <c r="BL199" s="1">
        <v>1400</v>
      </c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</row>
    <row r="200" spans="2:91" x14ac:dyDescent="0.3">
      <c r="B200" s="6" t="s">
        <v>307</v>
      </c>
      <c r="C200" s="1">
        <v>226</v>
      </c>
      <c r="D200" s="1" t="s">
        <v>63</v>
      </c>
      <c r="E200" s="27" t="s">
        <v>104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 t="s">
        <v>62</v>
      </c>
      <c r="BK200" s="1" t="s">
        <v>62</v>
      </c>
      <c r="BL200" s="1" t="s">
        <v>62</v>
      </c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</row>
    <row r="201" spans="2:91" x14ac:dyDescent="0.3">
      <c r="B201" s="6" t="s">
        <v>308</v>
      </c>
      <c r="C201" s="1">
        <v>226</v>
      </c>
      <c r="D201" s="1" t="s">
        <v>63</v>
      </c>
      <c r="E201" s="27" t="s">
        <v>105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>
        <v>-1000</v>
      </c>
      <c r="BK201" s="1">
        <v>-1500</v>
      </c>
      <c r="BL201" s="1">
        <v>-300</v>
      </c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</row>
    <row r="202" spans="2:91" x14ac:dyDescent="0.3">
      <c r="B202" s="6" t="s">
        <v>309</v>
      </c>
      <c r="C202" s="1">
        <v>227</v>
      </c>
      <c r="D202" s="1">
        <f>AVERAGE(BM202,BN202,BO202)</f>
        <v>1000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>
        <v>1000</v>
      </c>
      <c r="BN202" s="1">
        <v>1500</v>
      </c>
      <c r="BO202" s="1">
        <v>500</v>
      </c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</row>
    <row r="203" spans="2:91" x14ac:dyDescent="0.3">
      <c r="B203" s="6" t="s">
        <v>310</v>
      </c>
      <c r="C203" s="1">
        <v>227</v>
      </c>
      <c r="D203" s="1">
        <f t="shared" ref="D203:D204" si="60">AVERAGE(BM203,BN203,BO203)</f>
        <v>900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>
        <v>900</v>
      </c>
      <c r="BN203" s="1" t="s">
        <v>62</v>
      </c>
      <c r="BO203" s="1" t="s">
        <v>62</v>
      </c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</row>
    <row r="204" spans="2:91" x14ac:dyDescent="0.3">
      <c r="B204" s="6" t="s">
        <v>311</v>
      </c>
      <c r="C204" s="1">
        <v>227</v>
      </c>
      <c r="D204" s="1">
        <f t="shared" si="60"/>
        <v>2100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>
        <v>3000</v>
      </c>
      <c r="BN204" s="1" t="s">
        <v>62</v>
      </c>
      <c r="BO204" s="1">
        <v>1200</v>
      </c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</row>
    <row r="205" spans="2:91" x14ac:dyDescent="0.3">
      <c r="B205" s="6" t="s">
        <v>312</v>
      </c>
      <c r="C205" s="1">
        <v>227</v>
      </c>
      <c r="D205" s="1" t="s">
        <v>63</v>
      </c>
      <c r="E205" s="27" t="s">
        <v>104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 t="s">
        <v>62</v>
      </c>
      <c r="BN205" s="1" t="s">
        <v>62</v>
      </c>
      <c r="BO205" s="1" t="s">
        <v>62</v>
      </c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</row>
    <row r="206" spans="2:91" x14ac:dyDescent="0.3">
      <c r="B206" s="6" t="s">
        <v>313</v>
      </c>
      <c r="C206" s="1">
        <v>227</v>
      </c>
      <c r="D206" s="1" t="s">
        <v>63</v>
      </c>
      <c r="E206" s="27" t="s">
        <v>105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>
        <v>-1000</v>
      </c>
      <c r="BN206" s="1">
        <v>-1500</v>
      </c>
      <c r="BO206" s="1">
        <v>-400</v>
      </c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</row>
    <row r="207" spans="2:91" x14ac:dyDescent="0.3">
      <c r="B207" s="6" t="s">
        <v>314</v>
      </c>
      <c r="C207" s="1">
        <v>228</v>
      </c>
      <c r="D207" s="1">
        <f>BS207/BT207</f>
        <v>0.75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0">
        <v>1000</v>
      </c>
      <c r="BK207" s="10">
        <v>1500</v>
      </c>
      <c r="BL207" s="10">
        <v>2000</v>
      </c>
      <c r="BM207" s="1"/>
      <c r="BN207" s="1"/>
      <c r="BO207" s="1"/>
      <c r="BP207" s="1">
        <v>2000</v>
      </c>
      <c r="BQ207" s="1">
        <v>2000</v>
      </c>
      <c r="BR207" s="1">
        <v>2000</v>
      </c>
      <c r="BS207" s="1">
        <f>AVERAGE(BJ207,BK207,BL207)</f>
        <v>1500</v>
      </c>
      <c r="BT207" s="1">
        <f>AVERAGE(BP207,BQ207,BR207)</f>
        <v>2000</v>
      </c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</row>
    <row r="208" spans="2:91" x14ac:dyDescent="0.3">
      <c r="B208" s="6" t="s">
        <v>315</v>
      </c>
      <c r="C208" s="1">
        <v>228</v>
      </c>
      <c r="D208" s="1">
        <f>BS208/BT208</f>
        <v>0.53333333333333333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0" t="s">
        <v>62</v>
      </c>
      <c r="BK208" s="10" t="s">
        <v>62</v>
      </c>
      <c r="BL208" s="10">
        <v>800</v>
      </c>
      <c r="BM208" s="1"/>
      <c r="BN208" s="1"/>
      <c r="BO208" s="1"/>
      <c r="BP208" s="1" t="s">
        <v>62</v>
      </c>
      <c r="BQ208" s="1" t="s">
        <v>62</v>
      </c>
      <c r="BR208" s="1">
        <v>1500</v>
      </c>
      <c r="BS208" s="1">
        <f>AVERAGE(BJ208,BK208,BL208)</f>
        <v>800</v>
      </c>
      <c r="BT208" s="1">
        <f>AVERAGE(BP208,BQ208,BR208)</f>
        <v>1500</v>
      </c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</row>
    <row r="209" spans="2:91" x14ac:dyDescent="0.3">
      <c r="B209" s="6" t="s">
        <v>316</v>
      </c>
      <c r="C209" s="1">
        <v>228</v>
      </c>
      <c r="D209" s="1">
        <f>BS209/BT209</f>
        <v>0.48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0">
        <v>1000</v>
      </c>
      <c r="BK209" s="10" t="s">
        <v>62</v>
      </c>
      <c r="BL209" s="10">
        <v>1400</v>
      </c>
      <c r="BM209" s="1"/>
      <c r="BN209" s="1"/>
      <c r="BO209" s="1"/>
      <c r="BP209" s="1">
        <v>2500</v>
      </c>
      <c r="BQ209" s="1" t="s">
        <v>62</v>
      </c>
      <c r="BR209" s="1">
        <v>2500</v>
      </c>
      <c r="BS209" s="1">
        <f>AVERAGE(BJ209,BK209,BL209)</f>
        <v>1200</v>
      </c>
      <c r="BT209" s="1">
        <f>AVERAGE(BP209,BQ209,BR209)</f>
        <v>2500</v>
      </c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</row>
    <row r="210" spans="2:91" x14ac:dyDescent="0.3">
      <c r="B210" s="6" t="s">
        <v>317</v>
      </c>
      <c r="C210" s="1">
        <v>228</v>
      </c>
      <c r="D210" s="1" t="s">
        <v>63</v>
      </c>
      <c r="E210" s="27" t="s">
        <v>104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0" t="s">
        <v>62</v>
      </c>
      <c r="BK210" s="10" t="s">
        <v>62</v>
      </c>
      <c r="BL210" s="10" t="s">
        <v>62</v>
      </c>
      <c r="BM210" s="1"/>
      <c r="BN210" s="1"/>
      <c r="BO210" s="1"/>
      <c r="BP210" s="1" t="s">
        <v>62</v>
      </c>
      <c r="BQ210" s="1" t="s">
        <v>62</v>
      </c>
      <c r="BR210" s="1" t="s">
        <v>62</v>
      </c>
      <c r="BS210" s="1" t="s">
        <v>62</v>
      </c>
      <c r="BT210" s="1" t="s">
        <v>62</v>
      </c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</row>
    <row r="211" spans="2:91" x14ac:dyDescent="0.3">
      <c r="B211" s="6" t="s">
        <v>318</v>
      </c>
      <c r="C211" s="1">
        <v>228</v>
      </c>
      <c r="D211" s="1">
        <v>999999</v>
      </c>
      <c r="E211" s="27" t="s">
        <v>106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0">
        <v>1000</v>
      </c>
      <c r="BK211" s="10">
        <v>-1500</v>
      </c>
      <c r="BL211" s="10">
        <v>500</v>
      </c>
      <c r="BM211" s="1"/>
      <c r="BN211" s="1"/>
      <c r="BO211" s="1"/>
      <c r="BP211" s="1">
        <v>-1000</v>
      </c>
      <c r="BQ211" s="1">
        <v>2000</v>
      </c>
      <c r="BR211" s="1">
        <v>-1000</v>
      </c>
      <c r="BS211" s="1">
        <f>AVERAGE(BJ211,BK211,BL211)</f>
        <v>0</v>
      </c>
      <c r="BT211" s="1">
        <f>AVERAGE(BP211,BQ211,BR211)</f>
        <v>0</v>
      </c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</row>
    <row r="212" spans="2:91" x14ac:dyDescent="0.3">
      <c r="B212" s="6" t="s">
        <v>319</v>
      </c>
      <c r="C212" s="1">
        <v>228</v>
      </c>
      <c r="D212" s="1">
        <v>1000000</v>
      </c>
      <c r="E212" s="27" t="s">
        <v>107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0">
        <v>1000</v>
      </c>
      <c r="BK212" s="10">
        <v>1500</v>
      </c>
      <c r="BL212" s="10">
        <v>500</v>
      </c>
      <c r="BM212" s="1"/>
      <c r="BN212" s="1"/>
      <c r="BO212" s="1"/>
      <c r="BP212" s="1">
        <v>-1000</v>
      </c>
      <c r="BQ212" s="1">
        <v>2000</v>
      </c>
      <c r="BR212" s="1">
        <v>-1000</v>
      </c>
      <c r="BS212" s="1">
        <f>AVERAGE(BJ212,BK212,BL212)</f>
        <v>1000</v>
      </c>
      <c r="BT212" s="1">
        <f>AVERAGE(BP212,BQ212,BR212)</f>
        <v>0</v>
      </c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</row>
    <row r="213" spans="2:91" x14ac:dyDescent="0.3">
      <c r="B213" s="6" t="s">
        <v>320</v>
      </c>
      <c r="C213" s="1">
        <v>228</v>
      </c>
      <c r="D213" s="1" t="s">
        <v>63</v>
      </c>
      <c r="E213" s="27" t="s">
        <v>108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>
        <v>750</v>
      </c>
      <c r="BK213" s="1">
        <v>800</v>
      </c>
      <c r="BL213" s="1">
        <v>1200</v>
      </c>
      <c r="BM213" s="1"/>
      <c r="BN213" s="1"/>
      <c r="BO213" s="1"/>
      <c r="BP213" s="1" t="s">
        <v>62</v>
      </c>
      <c r="BQ213" s="1" t="s">
        <v>62</v>
      </c>
      <c r="BR213" s="1" t="s">
        <v>62</v>
      </c>
      <c r="BS213" s="1">
        <f>AVERAGE(BJ213,BK213,BL213)</f>
        <v>916.66666666666663</v>
      </c>
      <c r="BT213" s="1" t="s">
        <v>62</v>
      </c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</row>
    <row r="214" spans="2:91" x14ac:dyDescent="0.3">
      <c r="B214" s="6" t="s">
        <v>321</v>
      </c>
      <c r="C214" s="1">
        <v>228</v>
      </c>
      <c r="D214" s="1" t="s">
        <v>63</v>
      </c>
      <c r="E214" s="27" t="s">
        <v>109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 t="s">
        <v>62</v>
      </c>
      <c r="BK214" s="1" t="s">
        <v>62</v>
      </c>
      <c r="BL214" s="1" t="s">
        <v>62</v>
      </c>
      <c r="BM214" s="1"/>
      <c r="BN214" s="1"/>
      <c r="BO214" s="1"/>
      <c r="BP214" s="1">
        <v>750</v>
      </c>
      <c r="BQ214" s="1">
        <v>800</v>
      </c>
      <c r="BR214" s="1">
        <v>1200</v>
      </c>
      <c r="BS214" s="1" t="s">
        <v>62</v>
      </c>
      <c r="BT214" s="1">
        <f>AVERAGE(BP214,BQ214,BR214)</f>
        <v>916.66666666666663</v>
      </c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</row>
    <row r="215" spans="2:91" x14ac:dyDescent="0.3">
      <c r="B215" s="6" t="s">
        <v>322</v>
      </c>
      <c r="C215" s="1">
        <v>228</v>
      </c>
      <c r="D215" s="1" t="s">
        <v>63</v>
      </c>
      <c r="E215" s="31" t="s">
        <v>105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0">
        <v>-1000</v>
      </c>
      <c r="BK215" s="10">
        <v>-1500</v>
      </c>
      <c r="BL215" s="10">
        <v>500</v>
      </c>
      <c r="BM215" s="1"/>
      <c r="BN215" s="1"/>
      <c r="BO215" s="1"/>
      <c r="BP215" s="1">
        <v>2000</v>
      </c>
      <c r="BQ215" s="1">
        <v>2000</v>
      </c>
      <c r="BR215" s="1">
        <v>2000</v>
      </c>
      <c r="BS215" s="1">
        <f>AVERAGE(BJ215,BK215,BL215)</f>
        <v>-666.66666666666663</v>
      </c>
      <c r="BT215" s="1">
        <f>AVERAGE(BP215,BQ215,BR215)</f>
        <v>2000</v>
      </c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</row>
    <row r="216" spans="2:91" x14ac:dyDescent="0.3">
      <c r="B216" s="6" t="s">
        <v>323</v>
      </c>
      <c r="C216" s="1">
        <v>228</v>
      </c>
      <c r="D216" s="1" t="s">
        <v>63</v>
      </c>
      <c r="E216" s="32" t="s">
        <v>105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0">
        <v>-800</v>
      </c>
      <c r="BK216" s="10">
        <v>-1500</v>
      </c>
      <c r="BL216" s="10">
        <v>500</v>
      </c>
      <c r="BM216" s="1"/>
      <c r="BN216" s="1"/>
      <c r="BO216" s="1"/>
      <c r="BP216" s="1">
        <v>-2500</v>
      </c>
      <c r="BQ216" s="1">
        <v>-2500</v>
      </c>
      <c r="BR216" s="1">
        <v>2500</v>
      </c>
      <c r="BS216" s="1">
        <f>AVERAGE(BJ216,BK216,BL216)</f>
        <v>-600</v>
      </c>
      <c r="BT216" s="1">
        <f>AVERAGE(BP216,BQ216,BR216)</f>
        <v>-833.33333333333337</v>
      </c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</row>
    <row r="217" spans="2:91" x14ac:dyDescent="0.3">
      <c r="B217" s="6" t="s">
        <v>324</v>
      </c>
      <c r="C217" s="1">
        <v>228</v>
      </c>
      <c r="D217" s="1" t="s">
        <v>63</v>
      </c>
      <c r="E217" s="31" t="s">
        <v>105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0">
        <v>-800</v>
      </c>
      <c r="BK217" s="10">
        <v>-1500</v>
      </c>
      <c r="BL217" s="10">
        <v>-500</v>
      </c>
      <c r="BM217" s="1"/>
      <c r="BN217" s="1"/>
      <c r="BO217" s="1"/>
      <c r="BP217" s="1">
        <v>1000</v>
      </c>
      <c r="BQ217" s="1">
        <v>1000</v>
      </c>
      <c r="BR217" s="1">
        <v>-2000</v>
      </c>
      <c r="BS217" s="1">
        <f>AVERAGE(BJ217,BK217,BL217)</f>
        <v>-933.33333333333337</v>
      </c>
      <c r="BT217" s="1">
        <f>AVERAGE(BP217,BQ217,BR217)</f>
        <v>0</v>
      </c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</row>
    <row r="218" spans="2:91" x14ac:dyDescent="0.3">
      <c r="B218" s="6" t="s">
        <v>325</v>
      </c>
      <c r="C218" s="1">
        <v>228</v>
      </c>
      <c r="D218" s="1" t="s">
        <v>63</v>
      </c>
      <c r="E218" s="31" t="s">
        <v>110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>
        <v>2000</v>
      </c>
      <c r="BK218" s="1">
        <v>2000</v>
      </c>
      <c r="BL218" s="1">
        <v>2000</v>
      </c>
      <c r="BM218" s="1"/>
      <c r="BN218" s="1"/>
      <c r="BO218" s="1"/>
      <c r="BP218" s="10">
        <v>-1000</v>
      </c>
      <c r="BQ218" s="10">
        <v>-1500</v>
      </c>
      <c r="BR218" s="10">
        <v>500</v>
      </c>
      <c r="BS218" s="1">
        <f t="shared" ref="BS218:BS220" si="61">AVERAGE(BJ218,BK218,BL218)</f>
        <v>2000</v>
      </c>
      <c r="BT218" s="1">
        <f t="shared" ref="BT218:BT221" si="62">AVERAGE(BP218,BQ218,BR218)</f>
        <v>-666.66666666666663</v>
      </c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</row>
    <row r="219" spans="2:91" x14ac:dyDescent="0.3">
      <c r="B219" s="6" t="s">
        <v>326</v>
      </c>
      <c r="C219" s="1">
        <v>228</v>
      </c>
      <c r="D219" s="1" t="s">
        <v>63</v>
      </c>
      <c r="E219" s="32" t="s">
        <v>110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>
        <v>-2500</v>
      </c>
      <c r="BK219" s="1">
        <v>-2500</v>
      </c>
      <c r="BL219" s="1">
        <v>2500</v>
      </c>
      <c r="BM219" s="1"/>
      <c r="BN219" s="1"/>
      <c r="BO219" s="1"/>
      <c r="BP219" s="10">
        <v>-800</v>
      </c>
      <c r="BQ219" s="10">
        <v>-1500</v>
      </c>
      <c r="BR219" s="10">
        <v>500</v>
      </c>
      <c r="BS219" s="1">
        <f t="shared" si="61"/>
        <v>-833.33333333333337</v>
      </c>
      <c r="BT219" s="1">
        <f t="shared" si="62"/>
        <v>-600</v>
      </c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</row>
    <row r="220" spans="2:91" x14ac:dyDescent="0.3">
      <c r="B220" s="6" t="s">
        <v>327</v>
      </c>
      <c r="C220" s="1">
        <v>228</v>
      </c>
      <c r="D220" s="1" t="s">
        <v>63</v>
      </c>
      <c r="E220" s="31" t="s">
        <v>110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>
        <v>1000</v>
      </c>
      <c r="BK220" s="1">
        <v>1000</v>
      </c>
      <c r="BL220" s="1">
        <v>-2000</v>
      </c>
      <c r="BM220" s="1"/>
      <c r="BN220" s="1"/>
      <c r="BO220" s="1"/>
      <c r="BP220" s="10">
        <v>-800</v>
      </c>
      <c r="BQ220" s="10">
        <v>-1500</v>
      </c>
      <c r="BR220" s="10">
        <v>-500</v>
      </c>
      <c r="BS220" s="1">
        <f t="shared" si="61"/>
        <v>0</v>
      </c>
      <c r="BT220" s="1">
        <f t="shared" si="62"/>
        <v>-933.33333333333337</v>
      </c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</row>
    <row r="221" spans="2:91" x14ac:dyDescent="0.3">
      <c r="B221" s="6" t="s">
        <v>328</v>
      </c>
      <c r="C221" s="1">
        <v>229</v>
      </c>
      <c r="D221" s="1">
        <f>BS221/BT221</f>
        <v>0.5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0">
        <v>1000</v>
      </c>
      <c r="BN221" s="10">
        <v>1500</v>
      </c>
      <c r="BO221" s="10">
        <v>500</v>
      </c>
      <c r="BP221" s="10">
        <v>2000</v>
      </c>
      <c r="BQ221" s="10">
        <v>2000</v>
      </c>
      <c r="BR221" s="10">
        <v>2000</v>
      </c>
      <c r="BS221" s="1">
        <f>AVERAGE(BM221,BN221,BO221)</f>
        <v>1000</v>
      </c>
      <c r="BT221" s="1">
        <f t="shared" si="62"/>
        <v>2000</v>
      </c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</row>
    <row r="222" spans="2:91" x14ac:dyDescent="0.3">
      <c r="B222" s="6" t="s">
        <v>329</v>
      </c>
      <c r="C222" s="1">
        <v>229</v>
      </c>
      <c r="D222" s="1">
        <f>BS222/BT222</f>
        <v>0.6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0">
        <v>900</v>
      </c>
      <c r="BN222" s="10" t="s">
        <v>62</v>
      </c>
      <c r="BO222" s="10" t="s">
        <v>62</v>
      </c>
      <c r="BP222" s="10">
        <v>1500</v>
      </c>
      <c r="BQ222" s="10" t="s">
        <v>62</v>
      </c>
      <c r="BR222" s="10" t="s">
        <v>62</v>
      </c>
      <c r="BS222" s="1">
        <f>AVERAGE(BM222,BN222,BO222)</f>
        <v>900</v>
      </c>
      <c r="BT222" s="1">
        <f t="shared" ref="BT222" si="63">AVERAGE(BP222,BQ222,BR222)</f>
        <v>1500</v>
      </c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</row>
    <row r="223" spans="2:91" x14ac:dyDescent="0.3">
      <c r="B223" s="6" t="s">
        <v>330</v>
      </c>
      <c r="C223" s="1">
        <v>229</v>
      </c>
      <c r="D223" s="1">
        <f>BS223/BT223</f>
        <v>0.84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0">
        <v>3000</v>
      </c>
      <c r="BN223" s="10" t="s">
        <v>62</v>
      </c>
      <c r="BO223" s="10">
        <v>1200</v>
      </c>
      <c r="BP223" s="10">
        <v>2500</v>
      </c>
      <c r="BQ223" s="10" t="s">
        <v>62</v>
      </c>
      <c r="BR223" s="10">
        <v>2500</v>
      </c>
      <c r="BS223" s="1">
        <f>AVERAGE(BM223,BN223,BO223)</f>
        <v>2100</v>
      </c>
      <c r="BT223" s="1">
        <f t="shared" ref="BT223:BT225" si="64">AVERAGE(BP223,BQ223,BR223)</f>
        <v>2500</v>
      </c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</row>
    <row r="224" spans="2:91" x14ac:dyDescent="0.3">
      <c r="B224" s="6" t="s">
        <v>331</v>
      </c>
      <c r="C224" s="1">
        <v>229</v>
      </c>
      <c r="D224" s="1" t="s">
        <v>63</v>
      </c>
      <c r="E224" s="27" t="s">
        <v>104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0" t="s">
        <v>62</v>
      </c>
      <c r="BN224" s="10" t="s">
        <v>62</v>
      </c>
      <c r="BO224" s="10" t="s">
        <v>62</v>
      </c>
      <c r="BP224" s="10" t="s">
        <v>62</v>
      </c>
      <c r="BQ224" s="10" t="s">
        <v>62</v>
      </c>
      <c r="BR224" s="10" t="s">
        <v>62</v>
      </c>
      <c r="BS224" s="1" t="s">
        <v>62</v>
      </c>
      <c r="BT224" s="1" t="s">
        <v>62</v>
      </c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</row>
    <row r="225" spans="2:91" x14ac:dyDescent="0.3">
      <c r="B225" s="6" t="s">
        <v>332</v>
      </c>
      <c r="C225" s="1">
        <v>229</v>
      </c>
      <c r="D225" s="1">
        <v>999999</v>
      </c>
      <c r="E225" s="27" t="s">
        <v>106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0">
        <v>1000</v>
      </c>
      <c r="BN225" s="10">
        <v>-1500</v>
      </c>
      <c r="BO225" s="10">
        <v>500</v>
      </c>
      <c r="BP225" s="10">
        <v>-1000</v>
      </c>
      <c r="BQ225" s="10">
        <v>2000</v>
      </c>
      <c r="BR225" s="10">
        <v>-1000</v>
      </c>
      <c r="BS225" s="1">
        <f>AVERAGE(BM225,BN225,BO225)</f>
        <v>0</v>
      </c>
      <c r="BT225" s="1">
        <f t="shared" si="64"/>
        <v>0</v>
      </c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</row>
    <row r="226" spans="2:91" x14ac:dyDescent="0.3">
      <c r="B226" s="6" t="s">
        <v>333</v>
      </c>
      <c r="C226" s="1">
        <v>229</v>
      </c>
      <c r="D226" s="1">
        <v>1000000</v>
      </c>
      <c r="E226" s="27" t="s">
        <v>107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0">
        <v>1000</v>
      </c>
      <c r="BN226" s="10">
        <v>1500</v>
      </c>
      <c r="BO226" s="10">
        <v>500</v>
      </c>
      <c r="BP226" s="10">
        <v>-1000</v>
      </c>
      <c r="BQ226" s="10">
        <v>2000</v>
      </c>
      <c r="BR226" s="10">
        <v>-1000</v>
      </c>
      <c r="BS226" s="1">
        <f>AVERAGE(BM226,BN226,BO226)</f>
        <v>1000</v>
      </c>
      <c r="BT226" s="1">
        <f t="shared" ref="BT226" si="65">AVERAGE(BP226,BQ226,BR226)</f>
        <v>0</v>
      </c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</row>
    <row r="227" spans="2:91" x14ac:dyDescent="0.3">
      <c r="B227" s="6" t="s">
        <v>334</v>
      </c>
      <c r="C227" s="1">
        <v>229</v>
      </c>
      <c r="D227" s="1" t="s">
        <v>63</v>
      </c>
      <c r="E227" s="27" t="s">
        <v>108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0">
        <v>1500</v>
      </c>
      <c r="BN227" s="10">
        <v>800</v>
      </c>
      <c r="BO227" s="10">
        <v>1200</v>
      </c>
      <c r="BP227" s="10" t="s">
        <v>62</v>
      </c>
      <c r="BQ227" s="10" t="s">
        <v>62</v>
      </c>
      <c r="BR227" s="10" t="s">
        <v>62</v>
      </c>
      <c r="BS227" s="1">
        <f>AVERAGE(BM227,BN227,BO227)</f>
        <v>1166.6666666666667</v>
      </c>
      <c r="BT227" s="1" t="s">
        <v>62</v>
      </c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</row>
    <row r="228" spans="2:91" x14ac:dyDescent="0.3">
      <c r="B228" s="6" t="s">
        <v>335</v>
      </c>
      <c r="C228" s="1">
        <v>229</v>
      </c>
      <c r="D228" s="1" t="s">
        <v>63</v>
      </c>
      <c r="E228" s="27" t="s">
        <v>109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0" t="s">
        <v>62</v>
      </c>
      <c r="BN228" s="10" t="s">
        <v>62</v>
      </c>
      <c r="BO228" s="10" t="s">
        <v>62</v>
      </c>
      <c r="BP228" s="10">
        <v>750</v>
      </c>
      <c r="BQ228" s="10">
        <v>900</v>
      </c>
      <c r="BR228" s="10">
        <v>1200</v>
      </c>
      <c r="BS228" s="1" t="s">
        <v>62</v>
      </c>
      <c r="BT228" s="1">
        <f t="shared" ref="BT228:BT234" si="66">AVERAGE(BP228,BQ228,BR228)</f>
        <v>950</v>
      </c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</row>
    <row r="229" spans="2:91" x14ac:dyDescent="0.3">
      <c r="B229" s="6" t="s">
        <v>336</v>
      </c>
      <c r="C229" s="1">
        <v>229</v>
      </c>
      <c r="D229" s="1" t="s">
        <v>63</v>
      </c>
      <c r="E229" s="31" t="s">
        <v>105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0">
        <v>-1000</v>
      </c>
      <c r="BN229" s="10">
        <v>-1500</v>
      </c>
      <c r="BO229" s="10">
        <v>500</v>
      </c>
      <c r="BP229" s="10">
        <v>2000</v>
      </c>
      <c r="BQ229" s="10">
        <v>2000</v>
      </c>
      <c r="BR229" s="10">
        <v>2000</v>
      </c>
      <c r="BS229" s="1">
        <f>AVERAGE(BM229,BN229,BO229)</f>
        <v>-666.66666666666663</v>
      </c>
      <c r="BT229" s="1">
        <f t="shared" si="66"/>
        <v>2000</v>
      </c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</row>
    <row r="230" spans="2:91" x14ac:dyDescent="0.3">
      <c r="B230" s="6" t="s">
        <v>337</v>
      </c>
      <c r="C230" s="1">
        <v>229</v>
      </c>
      <c r="D230" s="1" t="s">
        <v>63</v>
      </c>
      <c r="E230" s="19" t="s">
        <v>105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0">
        <v>-800</v>
      </c>
      <c r="BN230" s="10">
        <v>-1500</v>
      </c>
      <c r="BO230" s="10">
        <v>500</v>
      </c>
      <c r="BP230" s="10">
        <v>-2500</v>
      </c>
      <c r="BQ230" s="10">
        <v>-2500</v>
      </c>
      <c r="BR230" s="10">
        <v>2500</v>
      </c>
      <c r="BS230" s="1">
        <f t="shared" ref="BS230:BS234" si="67">AVERAGE(BM230,BN230,BO230)</f>
        <v>-600</v>
      </c>
      <c r="BT230" s="1">
        <f t="shared" si="66"/>
        <v>-833.33333333333337</v>
      </c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</row>
    <row r="231" spans="2:91" x14ac:dyDescent="0.3">
      <c r="B231" s="6" t="s">
        <v>338</v>
      </c>
      <c r="C231" s="1">
        <v>229</v>
      </c>
      <c r="D231" s="1" t="s">
        <v>63</v>
      </c>
      <c r="E231" s="19" t="s">
        <v>105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0">
        <v>-800</v>
      </c>
      <c r="BN231" s="10">
        <v>-1500</v>
      </c>
      <c r="BO231" s="10">
        <v>-500</v>
      </c>
      <c r="BP231" s="10">
        <v>1000</v>
      </c>
      <c r="BQ231" s="10">
        <v>1000</v>
      </c>
      <c r="BR231" s="10">
        <v>-2000</v>
      </c>
      <c r="BS231" s="1">
        <f t="shared" si="67"/>
        <v>-933.33333333333337</v>
      </c>
      <c r="BT231" s="1">
        <f t="shared" si="66"/>
        <v>0</v>
      </c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</row>
    <row r="232" spans="2:91" x14ac:dyDescent="0.3">
      <c r="B232" s="6" t="s">
        <v>339</v>
      </c>
      <c r="C232" s="1">
        <v>229</v>
      </c>
      <c r="D232" s="1" t="s">
        <v>63</v>
      </c>
      <c r="E232" s="19" t="s">
        <v>110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0">
        <v>2000</v>
      </c>
      <c r="BN232" s="10">
        <v>2000</v>
      </c>
      <c r="BO232" s="10">
        <v>2000</v>
      </c>
      <c r="BP232" s="10">
        <v>-1000</v>
      </c>
      <c r="BQ232" s="10">
        <v>-1500</v>
      </c>
      <c r="BR232" s="10">
        <v>500</v>
      </c>
      <c r="BS232" s="1">
        <f t="shared" si="67"/>
        <v>2000</v>
      </c>
      <c r="BT232" s="1">
        <f t="shared" si="66"/>
        <v>-666.66666666666663</v>
      </c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</row>
    <row r="233" spans="2:91" x14ac:dyDescent="0.3">
      <c r="B233" s="6" t="s">
        <v>340</v>
      </c>
      <c r="C233" s="1">
        <v>229</v>
      </c>
      <c r="D233" s="1" t="s">
        <v>63</v>
      </c>
      <c r="E233" s="19" t="s">
        <v>110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0">
        <v>-2500</v>
      </c>
      <c r="BN233" s="10">
        <v>-2500</v>
      </c>
      <c r="BO233" s="10">
        <v>2500</v>
      </c>
      <c r="BP233" s="10">
        <v>-800</v>
      </c>
      <c r="BQ233" s="10">
        <v>-1500</v>
      </c>
      <c r="BR233" s="10">
        <v>500</v>
      </c>
      <c r="BS233" s="1">
        <f t="shared" si="67"/>
        <v>-833.33333333333337</v>
      </c>
      <c r="BT233" s="1">
        <f t="shared" si="66"/>
        <v>-600</v>
      </c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</row>
    <row r="234" spans="2:91" x14ac:dyDescent="0.3">
      <c r="B234" s="6" t="s">
        <v>341</v>
      </c>
      <c r="C234" s="1">
        <v>229</v>
      </c>
      <c r="D234" s="1" t="s">
        <v>63</v>
      </c>
      <c r="E234" s="19" t="s">
        <v>110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0">
        <v>1000</v>
      </c>
      <c r="BN234" s="10">
        <v>1000</v>
      </c>
      <c r="BO234" s="10">
        <v>-2000</v>
      </c>
      <c r="BP234" s="10">
        <v>-800</v>
      </c>
      <c r="BQ234" s="10">
        <v>-1500</v>
      </c>
      <c r="BR234" s="10">
        <v>-500</v>
      </c>
      <c r="BS234" s="1">
        <f t="shared" si="67"/>
        <v>0</v>
      </c>
      <c r="BT234" s="1">
        <f t="shared" si="66"/>
        <v>-933.33333333333337</v>
      </c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</row>
    <row r="235" spans="2:91" x14ac:dyDescent="0.3">
      <c r="B235" s="6" t="s">
        <v>342</v>
      </c>
      <c r="C235" s="1">
        <v>230</v>
      </c>
      <c r="D235" s="1">
        <f>AVERAGE((BD235-BJ235),(BE235-BK235),(BF235-BL235))</f>
        <v>233.33333333333334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>
        <v>1000</v>
      </c>
      <c r="BE235" s="1">
        <v>1000</v>
      </c>
      <c r="BF235" s="1">
        <v>1500</v>
      </c>
      <c r="BG235" s="1"/>
      <c r="BH235" s="1"/>
      <c r="BI235" s="1"/>
      <c r="BJ235" s="1">
        <v>800</v>
      </c>
      <c r="BK235" s="1">
        <v>1000</v>
      </c>
      <c r="BL235" s="1">
        <v>1000</v>
      </c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</row>
    <row r="236" spans="2:91" x14ac:dyDescent="0.3">
      <c r="B236" s="6" t="s">
        <v>343</v>
      </c>
      <c r="C236" s="1">
        <v>230</v>
      </c>
      <c r="D236" s="1">
        <f>AVERAGE((BD236-BJ236))</f>
        <v>200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>
        <v>1000</v>
      </c>
      <c r="BE236" s="1" t="s">
        <v>62</v>
      </c>
      <c r="BF236" s="1" t="s">
        <v>62</v>
      </c>
      <c r="BG236" s="1"/>
      <c r="BH236" s="1"/>
      <c r="BI236" s="1"/>
      <c r="BJ236" s="1">
        <v>800</v>
      </c>
      <c r="BK236" s="1" t="s">
        <v>62</v>
      </c>
      <c r="BL236" s="1" t="s">
        <v>62</v>
      </c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</row>
    <row r="237" spans="2:91" x14ac:dyDescent="0.3">
      <c r="B237" s="6" t="s">
        <v>344</v>
      </c>
      <c r="C237" s="1">
        <v>230</v>
      </c>
      <c r="D237" s="1" t="s">
        <v>103</v>
      </c>
      <c r="E237" s="27" t="s">
        <v>104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 t="s">
        <v>62</v>
      </c>
      <c r="BE237" s="1" t="s">
        <v>62</v>
      </c>
      <c r="BF237" s="1" t="s">
        <v>62</v>
      </c>
      <c r="BG237" s="1"/>
      <c r="BH237" s="1"/>
      <c r="BI237" s="1"/>
      <c r="BJ237" s="1" t="s">
        <v>62</v>
      </c>
      <c r="BK237" s="1" t="s">
        <v>62</v>
      </c>
      <c r="BL237" s="1" t="s">
        <v>62</v>
      </c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</row>
    <row r="238" spans="2:91" x14ac:dyDescent="0.3">
      <c r="B238" s="6" t="s">
        <v>345</v>
      </c>
      <c r="C238" s="1">
        <v>230</v>
      </c>
      <c r="D238" s="1">
        <f>AVERAGE((BD238-BJ238),(BE238-BK238),(BF238-BL238))</f>
        <v>1300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>
        <v>1500</v>
      </c>
      <c r="BE238" s="1">
        <v>1500</v>
      </c>
      <c r="BF238" s="1">
        <v>1200</v>
      </c>
      <c r="BG238" s="1"/>
      <c r="BH238" s="1"/>
      <c r="BI238" s="1"/>
      <c r="BJ238" s="1">
        <v>-1200</v>
      </c>
      <c r="BK238" s="1">
        <v>800</v>
      </c>
      <c r="BL238" s="1">
        <v>700</v>
      </c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</row>
    <row r="239" spans="2:91" x14ac:dyDescent="0.3">
      <c r="B239" s="6" t="s">
        <v>346</v>
      </c>
      <c r="C239" s="1">
        <v>230</v>
      </c>
      <c r="D239" s="1" t="s">
        <v>63</v>
      </c>
      <c r="E239" s="12" t="s">
        <v>105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>
        <v>1500</v>
      </c>
      <c r="BE239" s="1">
        <v>-1500</v>
      </c>
      <c r="BF239" s="1">
        <v>-1200</v>
      </c>
      <c r="BG239" s="1"/>
      <c r="BH239" s="1"/>
      <c r="BI239" s="1"/>
      <c r="BJ239" s="1">
        <v>1200</v>
      </c>
      <c r="BK239" s="1">
        <v>800</v>
      </c>
      <c r="BL239" s="1">
        <v>700</v>
      </c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</row>
    <row r="240" spans="2:91" x14ac:dyDescent="0.3">
      <c r="B240" s="6" t="s">
        <v>347</v>
      </c>
      <c r="C240" s="1">
        <v>231</v>
      </c>
      <c r="D240" s="1">
        <f>AVERAGE((BG240-BM240),(BH240-BN240),(BI240-BO240))</f>
        <v>433.33333333333331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0">
        <v>1500</v>
      </c>
      <c r="BH240" s="10">
        <v>1000</v>
      </c>
      <c r="BI240" s="10">
        <v>1000</v>
      </c>
      <c r="BJ240" s="10"/>
      <c r="BK240" s="10"/>
      <c r="BL240" s="10"/>
      <c r="BM240" s="10">
        <v>800</v>
      </c>
      <c r="BN240" s="10">
        <v>900</v>
      </c>
      <c r="BO240" s="10">
        <v>500</v>
      </c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</row>
    <row r="241" spans="2:91" x14ac:dyDescent="0.3">
      <c r="B241" s="6" t="s">
        <v>348</v>
      </c>
      <c r="C241" s="1">
        <v>231</v>
      </c>
      <c r="D241" s="1">
        <f>AVERAGE((BG241-BM241))</f>
        <v>300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0">
        <v>1000</v>
      </c>
      <c r="BH241" s="10" t="s">
        <v>62</v>
      </c>
      <c r="BI241" s="10" t="s">
        <v>62</v>
      </c>
      <c r="BJ241" s="10"/>
      <c r="BK241" s="10"/>
      <c r="BL241" s="10"/>
      <c r="BM241" s="10">
        <v>700</v>
      </c>
      <c r="BN241" s="10" t="s">
        <v>62</v>
      </c>
      <c r="BO241" s="10" t="s">
        <v>62</v>
      </c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</row>
    <row r="242" spans="2:91" x14ac:dyDescent="0.3">
      <c r="B242" s="6" t="s">
        <v>349</v>
      </c>
      <c r="C242" s="1">
        <v>231</v>
      </c>
      <c r="D242" s="1" t="s">
        <v>103</v>
      </c>
      <c r="E242" s="27" t="s">
        <v>104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0" t="s">
        <v>62</v>
      </c>
      <c r="BH242" s="10" t="s">
        <v>62</v>
      </c>
      <c r="BI242" s="10" t="s">
        <v>62</v>
      </c>
      <c r="BJ242" s="10"/>
      <c r="BK242" s="10"/>
      <c r="BL242" s="10"/>
      <c r="BM242" s="10" t="s">
        <v>62</v>
      </c>
      <c r="BN242" s="10" t="s">
        <v>62</v>
      </c>
      <c r="BO242" s="10" t="s">
        <v>62</v>
      </c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</row>
    <row r="243" spans="2:91" x14ac:dyDescent="0.3">
      <c r="B243" s="6" t="s">
        <v>350</v>
      </c>
      <c r="C243" s="1">
        <v>231</v>
      </c>
      <c r="D243" s="1">
        <f>AVERAGE((BG243-BM243),(BH243-BN243),(BI243-BO243))</f>
        <v>966.66666666666663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0">
        <v>1500</v>
      </c>
      <c r="BH243" s="10">
        <v>1000</v>
      </c>
      <c r="BI243" s="10">
        <v>1000</v>
      </c>
      <c r="BJ243" s="10"/>
      <c r="BK243" s="10"/>
      <c r="BL243" s="10"/>
      <c r="BM243" s="10">
        <v>-800</v>
      </c>
      <c r="BN243" s="10">
        <v>900</v>
      </c>
      <c r="BO243" s="10">
        <v>500</v>
      </c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</row>
    <row r="244" spans="2:91" x14ac:dyDescent="0.3">
      <c r="B244" s="6" t="s">
        <v>351</v>
      </c>
      <c r="C244" s="1">
        <v>231</v>
      </c>
      <c r="D244" s="1" t="s">
        <v>63</v>
      </c>
      <c r="E244" s="33" t="s">
        <v>105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0">
        <v>1500</v>
      </c>
      <c r="BH244" s="10">
        <v>-1500</v>
      </c>
      <c r="BI244" s="10">
        <v>-1200</v>
      </c>
      <c r="BJ244" s="10"/>
      <c r="BK244" s="10"/>
      <c r="BL244" s="10"/>
      <c r="BM244" s="10">
        <v>1000</v>
      </c>
      <c r="BN244" s="10">
        <v>1000</v>
      </c>
      <c r="BO244" s="10">
        <v>-2000</v>
      </c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2017-03-30T08:59:36Z</dcterms:modified>
</cp:coreProperties>
</file>