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michele.dessi\Desktop\AAAP\INTESA\Repository\client-intesa\earlywarning-pom\Document\SpecificheIndicatori\"/>
    </mc:Choice>
  </mc:AlternateContent>
  <bookViews>
    <workbookView xWindow="0" yWindow="465" windowWidth="31995" windowHeight="16275" tabRatio="918" firstSheet="2"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<sst xmlns="http://schemas.openxmlformats.org/spreadsheetml/2006/main" count="3363" uniqueCount="1061">
  <si>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</si>
  <si>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</si>
  <si>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</si>
  <si>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</si>
  <si>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</si>
  <si>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</si>
  <si>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</si>
  <si>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</si>
  <si>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</si>
  <si>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</si>
  <si>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</si>
  <si>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</si>
  <si>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</si>
  <si>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</si>
  <si>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</si>
  <si>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</si>
  <si>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</si>
  <si>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</si>
  <si>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</si>
  <si>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</si>
  <si>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</si>
  <si>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</si>
  <si>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</si>
  <si>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</si>
  <si>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</si>
  <si>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</si>
  <si>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</si>
  <si>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</si>
  <si>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</si>
  <si>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</si>
  <si>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</si>
  <si>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</si>
  <si>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</si>
  <si>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</si>
  <si>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</si>
  <si>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</si>
  <si>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</si>
  <si>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</si>
  <si>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</si>
  <si>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</si>
  <si>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</si>
  <si>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</si>
  <si>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</si>
  <si>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</si>
  <si>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</si>
  <si>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</si>
  <si>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</si>
  <si>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</si>
  <si>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</si>
  <si>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</si>
  <si>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</si>
  <si>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</si>
  <si>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</si>
  <si>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</si>
  <si>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</si>
  <si>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</si>
  <si>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</si>
  <si>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</si>
  <si>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</si>
  <si>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</si>
  <si>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</si>
  <si>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</si>
  <si>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</si>
  <si>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</si>
  <si>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</si>
  <si>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</si>
  <si>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</si>
  <si>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</si>
  <si>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</si>
  <si>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</si>
  <si>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</si>
  <si>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</si>
  <si>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</si>
  <si>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</si>
  <si>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</si>
  <si>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</si>
  <si>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</si>
  <si>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</si>
  <si>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</si>
  <si>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</si>
  <si>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</si>
  <si>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</si>
  <si>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</si>
  <si>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</si>
  <si>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</si>
  <si>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</si>
  <si>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</si>
  <si>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</si>
  <si>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</si>
  <si>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</si>
  <si>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</si>
  <si>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</si>
  <si>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</si>
  <si>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</si>
  <si>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</si>
  <si>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</si>
  <si>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</si>
  <si>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</si>
  <si>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</si>
  <si>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</si>
  <si>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</si>
  <si>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</si>
  <si>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</si>
  <si>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</si>
  <si>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</si>
  <si>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</si>
  <si>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</si>
  <si>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</si>
  <si>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</si>
  <si>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</si>
  <si>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</si>
  <si>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</si>
  <si>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</si>
  <si>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</si>
  <si>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</si>
  <si>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</si>
  <si>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</si>
  <si>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</si>
  <si>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</si>
  <si>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</si>
  <si>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</si>
  <si>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</si>
  <si>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</si>
  <si>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</si>
  <si>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</si>
  <si>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</si>
  <si>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</si>
  <si>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</si>
  <si>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</si>
  <si>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</si>
  <si>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</si>
  <si>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</si>
  <si>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</si>
  <si>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</si>
  <si>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</si>
  <si>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</si>
  <si>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</si>
  <si>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</si>
  <si>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</si>
  <si>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</si>
  <si>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</si>
  <si>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</si>
  <si>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</si>
  <si>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</si>
  <si>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</si>
  <si>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</si>
  <si>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</si>
  <si>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</si>
  <si>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</si>
  <si>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</si>
  <si>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</si>
  <si>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</si>
  <si>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</si>
  <si>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</si>
  <si>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</si>
  <si>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</si>
  <si>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</si>
  <si>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</si>
  <si>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</si>
  <si>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</si>
  <si>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</si>
  <si>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</si>
  <si>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</si>
  <si>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</si>
  <si>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</si>
  <si>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</si>
  <si>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</si>
  <si>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</si>
  <si>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</si>
  <si>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</si>
  <si>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</si>
  <si>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</si>
  <si>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</si>
  <si>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</si>
  <si>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</si>
  <si>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</si>
  <si>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</si>
  <si>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</si>
  <si>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</si>
  <si>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</si>
  <si>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</si>
  <si>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</si>
  <si>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</si>
  <si>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</si>
  <si>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</si>
  <si>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</si>
  <si>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</si>
  <si>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</si>
  <si>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</si>
  <si>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</si>
  <si>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</si>
  <si>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</si>
  <si>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</si>
  <si>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</si>
  <si>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</si>
  <si>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</si>
  <si>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</si>
  <si>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</si>
  <si>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</si>
  <si>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</si>
  <si>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</si>
  <si>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</si>
  <si>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</si>
  <si>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</si>
  <si>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</si>
  <si>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</si>
  <si>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</si>
  <si>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</si>
  <si>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</si>
  <si>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</si>
  <si>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</si>
  <si>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</si>
  <si>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</si>
  <si>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</si>
  <si>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</si>
  <si>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</si>
  <si>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</si>
  <si>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</si>
  <si>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</si>
  <si>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</si>
  <si>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</si>
  <si>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</si>
  <si>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</si>
  <si>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</si>
  <si>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</si>
  <si>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</si>
  <si>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</si>
  <si>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</si>
  <si>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</si>
  <si>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</si>
  <si>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</si>
  <si>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</si>
  <si>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</si>
  <si>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</si>
  <si>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</si>
  <si>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</si>
  <si>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</si>
  <si>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</si>
  <si>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</si>
  <si>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</si>
  <si>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</si>
  <si>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</si>
  <si>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</si>
  <si>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</si>
  <si>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</si>
  <si>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</si>
  <si>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</si>
  <si>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</si>
  <si>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</si>
  <si>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</si>
  <si>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</si>
  <si>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</si>
  <si>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</si>
  <si>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</si>
  <si>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</si>
  <si>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</si>
  <si>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</si>
  <si>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</si>
  <si>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</si>
  <si>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</si>
  <si>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</si>
  <si>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</si>
  <si>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</si>
  <si>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</si>
  <si>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</si>
  <si>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</si>
  <si>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</si>
  <si>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</si>
  <si>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</si>
  <si>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</si>
  <si>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</si>
  <si>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</si>
  <si>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</si>
  <si>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</si>
  <si>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</si>
  <si>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</si>
  <si>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</si>
  <si>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</si>
  <si>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</si>
  <si>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</si>
  <si>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</si>
  <si>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</si>
  <si>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</si>
  <si>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</si>
  <si>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</si>
  <si>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</si>
  <si>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</si>
  <si>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</si>
  <si>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</si>
  <si>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</si>
  <si>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</si>
  <si>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</si>
  <si>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</si>
  <si>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</si>
  <si>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</si>
  <si>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</si>
  <si>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</si>
  <si>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</si>
  <si>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</si>
  <si>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</si>
  <si>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</si>
  <si>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</si>
  <si>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</si>
  <si>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</si>
  <si>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</si>
  <si>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</si>
  <si>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</si>
  <si>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</si>
  <si>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</si>
  <si>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</si>
  <si>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</si>
  <si>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</si>
  <si>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</si>
  <si>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</si>
  <si>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</si>
  <si>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</si>
  <si>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</si>
  <si>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</si>
  <si>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</si>
  <si>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</si>
  <si>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</si>
  <si>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</si>
  <si>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</si>
  <si>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</si>
  <si>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</si>
  <si>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</si>
  <si>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</si>
  <si>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</si>
  <si>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</si>
  <si>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</si>
  <si>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</si>
  <si>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</si>
  <si>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</si>
  <si>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</si>
  <si>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</si>
  <si>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</si>
  <si>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</si>
  <si>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</si>
  <si>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</si>
  <si>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</si>
  <si>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</si>
  <si>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</si>
  <si>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</si>
  <si>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</si>
  <si>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</si>
  <si>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</si>
  <si>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</si>
  <si>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</si>
  <si>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</si>
  <si>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</si>
  <si>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</si>
  <si>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</si>
  <si>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</si>
  <si>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</si>
  <si>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</si>
  <si>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</si>
  <si>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</si>
  <si>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</si>
  <si>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</si>
  <si>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</si>
  <si>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</si>
  <si>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</si>
  <si>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</si>
  <si>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</si>
  <si>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</si>
  <si>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</si>
  <si>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</si>
  <si>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</si>
  <si>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</si>
  <si>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</si>
  <si>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</si>
  <si>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</si>
  <si>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</si>
  <si>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</si>
  <si>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</si>
  <si>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</si>
  <si>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</si>
  <si>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</si>
  <si>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</si>
  <si>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</si>
  <si>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</si>
  <si>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</si>
  <si>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</si>
  <si>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</si>
  <si>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</si>
  <si>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</si>
  <si>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</si>
  <si>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</si>
  <si>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</si>
  <si>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</si>
  <si>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</si>
  <si>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</si>
  <si>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</si>
  <si>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</si>
  <si>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</si>
  <si>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</si>
  <si>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</si>
  <si>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</si>
  <si>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</si>
  <si>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</si>
  <si>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</si>
  <si>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</si>
  <si>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</si>
  <si>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</si>
  <si>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</si>
  <si>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</si>
  <si>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</si>
  <si>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</si>
  <si>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</si>
  <si>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</si>
  <si>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</si>
  <si>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</si>
  <si>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</si>
  <si>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</si>
  <si>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</si>
  <si>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</si>
  <si>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</si>
  <si>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</si>
  <si>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</si>
  <si>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</si>
  <si>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</si>
  <si>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</si>
  <si>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</si>
  <si>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</si>
  <si>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</si>
  <si>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</si>
  <si>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</si>
  <si>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</si>
  <si>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</si>
  <si>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</si>
  <si>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</si>
  <si>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</si>
  <si>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</si>
  <si>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</si>
  <si>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</si>
  <si>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</si>
  <si>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</si>
  <si>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</si>
  <si>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</si>
  <si>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</si>
  <si>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</si>
  <si>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</si>
  <si>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</si>
  <si>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</si>
  <si>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</si>
  <si>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</si>
  <si>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</si>
  <si>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</si>
  <si>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</si>
  <si>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</si>
  <si>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</si>
  <si>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</si>
  <si>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</si>
  <si>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</si>
  <si>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</si>
  <si>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</si>
  <si>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</si>
  <si>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</si>
  <si>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</si>
  <si>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</si>
  <si>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</si>
  <si>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</si>
  <si>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</si>
  <si>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</si>
  <si>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</si>
  <si>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</si>
  <si>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</si>
  <si>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</si>
  <si>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</si>
  <si>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</si>
  <si>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</si>
  <si>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</si>
  <si>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</si>
  <si>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</si>
  <si>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</si>
  <si>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</si>
  <si>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</si>
  <si>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</si>
  <si>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</si>
  <si>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</si>
  <si>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</si>
  <si>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</si>
  <si>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</si>
  <si>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</si>
  <si>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</si>
  <si>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</si>
  <si>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</si>
  <si>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</si>
  <si>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</si>
  <si>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</si>
  <si>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</si>
  <si>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</si>
  <si>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</si>
  <si>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</si>
  <si>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</si>
  <si>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</si>
  <si>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</si>
  <si>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</si>
  <si>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</si>
  <si>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</si>
  <si>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</si>
  <si>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</si>
  <si>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</si>
  <si>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</si>
  <si>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</si>
  <si>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</si>
  <si>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</si>
  <si>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</si>
  <si>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</si>
  <si>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</si>
  <si>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</si>
  <si>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</si>
  <si>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</si>
  <si>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</si>
  <si>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</si>
  <si>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</si>
  <si>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</si>
  <si>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</si>
  <si>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</si>
  <si>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</si>
  <si>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</si>
  <si>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</si>
  <si>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</si>
  <si>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</si>
  <si>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</si>
  <si>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</si>
  <si>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</si>
  <si>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</si>
  <si>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</si>
  <si>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</si>
  <si>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</si>
  <si>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</si>
  <si>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</si>
  <si>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</si>
  <si>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</si>
  <si>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</si>
  <si>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</si>
  <si>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</si>
  <si>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</si>
  <si>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</si>
  <si>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</si>
  <si>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</si>
  <si>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</si>
  <si>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</si>
  <si>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</si>
  <si>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</si>
  <si>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</si>
  <si>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</si>
  <si>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</si>
  <si>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</si>
  <si>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</si>
  <si>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</si>
  <si>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</si>
  <si>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</si>
  <si>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</si>
  <si>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</si>
  <si>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</si>
  <si>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</si>
  <si>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</si>
  <si>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</si>
  <si>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</si>
  <si>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</si>
  <si>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</si>
  <si>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</si>
  <si>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</si>
  <si>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</si>
  <si>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</si>
  <si>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</si>
  <si>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</si>
  <si>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</si>
  <si>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</si>
  <si>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</si>
  <si>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</si>
  <si>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</si>
  <si>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</si>
  <si>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</si>
  <si>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</si>
  <si>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</si>
  <si>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</si>
  <si>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</si>
  <si>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</si>
  <si>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</si>
  <si>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</si>
  <si>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</si>
  <si>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</si>
  <si>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</si>
  <si>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</si>
  <si>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</si>
  <si>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</si>
  <si>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</si>
  <si>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</si>
  <si>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</si>
  <si>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</si>
  <si>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</si>
  <si>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</si>
  <si>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</si>
  <si>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</si>
  <si>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</si>
  <si>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</si>
  <si>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</si>
  <si>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</si>
  <si>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</si>
  <si>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</si>
  <si>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</si>
  <si>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</si>
  <si>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</si>
  <si>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</si>
  <si>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</si>
  <si>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</si>
  <si>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</si>
  <si>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</si>
  <si>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</si>
  <si>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</si>
  <si>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</si>
  <si>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</si>
  <si>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</si>
  <si>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</si>
  <si>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</si>
  <si>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</si>
  <si>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</si>
  <si>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</si>
  <si>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</si>
  <si>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</si>
  <si>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</si>
  <si>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</si>
  <si>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</si>
  <si>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</si>
  <si>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</si>
  <si>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</si>
  <si>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</si>
  <si>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</si>
  <si>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</si>
  <si>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</si>
  <si>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</si>
  <si>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</si>
  <si>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</si>
  <si>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</si>
  <si>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</si>
  <si>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</si>
  <si>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</si>
  <si>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</si>
  <si>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</si>
  <si>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</si>
  <si>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</si>
  <si>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</si>
  <si>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</si>
  <si>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</si>
  <si>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</si>
  <si>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</si>
  <si>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</si>
  <si>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</si>
  <si>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</si>
  <si>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</si>
  <si>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</si>
  <si>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</si>
  <si>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</si>
  <si>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</si>
  <si>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</si>
  <si>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</si>
  <si>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</si>
  <si>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</si>
  <si>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</si>
  <si>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</si>
  <si>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</si>
  <si>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</si>
  <si>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</si>
  <si>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</si>
  <si>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</si>
  <si>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</si>
  <si>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</si>
  <si>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</si>
  <si>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</si>
  <si>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</si>
  <si>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</si>
  <si>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</si>
  <si>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</si>
  <si>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</si>
  <si>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</si>
  <si>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</si>
  <si>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</si>
  <si>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</si>
  <si>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</si>
  <si>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</si>
  <si>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</si>
  <si>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</si>
  <si>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</si>
  <si>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</si>
  <si>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</si>
  <si>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</si>
  <si>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</si>
  <si>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</si>
  <si>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</si>
  <si>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</si>
  <si>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</si>
  <si>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</si>
  <si>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</si>
  <si>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</si>
  <si>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</si>
  <si>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</si>
  <si>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</si>
  <si>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</si>
  <si>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</si>
  <si>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</si>
  <si>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</si>
  <si>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</si>
  <si>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</si>
  <si>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</si>
  <si>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</si>
  <si>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</si>
  <si>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</si>
  <si>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</si>
  <si>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</si>
  <si>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</si>
  <si>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</si>
  <si>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</si>
  <si>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</si>
  <si>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</si>
  <si>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</si>
  <si>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</si>
  <si>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</si>
  <si>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</si>
  <si>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</si>
  <si>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</si>
  <si>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</si>
  <si>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</si>
  <si>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</si>
  <si>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</si>
  <si>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</si>
  <si>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</si>
  <si>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</si>
  <si>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</si>
  <si>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</si>
  <si>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</si>
  <si>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</si>
  <si>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</si>
  <si>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</si>
  <si>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</si>
  <si>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</si>
  <si>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</si>
  <si>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</si>
  <si>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</si>
  <si>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</si>
  <si>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</si>
  <si>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</si>
  <si>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</si>
  <si>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</si>
  <si>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</si>
  <si>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</si>
  <si>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</si>
  <si>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</si>
  <si>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</si>
  <si>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</si>
  <si>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</si>
  <si>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</si>
  <si>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</si>
  <si>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</si>
  <si>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</si>
  <si>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</si>
  <si>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</si>
  <si>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</si>
  <si>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</si>
  <si>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</si>
  <si>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</si>
  <si>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</si>
  <si>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</si>
  <si>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</si>
  <si>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</si>
  <si>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</si>
  <si>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</si>
  <si>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</si>
  <si>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</si>
  <si>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</si>
  <si>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</si>
  <si>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</si>
  <si>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</si>
  <si>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</si>
  <si>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</si>
  <si>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</si>
  <si>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</si>
  <si>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</si>
  <si>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</si>
  <si>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</si>
  <si>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</si>
  <si>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</si>
  <si>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</si>
  <si>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</si>
  <si>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</si>
  <si>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</si>
  <si>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</si>
  <si>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</si>
  <si>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</si>
  <si>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</si>
  <si>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</si>
  <si>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</si>
  <si>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</si>
  <si>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</si>
  <si>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</si>
  <si>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</si>
  <si>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</si>
  <si>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</si>
  <si>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</si>
  <si>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</si>
  <si>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</si>
  <si>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</si>
  <si>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</si>
  <si>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</si>
  <si>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</si>
  <si>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</si>
  <si>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</si>
  <si>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</si>
  <si>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</si>
  <si>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</si>
  <si>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</si>
  <si>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</si>
  <si>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</si>
  <si>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</si>
  <si>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</si>
  <si>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</si>
  <si>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</si>
  <si>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</si>
  <si>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</si>
  <si>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</si>
  <si>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</si>
  <si>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</si>
  <si>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</si>
  <si>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</si>
  <si>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</si>
  <si>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</si>
  <si>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</si>
  <si>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</si>
  <si>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</si>
  <si>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</si>
  <si>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</si>
  <si>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</si>
  <si>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</si>
  <si>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</si>
  <si>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</si>
  <si>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</si>
  <si>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</si>
  <si>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</si>
  <si>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</si>
  <si>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</si>
  <si>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</si>
  <si>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</si>
  <si>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</si>
  <si>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</si>
  <si>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</si>
  <si>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</si>
  <si>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</si>
  <si>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</si>
  <si>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</si>
  <si>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</si>
  <si>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</si>
  <si>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</si>
  <si>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</si>
  <si>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</si>
  <si>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</si>
  <si>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</si>
  <si>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</si>
  <si>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</si>
  <si>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</si>
  <si>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</si>
  <si>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</si>
  <si>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</si>
  <si>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</si>
  <si>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</si>
  <si>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</si>
  <si>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</si>
  <si>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</si>
  <si>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</si>
  <si>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</si>
  <si>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</si>
  <si>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</si>
  <si>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</si>
  <si>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</si>
  <si>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</si>
  <si>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</si>
  <si>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</si>
  <si>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</si>
  <si>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</si>
  <si>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</si>
  <si>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</si>
  <si>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</si>
  <si>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</si>
  <si>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</si>
  <si>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</si>
  <si>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</si>
  <si>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</si>
  <si>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</si>
  <si>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</si>
  <si>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</si>
  <si>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</si>
  <si>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</si>
  <si>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</si>
  <si>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</si>
  <si>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</si>
  <si>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</si>
  <si>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</si>
  <si>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</si>
  <si>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</si>
  <si>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</si>
  <si>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</si>
  <si>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</si>
  <si>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</si>
  <si>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</si>
  <si>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</si>
  <si>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</si>
  <si>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</si>
  <si>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</si>
  <si>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</si>
  <si>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</si>
  <si>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</si>
  <si>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</si>
  <si>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</si>
  <si>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</si>
  <si>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</si>
  <si>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</si>
  <si>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</si>
  <si>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</si>
  <si>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</si>
  <si>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</si>
  <si>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</si>
  <si>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</si>
  <si>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</si>
  <si>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</si>
  <si>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</si>
  <si>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</si>
  <si>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</si>
  <si>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</si>
  <si>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</si>
  <si>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</si>
  <si>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</si>
  <si>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</si>
  <si>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</si>
  <si>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</si>
  <si>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</si>
  <si>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</si>
  <si>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</si>
  <si>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</si>
  <si>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</si>
  <si>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</si>
  <si>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</si>
  <si>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</si>
  <si>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</si>
  <si>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</si>
  <si>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</si>
  <si>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</si>
  <si>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</si>
  <si>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</si>
  <si>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</si>
  <si>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</si>
  <si>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</si>
  <si>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</si>
  <si>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</si>
  <si>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</si>
  <si>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</si>
  <si>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</si>
  <si>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</si>
  <si>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</si>
  <si>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</si>
  <si>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</si>
  <si>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</si>
  <si>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</si>
  <si>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</si>
  <si>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</si>
  <si>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</si>
  <si>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</si>
  <si>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</si>
  <si>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</si>
  <si>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</si>
  <si>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</si>
  <si>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</si>
  <si>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</si>
  <si>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</si>
  <si>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</si>
  <si>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</si>
  <si>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</si>
  <si>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</si>
  <si>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</si>
  <si>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</si>
  <si>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</si>
  <si>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</si>
  <si>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</si>
  <si>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</si>
  <si>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</si>
  <si>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</si>
  <si>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</si>
  <si>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</si>
  <si>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</si>
  <si>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</si>
  <si>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</si>
  <si>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</si>
  <si>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</si>
  <si>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</si>
  <si>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</si>
  <si>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</si>
  <si>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</si>
  <si>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</si>
  <si>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</si>
  <si>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</si>
  <si>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</si>
  <si>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</si>
  <si>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</si>
  <si>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</si>
  <si>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</si>
  <si>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</si>
  <si>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</si>
  <si>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</si>
  <si>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</si>
  <si>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</si>
  <si>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</si>
  <si>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</si>
  <si>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</si>
  <si>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</si>
  <si>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</si>
  <si>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</si>
  <si>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</si>
  <si>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</si>
  <si>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</si>
  <si>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</si>
  <si>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</si>
  <si>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</si>
  <si>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</si>
  <si>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</si>
  <si>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</si>
  <si>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</si>
  <si>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</si>
  <si>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</si>
  <si>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</si>
  <si>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</si>
  <si>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</si>
  <si>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</si>
  <si>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</si>
  <si>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</si>
  <si>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</si>
  <si>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</si>
  <si>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</si>
  <si>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</si>
  <si>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</si>
  <si>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</si>
  <si>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</si>
  <si>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</si>
  <si>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</si>
  <si>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</si>
  <si>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</si>
  <si>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</si>
  <si>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</si>
  <si>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</si>
  <si>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</si>
  <si>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</si>
  <si>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</si>
  <si>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</si>
  <si>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</si>
  <si>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</si>
  <si>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</si>
  <si>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</si>
  <si>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</si>
  <si>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</si>
  <si>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</si>
  <si>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t>
  </si>
  <si>
    <t>IMP_SALDO_CC_GT_0_M0
IMP_VAL_MERC_CD
IMP_SALDO_PCT
IMP_SALDO_GPM
IMP_SALDO_ASSIC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</si>
</sst>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57">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8" fillId="0"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4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1" fillId="23" borderId="2" xfId="0" applyFont="1" applyFill="1" applyBorder="1" applyAlignment="1">
      <alignment vertical="center"/>
    </xf>
    <xf numFmtId="0" fontId="3"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2" fillId="30" borderId="2" xfId="0" applyFont="1" applyFill="1" applyBorder="1" applyAlignment="1">
      <alignment horizontal="left" vertical="center" wrapText="1"/>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18" fillId="29" borderId="0" xfId="0" applyFont="1" applyFill="1"/>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1" fillId="31" borderId="2" xfId="0" applyFont="1" applyFill="1" applyBorder="1" applyAlignment="1">
      <alignment horizontal="left" vertical="center" wrapText="1"/>
    </xf>
    <xf numFmtId="0" fontId="46" fillId="0" borderId="0" xfId="0" applyFont="1" applyFill="1"/>
    <xf numFmtId="0" fontId="0" fillId="23" borderId="0" xfId="0" applyFont="1" applyFill="1" applyAlignment="1">
      <alignment horizontal="center" vertical="top"/>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5">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I4" zoomScale="90" zoomScaleNormal="90" zoomScalePageLayoutView="90" workbookViewId="0">
      <selection activeCell="R22" sqref="R22"/>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29" customWidth="1"/>
    <col min="9" max="9" width="40.125" style="229" bestFit="1" customWidth="1"/>
    <col min="10" max="10" width="9.5" style="228" bestFit="1" customWidth="1"/>
    <col min="11" max="11" width="9.375" bestFit="1" customWidth="1"/>
    <col min="14" max="14" width="11" bestFit="1" customWidth="1"/>
    <col min="15" max="18" width="10.75" bestFit="1" customWidth="1"/>
    <col min="19" max="19" width="12.25" bestFit="1" customWidth="1"/>
  </cols>
  <sheetData>
    <row r="1" spans="2:18" x14ac:dyDescent="0.25">
      <c r="E1" s="435" t="s">
        <v>420</v>
      </c>
      <c r="F1" s="435"/>
      <c r="H1" s="436" t="s">
        <v>256</v>
      </c>
      <c r="I1" s="437"/>
      <c r="J1" t="s">
        <v>251</v>
      </c>
      <c r="K1" t="s">
        <v>482</v>
      </c>
      <c r="L1" t="s">
        <v>250</v>
      </c>
      <c r="N1" s="45" t="s">
        <v>764</v>
      </c>
      <c r="O1" s="380" t="s">
        <v>765</v>
      </c>
      <c r="P1" s="380" t="s">
        <v>766</v>
      </c>
      <c r="Q1" s="380" t="s">
        <v>767</v>
      </c>
      <c r="R1" s="380" t="s">
        <v>768</v>
      </c>
    </row>
    <row r="2" spans="2:18" x14ac:dyDescent="0.25">
      <c r="B2" s="206"/>
      <c r="C2" t="s">
        <v>371</v>
      </c>
      <c r="E2" s="221" t="s">
        <v>413</v>
      </c>
      <c r="F2" s="221" t="s">
        <v>419</v>
      </c>
      <c r="H2" s="232" t="s">
        <v>422</v>
      </c>
      <c r="I2" s="237" t="s">
        <v>423</v>
      </c>
      <c r="J2" s="230" t="s">
        <v>415</v>
      </c>
      <c r="K2" s="192" t="s">
        <v>481</v>
      </c>
      <c r="L2" s="192" t="s">
        <v>481</v>
      </c>
      <c r="N2" s="45" t="s">
        <v>763</v>
      </c>
      <c r="O2">
        <f>COUNTIF('Indicatori High_priority'!$Q$4:$Q$51,Legenda!$N2)</f>
        <v>21</v>
      </c>
      <c r="P2">
        <f>COUNTIF('Indicatori Statistici'!$Q$3:$Q$122,Legenda!$N2)</f>
        <v>6</v>
      </c>
      <c r="Q2">
        <f>COUNTIF('Indicatori Qualitativi'!$Q$3:$Q$120,Legenda!$N2)</f>
        <v>5</v>
      </c>
      <c r="R2">
        <f>COUNTIF('Indicatore Simulativi'!$Q$3:$Q$124,Legenda!$N2)</f>
        <v>11</v>
      </c>
    </row>
    <row r="3" spans="2:18" x14ac:dyDescent="0.25">
      <c r="B3" s="204"/>
      <c r="C3" s="203" t="s">
        <v>301</v>
      </c>
      <c r="E3" s="222" t="s">
        <v>171</v>
      </c>
      <c r="F3" s="222" t="s">
        <v>418</v>
      </c>
      <c r="H3" s="232" t="s">
        <v>424</v>
      </c>
      <c r="I3" s="237" t="s">
        <v>425</v>
      </c>
      <c r="J3" s="230" t="s">
        <v>415</v>
      </c>
      <c r="K3" s="192" t="s">
        <v>481</v>
      </c>
      <c r="L3" s="192" t="s">
        <v>481</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25">
      <c r="B4" s="205"/>
      <c r="C4" s="203" t="s">
        <v>302</v>
      </c>
      <c r="E4" s="223" t="s">
        <v>172</v>
      </c>
      <c r="F4" s="223" t="s">
        <v>408</v>
      </c>
      <c r="H4" s="232" t="s">
        <v>426</v>
      </c>
      <c r="I4" s="237" t="s">
        <v>427</v>
      </c>
      <c r="J4" s="230" t="s">
        <v>415</v>
      </c>
      <c r="K4" s="192" t="s">
        <v>481</v>
      </c>
      <c r="L4" s="192" t="s">
        <v>481</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25">
      <c r="B5" s="207"/>
      <c r="C5" t="s">
        <v>322</v>
      </c>
      <c r="E5" s="224" t="s">
        <v>173</v>
      </c>
      <c r="F5" s="224" t="s">
        <v>407</v>
      </c>
      <c r="H5" s="232" t="s">
        <v>428</v>
      </c>
      <c r="I5" s="237" t="s">
        <v>429</v>
      </c>
      <c r="J5" s="230" t="s">
        <v>415</v>
      </c>
      <c r="K5" s="192" t="s">
        <v>481</v>
      </c>
      <c r="L5" s="192" t="s">
        <v>481</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25">
      <c r="B6" s="213"/>
      <c r="C6" t="s">
        <v>354</v>
      </c>
      <c r="E6" s="225" t="s">
        <v>174</v>
      </c>
      <c r="F6" s="225" t="s">
        <v>406</v>
      </c>
      <c r="H6" s="232" t="s">
        <v>430</v>
      </c>
      <c r="I6" s="237" t="s">
        <v>431</v>
      </c>
      <c r="J6" s="230" t="s">
        <v>415</v>
      </c>
      <c r="K6" s="192" t="s">
        <v>481</v>
      </c>
      <c r="L6" s="192" t="s">
        <v>481</v>
      </c>
    </row>
    <row r="7" spans="2:18" x14ac:dyDescent="0.25">
      <c r="B7" s="209"/>
      <c r="C7" t="s">
        <v>323</v>
      </c>
      <c r="E7" s="226" t="s">
        <v>414</v>
      </c>
      <c r="F7" s="226" t="s">
        <v>417</v>
      </c>
      <c r="H7" s="232" t="s">
        <v>432</v>
      </c>
      <c r="I7" s="237" t="s">
        <v>433</v>
      </c>
      <c r="J7" s="231" t="s">
        <v>414</v>
      </c>
      <c r="K7" s="192" t="s">
        <v>481</v>
      </c>
      <c r="L7" s="192" t="s">
        <v>481</v>
      </c>
      <c r="N7" s="45" t="s">
        <v>763</v>
      </c>
      <c r="O7">
        <v>0.125</v>
      </c>
      <c r="P7">
        <v>0.125</v>
      </c>
      <c r="Q7">
        <v>0.125</v>
      </c>
      <c r="R7">
        <v>0.125</v>
      </c>
    </row>
    <row r="8" spans="2:18" x14ac:dyDescent="0.25">
      <c r="B8" s="215" t="s">
        <v>374</v>
      </c>
      <c r="C8" t="s">
        <v>375</v>
      </c>
      <c r="E8" s="227" t="s">
        <v>415</v>
      </c>
      <c r="F8" s="227" t="s">
        <v>416</v>
      </c>
      <c r="H8" s="232" t="s">
        <v>434</v>
      </c>
      <c r="I8" s="237" t="s">
        <v>435</v>
      </c>
      <c r="J8" s="231" t="s">
        <v>414</v>
      </c>
      <c r="K8" s="192" t="s">
        <v>481</v>
      </c>
      <c r="L8" s="192" t="s">
        <v>481</v>
      </c>
      <c r="N8" s="45">
        <v>1</v>
      </c>
      <c r="O8">
        <v>0.25</v>
      </c>
      <c r="P8">
        <v>0.25</v>
      </c>
      <c r="Q8">
        <v>0.25</v>
      </c>
      <c r="R8">
        <v>0.25</v>
      </c>
    </row>
    <row r="9" spans="2:18" x14ac:dyDescent="0.25">
      <c r="B9" s="233"/>
      <c r="C9" t="s">
        <v>478</v>
      </c>
      <c r="H9" s="232" t="s">
        <v>436</v>
      </c>
      <c r="I9" s="237" t="s">
        <v>437</v>
      </c>
      <c r="J9" s="180" t="s">
        <v>174</v>
      </c>
      <c r="K9" s="192" t="s">
        <v>481</v>
      </c>
      <c r="L9" s="192" t="s">
        <v>481</v>
      </c>
      <c r="N9" s="45">
        <v>2</v>
      </c>
      <c r="O9">
        <v>0.5</v>
      </c>
      <c r="P9">
        <v>0.5</v>
      </c>
      <c r="Q9">
        <v>0.5</v>
      </c>
      <c r="R9">
        <v>0.5</v>
      </c>
    </row>
    <row r="10" spans="2:18" x14ac:dyDescent="0.25">
      <c r="H10" s="232" t="s">
        <v>438</v>
      </c>
      <c r="I10" s="237" t="s">
        <v>439</v>
      </c>
      <c r="J10" s="180" t="s">
        <v>174</v>
      </c>
      <c r="K10" s="192" t="s">
        <v>481</v>
      </c>
      <c r="L10" s="192" t="s">
        <v>481</v>
      </c>
      <c r="N10" s="45">
        <v>3</v>
      </c>
      <c r="O10">
        <v>1</v>
      </c>
      <c r="P10">
        <v>1</v>
      </c>
      <c r="Q10">
        <v>1</v>
      </c>
      <c r="R10">
        <v>1</v>
      </c>
    </row>
    <row r="11" spans="2:18" x14ac:dyDescent="0.25">
      <c r="H11" s="232" t="s">
        <v>440</v>
      </c>
      <c r="I11" s="237" t="s">
        <v>441</v>
      </c>
      <c r="J11" s="180" t="s">
        <v>174</v>
      </c>
      <c r="K11" s="192" t="s">
        <v>481</v>
      </c>
      <c r="L11" s="192" t="s">
        <v>481</v>
      </c>
    </row>
    <row r="12" spans="2:18" x14ac:dyDescent="0.25">
      <c r="H12" s="232" t="s">
        <v>442</v>
      </c>
      <c r="I12" s="237" t="s">
        <v>443</v>
      </c>
      <c r="J12" s="180" t="s">
        <v>174</v>
      </c>
      <c r="K12" s="192" t="s">
        <v>481</v>
      </c>
      <c r="L12" s="192" t="s">
        <v>481</v>
      </c>
      <c r="N12" s="45" t="s">
        <v>763</v>
      </c>
      <c r="O12">
        <f>O2*O7</f>
        <v>2.625</v>
      </c>
      <c r="P12">
        <f t="shared" ref="P12:R12" si="0">P2*P7</f>
        <v>0.75</v>
      </c>
      <c r="Q12">
        <f t="shared" si="0"/>
        <v>0.625</v>
      </c>
      <c r="R12">
        <f t="shared" si="0"/>
        <v>1.375</v>
      </c>
    </row>
    <row r="13" spans="2:18" x14ac:dyDescent="0.25">
      <c r="B13" s="261"/>
      <c r="C13" t="s">
        <v>612</v>
      </c>
      <c r="H13" s="232" t="s">
        <v>444</v>
      </c>
      <c r="I13" s="237" t="s">
        <v>445</v>
      </c>
      <c r="J13" s="180" t="s">
        <v>174</v>
      </c>
      <c r="K13" s="192" t="s">
        <v>481</v>
      </c>
      <c r="L13" s="192" t="s">
        <v>481</v>
      </c>
      <c r="N13" s="45">
        <v>1</v>
      </c>
      <c r="O13">
        <f>O3*O8</f>
        <v>2</v>
      </c>
      <c r="P13">
        <f t="shared" ref="P13:R13" si="1">P3*P8</f>
        <v>1.75</v>
      </c>
      <c r="Q13">
        <f t="shared" si="1"/>
        <v>1.75</v>
      </c>
      <c r="R13">
        <f t="shared" si="1"/>
        <v>4.25</v>
      </c>
    </row>
    <row r="14" spans="2:18" x14ac:dyDescent="0.25">
      <c r="B14" s="262"/>
      <c r="C14" t="s">
        <v>613</v>
      </c>
      <c r="H14" s="232" t="s">
        <v>446</v>
      </c>
      <c r="I14" s="237" t="s">
        <v>447</v>
      </c>
      <c r="J14" s="180" t="s">
        <v>174</v>
      </c>
      <c r="K14" s="192" t="s">
        <v>481</v>
      </c>
      <c r="L14" s="192" t="s">
        <v>481</v>
      </c>
      <c r="N14" s="45">
        <v>2</v>
      </c>
      <c r="O14">
        <f t="shared" ref="O14:R15" si="2">O4*O9</f>
        <v>0</v>
      </c>
      <c r="P14">
        <f t="shared" si="2"/>
        <v>7</v>
      </c>
      <c r="Q14">
        <f t="shared" si="2"/>
        <v>0.5</v>
      </c>
      <c r="R14">
        <f t="shared" si="2"/>
        <v>9</v>
      </c>
    </row>
    <row r="15" spans="2:18" x14ac:dyDescent="0.25">
      <c r="B15" s="263"/>
      <c r="C15" t="s">
        <v>614</v>
      </c>
      <c r="H15" s="232" t="s">
        <v>448</v>
      </c>
      <c r="I15" s="237" t="s">
        <v>449</v>
      </c>
      <c r="J15" s="180" t="s">
        <v>174</v>
      </c>
      <c r="K15" s="192" t="s">
        <v>481</v>
      </c>
      <c r="L15" s="192" t="s">
        <v>481</v>
      </c>
      <c r="N15" s="45">
        <v>3</v>
      </c>
      <c r="O15">
        <f t="shared" si="2"/>
        <v>0</v>
      </c>
      <c r="P15">
        <f t="shared" si="2"/>
        <v>2</v>
      </c>
      <c r="Q15">
        <f t="shared" si="2"/>
        <v>0</v>
      </c>
      <c r="R15">
        <f t="shared" si="2"/>
        <v>6</v>
      </c>
    </row>
    <row r="16" spans="2:18" x14ac:dyDescent="0.25">
      <c r="H16" s="232" t="s">
        <v>450</v>
      </c>
      <c r="I16" s="237" t="s">
        <v>451</v>
      </c>
      <c r="J16" s="180" t="s">
        <v>174</v>
      </c>
      <c r="K16" s="192" t="s">
        <v>481</v>
      </c>
      <c r="L16" s="192" t="s">
        <v>481</v>
      </c>
      <c r="N16" s="380" t="s">
        <v>769</v>
      </c>
      <c r="O16" s="380">
        <f>SUM(O12:O15)</f>
        <v>4.625</v>
      </c>
      <c r="P16" s="380">
        <f t="shared" ref="P16:R16" si="3">SUM(P12:P15)</f>
        <v>11.5</v>
      </c>
      <c r="Q16" s="380">
        <f t="shared" si="3"/>
        <v>2.875</v>
      </c>
      <c r="R16" s="380">
        <f t="shared" si="3"/>
        <v>20.625</v>
      </c>
    </row>
    <row r="17" spans="8:19" x14ac:dyDescent="0.25">
      <c r="H17" s="232" t="s">
        <v>452</v>
      </c>
      <c r="I17" s="237" t="s">
        <v>453</v>
      </c>
      <c r="J17" s="180" t="s">
        <v>174</v>
      </c>
      <c r="K17" s="192" t="s">
        <v>481</v>
      </c>
      <c r="L17" s="192" t="s">
        <v>481</v>
      </c>
    </row>
    <row r="18" spans="8:19" x14ac:dyDescent="0.25">
      <c r="H18" s="232" t="s">
        <v>454</v>
      </c>
      <c r="I18" s="237" t="s">
        <v>455</v>
      </c>
      <c r="J18" s="179" t="s">
        <v>173</v>
      </c>
      <c r="K18" s="192" t="s">
        <v>481</v>
      </c>
      <c r="L18" s="192" t="s">
        <v>481</v>
      </c>
      <c r="N18" s="135" t="s">
        <v>770</v>
      </c>
      <c r="O18" s="135" t="s">
        <v>771</v>
      </c>
      <c r="P18" s="135" t="s">
        <v>772</v>
      </c>
      <c r="Q18" s="135" t="s">
        <v>771</v>
      </c>
      <c r="R18" s="135" t="s">
        <v>773</v>
      </c>
      <c r="S18" s="381" t="s">
        <v>774</v>
      </c>
    </row>
    <row r="19" spans="8:19" x14ac:dyDescent="0.25">
      <c r="H19" s="232" t="s">
        <v>456</v>
      </c>
      <c r="I19" s="237" t="s">
        <v>457</v>
      </c>
      <c r="J19" s="179" t="s">
        <v>173</v>
      </c>
      <c r="K19" s="192" t="s">
        <v>481</v>
      </c>
      <c r="L19" s="192" t="s">
        <v>481</v>
      </c>
      <c r="N19" s="135"/>
      <c r="O19" s="382">
        <v>42891</v>
      </c>
      <c r="P19" s="382">
        <v>42898</v>
      </c>
      <c r="Q19" s="382">
        <v>42912</v>
      </c>
      <c r="R19" s="382">
        <v>42898</v>
      </c>
      <c r="S19" s="135"/>
    </row>
    <row r="20" spans="8:19" x14ac:dyDescent="0.25">
      <c r="H20" s="232" t="s">
        <v>458</v>
      </c>
      <c r="I20" s="237" t="s">
        <v>459</v>
      </c>
      <c r="J20" s="179" t="s">
        <v>173</v>
      </c>
      <c r="K20" s="192" t="s">
        <v>481</v>
      </c>
      <c r="L20" s="192" t="s">
        <v>481</v>
      </c>
      <c r="N20" s="135"/>
      <c r="O20" s="135"/>
      <c r="P20" s="382">
        <v>42905</v>
      </c>
      <c r="Q20" s="135"/>
      <c r="R20" s="382">
        <v>42912</v>
      </c>
      <c r="S20" s="135"/>
    </row>
    <row r="21" spans="8:19" x14ac:dyDescent="0.25">
      <c r="H21" s="232" t="s">
        <v>460</v>
      </c>
      <c r="I21" s="237" t="s">
        <v>461</v>
      </c>
      <c r="J21" s="179" t="s">
        <v>173</v>
      </c>
      <c r="K21" s="192" t="s">
        <v>481</v>
      </c>
      <c r="L21" s="192" t="s">
        <v>481</v>
      </c>
      <c r="N21" s="135"/>
      <c r="O21" s="135"/>
      <c r="P21" s="135"/>
      <c r="Q21" s="135"/>
      <c r="R21" s="382">
        <v>42919</v>
      </c>
      <c r="S21" s="135"/>
    </row>
    <row r="22" spans="8:19" x14ac:dyDescent="0.25">
      <c r="H22" s="232" t="s">
        <v>462</v>
      </c>
      <c r="I22" s="237" t="s">
        <v>463</v>
      </c>
      <c r="J22" s="179" t="s">
        <v>173</v>
      </c>
      <c r="K22" s="238" t="s">
        <v>172</v>
      </c>
      <c r="L22" s="192" t="s">
        <v>481</v>
      </c>
      <c r="N22" s="135"/>
      <c r="O22" s="135"/>
      <c r="P22" s="135"/>
      <c r="Q22" s="135"/>
      <c r="R22" s="382">
        <v>42926</v>
      </c>
      <c r="S22" s="135"/>
    </row>
    <row r="23" spans="8:19" x14ac:dyDescent="0.25">
      <c r="H23" s="232" t="s">
        <v>483</v>
      </c>
      <c r="I23" s="237" t="s">
        <v>484</v>
      </c>
      <c r="J23" s="192"/>
      <c r="K23" s="231" t="s">
        <v>414</v>
      </c>
      <c r="L23" s="192"/>
      <c r="N23" s="135" t="s">
        <v>948</v>
      </c>
      <c r="O23" s="135"/>
      <c r="P23" s="135" t="s">
        <v>777</v>
      </c>
      <c r="Q23" s="135"/>
      <c r="R23" s="135"/>
      <c r="S23" s="135"/>
    </row>
    <row r="24" spans="8:19" x14ac:dyDescent="0.25">
      <c r="H24" s="232" t="s">
        <v>485</v>
      </c>
      <c r="I24" s="237" t="s">
        <v>486</v>
      </c>
      <c r="J24" s="192"/>
      <c r="K24" s="231" t="s">
        <v>414</v>
      </c>
      <c r="L24" s="192"/>
      <c r="N24" s="135" t="s">
        <v>776</v>
      </c>
      <c r="O24" s="135"/>
      <c r="P24" s="135" t="s">
        <v>778</v>
      </c>
      <c r="Q24" s="135"/>
      <c r="R24" s="135"/>
      <c r="S24" s="135"/>
    </row>
    <row r="25" spans="8:19" x14ac:dyDescent="0.25">
      <c r="N25" s="135" t="s">
        <v>775</v>
      </c>
      <c r="O25" s="135"/>
      <c r="P25" s="135" t="s">
        <v>778</v>
      </c>
      <c r="Q25" s="135"/>
      <c r="R25" s="135"/>
      <c r="S25" s="135"/>
    </row>
    <row r="28" spans="8:19" x14ac:dyDescent="0.25">
      <c r="I28" s="384" t="s">
        <v>798</v>
      </c>
    </row>
    <row r="29" spans="8:19" x14ac:dyDescent="0.25">
      <c r="I29" s="385" t="s">
        <v>799</v>
      </c>
    </row>
    <row r="30" spans="8:19" x14ac:dyDescent="0.25">
      <c r="I30" s="400" t="s">
        <v>887</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4" t="s">
        <v>176</v>
      </c>
      <c r="G1" s="454"/>
      <c r="H1" s="454"/>
    </row>
    <row r="2" spans="1:8" ht="32.25" thickBot="1" x14ac:dyDescent="0.3">
      <c r="B2" s="167" t="s">
        <v>157</v>
      </c>
      <c r="C2" s="168" t="s">
        <v>158</v>
      </c>
      <c r="D2" s="168" t="s">
        <v>159</v>
      </c>
    </row>
    <row r="3" spans="1:8" ht="45.75" customHeight="1" thickBot="1" x14ac:dyDescent="0.3">
      <c r="A3" s="450" t="s">
        <v>160</v>
      </c>
      <c r="B3" s="451"/>
      <c r="C3" s="169"/>
      <c r="D3" s="194" t="s">
        <v>161</v>
      </c>
    </row>
    <row r="4" spans="1:8" ht="45" customHeight="1" thickBot="1" x14ac:dyDescent="0.3">
      <c r="A4" s="450"/>
      <c r="B4" s="452"/>
      <c r="C4" s="170"/>
      <c r="D4" s="195" t="s">
        <v>252</v>
      </c>
    </row>
    <row r="5" spans="1:8" ht="48" customHeight="1" thickBot="1" x14ac:dyDescent="0.3">
      <c r="A5" s="450"/>
      <c r="B5" s="452"/>
      <c r="C5" s="170"/>
      <c r="D5" s="196" t="s">
        <v>163</v>
      </c>
    </row>
    <row r="6" spans="1:8" ht="34.5" customHeight="1" thickBot="1" x14ac:dyDescent="0.3">
      <c r="A6" s="450"/>
      <c r="B6" s="453"/>
      <c r="C6" s="171"/>
      <c r="D6" s="197" t="s">
        <v>164</v>
      </c>
    </row>
    <row r="8" spans="1:8" x14ac:dyDescent="0.25">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75" defaultRowHeight="15.75" x14ac:dyDescent="0.25"/>
  <cols>
    <col min="1" max="1" width="12.125" customWidth="1"/>
    <col min="2" max="2" width="8.875" style="174"/>
    <col min="3" max="3" width="11.125" style="174" bestFit="1" customWidth="1"/>
    <col min="4" max="12" width="11.625" style="174" bestFit="1" customWidth="1"/>
    <col min="13" max="15" width="12.625" style="174" bestFit="1" customWidth="1"/>
  </cols>
  <sheetData>
    <row r="1" spans="1:15" x14ac:dyDescent="0.25">
      <c r="A1" s="181"/>
    </row>
    <row r="2" spans="1:15" x14ac:dyDescent="0.25">
      <c r="A2" s="183" t="s">
        <v>167</v>
      </c>
      <c r="N2" s="192"/>
      <c r="O2" s="192"/>
    </row>
    <row r="3" spans="1:15" x14ac:dyDescent="0.25">
      <c r="A3" s="455"/>
      <c r="B3" s="175" t="s">
        <v>170</v>
      </c>
      <c r="C3" s="175" t="s">
        <v>175</v>
      </c>
      <c r="D3" s="176" t="s">
        <v>248</v>
      </c>
      <c r="E3"/>
      <c r="F3"/>
      <c r="G3"/>
      <c r="H3"/>
      <c r="I3"/>
      <c r="J3"/>
      <c r="K3"/>
      <c r="L3"/>
      <c r="M3"/>
      <c r="N3"/>
      <c r="O3"/>
    </row>
    <row r="4" spans="1:15" x14ac:dyDescent="0.25">
      <c r="A4" s="455"/>
      <c r="B4" s="153" t="s">
        <v>171</v>
      </c>
      <c r="C4" s="177" t="s">
        <v>161</v>
      </c>
      <c r="D4" s="192"/>
      <c r="E4" s="192"/>
      <c r="F4" s="192"/>
      <c r="G4" s="192"/>
      <c r="H4" s="192"/>
      <c r="I4" s="192"/>
      <c r="J4" s="192"/>
      <c r="K4" s="192"/>
      <c r="L4" s="192"/>
      <c r="M4" s="192"/>
      <c r="N4" s="192"/>
      <c r="O4" s="192"/>
    </row>
    <row r="5" spans="1:15" x14ac:dyDescent="0.25">
      <c r="A5" s="455"/>
      <c r="B5" s="153" t="s">
        <v>172</v>
      </c>
      <c r="C5" s="178" t="s">
        <v>162</v>
      </c>
      <c r="D5" s="192"/>
      <c r="E5" s="192"/>
      <c r="F5" s="192"/>
      <c r="G5" s="192"/>
      <c r="H5" s="192"/>
      <c r="I5" s="192"/>
      <c r="J5" s="192"/>
      <c r="K5" s="192"/>
      <c r="L5" s="192"/>
      <c r="M5" s="192"/>
      <c r="N5" s="192"/>
      <c r="O5" s="192"/>
    </row>
    <row r="6" spans="1:15" x14ac:dyDescent="0.25">
      <c r="A6" s="455"/>
      <c r="B6" s="153" t="s">
        <v>173</v>
      </c>
      <c r="C6" s="179" t="s">
        <v>163</v>
      </c>
      <c r="D6" s="192"/>
      <c r="E6" s="192"/>
      <c r="F6" s="192"/>
      <c r="G6" s="192"/>
      <c r="H6" s="192"/>
      <c r="I6" s="192"/>
      <c r="J6" s="192"/>
      <c r="K6" s="192"/>
      <c r="L6" s="192"/>
      <c r="M6" s="192"/>
      <c r="N6" s="192"/>
      <c r="O6" s="192"/>
    </row>
    <row r="7" spans="1:15" x14ac:dyDescent="0.25">
      <c r="A7" s="455"/>
      <c r="B7" s="153" t="s">
        <v>174</v>
      </c>
      <c r="C7" s="180" t="s">
        <v>164</v>
      </c>
      <c r="D7" s="192"/>
      <c r="E7" s="192"/>
      <c r="F7" s="192"/>
      <c r="G7" s="192"/>
      <c r="H7" s="192"/>
      <c r="I7" s="192"/>
      <c r="J7" s="192"/>
      <c r="K7" s="192"/>
      <c r="L7" s="192"/>
      <c r="M7" s="192"/>
      <c r="N7" s="192"/>
      <c r="O7" s="192"/>
    </row>
    <row r="8" spans="1:15" x14ac:dyDescent="0.25">
      <c r="A8" s="154"/>
    </row>
    <row r="10" spans="1:15" x14ac:dyDescent="0.25">
      <c r="F10" s="192"/>
      <c r="G10" s="192"/>
      <c r="H10" s="192"/>
      <c r="I10" s="192"/>
      <c r="J10" s="192"/>
      <c r="K10" s="192"/>
      <c r="L10" s="192"/>
      <c r="M10" s="192"/>
    </row>
    <row r="11" spans="1:15" x14ac:dyDescent="0.25">
      <c r="A11" s="184" t="s">
        <v>168</v>
      </c>
      <c r="E11" s="192"/>
      <c r="F11" s="192"/>
      <c r="G11" s="192"/>
      <c r="H11" s="192"/>
      <c r="I11" s="192"/>
      <c r="J11" s="192"/>
      <c r="K11" s="192"/>
      <c r="L11" s="192"/>
      <c r="M11" s="192"/>
      <c r="N11"/>
      <c r="O11"/>
    </row>
    <row r="12" spans="1:15" x14ac:dyDescent="0.25">
      <c r="A12" s="456"/>
      <c r="B12" s="175" t="s">
        <v>170</v>
      </c>
      <c r="C12" s="175" t="s">
        <v>175</v>
      </c>
      <c r="D12" s="176" t="s">
        <v>169</v>
      </c>
      <c r="E12" s="192"/>
      <c r="F12" s="192"/>
      <c r="G12" s="192"/>
      <c r="H12" s="192"/>
      <c r="I12" s="192"/>
      <c r="J12" s="192"/>
      <c r="K12" s="192"/>
      <c r="L12" s="192"/>
      <c r="M12" s="192"/>
      <c r="N12"/>
      <c r="O12"/>
    </row>
    <row r="13" spans="1:15" x14ac:dyDescent="0.25">
      <c r="A13" s="456"/>
      <c r="B13" s="153" t="s">
        <v>171</v>
      </c>
      <c r="C13" s="177" t="s">
        <v>161</v>
      </c>
      <c r="D13" s="192"/>
      <c r="E13" s="192"/>
      <c r="F13" s="192"/>
      <c r="G13" s="192"/>
      <c r="H13" s="192"/>
      <c r="I13" s="192"/>
      <c r="J13" s="192"/>
      <c r="K13" s="192"/>
      <c r="L13" s="192"/>
      <c r="M13" s="192"/>
      <c r="N13"/>
      <c r="O13"/>
    </row>
    <row r="14" spans="1:15" x14ac:dyDescent="0.25">
      <c r="A14" s="456"/>
      <c r="B14" s="153" t="s">
        <v>172</v>
      </c>
      <c r="C14" s="178" t="s">
        <v>162</v>
      </c>
      <c r="D14" s="192"/>
      <c r="E14" s="192"/>
      <c r="F14" s="192"/>
      <c r="G14" s="192"/>
      <c r="H14" s="192"/>
      <c r="I14" s="192"/>
      <c r="J14" s="192"/>
      <c r="K14" s="192"/>
      <c r="L14" s="192"/>
      <c r="M14" s="192"/>
      <c r="N14"/>
      <c r="O14"/>
    </row>
    <row r="15" spans="1:15" x14ac:dyDescent="0.25">
      <c r="A15" s="456"/>
      <c r="B15" s="153" t="s">
        <v>173</v>
      </c>
      <c r="C15" s="179" t="s">
        <v>163</v>
      </c>
      <c r="D15" s="192"/>
      <c r="E15" s="192"/>
      <c r="F15" s="192"/>
      <c r="G15" s="192"/>
      <c r="H15" s="192"/>
      <c r="I15" s="192"/>
      <c r="J15" s="192"/>
      <c r="K15" s="192"/>
      <c r="L15" s="192"/>
      <c r="M15" s="192"/>
      <c r="N15"/>
      <c r="O15"/>
    </row>
    <row r="16" spans="1:15" x14ac:dyDescent="0.25">
      <c r="A16" s="456"/>
      <c r="B16" s="153" t="s">
        <v>174</v>
      </c>
      <c r="C16" s="180" t="s">
        <v>164</v>
      </c>
      <c r="D16" s="192"/>
      <c r="E16" s="192"/>
      <c r="F16" s="192"/>
      <c r="G16" s="192"/>
      <c r="H16" s="192"/>
      <c r="I16" s="192"/>
      <c r="J16" s="192"/>
      <c r="K16" s="192"/>
      <c r="L16" s="192"/>
      <c r="M16" s="192"/>
      <c r="N16"/>
      <c r="O16"/>
    </row>
    <row r="17" spans="1:15" x14ac:dyDescent="0.25">
      <c r="A17" s="154"/>
      <c r="D17" s="192"/>
      <c r="E17" s="192"/>
      <c r="F17" s="192"/>
      <c r="G17" s="192"/>
      <c r="H17" s="192"/>
      <c r="I17" s="192"/>
      <c r="J17" s="192"/>
      <c r="K17" s="192"/>
      <c r="L17" s="192"/>
      <c r="M17" s="192"/>
      <c r="N17"/>
      <c r="O17"/>
    </row>
    <row r="18" spans="1:15" x14ac:dyDescent="0.25">
      <c r="A18" s="154"/>
      <c r="D18" s="192"/>
      <c r="E18" s="192"/>
      <c r="F18" s="192"/>
      <c r="G18" s="192"/>
      <c r="H18" s="192"/>
      <c r="I18" s="192"/>
      <c r="J18" s="192"/>
      <c r="K18" s="192"/>
      <c r="L18" s="192"/>
      <c r="M18" s="192"/>
    </row>
    <row r="19" spans="1:15" x14ac:dyDescent="0.25">
      <c r="A19" s="154"/>
      <c r="D19" s="192"/>
      <c r="E19" s="192"/>
      <c r="F19" s="192"/>
      <c r="G19" s="192"/>
      <c r="H19" s="192"/>
      <c r="I19" s="192"/>
      <c r="J19" s="192"/>
      <c r="K19" s="192"/>
      <c r="L19" s="192"/>
      <c r="M19" s="192"/>
    </row>
    <row r="20" spans="1:15" x14ac:dyDescent="0.25">
      <c r="A20" s="154"/>
      <c r="D20" s="192"/>
      <c r="E20" s="192"/>
      <c r="F20" s="192"/>
      <c r="G20" s="192"/>
      <c r="H20" s="192"/>
      <c r="I20" s="192"/>
      <c r="J20" s="192"/>
      <c r="K20" s="192"/>
      <c r="L20" s="192"/>
      <c r="M20" s="192"/>
    </row>
    <row r="21" spans="1:15" x14ac:dyDescent="0.25">
      <c r="A21" s="154"/>
      <c r="D21" s="192"/>
      <c r="E21" s="192"/>
      <c r="F21" s="192"/>
      <c r="G21" s="192"/>
      <c r="H21" s="192"/>
      <c r="I21" s="192"/>
      <c r="J21" s="192"/>
      <c r="K21" s="192"/>
      <c r="L21" s="192"/>
      <c r="M21" s="192"/>
    </row>
    <row r="22" spans="1:15" x14ac:dyDescent="0.25">
      <c r="A22" s="154"/>
      <c r="D22" s="192"/>
      <c r="E22" s="192"/>
      <c r="F22" s="192"/>
      <c r="G22" s="192"/>
      <c r="H22" s="192"/>
      <c r="I22" s="192"/>
      <c r="J22" s="192"/>
      <c r="K22" s="192"/>
      <c r="L22" s="192"/>
      <c r="M22" s="192"/>
    </row>
    <row r="23" spans="1:15" x14ac:dyDescent="0.25">
      <c r="A23" s="154"/>
      <c r="D23" s="192"/>
      <c r="E23" s="192"/>
      <c r="F23" s="192"/>
      <c r="G23" s="192"/>
      <c r="H23" s="192"/>
      <c r="I23" s="192"/>
      <c r="J23" s="192"/>
      <c r="K23" s="192"/>
      <c r="L23" s="192"/>
      <c r="M23" s="192"/>
    </row>
    <row r="24" spans="1:15" x14ac:dyDescent="0.25">
      <c r="A24" s="154"/>
      <c r="D24" s="192"/>
      <c r="E24" s="192"/>
      <c r="F24" s="192"/>
      <c r="G24" s="192"/>
      <c r="H24" s="192"/>
      <c r="I24" s="192"/>
      <c r="J24" s="192"/>
      <c r="K24" s="192"/>
      <c r="L24" s="192"/>
      <c r="M24" s="192"/>
    </row>
    <row r="25" spans="1:15" x14ac:dyDescent="0.25">
      <c r="A25" s="154"/>
      <c r="D25" s="192"/>
      <c r="E25" s="192"/>
      <c r="F25" s="192"/>
      <c r="G25" s="192"/>
      <c r="H25" s="192"/>
      <c r="I25" s="192"/>
      <c r="J25" s="192"/>
      <c r="K25" s="192"/>
      <c r="L25" s="192"/>
      <c r="M25" s="192"/>
    </row>
    <row r="26" spans="1:15" x14ac:dyDescent="0.25">
      <c r="A26" s="154"/>
      <c r="D26" s="192"/>
      <c r="E26" s="192"/>
      <c r="F26" s="192"/>
      <c r="G26" s="192"/>
      <c r="H26" s="192"/>
      <c r="I26" s="192"/>
      <c r="J26" s="192"/>
      <c r="K26" s="192"/>
      <c r="L26" s="192"/>
      <c r="M26" s="192"/>
    </row>
    <row r="28" spans="1:15" x14ac:dyDescent="0.25">
      <c r="F28" s="192"/>
      <c r="G28" s="192"/>
      <c r="H28" s="192"/>
      <c r="I28" s="192"/>
      <c r="L28"/>
      <c r="M28"/>
      <c r="N28"/>
      <c r="O28"/>
    </row>
    <row r="29" spans="1:15" x14ac:dyDescent="0.25">
      <c r="A29" s="192"/>
      <c r="B29" s="192"/>
      <c r="C29" s="192"/>
      <c r="D29" s="192"/>
      <c r="E29" s="192"/>
      <c r="H29"/>
      <c r="I29"/>
      <c r="J29"/>
      <c r="K29"/>
      <c r="L29"/>
      <c r="M29"/>
      <c r="N29"/>
      <c r="O29"/>
    </row>
    <row r="30" spans="1:15" ht="15.75" customHeight="1" x14ac:dyDescent="0.25">
      <c r="A30" s="192"/>
      <c r="B30" s="192"/>
      <c r="C30" s="192"/>
      <c r="D30" s="192"/>
      <c r="E30" s="192"/>
      <c r="H30"/>
      <c r="I30"/>
      <c r="J30"/>
      <c r="K30"/>
      <c r="L30"/>
      <c r="M30"/>
      <c r="N30"/>
      <c r="O30"/>
    </row>
    <row r="31" spans="1:15" x14ac:dyDescent="0.25">
      <c r="A31" s="192"/>
      <c r="B31" s="192"/>
      <c r="C31" s="192"/>
      <c r="D31" s="192"/>
      <c r="E31" s="192"/>
      <c r="H31"/>
      <c r="I31"/>
      <c r="J31"/>
      <c r="K31"/>
      <c r="L31"/>
      <c r="M31"/>
      <c r="N31"/>
      <c r="O31"/>
    </row>
    <row r="32" spans="1:15" x14ac:dyDescent="0.25">
      <c r="A32" s="192"/>
      <c r="B32" s="192"/>
      <c r="C32" s="192"/>
      <c r="D32" s="192"/>
      <c r="E32" s="192"/>
      <c r="H32"/>
      <c r="I32"/>
      <c r="J32"/>
      <c r="K32"/>
      <c r="L32"/>
      <c r="M32"/>
      <c r="N32"/>
      <c r="O32"/>
    </row>
    <row r="33" spans="1:15" x14ac:dyDescent="0.25">
      <c r="A33" s="192"/>
      <c r="B33" s="192"/>
      <c r="C33" s="192"/>
      <c r="D33" s="192"/>
      <c r="E33" s="192"/>
      <c r="H33"/>
      <c r="I33"/>
      <c r="J33"/>
      <c r="K33"/>
      <c r="L33"/>
      <c r="M33"/>
      <c r="N33"/>
      <c r="O33"/>
    </row>
    <row r="34" spans="1:15" x14ac:dyDescent="0.25">
      <c r="A34" s="192"/>
      <c r="B34" s="192"/>
      <c r="C34" s="192"/>
      <c r="D34" s="192"/>
      <c r="E34" s="192"/>
      <c r="H34"/>
      <c r="I34"/>
      <c r="J34"/>
      <c r="K34"/>
      <c r="L34"/>
      <c r="M34"/>
      <c r="N34"/>
      <c r="O34"/>
    </row>
    <row r="35" spans="1:15" x14ac:dyDescent="0.25">
      <c r="A35" s="154"/>
      <c r="D35" s="192"/>
      <c r="E35" s="192"/>
      <c r="F35" s="192"/>
      <c r="G35" s="192"/>
      <c r="H35" s="192"/>
      <c r="I35" s="192"/>
      <c r="L35"/>
      <c r="M35"/>
      <c r="N35"/>
      <c r="O35"/>
    </row>
    <row r="36" spans="1:15" x14ac:dyDescent="0.25">
      <c r="A36" s="154"/>
      <c r="D36" s="192"/>
      <c r="E36" s="192"/>
      <c r="F36" s="192"/>
      <c r="G36" s="192"/>
      <c r="H36" s="192"/>
      <c r="I36" s="192"/>
      <c r="L36"/>
      <c r="M36"/>
      <c r="N36"/>
      <c r="O36"/>
    </row>
    <row r="37" spans="1:15" x14ac:dyDescent="0.25">
      <c r="A37" s="154"/>
      <c r="D37" s="192"/>
      <c r="E37" s="192"/>
      <c r="F37" s="192"/>
      <c r="G37" s="192"/>
      <c r="H37" s="192"/>
      <c r="I37" s="192"/>
    </row>
    <row r="38" spans="1:15" x14ac:dyDescent="0.25">
      <c r="A38" s="154"/>
      <c r="D38" s="192"/>
      <c r="E38" s="192"/>
      <c r="F38" s="192"/>
      <c r="G38" s="192"/>
      <c r="H38" s="192"/>
      <c r="I38" s="192"/>
    </row>
    <row r="39" spans="1:15" x14ac:dyDescent="0.25">
      <c r="A39" s="154"/>
    </row>
    <row r="40" spans="1:15" x14ac:dyDescent="0.25">
      <c r="A40" s="154"/>
    </row>
    <row r="41" spans="1:15" x14ac:dyDescent="0.25">
      <c r="A41" s="154"/>
    </row>
    <row r="42" spans="1:15" x14ac:dyDescent="0.25">
      <c r="A42" s="154"/>
    </row>
    <row r="43" spans="1:15" x14ac:dyDescent="0.25">
      <c r="A43" s="154"/>
    </row>
    <row r="44" spans="1:15" x14ac:dyDescent="0.25">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8" t="s">
        <v>12</v>
      </c>
      <c r="Z1" s="439"/>
      <c r="AA1" s="439"/>
      <c r="AB1" s="440"/>
      <c r="AC1" s="438" t="s">
        <v>13</v>
      </c>
      <c r="AD1" s="439"/>
      <c r="AE1" s="439"/>
      <c r="AF1" s="440"/>
      <c r="AG1" s="441" t="s">
        <v>14</v>
      </c>
      <c r="AH1" s="442"/>
      <c r="AI1" s="442"/>
      <c r="AJ1" s="442"/>
      <c r="AK1" s="441" t="s">
        <v>68</v>
      </c>
      <c r="AL1" s="442"/>
      <c r="AM1" s="442"/>
      <c r="AN1" s="442"/>
    </row>
    <row r="2" spans="1:40" s="27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6" t="s">
        <v>759</v>
      </c>
      <c r="Q2" s="379" t="s">
        <v>762</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03" t="s">
        <v>72</v>
      </c>
      <c r="B3" s="274" t="str">
        <f t="shared" ref="B3" si="0">CONCATENATE("Indicatore ",C3," - ",D3)</f>
        <v>Indicatore 1 - Counterparty rating</v>
      </c>
      <c r="C3" s="21">
        <v>1</v>
      </c>
      <c r="D3" s="78" t="s">
        <v>827</v>
      </c>
      <c r="E3" s="77" t="s">
        <v>828</v>
      </c>
      <c r="F3" s="21" t="s">
        <v>829</v>
      </c>
      <c r="G3" s="200" t="s">
        <v>65</v>
      </c>
      <c r="H3" s="188" t="s">
        <v>891</v>
      </c>
      <c r="I3" s="78" t="s">
        <v>59</v>
      </c>
      <c r="J3" s="78" t="s">
        <v>28</v>
      </c>
      <c r="K3" s="188" t="s">
        <v>830</v>
      </c>
      <c r="L3" s="188" t="s">
        <v>421</v>
      </c>
      <c r="M3" s="102" t="s">
        <v>831</v>
      </c>
      <c r="N3" s="234"/>
      <c r="O3" s="77" t="s">
        <v>832</v>
      </c>
      <c r="P3" s="77" t="s">
        <v>886</v>
      </c>
      <c r="Q3" s="6">
        <v>1</v>
      </c>
      <c r="R3" s="6" t="s">
        <v>10</v>
      </c>
      <c r="S3" s="6" t="s">
        <v>10</v>
      </c>
      <c r="T3" s="6" t="s">
        <v>10</v>
      </c>
      <c r="U3" s="6"/>
      <c r="V3" s="6"/>
      <c r="W3" s="399" t="s">
        <v>4</v>
      </c>
      <c r="X3" s="22"/>
      <c r="Y3" s="33"/>
      <c r="Z3" s="22"/>
      <c r="AA3" s="22"/>
      <c r="AB3" s="22"/>
      <c r="AC3" s="22"/>
      <c r="AD3" s="22"/>
      <c r="AE3" s="22"/>
      <c r="AF3" s="22"/>
      <c r="AG3" s="22"/>
      <c r="AH3" s="22"/>
      <c r="AI3" s="42"/>
      <c r="AJ3" s="22"/>
      <c r="AK3" s="276"/>
      <c r="AL3" s="20"/>
      <c r="AM3" s="20"/>
      <c r="AN3" s="20"/>
    </row>
    <row r="4" spans="1:40" ht="25.5" x14ac:dyDescent="0.2">
      <c r="A4" s="359" t="s">
        <v>72</v>
      </c>
      <c r="B4" s="274" t="str">
        <f t="shared" ref="B4:B32" si="1">CONCATENATE("Indicatore ",C4," - ",D4)</f>
        <v>Indicatore 2 - CRR Default</v>
      </c>
      <c r="C4" s="21">
        <v>2</v>
      </c>
      <c r="D4" s="78" t="s">
        <v>47</v>
      </c>
      <c r="E4" s="77" t="s">
        <v>465</v>
      </c>
      <c r="F4" s="21" t="s">
        <v>276</v>
      </c>
      <c r="G4" s="200" t="s">
        <v>65</v>
      </c>
      <c r="H4" s="188" t="s">
        <v>105</v>
      </c>
      <c r="I4" s="78" t="s">
        <v>28</v>
      </c>
      <c r="J4" s="78" t="s">
        <v>28</v>
      </c>
      <c r="K4" s="188" t="s">
        <v>50</v>
      </c>
      <c r="L4" s="188" t="s">
        <v>106</v>
      </c>
      <c r="M4" s="102" t="s">
        <v>51</v>
      </c>
      <c r="N4" s="234"/>
      <c r="O4" s="77" t="s">
        <v>283</v>
      </c>
      <c r="P4" s="77" t="s">
        <v>481</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78.5" x14ac:dyDescent="0.2">
      <c r="A5" s="398" t="s">
        <v>72</v>
      </c>
      <c r="B5" s="274" t="s">
        <v>837</v>
      </c>
      <c r="C5" s="21">
        <v>3</v>
      </c>
      <c r="D5" s="78" t="s">
        <v>838</v>
      </c>
      <c r="E5" s="77" t="s">
        <v>839</v>
      </c>
      <c r="F5" s="21" t="s">
        <v>46</v>
      </c>
      <c r="G5" s="200" t="s">
        <v>840</v>
      </c>
      <c r="H5" s="188" t="s">
        <v>841</v>
      </c>
      <c r="I5" s="78" t="s">
        <v>842</v>
      </c>
      <c r="J5" s="78" t="s">
        <v>843</v>
      </c>
      <c r="K5" s="188" t="s">
        <v>177</v>
      </c>
      <c r="L5" s="188" t="s">
        <v>844</v>
      </c>
      <c r="M5" s="102" t="s">
        <v>845</v>
      </c>
      <c r="N5" s="234"/>
      <c r="O5" s="77" t="s">
        <v>846</v>
      </c>
      <c r="P5" s="236" t="s">
        <v>893</v>
      </c>
      <c r="Q5" s="6">
        <v>1</v>
      </c>
      <c r="R5" s="6" t="s">
        <v>10</v>
      </c>
      <c r="S5" s="6" t="s">
        <v>10</v>
      </c>
      <c r="T5" s="6" t="s">
        <v>10</v>
      </c>
      <c r="U5" s="6" t="s">
        <v>895</v>
      </c>
      <c r="V5" s="6"/>
      <c r="W5" s="256" t="s">
        <v>10</v>
      </c>
      <c r="X5" s="22"/>
      <c r="Y5" s="33" t="s">
        <v>19</v>
      </c>
      <c r="Z5" s="22">
        <v>0</v>
      </c>
      <c r="AA5" s="22" t="s">
        <v>19</v>
      </c>
      <c r="AB5" s="23"/>
      <c r="AC5" s="23">
        <v>1000000</v>
      </c>
      <c r="AD5" s="23">
        <v>0</v>
      </c>
      <c r="AE5" s="23">
        <v>-1000000</v>
      </c>
      <c r="AF5" s="22"/>
      <c r="AG5" s="23" t="s">
        <v>833</v>
      </c>
      <c r="AH5" s="23" t="s">
        <v>833</v>
      </c>
      <c r="AI5" s="43" t="s">
        <v>833</v>
      </c>
      <c r="AJ5" s="22"/>
      <c r="AK5" s="276"/>
      <c r="AL5" s="20"/>
      <c r="AM5" s="20"/>
      <c r="AN5" s="20"/>
    </row>
    <row r="6" spans="1:40" ht="204" x14ac:dyDescent="0.2">
      <c r="A6" s="398" t="s">
        <v>72</v>
      </c>
      <c r="B6" s="274" t="s">
        <v>847</v>
      </c>
      <c r="C6" s="21">
        <v>4</v>
      </c>
      <c r="D6" s="78" t="s">
        <v>848</v>
      </c>
      <c r="E6" s="77" t="s">
        <v>849</v>
      </c>
      <c r="F6" s="21" t="s">
        <v>46</v>
      </c>
      <c r="G6" s="200" t="s">
        <v>840</v>
      </c>
      <c r="H6" s="188" t="s">
        <v>850</v>
      </c>
      <c r="I6" s="78" t="s">
        <v>851</v>
      </c>
      <c r="J6" s="78" t="s">
        <v>852</v>
      </c>
      <c r="K6" s="188" t="s">
        <v>177</v>
      </c>
      <c r="L6" s="188" t="s">
        <v>844</v>
      </c>
      <c r="M6" s="102" t="s">
        <v>845</v>
      </c>
      <c r="N6" s="234"/>
      <c r="O6" s="77" t="s">
        <v>853</v>
      </c>
      <c r="P6" s="236" t="s">
        <v>894</v>
      </c>
      <c r="Q6" s="6" t="s">
        <v>763</v>
      </c>
      <c r="R6" s="6" t="s">
        <v>10</v>
      </c>
      <c r="S6" s="6" t="s">
        <v>10</v>
      </c>
      <c r="T6" s="6" t="s">
        <v>10</v>
      </c>
      <c r="U6" s="6" t="s">
        <v>895</v>
      </c>
      <c r="V6" s="6"/>
      <c r="W6" s="256" t="s">
        <v>10</v>
      </c>
      <c r="X6" s="22"/>
      <c r="Y6" s="33" t="s">
        <v>19</v>
      </c>
      <c r="Z6" s="22">
        <v>0</v>
      </c>
      <c r="AA6" s="22" t="s">
        <v>19</v>
      </c>
      <c r="AB6" s="23"/>
      <c r="AC6" s="23">
        <v>1000000</v>
      </c>
      <c r="AD6" s="23">
        <v>0</v>
      </c>
      <c r="AE6" s="23" t="s">
        <v>834</v>
      </c>
      <c r="AF6" s="22"/>
      <c r="AG6" s="23" t="s">
        <v>834</v>
      </c>
      <c r="AH6" s="23" t="s">
        <v>834</v>
      </c>
      <c r="AI6" s="43" t="s">
        <v>834</v>
      </c>
      <c r="AJ6" s="22"/>
      <c r="AK6" s="276"/>
      <c r="AL6" s="20"/>
      <c r="AM6" s="20"/>
      <c r="AN6" s="20"/>
    </row>
    <row r="7" spans="1:40" ht="255" x14ac:dyDescent="0.2">
      <c r="A7" s="398" t="s">
        <v>72</v>
      </c>
      <c r="B7" s="274" t="s">
        <v>854</v>
      </c>
      <c r="C7" s="21">
        <v>5</v>
      </c>
      <c r="D7" s="78" t="s">
        <v>855</v>
      </c>
      <c r="E7" s="77" t="s">
        <v>856</v>
      </c>
      <c r="F7" s="21" t="s">
        <v>46</v>
      </c>
      <c r="G7" s="200" t="s">
        <v>857</v>
      </c>
      <c r="H7" s="188" t="s">
        <v>858</v>
      </c>
      <c r="I7" s="78" t="s">
        <v>859</v>
      </c>
      <c r="J7" s="78" t="s">
        <v>860</v>
      </c>
      <c r="K7" s="188" t="s">
        <v>177</v>
      </c>
      <c r="L7" s="188" t="s">
        <v>844</v>
      </c>
      <c r="M7" s="102" t="s">
        <v>845</v>
      </c>
      <c r="N7" s="234"/>
      <c r="O7" s="77" t="s">
        <v>861</v>
      </c>
      <c r="P7" s="236" t="s">
        <v>898</v>
      </c>
      <c r="Q7" s="6" t="s">
        <v>763</v>
      </c>
      <c r="R7" s="6" t="s">
        <v>10</v>
      </c>
      <c r="S7" s="6" t="s">
        <v>10</v>
      </c>
      <c r="T7" s="6" t="s">
        <v>10</v>
      </c>
      <c r="U7" s="6" t="s">
        <v>895</v>
      </c>
      <c r="V7" s="6"/>
      <c r="W7" s="256" t="s">
        <v>10</v>
      </c>
      <c r="X7" s="22"/>
      <c r="Y7" s="33" t="s">
        <v>19</v>
      </c>
      <c r="Z7" s="22">
        <v>0</v>
      </c>
      <c r="AA7" s="22" t="s">
        <v>19</v>
      </c>
      <c r="AB7" s="23"/>
      <c r="AC7" s="23">
        <v>1000000</v>
      </c>
      <c r="AD7" s="23" t="s">
        <v>835</v>
      </c>
      <c r="AE7" s="23" t="s">
        <v>836</v>
      </c>
      <c r="AF7" s="22"/>
      <c r="AG7" s="23">
        <v>1000000</v>
      </c>
      <c r="AH7" s="23" t="s">
        <v>835</v>
      </c>
      <c r="AI7" s="43" t="s">
        <v>836</v>
      </c>
      <c r="AJ7" s="22"/>
      <c r="AK7" s="276"/>
      <c r="AL7" s="20"/>
      <c r="AM7" s="20"/>
      <c r="AN7" s="20"/>
    </row>
    <row r="8" spans="1:40" ht="38.25" x14ac:dyDescent="0.2">
      <c r="A8" s="359" t="s">
        <v>72</v>
      </c>
      <c r="B8" s="274" t="str">
        <f t="shared" si="1"/>
        <v>Indicatore 6 - Past Due</v>
      </c>
      <c r="C8" s="21">
        <v>6</v>
      </c>
      <c r="D8" s="78" t="s">
        <v>48</v>
      </c>
      <c r="E8" s="77" t="s">
        <v>466</v>
      </c>
      <c r="F8" s="21" t="s">
        <v>276</v>
      </c>
      <c r="G8" s="200" t="s">
        <v>65</v>
      </c>
      <c r="H8" s="188" t="s">
        <v>107</v>
      </c>
      <c r="I8" s="78" t="s">
        <v>59</v>
      </c>
      <c r="J8" s="78" t="s">
        <v>28</v>
      </c>
      <c r="K8" s="188" t="s">
        <v>52</v>
      </c>
      <c r="L8" s="188" t="s">
        <v>106</v>
      </c>
      <c r="M8" s="102" t="s">
        <v>35</v>
      </c>
      <c r="N8" s="234"/>
      <c r="O8" s="77" t="s">
        <v>284</v>
      </c>
      <c r="P8" s="77" t="s">
        <v>481</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3.75" x14ac:dyDescent="0.2">
      <c r="A9" s="359" t="s">
        <v>72</v>
      </c>
      <c r="B9" s="274" t="str">
        <f t="shared" si="1"/>
        <v>Indicatore 7 - Forborne NPE</v>
      </c>
      <c r="C9" s="21">
        <f t="shared" ref="C9:C20" si="3">C8+1</f>
        <v>7</v>
      </c>
      <c r="D9" s="78" t="s">
        <v>49</v>
      </c>
      <c r="E9" s="77" t="s">
        <v>464</v>
      </c>
      <c r="F9" s="21" t="s">
        <v>276</v>
      </c>
      <c r="G9" s="200" t="s">
        <v>65</v>
      </c>
      <c r="H9" s="188" t="s">
        <v>108</v>
      </c>
      <c r="I9" s="78" t="s">
        <v>28</v>
      </c>
      <c r="J9" s="78" t="s">
        <v>28</v>
      </c>
      <c r="K9" s="188" t="s">
        <v>52</v>
      </c>
      <c r="L9" s="188" t="s">
        <v>106</v>
      </c>
      <c r="M9" s="102" t="s">
        <v>53</v>
      </c>
      <c r="N9" s="234"/>
      <c r="O9" s="77" t="s">
        <v>285</v>
      </c>
      <c r="P9" s="77" t="s">
        <v>481</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1" x14ac:dyDescent="0.2">
      <c r="A10" s="403" t="s">
        <v>72</v>
      </c>
      <c r="B10" s="274" t="s">
        <v>862</v>
      </c>
      <c r="C10" s="21">
        <v>9</v>
      </c>
      <c r="D10" s="78" t="s">
        <v>863</v>
      </c>
      <c r="E10" s="77" t="s">
        <v>65</v>
      </c>
      <c r="F10" s="21" t="s">
        <v>46</v>
      </c>
      <c r="G10" s="200" t="s">
        <v>65</v>
      </c>
      <c r="H10" s="188" t="s">
        <v>864</v>
      </c>
      <c r="I10" s="78" t="s">
        <v>28</v>
      </c>
      <c r="J10" s="78" t="s">
        <v>28</v>
      </c>
      <c r="K10" s="188" t="s">
        <v>177</v>
      </c>
      <c r="L10" s="188" t="s">
        <v>421</v>
      </c>
      <c r="M10" s="102" t="s">
        <v>35</v>
      </c>
      <c r="N10" s="234"/>
      <c r="O10" s="77" t="s">
        <v>865</v>
      </c>
      <c r="P10" s="77" t="s">
        <v>880</v>
      </c>
      <c r="Q10" s="6">
        <v>1</v>
      </c>
      <c r="R10" s="6" t="s">
        <v>10</v>
      </c>
      <c r="S10" s="6" t="s">
        <v>10</v>
      </c>
      <c r="T10" s="6" t="s">
        <v>10</v>
      </c>
      <c r="U10" s="6"/>
      <c r="V10" s="6"/>
      <c r="W10" s="399" t="s">
        <v>4</v>
      </c>
      <c r="X10" s="22"/>
      <c r="Y10" s="33"/>
      <c r="Z10" s="22"/>
      <c r="AA10" s="22"/>
      <c r="AB10" s="22"/>
      <c r="AC10" s="22"/>
      <c r="AD10" s="22"/>
      <c r="AE10" s="22"/>
      <c r="AF10" s="22"/>
      <c r="AG10" s="22"/>
      <c r="AH10" s="22"/>
      <c r="AI10" s="42"/>
      <c r="AJ10" s="22"/>
      <c r="AK10" s="276"/>
      <c r="AL10" s="20"/>
      <c r="AM10" s="20"/>
      <c r="AN10" s="20"/>
    </row>
    <row r="11" spans="1:40" ht="51" x14ac:dyDescent="0.2">
      <c r="A11" s="359"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481</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1" x14ac:dyDescent="0.2">
      <c r="A12" s="359"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481</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27.5" x14ac:dyDescent="0.2">
      <c r="A13" s="359"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481</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1" x14ac:dyDescent="0.2">
      <c r="A14" s="359"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481</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89.25" x14ac:dyDescent="0.2">
      <c r="A15" s="374" t="s">
        <v>72</v>
      </c>
      <c r="B15" s="375"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421</v>
      </c>
      <c r="M15" s="201" t="s">
        <v>256</v>
      </c>
      <c r="N15" s="234"/>
      <c r="O15" s="77" t="s">
        <v>888</v>
      </c>
      <c r="P15" s="214" t="s">
        <v>897</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38.25" x14ac:dyDescent="0.2">
      <c r="A16" s="359"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481</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38.25" x14ac:dyDescent="0.2">
      <c r="A17" s="359"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481</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3.75" x14ac:dyDescent="0.2">
      <c r="A18" s="359"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481</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38.25" x14ac:dyDescent="0.2">
      <c r="A19" s="377" t="s">
        <v>72</v>
      </c>
      <c r="B19" s="375"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421</v>
      </c>
      <c r="M19" s="201" t="s">
        <v>256</v>
      </c>
      <c r="N19" s="189" t="s">
        <v>98</v>
      </c>
      <c r="O19" s="77" t="s">
        <v>311</v>
      </c>
      <c r="P19" s="77" t="s">
        <v>311</v>
      </c>
      <c r="Q19" s="6" t="s">
        <v>763</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38.25" x14ac:dyDescent="0.2">
      <c r="A20" s="377" t="s">
        <v>72</v>
      </c>
      <c r="B20" s="375"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421</v>
      </c>
      <c r="M20" s="201" t="s">
        <v>256</v>
      </c>
      <c r="N20" s="189" t="s">
        <v>98</v>
      </c>
      <c r="O20" s="77" t="s">
        <v>312</v>
      </c>
      <c r="P20" s="77" t="s">
        <v>312</v>
      </c>
      <c r="Q20" s="6" t="s">
        <v>763</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38.25" x14ac:dyDescent="0.2">
      <c r="A21" s="403" t="s">
        <v>72</v>
      </c>
      <c r="B21" s="375" t="s">
        <v>866</v>
      </c>
      <c r="C21" s="21">
        <v>21</v>
      </c>
      <c r="D21" s="202" t="s">
        <v>867</v>
      </c>
      <c r="E21" s="77" t="s">
        <v>65</v>
      </c>
      <c r="F21" s="21" t="s">
        <v>46</v>
      </c>
      <c r="G21" s="185" t="s">
        <v>103</v>
      </c>
      <c r="H21" s="236" t="s">
        <v>868</v>
      </c>
      <c r="I21" s="78"/>
      <c r="J21" s="78"/>
      <c r="K21" s="188" t="s">
        <v>52</v>
      </c>
      <c r="L21" s="47" t="s">
        <v>114</v>
      </c>
      <c r="M21" s="201" t="s">
        <v>69</v>
      </c>
      <c r="N21" s="189" t="s">
        <v>98</v>
      </c>
      <c r="O21" s="55" t="s">
        <v>869</v>
      </c>
      <c r="P21" s="55" t="s">
        <v>881</v>
      </c>
      <c r="Q21" s="6">
        <v>1</v>
      </c>
      <c r="R21" s="6" t="s">
        <v>10</v>
      </c>
      <c r="S21" s="6" t="s">
        <v>10</v>
      </c>
      <c r="T21" s="6" t="s">
        <v>10</v>
      </c>
      <c r="U21" s="6"/>
      <c r="V21" s="6"/>
      <c r="W21" s="399" t="s">
        <v>4</v>
      </c>
      <c r="X21" s="22"/>
      <c r="Y21" s="33"/>
      <c r="Z21" s="22"/>
      <c r="AA21" s="22"/>
      <c r="AB21" s="22"/>
      <c r="AC21" s="22"/>
      <c r="AD21" s="22"/>
      <c r="AE21" s="22"/>
      <c r="AF21" s="22"/>
      <c r="AG21" s="22"/>
      <c r="AH21" s="22"/>
      <c r="AI21" s="42"/>
      <c r="AJ21" s="22"/>
      <c r="AK21" s="276"/>
      <c r="AL21" s="20"/>
      <c r="AM21" s="20"/>
      <c r="AN21" s="20"/>
    </row>
    <row r="22" spans="1:40" ht="38.25" x14ac:dyDescent="0.2">
      <c r="A22" s="359"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481</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1" x14ac:dyDescent="0.2">
      <c r="A23" s="401" t="s">
        <v>72</v>
      </c>
      <c r="B23" s="274" t="str">
        <f>CONCATENATE("Indicatore ",C23," - ",D23)</f>
        <v>Indicatore 23 - Rating</v>
      </c>
      <c r="C23" s="21">
        <v>23</v>
      </c>
      <c r="D23" s="402" t="s">
        <v>889</v>
      </c>
      <c r="E23" s="77" t="s">
        <v>828</v>
      </c>
      <c r="F23" s="21" t="s">
        <v>829</v>
      </c>
      <c r="G23" s="200" t="s">
        <v>65</v>
      </c>
      <c r="H23" s="366" t="s">
        <v>892</v>
      </c>
      <c r="I23" s="78"/>
      <c r="J23" s="78"/>
      <c r="K23" s="188" t="s">
        <v>830</v>
      </c>
      <c r="L23" s="188" t="s">
        <v>421</v>
      </c>
      <c r="M23" s="102" t="s">
        <v>831</v>
      </c>
      <c r="N23" s="234"/>
      <c r="O23" s="77" t="s">
        <v>890</v>
      </c>
      <c r="P23" s="214" t="s">
        <v>896</v>
      </c>
      <c r="Q23" s="6">
        <v>1</v>
      </c>
      <c r="R23" s="6" t="s">
        <v>10</v>
      </c>
      <c r="S23" s="6" t="s">
        <v>10</v>
      </c>
      <c r="T23" s="6" t="s">
        <v>10</v>
      </c>
      <c r="U23" s="6"/>
      <c r="V23" s="6"/>
      <c r="W23" s="399" t="s">
        <v>4</v>
      </c>
      <c r="X23" s="22"/>
      <c r="Y23" s="33"/>
      <c r="Z23" s="22"/>
      <c r="AA23" s="22"/>
      <c r="AB23" s="22"/>
      <c r="AC23" s="22"/>
      <c r="AD23" s="22"/>
      <c r="AE23" s="22"/>
      <c r="AF23" s="22"/>
      <c r="AG23" s="22"/>
      <c r="AH23" s="22"/>
      <c r="AI23" s="42"/>
      <c r="AJ23" s="22"/>
      <c r="AK23" s="276"/>
      <c r="AL23" s="20"/>
      <c r="AM23" s="20"/>
      <c r="AN23" s="20"/>
    </row>
    <row r="24" spans="1:40" ht="25.5" x14ac:dyDescent="0.2">
      <c r="A24" s="359" t="s">
        <v>72</v>
      </c>
      <c r="B24" s="274" t="str">
        <f t="shared" si="1"/>
        <v>Indicatore 26 - Past due public creditors / employees</v>
      </c>
      <c r="C24" s="21">
        <v>26</v>
      </c>
      <c r="D24" s="78" t="s">
        <v>61</v>
      </c>
      <c r="E24" s="77" t="s">
        <v>467</v>
      </c>
      <c r="F24" s="21" t="s">
        <v>276</v>
      </c>
      <c r="G24" s="185" t="s">
        <v>103</v>
      </c>
      <c r="H24" s="188" t="s">
        <v>128</v>
      </c>
      <c r="I24" s="78"/>
      <c r="J24" s="78"/>
      <c r="K24" s="188" t="s">
        <v>52</v>
      </c>
      <c r="L24" s="188" t="s">
        <v>114</v>
      </c>
      <c r="M24" s="102" t="s">
        <v>69</v>
      </c>
      <c r="N24" s="189" t="s">
        <v>98</v>
      </c>
      <c r="O24" s="77" t="s">
        <v>294</v>
      </c>
      <c r="P24" s="77" t="s">
        <v>481</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5.5" x14ac:dyDescent="0.2">
      <c r="A25" s="359" t="s">
        <v>72</v>
      </c>
      <c r="B25" s="274" t="str">
        <f t="shared" si="1"/>
        <v>Indicatore 27 - Collateral Value Decrease</v>
      </c>
      <c r="C25" s="21">
        <v>27</v>
      </c>
      <c r="D25" s="78" t="s">
        <v>62</v>
      </c>
      <c r="E25" s="77" t="s">
        <v>468</v>
      </c>
      <c r="F25" s="21" t="s">
        <v>276</v>
      </c>
      <c r="G25" s="185" t="s">
        <v>103</v>
      </c>
      <c r="H25" s="188" t="s">
        <v>130</v>
      </c>
      <c r="I25" s="78"/>
      <c r="J25" s="78"/>
      <c r="K25" s="188" t="s">
        <v>52</v>
      </c>
      <c r="L25" s="188" t="s">
        <v>114</v>
      </c>
      <c r="M25" s="102" t="s">
        <v>69</v>
      </c>
      <c r="N25" s="189" t="s">
        <v>98</v>
      </c>
      <c r="O25" s="77" t="s">
        <v>295</v>
      </c>
      <c r="P25" s="77" t="s">
        <v>481</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5.5" x14ac:dyDescent="0.2">
      <c r="A26" s="359" t="s">
        <v>72</v>
      </c>
      <c r="B26" s="274" t="str">
        <f t="shared" si="1"/>
        <v>Indicatore 28 - Delta Cashflow</v>
      </c>
      <c r="C26" s="21">
        <v>28</v>
      </c>
      <c r="D26" s="78" t="s">
        <v>63</v>
      </c>
      <c r="E26" s="77" t="s">
        <v>469</v>
      </c>
      <c r="F26" s="21" t="s">
        <v>276</v>
      </c>
      <c r="G26" s="185" t="s">
        <v>103</v>
      </c>
      <c r="H26" s="188" t="s">
        <v>129</v>
      </c>
      <c r="I26" s="78"/>
      <c r="J26" s="78"/>
      <c r="K26" s="188" t="s">
        <v>52</v>
      </c>
      <c r="L26" s="188" t="s">
        <v>114</v>
      </c>
      <c r="M26" s="102" t="s">
        <v>69</v>
      </c>
      <c r="N26" s="189" t="s">
        <v>98</v>
      </c>
      <c r="O26" s="77" t="s">
        <v>296</v>
      </c>
      <c r="P26" s="77" t="s">
        <v>481</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1" x14ac:dyDescent="0.2">
      <c r="A27" s="359" t="s">
        <v>72</v>
      </c>
      <c r="B27" s="274" t="str">
        <f t="shared" si="1"/>
        <v>Indicatore 29 - Covenant Breach</v>
      </c>
      <c r="C27" s="21">
        <v>29</v>
      </c>
      <c r="D27" s="78" t="s">
        <v>64</v>
      </c>
      <c r="E27" s="77" t="s">
        <v>470</v>
      </c>
      <c r="F27" s="21" t="s">
        <v>276</v>
      </c>
      <c r="G27" s="185" t="s">
        <v>103</v>
      </c>
      <c r="H27" s="188" t="s">
        <v>149</v>
      </c>
      <c r="I27" s="78"/>
      <c r="J27" s="78"/>
      <c r="K27" s="188" t="s">
        <v>52</v>
      </c>
      <c r="L27" s="188" t="s">
        <v>421</v>
      </c>
      <c r="M27" s="102" t="s">
        <v>70</v>
      </c>
      <c r="N27" s="234" t="s">
        <v>64</v>
      </c>
      <c r="O27" s="77" t="s">
        <v>297</v>
      </c>
      <c r="P27" s="77" t="s">
        <v>481</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5.5" x14ac:dyDescent="0.2">
      <c r="A28" s="403" t="s">
        <v>72</v>
      </c>
      <c r="B28" s="274" t="s">
        <v>870</v>
      </c>
      <c r="C28" s="21">
        <v>30</v>
      </c>
      <c r="D28" s="78" t="s">
        <v>871</v>
      </c>
      <c r="E28" s="77" t="s">
        <v>872</v>
      </c>
      <c r="F28" s="21" t="s">
        <v>39</v>
      </c>
      <c r="G28" s="185" t="s">
        <v>103</v>
      </c>
      <c r="H28" s="186" t="s">
        <v>873</v>
      </c>
      <c r="I28" s="187"/>
      <c r="J28" s="187"/>
      <c r="K28" s="188" t="s">
        <v>52</v>
      </c>
      <c r="L28" s="188" t="s">
        <v>114</v>
      </c>
      <c r="M28" s="102" t="s">
        <v>69</v>
      </c>
      <c r="N28" s="189" t="s">
        <v>98</v>
      </c>
      <c r="O28" s="77" t="s">
        <v>874</v>
      </c>
      <c r="P28" s="77" t="s">
        <v>882</v>
      </c>
      <c r="Q28" s="6">
        <v>1</v>
      </c>
      <c r="R28" s="6" t="s">
        <v>10</v>
      </c>
      <c r="S28" s="6" t="s">
        <v>10</v>
      </c>
      <c r="T28" s="6" t="s">
        <v>10</v>
      </c>
      <c r="U28" s="6"/>
      <c r="V28" s="6"/>
      <c r="W28" s="399" t="s">
        <v>4</v>
      </c>
      <c r="X28" s="22"/>
      <c r="Y28" s="34"/>
      <c r="Z28" s="23"/>
      <c r="AA28" s="23"/>
      <c r="AB28" s="23"/>
      <c r="AC28" s="23"/>
      <c r="AD28" s="23"/>
      <c r="AE28" s="23"/>
      <c r="AF28" s="22"/>
      <c r="AG28" s="23"/>
      <c r="AH28" s="23"/>
      <c r="AI28" s="43"/>
      <c r="AJ28" s="22"/>
      <c r="AK28" s="276"/>
      <c r="AL28" s="20"/>
      <c r="AM28" s="20"/>
      <c r="AN28" s="20"/>
    </row>
    <row r="29" spans="1:40" s="286" customFormat="1" ht="25.5" x14ac:dyDescent="0.2">
      <c r="A29" s="377" t="s">
        <v>72</v>
      </c>
      <c r="B29" s="375"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760</v>
      </c>
      <c r="Q29" s="6">
        <v>1</v>
      </c>
      <c r="R29" s="6" t="s">
        <v>10</v>
      </c>
      <c r="S29" s="6" t="s">
        <v>10</v>
      </c>
      <c r="T29" s="6" t="s">
        <v>10</v>
      </c>
      <c r="U29" s="6"/>
      <c r="V29" s="6"/>
      <c r="W29" s="399" t="s">
        <v>4</v>
      </c>
      <c r="X29" s="78"/>
      <c r="Y29" s="190"/>
      <c r="Z29" s="187"/>
      <c r="AA29" s="187"/>
      <c r="AB29" s="187"/>
      <c r="AC29" s="187"/>
      <c r="AD29" s="187"/>
      <c r="AE29" s="187"/>
      <c r="AF29" s="78"/>
      <c r="AG29" s="187"/>
      <c r="AH29" s="187"/>
      <c r="AI29" s="191"/>
      <c r="AJ29" s="78"/>
      <c r="AK29" s="285"/>
      <c r="AL29" s="234"/>
      <c r="AM29" s="234"/>
      <c r="AN29" s="234"/>
    </row>
    <row r="30" spans="1:40" ht="25.5" x14ac:dyDescent="0.2">
      <c r="A30" s="359"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481</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76.5" x14ac:dyDescent="0.2">
      <c r="A31" s="359"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481</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3" x14ac:dyDescent="0.2">
      <c r="A32" s="403" t="s">
        <v>72</v>
      </c>
      <c r="B32" s="375" t="str">
        <f t="shared" si="1"/>
        <v>Indicatore 36 - Avvio procedura concorsuale con soglie</v>
      </c>
      <c r="C32" s="21">
        <f>C31+1</f>
        <v>36</v>
      </c>
      <c r="D32" s="78" t="s">
        <v>875</v>
      </c>
      <c r="E32" s="77" t="s">
        <v>58</v>
      </c>
      <c r="F32" s="21" t="s">
        <v>97</v>
      </c>
      <c r="G32" s="185" t="s">
        <v>103</v>
      </c>
      <c r="H32" s="186" t="s">
        <v>876</v>
      </c>
      <c r="I32" s="187"/>
      <c r="J32" s="187"/>
      <c r="K32" s="188" t="s">
        <v>877</v>
      </c>
      <c r="L32" s="188" t="s">
        <v>109</v>
      </c>
      <c r="M32" s="102" t="s">
        <v>878</v>
      </c>
      <c r="N32" s="189" t="s">
        <v>98</v>
      </c>
      <c r="O32" s="77" t="s">
        <v>879</v>
      </c>
      <c r="P32" s="77" t="s">
        <v>883</v>
      </c>
      <c r="Q32" s="6">
        <v>1</v>
      </c>
      <c r="R32" s="6" t="s">
        <v>10</v>
      </c>
      <c r="S32" s="6" t="s">
        <v>10</v>
      </c>
      <c r="T32" s="6" t="s">
        <v>10</v>
      </c>
      <c r="U32" s="6"/>
      <c r="V32" s="6"/>
      <c r="W32" s="399"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84" priority="30" operator="equal">
      <formula>"OK"</formula>
    </cfRule>
    <cfRule type="cellIs" dxfId="83" priority="32" operator="equal">
      <formula>"OK"</formula>
    </cfRule>
  </conditionalFormatting>
  <conditionalFormatting sqref="Q33:S1048576 Q1:S2 Q4:R4 R5:R7 Q22:R22 R21 Q24:R27 R23 R28 Q29:R31 Q8:R20">
    <cfRule type="cellIs" dxfId="82" priority="31" operator="equal">
      <formula>"Y"</formula>
    </cfRule>
  </conditionalFormatting>
  <conditionalFormatting sqref="Q3:R3">
    <cfRule type="cellIs" dxfId="81" priority="12" operator="equal">
      <formula>"Y"</formula>
    </cfRule>
  </conditionalFormatting>
  <conditionalFormatting sqref="R32">
    <cfRule type="cellIs" dxfId="80" priority="10" operator="equal">
      <formula>"Y"</formula>
    </cfRule>
  </conditionalFormatting>
  <conditionalFormatting sqref="Q5:Q7">
    <cfRule type="cellIs" dxfId="79" priority="9" operator="equal">
      <formula>"Y"</formula>
    </cfRule>
  </conditionalFormatting>
  <conditionalFormatting sqref="Q21">
    <cfRule type="cellIs" dxfId="78" priority="7" operator="equal">
      <formula>"Y"</formula>
    </cfRule>
  </conditionalFormatting>
  <conditionalFormatting sqref="Q28">
    <cfRule type="cellIs" dxfId="77" priority="5" operator="equal">
      <formula>"Y"</formula>
    </cfRule>
  </conditionalFormatting>
  <conditionalFormatting sqref="Q32">
    <cfRule type="cellIs" dxfId="76" priority="3" operator="equal">
      <formula>"Y"</formula>
    </cfRule>
  </conditionalFormatting>
  <conditionalFormatting sqref="Q23">
    <cfRule type="cellIs" dxfId="75" priority="2" operator="equal">
      <formula>"Y"</formula>
    </cfRule>
  </conditionalFormatting>
  <conditionalFormatting sqref="S3:T32">
    <cfRule type="cellIs" dxfId="74"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tabSelected="1" zoomScale="70" zoomScaleNormal="70" zoomScalePageLayoutView="70" workbookViewId="0">
      <pane xSplit="3" ySplit="2" topLeftCell="M10" activePane="bottomRight" state="frozen"/>
      <selection pane="topRight" activeCell="D1" sqref="D1"/>
      <selection pane="bottomLeft" activeCell="A3" sqref="A3"/>
      <selection pane="bottomRight" activeCell="P13" sqref="P13"/>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3" t="s">
        <v>12</v>
      </c>
      <c r="AC1" s="443"/>
      <c r="AD1" s="443"/>
      <c r="AE1" s="443" t="s">
        <v>13</v>
      </c>
      <c r="AF1" s="443"/>
      <c r="AG1" s="443"/>
      <c r="AH1" s="443" t="s">
        <v>14</v>
      </c>
      <c r="AI1" s="443"/>
      <c r="AJ1" s="443"/>
      <c r="AK1" s="105" t="s">
        <v>136</v>
      </c>
      <c r="AL1" s="105" t="s">
        <v>136</v>
      </c>
      <c r="AM1" s="105" t="s">
        <v>139</v>
      </c>
      <c r="AN1" s="105" t="s">
        <v>140</v>
      </c>
    </row>
    <row r="2" spans="1:41" s="275" customFormat="1" ht="25.5" x14ac:dyDescent="0.2">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6" t="s">
        <v>761</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5.5" x14ac:dyDescent="0.2">
      <c r="A3" s="239" t="s">
        <v>35</v>
      </c>
      <c r="B3" s="210" t="str">
        <f t="shared" ref="B3:B31" si="0">CONCATENATE("Indicatore ",C3," - ",D3)</f>
        <v>Indicatore 200 - XRA_MEANMISS_SCONF_L3M</v>
      </c>
      <c r="C3" s="211">
        <v>200</v>
      </c>
      <c r="D3" s="47" t="s">
        <v>331</v>
      </c>
      <c r="E3" s="79" t="s">
        <v>65</v>
      </c>
      <c r="F3" s="21" t="s">
        <v>117</v>
      </c>
      <c r="G3" s="212" t="s">
        <v>103</v>
      </c>
      <c r="H3" s="59" t="s">
        <v>215</v>
      </c>
      <c r="I3" s="54" t="s">
        <v>333</v>
      </c>
      <c r="J3" s="26" t="s">
        <v>28</v>
      </c>
      <c r="K3" s="198" t="s">
        <v>1058</v>
      </c>
      <c r="L3" s="47" t="s">
        <v>324</v>
      </c>
      <c r="M3" s="289" t="s">
        <v>611</v>
      </c>
      <c r="N3" s="100" t="s">
        <v>325</v>
      </c>
      <c r="O3" s="47" t="s">
        <v>336</v>
      </c>
      <c r="P3" s="383" t="s">
        <v>481</v>
      </c>
      <c r="Q3" s="6" t="s">
        <v>794</v>
      </c>
      <c r="R3" s="6" t="s">
        <v>10</v>
      </c>
      <c r="S3" s="6" t="s">
        <v>10</v>
      </c>
      <c r="T3" s="6"/>
      <c r="U3" s="6"/>
      <c r="V3" s="6"/>
      <c r="W3" s="6"/>
      <c r="X3" s="6"/>
      <c r="Y3" s="371"/>
      <c r="Z3" s="55" t="s">
        <v>191</v>
      </c>
      <c r="AA3" s="290" t="s">
        <v>574</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5.5" x14ac:dyDescent="0.2">
      <c r="A4" s="239" t="s">
        <v>35</v>
      </c>
      <c r="B4" s="210" t="str">
        <f t="shared" si="0"/>
        <v>Indicatore 203 - XRA_MAX_NUM_GG_L3M</v>
      </c>
      <c r="C4" s="211">
        <f>'Indicatore Simulativi'!C4+1</f>
        <v>203</v>
      </c>
      <c r="D4" s="47" t="s">
        <v>196</v>
      </c>
      <c r="E4" s="79" t="s">
        <v>65</v>
      </c>
      <c r="F4" s="21" t="s">
        <v>117</v>
      </c>
      <c r="G4" s="212" t="s">
        <v>103</v>
      </c>
      <c r="H4" s="59" t="s">
        <v>615</v>
      </c>
      <c r="I4" s="54" t="s">
        <v>30</v>
      </c>
      <c r="J4" s="26" t="s">
        <v>28</v>
      </c>
      <c r="K4" s="198" t="s">
        <v>1058</v>
      </c>
      <c r="L4" s="47" t="s">
        <v>324</v>
      </c>
      <c r="M4" s="289" t="s">
        <v>611</v>
      </c>
      <c r="N4" s="99" t="s">
        <v>341</v>
      </c>
      <c r="O4" s="47" t="s">
        <v>340</v>
      </c>
      <c r="P4" s="383" t="s">
        <v>481</v>
      </c>
      <c r="Q4" s="6" t="s">
        <v>794</v>
      </c>
      <c r="R4" s="6" t="s">
        <v>10</v>
      </c>
      <c r="S4" s="6" t="s">
        <v>10</v>
      </c>
      <c r="T4" s="6"/>
      <c r="U4" s="6"/>
      <c r="V4" s="6"/>
      <c r="W4" s="6"/>
      <c r="X4" s="6"/>
      <c r="Y4" s="371"/>
      <c r="Z4" s="55" t="s">
        <v>191</v>
      </c>
      <c r="AA4" s="290" t="s">
        <v>574</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04" x14ac:dyDescent="0.2">
      <c r="A5" s="260" t="s">
        <v>35</v>
      </c>
      <c r="B5" s="210" t="str">
        <f t="shared" si="0"/>
        <v xml:space="preserve">Indicatore 52 - XRA_NOSCONF_CONT_L3M </v>
      </c>
      <c r="C5" s="211">
        <v>52</v>
      </c>
      <c r="D5" s="47" t="s">
        <v>181</v>
      </c>
      <c r="E5" s="79" t="s">
        <v>65</v>
      </c>
      <c r="F5" s="21" t="s">
        <v>117</v>
      </c>
      <c r="G5" s="212" t="s">
        <v>103</v>
      </c>
      <c r="H5" s="59" t="s">
        <v>471</v>
      </c>
      <c r="I5" s="54" t="s">
        <v>28</v>
      </c>
      <c r="J5" s="26" t="s">
        <v>28</v>
      </c>
      <c r="K5" s="198" t="s">
        <v>278</v>
      </c>
      <c r="L5" s="47" t="s">
        <v>324</v>
      </c>
      <c r="M5" s="289" t="s">
        <v>611</v>
      </c>
      <c r="N5" s="101" t="s">
        <v>328</v>
      </c>
      <c r="O5" s="37" t="s">
        <v>327</v>
      </c>
      <c r="P5" s="37" t="s">
        <v>806</v>
      </c>
      <c r="Q5" s="6" t="s">
        <v>763</v>
      </c>
      <c r="R5" s="6" t="s">
        <v>10</v>
      </c>
      <c r="S5" s="6" t="s">
        <v>10</v>
      </c>
      <c r="T5" s="6"/>
      <c r="U5" s="6"/>
      <c r="V5" s="6"/>
      <c r="W5" s="6"/>
      <c r="X5" s="6"/>
      <c r="Y5" s="36"/>
      <c r="Z5" s="55" t="s">
        <v>191</v>
      </c>
      <c r="AA5" s="290" t="s">
        <v>574</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02" x14ac:dyDescent="0.2">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324</v>
      </c>
      <c r="M6" s="289" t="s">
        <v>611</v>
      </c>
      <c r="N6" s="101" t="s">
        <v>330</v>
      </c>
      <c r="O6" s="77" t="s">
        <v>329</v>
      </c>
      <c r="P6" s="55" t="s">
        <v>481</v>
      </c>
      <c r="Q6" s="6" t="s">
        <v>794</v>
      </c>
      <c r="R6" s="6" t="s">
        <v>10</v>
      </c>
      <c r="S6" s="6" t="s">
        <v>10</v>
      </c>
      <c r="T6" s="6"/>
      <c r="U6" s="6"/>
      <c r="V6" s="6"/>
      <c r="W6" s="6"/>
      <c r="X6" s="6"/>
      <c r="Y6" s="36"/>
      <c r="Z6" s="55" t="s">
        <v>192</v>
      </c>
      <c r="AA6" s="290" t="s">
        <v>574</v>
      </c>
      <c r="AB6" s="291"/>
      <c r="AC6" s="295"/>
      <c r="AD6" s="295"/>
      <c r="AE6" s="291"/>
      <c r="AF6" s="295"/>
      <c r="AG6" s="295"/>
      <c r="AH6" s="295"/>
      <c r="AI6" s="295"/>
      <c r="AJ6" s="295"/>
      <c r="AK6" s="292"/>
      <c r="AL6" s="290"/>
      <c r="AM6" s="293"/>
      <c r="AN6" s="294"/>
    </row>
    <row r="7" spans="1:41" ht="127.5" x14ac:dyDescent="0.2">
      <c r="A7" s="296" t="s">
        <v>34</v>
      </c>
      <c r="B7" s="210" t="str">
        <f t="shared" si="0"/>
        <v>Indicatore 60 - CR0 - PRESENZA DI INFO</v>
      </c>
      <c r="C7" s="211">
        <v>60</v>
      </c>
      <c r="D7" s="47" t="s">
        <v>281</v>
      </c>
      <c r="E7" s="79" t="s">
        <v>65</v>
      </c>
      <c r="F7" s="21" t="s">
        <v>277</v>
      </c>
      <c r="G7" s="212" t="s">
        <v>103</v>
      </c>
      <c r="H7" s="59" t="s">
        <v>372</v>
      </c>
      <c r="I7" s="54"/>
      <c r="J7" s="26"/>
      <c r="K7" s="198" t="s">
        <v>50</v>
      </c>
      <c r="L7" s="47" t="s">
        <v>106</v>
      </c>
      <c r="M7" s="82" t="s">
        <v>493</v>
      </c>
      <c r="N7" s="297" t="s">
        <v>376</v>
      </c>
      <c r="O7" s="55" t="s">
        <v>736</v>
      </c>
      <c r="P7" s="55" t="s">
        <v>800</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2">
      <c r="A8" s="257" t="s">
        <v>34</v>
      </c>
      <c r="B8" s="210" t="str">
        <f t="shared" si="0"/>
        <v>Indicatore 65 - CR0_TUA</v>
      </c>
      <c r="C8" s="211">
        <v>65</v>
      </c>
      <c r="D8" s="47" t="s">
        <v>498</v>
      </c>
      <c r="E8" s="79" t="s">
        <v>65</v>
      </c>
      <c r="F8" s="21" t="s">
        <v>277</v>
      </c>
      <c r="G8" s="264" t="s">
        <v>489</v>
      </c>
      <c r="H8" s="59" t="s">
        <v>500</v>
      </c>
      <c r="I8" s="54" t="s">
        <v>29</v>
      </c>
      <c r="J8" s="26" t="s">
        <v>27</v>
      </c>
      <c r="K8" s="198" t="s">
        <v>1058</v>
      </c>
      <c r="L8" s="47" t="s">
        <v>106</v>
      </c>
      <c r="M8" s="82" t="s">
        <v>493</v>
      </c>
      <c r="N8" s="101" t="s">
        <v>501</v>
      </c>
      <c r="O8" s="77" t="s">
        <v>502</v>
      </c>
      <c r="P8" s="77" t="s">
        <v>808</v>
      </c>
      <c r="Q8" s="6">
        <v>1</v>
      </c>
      <c r="R8" s="6" t="s">
        <v>10</v>
      </c>
      <c r="S8" s="6" t="s">
        <v>10</v>
      </c>
      <c r="T8" s="6"/>
      <c r="U8" s="6"/>
      <c r="V8" s="6"/>
      <c r="W8" s="6"/>
      <c r="X8" s="6"/>
      <c r="Y8" s="36" t="s">
        <v>10</v>
      </c>
      <c r="Z8" s="57"/>
      <c r="AA8" s="300" t="s">
        <v>503</v>
      </c>
      <c r="AB8" s="280" t="s">
        <v>19</v>
      </c>
      <c r="AC8" s="57">
        <v>0</v>
      </c>
      <c r="AD8" s="57" t="s">
        <v>249</v>
      </c>
      <c r="AE8" s="281">
        <v>1000000</v>
      </c>
      <c r="AF8" s="365">
        <v>0</v>
      </c>
      <c r="AG8" s="281" t="s">
        <v>249</v>
      </c>
      <c r="AH8" s="57" t="s">
        <v>249</v>
      </c>
      <c r="AI8" s="57" t="s">
        <v>249</v>
      </c>
      <c r="AJ8" s="57" t="s">
        <v>249</v>
      </c>
      <c r="AK8" s="292" t="s">
        <v>496</v>
      </c>
      <c r="AL8" s="290">
        <v>9999999</v>
      </c>
      <c r="AM8" s="293">
        <v>-1000000</v>
      </c>
      <c r="AN8" s="294">
        <v>0</v>
      </c>
    </row>
    <row r="9" spans="1:41" s="2" customFormat="1" ht="51" x14ac:dyDescent="0.2">
      <c r="A9" s="301" t="s">
        <v>34</v>
      </c>
      <c r="B9" s="210" t="str">
        <f t="shared" si="0"/>
        <v>Indicatore 66 - CR0_UCFBT</v>
      </c>
      <c r="C9" s="211">
        <v>66</v>
      </c>
      <c r="D9" s="47" t="s">
        <v>504</v>
      </c>
      <c r="E9" s="79" t="s">
        <v>65</v>
      </c>
      <c r="F9" s="21" t="s">
        <v>277</v>
      </c>
      <c r="G9" s="264" t="s">
        <v>505</v>
      </c>
      <c r="H9" s="59" t="s">
        <v>616</v>
      </c>
      <c r="I9" s="54" t="s">
        <v>506</v>
      </c>
      <c r="J9" s="26" t="s">
        <v>507</v>
      </c>
      <c r="K9" s="198" t="s">
        <v>1058</v>
      </c>
      <c r="L9" s="47" t="s">
        <v>106</v>
      </c>
      <c r="M9" s="82" t="s">
        <v>493</v>
      </c>
      <c r="N9" s="101" t="s">
        <v>508</v>
      </c>
      <c r="O9" s="236" t="s">
        <v>899</v>
      </c>
      <c r="P9" s="236" t="s">
        <v>900</v>
      </c>
      <c r="Q9" s="6">
        <v>2</v>
      </c>
      <c r="R9" s="6" t="s">
        <v>10</v>
      </c>
      <c r="S9" s="6" t="s">
        <v>10</v>
      </c>
      <c r="T9" s="6"/>
      <c r="U9" s="6"/>
      <c r="V9" s="6"/>
      <c r="W9" s="6"/>
      <c r="X9" s="6"/>
      <c r="Y9" s="36" t="s">
        <v>10</v>
      </c>
      <c r="Z9" s="302"/>
      <c r="AA9" s="300" t="s">
        <v>503</v>
      </c>
      <c r="AB9" s="280" t="s">
        <v>19</v>
      </c>
      <c r="AC9" s="57">
        <v>0</v>
      </c>
      <c r="AD9" s="57" t="s">
        <v>249</v>
      </c>
      <c r="AE9" s="281">
        <v>1000000</v>
      </c>
      <c r="AF9" s="365">
        <v>0</v>
      </c>
      <c r="AG9" s="281" t="s">
        <v>249</v>
      </c>
      <c r="AH9" s="57" t="s">
        <v>249</v>
      </c>
      <c r="AI9" s="57" t="s">
        <v>249</v>
      </c>
      <c r="AJ9" s="57" t="s">
        <v>249</v>
      </c>
      <c r="AK9" s="292" t="s">
        <v>496</v>
      </c>
      <c r="AL9" s="290">
        <v>9999999</v>
      </c>
      <c r="AM9" s="293">
        <v>-1000000</v>
      </c>
      <c r="AN9" s="294">
        <v>0</v>
      </c>
    </row>
    <row r="10" spans="1:41" s="2" customFormat="1" ht="87" customHeight="1" x14ac:dyDescent="0.2">
      <c r="A10" s="240" t="s">
        <v>34</v>
      </c>
      <c r="B10" s="210" t="str">
        <f t="shared" si="0"/>
        <v>Indicatore 218 - CR0_TUR</v>
      </c>
      <c r="C10" s="211">
        <f>'Indicatore Simulativi'!C19+1</f>
        <v>218</v>
      </c>
      <c r="D10" s="47" t="s">
        <v>254</v>
      </c>
      <c r="E10" s="79" t="s">
        <v>65</v>
      </c>
      <c r="F10" s="21" t="s">
        <v>277</v>
      </c>
      <c r="G10" s="264" t="s">
        <v>25</v>
      </c>
      <c r="H10" s="59" t="s">
        <v>618</v>
      </c>
      <c r="I10" s="54" t="s">
        <v>29</v>
      </c>
      <c r="J10" s="26" t="s">
        <v>27</v>
      </c>
      <c r="K10" s="198" t="s">
        <v>1058</v>
      </c>
      <c r="L10" s="47" t="s">
        <v>106</v>
      </c>
      <c r="M10" s="82" t="s">
        <v>493</v>
      </c>
      <c r="N10" s="101" t="s">
        <v>315</v>
      </c>
      <c r="O10" s="79" t="s">
        <v>313</v>
      </c>
      <c r="P10" s="79" t="s">
        <v>809</v>
      </c>
      <c r="Q10" s="6">
        <v>1</v>
      </c>
      <c r="R10" s="6" t="s">
        <v>10</v>
      </c>
      <c r="S10" s="6" t="s">
        <v>10</v>
      </c>
      <c r="T10" s="6"/>
      <c r="U10" s="6"/>
      <c r="V10" s="6"/>
      <c r="W10" s="6"/>
      <c r="X10" s="6"/>
      <c r="Y10" s="371"/>
      <c r="Z10" s="56"/>
      <c r="AA10" s="300" t="s">
        <v>503</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76.5" x14ac:dyDescent="0.2">
      <c r="A11" s="240" t="s">
        <v>34</v>
      </c>
      <c r="B11" s="210" t="str">
        <f t="shared" si="0"/>
        <v>Indicatore 219 - CR0_TUS</v>
      </c>
      <c r="C11" s="211">
        <f>C10+1</f>
        <v>219</v>
      </c>
      <c r="D11" s="47" t="s">
        <v>255</v>
      </c>
      <c r="E11" s="79" t="s">
        <v>65</v>
      </c>
      <c r="F11" s="21" t="s">
        <v>277</v>
      </c>
      <c r="G11" s="264" t="s">
        <v>26</v>
      </c>
      <c r="H11" s="59" t="s">
        <v>617</v>
      </c>
      <c r="I11" s="54" t="s">
        <v>29</v>
      </c>
      <c r="J11" s="26" t="s">
        <v>27</v>
      </c>
      <c r="K11" s="198" t="s">
        <v>1058</v>
      </c>
      <c r="L11" s="47" t="s">
        <v>106</v>
      </c>
      <c r="M11" s="82" t="s">
        <v>493</v>
      </c>
      <c r="N11" s="101" t="s">
        <v>316</v>
      </c>
      <c r="O11" s="79" t="s">
        <v>314</v>
      </c>
      <c r="P11" s="79" t="s">
        <v>810</v>
      </c>
      <c r="Q11" s="6">
        <v>1</v>
      </c>
      <c r="R11" s="6" t="s">
        <v>10</v>
      </c>
      <c r="S11" s="6" t="s">
        <v>10</v>
      </c>
      <c r="T11" s="6"/>
      <c r="U11" s="6"/>
      <c r="V11" s="6"/>
      <c r="W11" s="6"/>
      <c r="X11" s="6"/>
      <c r="Y11" s="371"/>
      <c r="Z11" s="56"/>
      <c r="AA11" s="300" t="s">
        <v>503</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3.75" x14ac:dyDescent="0.2">
      <c r="A12" s="296" t="s">
        <v>179</v>
      </c>
      <c r="B12" s="210" t="str">
        <f t="shared" si="0"/>
        <v>Indicatore 70 - AFI - PRESENZA DI INFO</v>
      </c>
      <c r="C12" s="211">
        <v>70</v>
      </c>
      <c r="D12" s="47" t="s">
        <v>280</v>
      </c>
      <c r="E12" s="79" t="s">
        <v>65</v>
      </c>
      <c r="F12" s="21" t="s">
        <v>97</v>
      </c>
      <c r="G12" s="212" t="s">
        <v>103</v>
      </c>
      <c r="H12" s="59" t="s">
        <v>619</v>
      </c>
      <c r="I12" s="54"/>
      <c r="J12" s="26"/>
      <c r="K12" s="198" t="s">
        <v>50</v>
      </c>
      <c r="L12" s="47" t="s">
        <v>106</v>
      </c>
      <c r="M12" s="37" t="s">
        <v>305</v>
      </c>
      <c r="N12" s="297" t="s">
        <v>376</v>
      </c>
      <c r="O12" s="55" t="s">
        <v>1060</v>
      </c>
      <c r="P12" s="55" t="s">
        <v>801</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191.25" x14ac:dyDescent="0.2">
      <c r="A13" s="260" t="s">
        <v>179</v>
      </c>
      <c r="B13" s="210" t="str">
        <f t="shared" si="0"/>
        <v>Indicatore 71 - AFI_MEAN_NOSC_L3M</v>
      </c>
      <c r="C13" s="211">
        <f>C12+1</f>
        <v>71</v>
      </c>
      <c r="D13" s="47" t="s">
        <v>182</v>
      </c>
      <c r="E13" s="79" t="s">
        <v>65</v>
      </c>
      <c r="F13" s="21" t="s">
        <v>97</v>
      </c>
      <c r="G13" s="212" t="s">
        <v>103</v>
      </c>
      <c r="H13" s="59" t="s">
        <v>186</v>
      </c>
      <c r="I13" s="54" t="s">
        <v>304</v>
      </c>
      <c r="J13" s="26" t="s">
        <v>28</v>
      </c>
      <c r="K13" s="198" t="s">
        <v>1058</v>
      </c>
      <c r="L13" s="47" t="s">
        <v>106</v>
      </c>
      <c r="M13" s="82" t="s">
        <v>305</v>
      </c>
      <c r="N13" s="100"/>
      <c r="O13" s="79" t="s">
        <v>1059</v>
      </c>
      <c r="P13" s="79" t="s">
        <v>481</v>
      </c>
      <c r="Q13" s="6" t="s">
        <v>763</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76.5" x14ac:dyDescent="0.2">
      <c r="A14" s="305" t="s">
        <v>179</v>
      </c>
      <c r="B14" s="210" t="str">
        <f t="shared" si="0"/>
        <v>Indicatore 72 - AFI_MEAN_NUM_MOV_L3M</v>
      </c>
      <c r="C14" s="211">
        <v>72</v>
      </c>
      <c r="D14" s="47" t="s">
        <v>566</v>
      </c>
      <c r="E14" s="79" t="s">
        <v>65</v>
      </c>
      <c r="F14" s="21" t="s">
        <v>97</v>
      </c>
      <c r="G14" s="212" t="s">
        <v>569</v>
      </c>
      <c r="H14" s="59" t="s">
        <v>567</v>
      </c>
      <c r="I14" s="54" t="s">
        <v>568</v>
      </c>
      <c r="J14" s="26" t="s">
        <v>28</v>
      </c>
      <c r="K14" s="198" t="s">
        <v>1058</v>
      </c>
      <c r="L14" s="47" t="s">
        <v>106</v>
      </c>
      <c r="M14" s="82" t="s">
        <v>305</v>
      </c>
      <c r="N14" s="37" t="s">
        <v>620</v>
      </c>
      <c r="O14" s="77" t="s">
        <v>786</v>
      </c>
      <c r="P14" s="55" t="s">
        <v>786</v>
      </c>
      <c r="Q14" s="6">
        <v>3</v>
      </c>
      <c r="R14" s="6" t="s">
        <v>10</v>
      </c>
      <c r="S14" s="6" t="s">
        <v>10</v>
      </c>
      <c r="T14" s="6"/>
      <c r="U14" s="6"/>
      <c r="V14" s="6"/>
      <c r="W14" s="6"/>
      <c r="X14" s="6"/>
      <c r="Y14" s="373"/>
      <c r="Z14" s="55" t="s">
        <v>191</v>
      </c>
      <c r="AA14" s="292"/>
      <c r="AB14" s="292"/>
      <c r="AC14" s="373"/>
      <c r="AD14" s="373"/>
      <c r="AE14" s="373"/>
      <c r="AF14" s="373"/>
      <c r="AG14" s="373"/>
      <c r="AH14" s="373"/>
      <c r="AI14" s="373"/>
      <c r="AJ14" s="373"/>
      <c r="AK14" s="292"/>
      <c r="AL14" s="292"/>
      <c r="AM14" s="281"/>
      <c r="AN14" s="307"/>
    </row>
    <row r="15" spans="1:41" ht="51" x14ac:dyDescent="0.2">
      <c r="A15" s="296" t="s">
        <v>180</v>
      </c>
      <c r="B15" s="210" t="str">
        <f t="shared" si="0"/>
        <v>Indicatore 80 - BILFAM - PRESENZA DI INFO</v>
      </c>
      <c r="C15" s="211">
        <v>80</v>
      </c>
      <c r="D15" s="47" t="s">
        <v>282</v>
      </c>
      <c r="E15" s="79" t="s">
        <v>65</v>
      </c>
      <c r="F15" s="21" t="s">
        <v>97</v>
      </c>
      <c r="G15" s="212" t="s">
        <v>103</v>
      </c>
      <c r="H15" s="59" t="s">
        <v>621</v>
      </c>
      <c r="I15" s="54"/>
      <c r="J15" s="26"/>
      <c r="K15" s="198" t="s">
        <v>50</v>
      </c>
      <c r="L15" s="47" t="s">
        <v>106</v>
      </c>
      <c r="M15" s="37" t="s">
        <v>308</v>
      </c>
      <c r="N15" s="297" t="s">
        <v>376</v>
      </c>
      <c r="O15" s="55" t="s">
        <v>363</v>
      </c>
      <c r="P15" s="55" t="s">
        <v>802</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76.5" x14ac:dyDescent="0.2">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1058</v>
      </c>
      <c r="L16" s="47" t="s">
        <v>106</v>
      </c>
      <c r="M16" s="51" t="s">
        <v>308</v>
      </c>
      <c r="N16" s="100" t="s">
        <v>377</v>
      </c>
      <c r="O16" s="77" t="s">
        <v>307</v>
      </c>
      <c r="P16" s="77" t="s">
        <v>481</v>
      </c>
      <c r="Q16" s="6" t="s">
        <v>763</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02" x14ac:dyDescent="0.2">
      <c r="A17" s="309" t="s">
        <v>699</v>
      </c>
      <c r="B17" s="210" t="str">
        <f t="shared" si="0"/>
        <v>Indicatore 90 - CRSYS - PRESENZA DI INFO</v>
      </c>
      <c r="C17" s="211">
        <v>90</v>
      </c>
      <c r="D17" s="47" t="s">
        <v>607</v>
      </c>
      <c r="E17" s="79" t="s">
        <v>65</v>
      </c>
      <c r="F17" s="21" t="s">
        <v>96</v>
      </c>
      <c r="G17" s="212" t="s">
        <v>103</v>
      </c>
      <c r="H17" s="59" t="s">
        <v>622</v>
      </c>
      <c r="I17" s="54"/>
      <c r="J17" s="26"/>
      <c r="K17" s="198" t="s">
        <v>50</v>
      </c>
      <c r="L17" s="47" t="s">
        <v>106</v>
      </c>
      <c r="M17" s="82" t="s">
        <v>493</v>
      </c>
      <c r="N17" s="297" t="s">
        <v>376</v>
      </c>
      <c r="O17" s="55" t="s">
        <v>737</v>
      </c>
      <c r="P17" s="55" t="s">
        <v>803</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76.5" x14ac:dyDescent="0.2">
      <c r="A18" s="310" t="s">
        <v>699</v>
      </c>
      <c r="B18" s="210" t="str">
        <f t="shared" si="0"/>
        <v>Indicatore 91 - CRSYS_TUA</v>
      </c>
      <c r="C18" s="211">
        <f>1+C17</f>
        <v>91</v>
      </c>
      <c r="D18" s="47" t="s">
        <v>487</v>
      </c>
      <c r="E18" s="79" t="s">
        <v>65</v>
      </c>
      <c r="F18" s="21" t="s">
        <v>96</v>
      </c>
      <c r="G18" s="264" t="s">
        <v>489</v>
      </c>
      <c r="H18" s="59" t="s">
        <v>679</v>
      </c>
      <c r="I18" s="54" t="s">
        <v>490</v>
      </c>
      <c r="J18" s="26" t="s">
        <v>491</v>
      </c>
      <c r="K18" s="198" t="s">
        <v>1058</v>
      </c>
      <c r="L18" s="47" t="s">
        <v>106</v>
      </c>
      <c r="M18" s="82" t="s">
        <v>493</v>
      </c>
      <c r="N18" s="311" t="s">
        <v>494</v>
      </c>
      <c r="O18" s="77" t="s">
        <v>495</v>
      </c>
      <c r="P18" s="77" t="s">
        <v>823</v>
      </c>
      <c r="Q18" s="6">
        <v>2</v>
      </c>
      <c r="R18" s="6" t="s">
        <v>10</v>
      </c>
      <c r="S18" s="6" t="s">
        <v>10</v>
      </c>
      <c r="T18" s="6"/>
      <c r="U18" s="6"/>
      <c r="V18" s="6"/>
      <c r="W18" s="6"/>
      <c r="X18" s="6"/>
      <c r="Y18" s="36" t="s">
        <v>10</v>
      </c>
      <c r="Z18" s="57"/>
      <c r="AA18" s="300" t="s">
        <v>497</v>
      </c>
      <c r="AB18" s="312" t="s">
        <v>19</v>
      </c>
      <c r="AC18" s="312">
        <v>0</v>
      </c>
      <c r="AD18" s="312" t="s">
        <v>249</v>
      </c>
      <c r="AE18" s="290">
        <v>1000000</v>
      </c>
      <c r="AF18" s="313">
        <v>-9999999</v>
      </c>
      <c r="AG18" s="290" t="s">
        <v>249</v>
      </c>
      <c r="AH18" s="312" t="s">
        <v>249</v>
      </c>
      <c r="AI18" s="312" t="s">
        <v>249</v>
      </c>
      <c r="AJ18" s="312" t="s">
        <v>249</v>
      </c>
      <c r="AK18" s="292" t="s">
        <v>496</v>
      </c>
      <c r="AL18" s="290">
        <v>9999999</v>
      </c>
      <c r="AM18" s="293">
        <v>-1000000</v>
      </c>
      <c r="AN18" s="294">
        <v>0</v>
      </c>
    </row>
    <row r="19" spans="1:40" s="2" customFormat="1" ht="76.5" x14ac:dyDescent="0.2">
      <c r="A19" s="310" t="s">
        <v>699</v>
      </c>
      <c r="B19" s="210" t="str">
        <f t="shared" si="0"/>
        <v>Indicatore 92 - CRSYS_TUR</v>
      </c>
      <c r="C19" s="211">
        <f>1+C18</f>
        <v>92</v>
      </c>
      <c r="D19" s="47" t="s">
        <v>509</v>
      </c>
      <c r="E19" s="79" t="s">
        <v>65</v>
      </c>
      <c r="F19" s="21" t="s">
        <v>96</v>
      </c>
      <c r="G19" s="264" t="s">
        <v>25</v>
      </c>
      <c r="H19" s="59" t="s">
        <v>680</v>
      </c>
      <c r="I19" s="54" t="s">
        <v>490</v>
      </c>
      <c r="J19" s="26" t="s">
        <v>491</v>
      </c>
      <c r="K19" s="198" t="s">
        <v>1058</v>
      </c>
      <c r="L19" s="47" t="s">
        <v>106</v>
      </c>
      <c r="M19" s="82" t="s">
        <v>493</v>
      </c>
      <c r="N19" s="101" t="s">
        <v>510</v>
      </c>
      <c r="O19" s="77" t="s">
        <v>511</v>
      </c>
      <c r="P19" s="77" t="s">
        <v>824</v>
      </c>
      <c r="Q19" s="6">
        <v>2</v>
      </c>
      <c r="R19" s="6" t="s">
        <v>10</v>
      </c>
      <c r="S19" s="6" t="s">
        <v>10</v>
      </c>
      <c r="T19" s="6"/>
      <c r="U19" s="6"/>
      <c r="V19" s="6"/>
      <c r="W19" s="6"/>
      <c r="X19" s="6"/>
      <c r="Y19" s="36" t="s">
        <v>10</v>
      </c>
      <c r="Z19" s="57"/>
      <c r="AA19" s="300" t="s">
        <v>497</v>
      </c>
      <c r="AB19" s="312" t="s">
        <v>19</v>
      </c>
      <c r="AC19" s="312">
        <v>0</v>
      </c>
      <c r="AD19" s="312" t="s">
        <v>249</v>
      </c>
      <c r="AE19" s="290">
        <v>1000000</v>
      </c>
      <c r="AF19" s="313">
        <v>-9999999</v>
      </c>
      <c r="AG19" s="290" t="s">
        <v>249</v>
      </c>
      <c r="AH19" s="312" t="s">
        <v>249</v>
      </c>
      <c r="AI19" s="312" t="s">
        <v>249</v>
      </c>
      <c r="AJ19" s="312" t="s">
        <v>249</v>
      </c>
      <c r="AK19" s="292" t="s">
        <v>496</v>
      </c>
      <c r="AL19" s="290">
        <v>9999999</v>
      </c>
      <c r="AM19" s="293">
        <v>-1000000</v>
      </c>
      <c r="AN19" s="294">
        <v>0</v>
      </c>
    </row>
    <row r="20" spans="1:40" s="2" customFormat="1" ht="76.5" x14ac:dyDescent="0.2">
      <c r="A20" s="301" t="s">
        <v>699</v>
      </c>
      <c r="B20" s="210" t="str">
        <f t="shared" si="0"/>
        <v>Indicatore 93 - CRSYS_TUS</v>
      </c>
      <c r="C20" s="211">
        <f>1+C19</f>
        <v>93</v>
      </c>
      <c r="D20" s="47" t="s">
        <v>512</v>
      </c>
      <c r="E20" s="79" t="s">
        <v>65</v>
      </c>
      <c r="F20" s="21" t="s">
        <v>96</v>
      </c>
      <c r="G20" s="264" t="s">
        <v>26</v>
      </c>
      <c r="H20" s="59" t="s">
        <v>681</v>
      </c>
      <c r="I20" s="54" t="s">
        <v>490</v>
      </c>
      <c r="J20" s="26" t="s">
        <v>491</v>
      </c>
      <c r="K20" s="198" t="s">
        <v>1058</v>
      </c>
      <c r="L20" s="47" t="s">
        <v>106</v>
      </c>
      <c r="M20" s="82" t="s">
        <v>493</v>
      </c>
      <c r="N20" s="101" t="s">
        <v>513</v>
      </c>
      <c r="O20" s="77" t="s">
        <v>514</v>
      </c>
      <c r="P20" s="77" t="s">
        <v>1011</v>
      </c>
      <c r="Q20" s="6">
        <v>2</v>
      </c>
      <c r="R20" s="6" t="s">
        <v>10</v>
      </c>
      <c r="S20" s="6" t="s">
        <v>10</v>
      </c>
      <c r="T20" s="6"/>
      <c r="U20" s="6"/>
      <c r="V20" s="6"/>
      <c r="W20" s="6"/>
      <c r="X20" s="6"/>
      <c r="Y20" s="36" t="s">
        <v>10</v>
      </c>
      <c r="Z20" s="57"/>
      <c r="AA20" s="300" t="s">
        <v>497</v>
      </c>
      <c r="AB20" s="312" t="s">
        <v>19</v>
      </c>
      <c r="AC20" s="312">
        <v>0</v>
      </c>
      <c r="AD20" s="312" t="s">
        <v>249</v>
      </c>
      <c r="AE20" s="290">
        <v>1000000</v>
      </c>
      <c r="AF20" s="313">
        <v>-9999999</v>
      </c>
      <c r="AG20" s="290" t="s">
        <v>249</v>
      </c>
      <c r="AH20" s="312" t="s">
        <v>249</v>
      </c>
      <c r="AI20" s="312" t="s">
        <v>249</v>
      </c>
      <c r="AJ20" s="312" t="s">
        <v>249</v>
      </c>
      <c r="AK20" s="292" t="s">
        <v>496</v>
      </c>
      <c r="AL20" s="290">
        <v>9999999</v>
      </c>
      <c r="AM20" s="293">
        <v>-1000000</v>
      </c>
      <c r="AN20" s="294">
        <v>0</v>
      </c>
    </row>
    <row r="21" spans="1:40" s="2" customFormat="1" ht="51" x14ac:dyDescent="0.2">
      <c r="A21" s="301" t="s">
        <v>699</v>
      </c>
      <c r="B21" s="210" t="str">
        <f t="shared" si="0"/>
        <v>Indicatore 94 - CRSYS_UCFBT</v>
      </c>
      <c r="C21" s="211">
        <f>1+C20</f>
        <v>94</v>
      </c>
      <c r="D21" s="47" t="s">
        <v>515</v>
      </c>
      <c r="E21" s="79" t="s">
        <v>65</v>
      </c>
      <c r="F21" s="21" t="s">
        <v>96</v>
      </c>
      <c r="G21" s="264" t="s">
        <v>505</v>
      </c>
      <c r="H21" s="59" t="s">
        <v>682</v>
      </c>
      <c r="I21" s="54" t="s">
        <v>516</v>
      </c>
      <c r="J21" s="26" t="s">
        <v>507</v>
      </c>
      <c r="K21" s="198" t="s">
        <v>1058</v>
      </c>
      <c r="L21" s="47" t="s">
        <v>106</v>
      </c>
      <c r="M21" s="82" t="s">
        <v>493</v>
      </c>
      <c r="N21" s="101" t="s">
        <v>517</v>
      </c>
      <c r="O21" s="77" t="s">
        <v>518</v>
      </c>
      <c r="P21" s="77" t="s">
        <v>901</v>
      </c>
      <c r="Q21" s="6">
        <v>2</v>
      </c>
      <c r="R21" s="6" t="s">
        <v>10</v>
      </c>
      <c r="S21" s="6" t="s">
        <v>10</v>
      </c>
      <c r="T21" s="6"/>
      <c r="U21" s="6"/>
      <c r="V21" s="6"/>
      <c r="W21" s="6"/>
      <c r="X21" s="6"/>
      <c r="Y21" s="36" t="s">
        <v>10</v>
      </c>
      <c r="Z21" s="302"/>
      <c r="AA21" s="300" t="s">
        <v>497</v>
      </c>
      <c r="AB21" s="312" t="s">
        <v>19</v>
      </c>
      <c r="AC21" s="312">
        <v>0</v>
      </c>
      <c r="AD21" s="312" t="s">
        <v>249</v>
      </c>
      <c r="AE21" s="290">
        <v>1000000</v>
      </c>
      <c r="AF21" s="313">
        <v>-9999999</v>
      </c>
      <c r="AG21" s="290" t="s">
        <v>249</v>
      </c>
      <c r="AH21" s="312" t="s">
        <v>249</v>
      </c>
      <c r="AI21" s="312" t="s">
        <v>249</v>
      </c>
      <c r="AJ21" s="312" t="s">
        <v>249</v>
      </c>
      <c r="AK21" s="292" t="s">
        <v>496</v>
      </c>
      <c r="AL21" s="290">
        <v>9999999</v>
      </c>
      <c r="AM21" s="293">
        <v>-1000000</v>
      </c>
      <c r="AN21" s="294">
        <v>0</v>
      </c>
    </row>
    <row r="22" spans="1:40" s="2" customFormat="1" ht="25.5" x14ac:dyDescent="0.2">
      <c r="A22" s="314" t="s">
        <v>519</v>
      </c>
      <c r="B22" s="210" t="str">
        <f>CONCATENATE("Indicatore ",C22," - ",D22)</f>
        <v>Indicatore 162 - NPAF_ANT_ACC_60G_L1M</v>
      </c>
      <c r="C22" s="211">
        <v>162</v>
      </c>
      <c r="D22" s="47" t="s">
        <v>520</v>
      </c>
      <c r="E22" s="79" t="s">
        <v>65</v>
      </c>
      <c r="F22" s="21" t="s">
        <v>499</v>
      </c>
      <c r="G22" s="212" t="s">
        <v>103</v>
      </c>
      <c r="H22" s="59" t="s">
        <v>627</v>
      </c>
      <c r="I22" s="54" t="s">
        <v>522</v>
      </c>
      <c r="J22" s="26" t="s">
        <v>523</v>
      </c>
      <c r="K22" s="198" t="s">
        <v>1058</v>
      </c>
      <c r="L22" s="47" t="s">
        <v>106</v>
      </c>
      <c r="M22" s="37" t="s">
        <v>519</v>
      </c>
      <c r="N22" s="37" t="s">
        <v>683</v>
      </c>
      <c r="O22" s="236" t="s">
        <v>524</v>
      </c>
      <c r="P22" s="236" t="s">
        <v>902</v>
      </c>
      <c r="Q22" s="6">
        <v>2</v>
      </c>
      <c r="R22" s="6" t="s">
        <v>10</v>
      </c>
      <c r="S22" s="6" t="s">
        <v>10</v>
      </c>
      <c r="T22" s="6"/>
      <c r="U22" s="6"/>
      <c r="V22" s="6"/>
      <c r="W22" s="6"/>
      <c r="X22" s="6"/>
      <c r="Y22" s="36" t="s">
        <v>10</v>
      </c>
      <c r="Z22" s="302"/>
      <c r="AA22" s="290" t="s">
        <v>525</v>
      </c>
      <c r="AB22" s="279" t="s">
        <v>19</v>
      </c>
      <c r="AC22" s="279" t="s">
        <v>19</v>
      </c>
      <c r="AD22" s="279" t="s">
        <v>19</v>
      </c>
      <c r="AE22" s="290">
        <v>1000000</v>
      </c>
      <c r="AF22" s="281">
        <v>0</v>
      </c>
      <c r="AG22" s="290">
        <v>1000000</v>
      </c>
      <c r="AH22" s="279" t="s">
        <v>19</v>
      </c>
      <c r="AI22" s="279" t="s">
        <v>19</v>
      </c>
      <c r="AJ22" s="279" t="s">
        <v>19</v>
      </c>
      <c r="AK22" s="57" t="s">
        <v>496</v>
      </c>
      <c r="AL22" s="290" t="s">
        <v>496</v>
      </c>
      <c r="AM22" s="57">
        <v>9999999</v>
      </c>
      <c r="AN22" s="281">
        <v>0</v>
      </c>
    </row>
    <row r="23" spans="1:40" s="2" customFormat="1" ht="25.5" x14ac:dyDescent="0.2">
      <c r="A23" s="314" t="s">
        <v>519</v>
      </c>
      <c r="B23" s="210" t="str">
        <f t="shared" si="0"/>
        <v xml:space="preserve">Indicatore 163 - NPAF_MAX_GG_L1M </v>
      </c>
      <c r="C23" s="211">
        <f t="shared" ref="C23:C31" si="1">+C22+1</f>
        <v>163</v>
      </c>
      <c r="D23" s="47" t="s">
        <v>526</v>
      </c>
      <c r="E23" s="79" t="s">
        <v>65</v>
      </c>
      <c r="F23" s="21" t="s">
        <v>499</v>
      </c>
      <c r="G23" s="264" t="s">
        <v>633</v>
      </c>
      <c r="H23" s="59" t="s">
        <v>628</v>
      </c>
      <c r="I23" s="54" t="s">
        <v>527</v>
      </c>
      <c r="J23" s="26" t="s">
        <v>28</v>
      </c>
      <c r="K23" s="198" t="s">
        <v>528</v>
      </c>
      <c r="L23" s="47" t="s">
        <v>106</v>
      </c>
      <c r="M23" s="37" t="s">
        <v>519</v>
      </c>
      <c r="N23" s="297" t="s">
        <v>684</v>
      </c>
      <c r="O23" s="102" t="s">
        <v>529</v>
      </c>
      <c r="P23" s="102" t="s">
        <v>779</v>
      </c>
      <c r="Q23" s="6">
        <v>1</v>
      </c>
      <c r="R23" s="6" t="s">
        <v>10</v>
      </c>
      <c r="S23" s="6" t="s">
        <v>10</v>
      </c>
      <c r="T23" s="6"/>
      <c r="U23" s="6"/>
      <c r="V23" s="6"/>
      <c r="W23" s="6"/>
      <c r="X23" s="6"/>
      <c r="Y23" s="36" t="s">
        <v>4</v>
      </c>
      <c r="Z23" s="57" t="s">
        <v>530</v>
      </c>
      <c r="AA23" s="290" t="s">
        <v>525</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5.5" x14ac:dyDescent="0.2">
      <c r="A24" s="314" t="s">
        <v>531</v>
      </c>
      <c r="B24" s="210" t="str">
        <f t="shared" si="0"/>
        <v>Indicatore 164 - ANTEXP_SCAD_ACC_30G_L1M</v>
      </c>
      <c r="C24" s="211">
        <f t="shared" si="1"/>
        <v>164</v>
      </c>
      <c r="D24" s="47" t="s">
        <v>532</v>
      </c>
      <c r="E24" s="79" t="s">
        <v>65</v>
      </c>
      <c r="F24" s="21" t="s">
        <v>609</v>
      </c>
      <c r="G24" s="264" t="s">
        <v>533</v>
      </c>
      <c r="H24" s="59" t="s">
        <v>623</v>
      </c>
      <c r="I24" s="54" t="s">
        <v>534</v>
      </c>
      <c r="J24" s="26" t="s">
        <v>523</v>
      </c>
      <c r="K24" s="198" t="s">
        <v>1058</v>
      </c>
      <c r="L24" s="47" t="s">
        <v>106</v>
      </c>
      <c r="M24" s="37" t="s">
        <v>531</v>
      </c>
      <c r="N24" s="297" t="s">
        <v>685</v>
      </c>
      <c r="O24" s="77" t="s">
        <v>535</v>
      </c>
      <c r="P24" s="77" t="s">
        <v>905</v>
      </c>
      <c r="Q24" s="6">
        <v>2</v>
      </c>
      <c r="R24" s="6" t="s">
        <v>10</v>
      </c>
      <c r="S24" s="6" t="s">
        <v>10</v>
      </c>
      <c r="T24" s="6"/>
      <c r="U24" s="6"/>
      <c r="V24" s="6"/>
      <c r="W24" s="6"/>
      <c r="X24" s="6"/>
      <c r="Y24" s="36" t="s">
        <v>10</v>
      </c>
      <c r="Z24" s="302"/>
      <c r="AA24" s="290" t="s">
        <v>536</v>
      </c>
      <c r="AB24" s="279" t="s">
        <v>19</v>
      </c>
      <c r="AC24" s="279" t="s">
        <v>19</v>
      </c>
      <c r="AD24" s="279" t="s">
        <v>19</v>
      </c>
      <c r="AE24" s="290">
        <v>1000000</v>
      </c>
      <c r="AF24" s="281">
        <v>0</v>
      </c>
      <c r="AG24" s="290">
        <v>1000000</v>
      </c>
      <c r="AH24" s="279" t="s">
        <v>19</v>
      </c>
      <c r="AI24" s="279" t="s">
        <v>19</v>
      </c>
      <c r="AJ24" s="279" t="s">
        <v>19</v>
      </c>
      <c r="AK24" s="57" t="s">
        <v>496</v>
      </c>
      <c r="AL24" s="290" t="s">
        <v>496</v>
      </c>
      <c r="AM24" s="57">
        <v>9999999</v>
      </c>
      <c r="AN24" s="281">
        <v>0</v>
      </c>
    </row>
    <row r="25" spans="1:40" s="2" customFormat="1" ht="25.5" x14ac:dyDescent="0.2">
      <c r="A25" s="314" t="s">
        <v>531</v>
      </c>
      <c r="B25" s="210" t="str">
        <f t="shared" si="0"/>
        <v>Indicatore 165 - ANTEXP_MAX_GG_L1M</v>
      </c>
      <c r="C25" s="211">
        <f t="shared" si="1"/>
        <v>165</v>
      </c>
      <c r="D25" s="47" t="s">
        <v>537</v>
      </c>
      <c r="E25" s="79" t="s">
        <v>65</v>
      </c>
      <c r="F25" s="21" t="s">
        <v>609</v>
      </c>
      <c r="G25" s="264" t="s">
        <v>538</v>
      </c>
      <c r="H25" s="59" t="s">
        <v>624</v>
      </c>
      <c r="I25" s="54" t="s">
        <v>539</v>
      </c>
      <c r="J25" s="26" t="s">
        <v>28</v>
      </c>
      <c r="K25" s="198" t="s">
        <v>528</v>
      </c>
      <c r="L25" s="47" t="s">
        <v>106</v>
      </c>
      <c r="M25" s="37" t="s">
        <v>531</v>
      </c>
      <c r="N25" s="297" t="s">
        <v>686</v>
      </c>
      <c r="O25" s="102" t="s">
        <v>540</v>
      </c>
      <c r="P25" s="102" t="s">
        <v>782</v>
      </c>
      <c r="Q25" s="6">
        <v>1</v>
      </c>
      <c r="R25" s="6" t="s">
        <v>10</v>
      </c>
      <c r="S25" s="6" t="s">
        <v>10</v>
      </c>
      <c r="T25" s="6"/>
      <c r="U25" s="6"/>
      <c r="V25" s="6"/>
      <c r="W25" s="6"/>
      <c r="X25" s="6"/>
      <c r="Y25" s="36" t="s">
        <v>4</v>
      </c>
      <c r="Z25" s="57" t="s">
        <v>530</v>
      </c>
      <c r="AA25" s="290" t="s">
        <v>536</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5.5" x14ac:dyDescent="0.2">
      <c r="A26" s="314" t="s">
        <v>531</v>
      </c>
      <c r="B26" s="210" t="str">
        <f t="shared" si="0"/>
        <v>Indicatore 166 - FINIMP_SCAD_ACC_30G_L1M</v>
      </c>
      <c r="C26" s="211">
        <f t="shared" si="1"/>
        <v>166</v>
      </c>
      <c r="D26" s="47" t="s">
        <v>541</v>
      </c>
      <c r="E26" s="79" t="s">
        <v>65</v>
      </c>
      <c r="F26" s="21" t="s">
        <v>610</v>
      </c>
      <c r="G26" s="264" t="s">
        <v>542</v>
      </c>
      <c r="H26" s="59" t="s">
        <v>625</v>
      </c>
      <c r="I26" s="54" t="s">
        <v>534</v>
      </c>
      <c r="J26" s="26" t="s">
        <v>523</v>
      </c>
      <c r="K26" s="198" t="s">
        <v>1058</v>
      </c>
      <c r="L26" s="47" t="s">
        <v>106</v>
      </c>
      <c r="M26" s="37" t="s">
        <v>531</v>
      </c>
      <c r="N26" s="297" t="s">
        <v>687</v>
      </c>
      <c r="O26" s="77" t="s">
        <v>543</v>
      </c>
      <c r="P26" s="77" t="s">
        <v>903</v>
      </c>
      <c r="Q26" s="6">
        <v>2</v>
      </c>
      <c r="R26" s="6" t="s">
        <v>10</v>
      </c>
      <c r="S26" s="6" t="s">
        <v>10</v>
      </c>
      <c r="T26" s="6"/>
      <c r="U26" s="6"/>
      <c r="V26" s="6"/>
      <c r="W26" s="6"/>
      <c r="X26" s="6"/>
      <c r="Y26" s="36" t="s">
        <v>10</v>
      </c>
      <c r="Z26" s="302"/>
      <c r="AA26" s="290" t="s">
        <v>536</v>
      </c>
      <c r="AB26" s="279" t="s">
        <v>19</v>
      </c>
      <c r="AC26" s="279" t="s">
        <v>19</v>
      </c>
      <c r="AD26" s="279" t="s">
        <v>19</v>
      </c>
      <c r="AE26" s="290">
        <v>1000000</v>
      </c>
      <c r="AF26" s="281">
        <v>0</v>
      </c>
      <c r="AG26" s="290">
        <v>1000000</v>
      </c>
      <c r="AH26" s="279" t="s">
        <v>19</v>
      </c>
      <c r="AI26" s="279" t="s">
        <v>19</v>
      </c>
      <c r="AJ26" s="279" t="s">
        <v>19</v>
      </c>
      <c r="AK26" s="57" t="s">
        <v>496</v>
      </c>
      <c r="AL26" s="290" t="s">
        <v>496</v>
      </c>
      <c r="AM26" s="57">
        <v>9999999</v>
      </c>
      <c r="AN26" s="281">
        <v>0</v>
      </c>
    </row>
    <row r="27" spans="1:40" s="2" customFormat="1" ht="25.5" x14ac:dyDescent="0.2">
      <c r="A27" s="314" t="s">
        <v>531</v>
      </c>
      <c r="B27" s="210" t="str">
        <f t="shared" si="0"/>
        <v>Indicatore 167 - FINIMP_MAX_GG_L1M</v>
      </c>
      <c r="C27" s="211">
        <f t="shared" si="1"/>
        <v>167</v>
      </c>
      <c r="D27" s="47" t="s">
        <v>544</v>
      </c>
      <c r="E27" s="79" t="s">
        <v>65</v>
      </c>
      <c r="F27" s="21" t="s">
        <v>610</v>
      </c>
      <c r="G27" s="264" t="s">
        <v>545</v>
      </c>
      <c r="H27" s="59" t="s">
        <v>626</v>
      </c>
      <c r="I27" s="54" t="s">
        <v>539</v>
      </c>
      <c r="J27" s="26" t="s">
        <v>28</v>
      </c>
      <c r="K27" s="198" t="s">
        <v>528</v>
      </c>
      <c r="L27" s="47" t="s">
        <v>106</v>
      </c>
      <c r="M27" s="37" t="s">
        <v>531</v>
      </c>
      <c r="N27" s="297" t="s">
        <v>688</v>
      </c>
      <c r="O27" s="102" t="s">
        <v>546</v>
      </c>
      <c r="P27" s="102" t="s">
        <v>781</v>
      </c>
      <c r="Q27" s="6">
        <v>1</v>
      </c>
      <c r="R27" s="6" t="s">
        <v>10</v>
      </c>
      <c r="S27" s="6" t="s">
        <v>10</v>
      </c>
      <c r="T27" s="6"/>
      <c r="U27" s="6"/>
      <c r="V27" s="6"/>
      <c r="W27" s="6"/>
      <c r="X27" s="6"/>
      <c r="Y27" s="36" t="s">
        <v>4</v>
      </c>
      <c r="Z27" s="57" t="s">
        <v>530</v>
      </c>
      <c r="AA27" s="290" t="s">
        <v>536</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5.5" x14ac:dyDescent="0.2">
      <c r="A28" s="314" t="s">
        <v>355</v>
      </c>
      <c r="B28" s="210" t="str">
        <f t="shared" si="0"/>
        <v>Indicatore 168 - EFINS_INSOL_SCAD_TPREC</v>
      </c>
      <c r="C28" s="211">
        <f t="shared" si="1"/>
        <v>168</v>
      </c>
      <c r="D28" s="47" t="s">
        <v>547</v>
      </c>
      <c r="E28" s="79" t="s">
        <v>65</v>
      </c>
      <c r="F28" s="21" t="s">
        <v>488</v>
      </c>
      <c r="G28" s="212" t="s">
        <v>103</v>
      </c>
      <c r="H28" s="59" t="s">
        <v>629</v>
      </c>
      <c r="I28" s="54" t="s">
        <v>548</v>
      </c>
      <c r="J28" s="26" t="s">
        <v>549</v>
      </c>
      <c r="K28" s="198" t="s">
        <v>1058</v>
      </c>
      <c r="L28" s="47" t="s">
        <v>106</v>
      </c>
      <c r="M28" s="37" t="s">
        <v>355</v>
      </c>
      <c r="N28" s="297" t="s">
        <v>689</v>
      </c>
      <c r="O28" s="77" t="s">
        <v>356</v>
      </c>
      <c r="P28" s="77" t="s">
        <v>780</v>
      </c>
      <c r="Q28" s="6">
        <v>2</v>
      </c>
      <c r="R28" s="6" t="s">
        <v>10</v>
      </c>
      <c r="S28" s="6" t="s">
        <v>10</v>
      </c>
      <c r="T28" s="6"/>
      <c r="U28" s="6"/>
      <c r="V28" s="6"/>
      <c r="W28" s="6"/>
      <c r="X28" s="6"/>
      <c r="Y28" s="36" t="s">
        <v>4</v>
      </c>
      <c r="Z28" s="372"/>
      <c r="AA28" s="315" t="s">
        <v>550</v>
      </c>
      <c r="AB28" s="284" t="s">
        <v>19</v>
      </c>
      <c r="AC28" s="284" t="s">
        <v>19</v>
      </c>
      <c r="AD28" s="284" t="s">
        <v>19</v>
      </c>
      <c r="AE28" s="290">
        <v>1000000</v>
      </c>
      <c r="AF28" s="78">
        <v>0</v>
      </c>
      <c r="AG28" s="290">
        <v>1000000</v>
      </c>
      <c r="AH28" s="284" t="s">
        <v>19</v>
      </c>
      <c r="AI28" s="284" t="s">
        <v>19</v>
      </c>
      <c r="AJ28" s="284" t="s">
        <v>19</v>
      </c>
      <c r="AK28" s="78" t="s">
        <v>496</v>
      </c>
      <c r="AL28" s="57">
        <v>9999999</v>
      </c>
      <c r="AM28" s="57">
        <v>9999999</v>
      </c>
      <c r="AN28" s="281">
        <v>0</v>
      </c>
    </row>
    <row r="29" spans="1:40" s="2" customFormat="1" ht="25.5" x14ac:dyDescent="0.2">
      <c r="A29" s="314" t="s">
        <v>551</v>
      </c>
      <c r="B29" s="210" t="str">
        <f t="shared" si="0"/>
        <v xml:space="preserve">Indicatore 169 - FACT_ANT_ACC_30G_L1M </v>
      </c>
      <c r="C29" s="211">
        <f t="shared" si="1"/>
        <v>169</v>
      </c>
      <c r="D29" s="47" t="s">
        <v>552</v>
      </c>
      <c r="E29" s="79" t="s">
        <v>65</v>
      </c>
      <c r="F29" s="21" t="s">
        <v>24</v>
      </c>
      <c r="G29" s="264" t="s">
        <v>634</v>
      </c>
      <c r="H29" s="59" t="s">
        <v>630</v>
      </c>
      <c r="I29" s="54" t="s">
        <v>631</v>
      </c>
      <c r="J29" s="26" t="s">
        <v>523</v>
      </c>
      <c r="K29" s="198" t="s">
        <v>1058</v>
      </c>
      <c r="L29" s="47" t="s">
        <v>106</v>
      </c>
      <c r="M29" s="37" t="s">
        <v>551</v>
      </c>
      <c r="N29" s="297" t="s">
        <v>690</v>
      </c>
      <c r="O29" s="77" t="s">
        <v>553</v>
      </c>
      <c r="P29" s="77" t="s">
        <v>904</v>
      </c>
      <c r="Q29" s="6">
        <v>2</v>
      </c>
      <c r="R29" s="6" t="s">
        <v>10</v>
      </c>
      <c r="S29" s="6" t="s">
        <v>10</v>
      </c>
      <c r="T29" s="6"/>
      <c r="U29" s="6"/>
      <c r="V29" s="6"/>
      <c r="W29" s="6"/>
      <c r="X29" s="6"/>
      <c r="Y29" s="36" t="s">
        <v>10</v>
      </c>
      <c r="Z29" s="54"/>
      <c r="AA29" s="290" t="s">
        <v>554</v>
      </c>
      <c r="AB29" s="279" t="s">
        <v>19</v>
      </c>
      <c r="AC29" s="279" t="s">
        <v>19</v>
      </c>
      <c r="AD29" s="279" t="s">
        <v>19</v>
      </c>
      <c r="AE29" s="290">
        <v>1000000</v>
      </c>
      <c r="AF29" s="281">
        <v>0</v>
      </c>
      <c r="AG29" s="290">
        <v>1000000</v>
      </c>
      <c r="AH29" s="279" t="s">
        <v>19</v>
      </c>
      <c r="AI29" s="279" t="s">
        <v>19</v>
      </c>
      <c r="AJ29" s="279" t="s">
        <v>19</v>
      </c>
      <c r="AK29" s="57" t="s">
        <v>496</v>
      </c>
      <c r="AL29" s="290" t="s">
        <v>496</v>
      </c>
      <c r="AM29" s="57">
        <v>9999999</v>
      </c>
      <c r="AN29" s="281">
        <v>0</v>
      </c>
    </row>
    <row r="30" spans="1:40" s="2" customFormat="1" ht="25.5" x14ac:dyDescent="0.2">
      <c r="A30" s="314" t="s">
        <v>551</v>
      </c>
      <c r="B30" s="210" t="str">
        <f t="shared" si="0"/>
        <v>Indicatore 170 - FACT_MAX_GG_L1M</v>
      </c>
      <c r="C30" s="211">
        <f t="shared" si="1"/>
        <v>170</v>
      </c>
      <c r="D30" s="47" t="s">
        <v>555</v>
      </c>
      <c r="E30" s="79" t="s">
        <v>65</v>
      </c>
      <c r="F30" s="21" t="s">
        <v>24</v>
      </c>
      <c r="G30" s="264" t="s">
        <v>634</v>
      </c>
      <c r="H30" s="59" t="s">
        <v>628</v>
      </c>
      <c r="I30" s="54" t="s">
        <v>632</v>
      </c>
      <c r="J30" s="26" t="s">
        <v>28</v>
      </c>
      <c r="K30" s="198" t="s">
        <v>528</v>
      </c>
      <c r="L30" s="47" t="s">
        <v>106</v>
      </c>
      <c r="M30" s="79" t="s">
        <v>551</v>
      </c>
      <c r="N30" s="297" t="s">
        <v>684</v>
      </c>
      <c r="O30" s="102" t="s">
        <v>556</v>
      </c>
      <c r="P30" s="77" t="s">
        <v>825</v>
      </c>
      <c r="Q30" s="6">
        <v>1</v>
      </c>
      <c r="R30" s="6" t="s">
        <v>10</v>
      </c>
      <c r="S30" s="6" t="s">
        <v>10</v>
      </c>
      <c r="T30" s="6"/>
      <c r="U30" s="6"/>
      <c r="V30" s="6"/>
      <c r="W30" s="6"/>
      <c r="X30" s="6"/>
      <c r="Y30" s="36" t="s">
        <v>4</v>
      </c>
      <c r="Z30" s="54" t="s">
        <v>530</v>
      </c>
      <c r="AA30" s="290" t="s">
        <v>554</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5.5" x14ac:dyDescent="0.2">
      <c r="A31" s="314" t="s">
        <v>557</v>
      </c>
      <c r="B31" s="210" t="str">
        <f t="shared" si="0"/>
        <v>Indicatore 171 - PREAM_UTIL_ACC_L1M</v>
      </c>
      <c r="C31" s="211">
        <f t="shared" si="1"/>
        <v>171</v>
      </c>
      <c r="D31" s="47" t="s">
        <v>558</v>
      </c>
      <c r="E31" s="79" t="s">
        <v>65</v>
      </c>
      <c r="F31" s="21" t="s">
        <v>521</v>
      </c>
      <c r="G31" s="212" t="s">
        <v>103</v>
      </c>
      <c r="H31" s="59" t="s">
        <v>559</v>
      </c>
      <c r="I31" s="54" t="s">
        <v>560</v>
      </c>
      <c r="J31" s="26" t="s">
        <v>561</v>
      </c>
      <c r="K31" s="198" t="s">
        <v>1058</v>
      </c>
      <c r="L31" s="47" t="s">
        <v>106</v>
      </c>
      <c r="M31" s="79" t="s">
        <v>562</v>
      </c>
      <c r="N31" s="297" t="s">
        <v>563</v>
      </c>
      <c r="O31" s="77" t="s">
        <v>564</v>
      </c>
      <c r="P31" s="77" t="s">
        <v>783</v>
      </c>
      <c r="Q31" s="6">
        <v>2</v>
      </c>
      <c r="R31" s="6" t="s">
        <v>10</v>
      </c>
      <c r="S31" s="6" t="s">
        <v>10</v>
      </c>
      <c r="T31" s="6"/>
      <c r="U31" s="6"/>
      <c r="V31" s="6"/>
      <c r="W31" s="6"/>
      <c r="X31" s="6"/>
      <c r="Y31" s="36" t="s">
        <v>10</v>
      </c>
      <c r="Z31" s="54"/>
      <c r="AA31" s="290" t="s">
        <v>565</v>
      </c>
      <c r="AB31" s="279" t="s">
        <v>19</v>
      </c>
      <c r="AC31" s="279" t="s">
        <v>19</v>
      </c>
      <c r="AD31" s="279" t="s">
        <v>19</v>
      </c>
      <c r="AE31" s="290">
        <v>1000000</v>
      </c>
      <c r="AF31" s="281">
        <v>0</v>
      </c>
      <c r="AG31" s="290">
        <v>1000000</v>
      </c>
      <c r="AH31" s="279" t="s">
        <v>19</v>
      </c>
      <c r="AI31" s="279" t="s">
        <v>19</v>
      </c>
      <c r="AJ31" s="279" t="s">
        <v>19</v>
      </c>
      <c r="AK31" s="57" t="s">
        <v>496</v>
      </c>
      <c r="AL31" s="57">
        <v>9999999</v>
      </c>
      <c r="AM31" s="57">
        <v>9999999</v>
      </c>
      <c r="AN31" s="281">
        <v>0</v>
      </c>
    </row>
  </sheetData>
  <mergeCells count="3">
    <mergeCell ref="AB1:AD1"/>
    <mergeCell ref="AE1:AG1"/>
    <mergeCell ref="AH1:AJ1"/>
  </mergeCells>
  <conditionalFormatting sqref="V1:V2 V32:V1048576">
    <cfRule type="cellIs" dxfId="73" priority="126" operator="equal">
      <formula>"OK"</formula>
    </cfRule>
    <cfRule type="cellIs" dxfId="72" priority="128" operator="equal">
      <formula>"OK"</formula>
    </cfRule>
  </conditionalFormatting>
  <conditionalFormatting sqref="R32:U1048576 R1:U2 AA14:AB14 Q3:X31">
    <cfRule type="cellIs" dxfId="71" priority="127" operator="equal">
      <formula>"Y"</formula>
    </cfRule>
  </conditionalFormatting>
  <conditionalFormatting sqref="V13:V14">
    <cfRule type="cellIs" dxfId="70" priority="60" operator="equal">
      <formula>"Y"</formula>
    </cfRule>
  </conditionalFormatting>
  <conditionalFormatting sqref="O6:P6">
    <cfRule type="cellIs" dxfId="69" priority="45" operator="equal">
      <formula>"Y"</formula>
    </cfRule>
  </conditionalFormatting>
  <conditionalFormatting sqref="Q33:Q1048576 Q1:Q2">
    <cfRule type="cellIs" dxfId="68" priority="41" operator="equal">
      <formula>"Y"</formula>
    </cfRule>
  </conditionalFormatting>
  <conditionalFormatting sqref="Q32">
    <cfRule type="cellIs" dxfId="67" priority="40" operator="equal">
      <formula>"Y"</formula>
    </cfRule>
  </conditionalFormatting>
  <conditionalFormatting sqref="Q12">
    <cfRule type="cellIs" dxfId="66" priority="36" operator="equal">
      <formula>"Y"</formula>
    </cfRule>
  </conditionalFormatting>
  <conditionalFormatting sqref="Q15">
    <cfRule type="cellIs" dxfId="65" priority="34" operator="equal">
      <formula>"Y"</formula>
    </cfRule>
  </conditionalFormatting>
  <conditionalFormatting sqref="Q7">
    <cfRule type="cellIs" dxfId="64" priority="32" operator="equal">
      <formula>"Y"</formula>
    </cfRule>
  </conditionalFormatting>
  <conditionalFormatting sqref="R7:V7">
    <cfRule type="cellIs" dxfId="63" priority="31"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2:V31">
    <cfRule type="cellIs" dxfId="48" priority="5" operator="equal">
      <formula>"Y"</formula>
    </cfRule>
  </conditionalFormatting>
  <conditionalFormatting sqref="V22:V31">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Q7" activePane="bottomRight" state="frozen"/>
      <selection pane="topRight" activeCell="C1" sqref="C1"/>
      <selection pane="bottomLeft" activeCell="A3" sqref="A3"/>
      <selection pane="bottomRight" activeCell="R16" sqref="R16"/>
    </sheetView>
  </sheetViews>
  <sheetFormatPr defaultColWidth="8.625" defaultRowHeight="15" x14ac:dyDescent="0.25"/>
  <cols>
    <col min="1" max="1" width="18.25" style="319" bestFit="1" customWidth="1"/>
    <col min="2" max="2" width="73.625" style="272" bestFit="1" customWidth="1"/>
    <col min="3" max="3" width="6.875" style="269" bestFit="1" customWidth="1"/>
    <col min="4" max="4" width="55.25" style="319" bestFit="1" customWidth="1"/>
    <col min="5" max="5" width="12.75" style="320" bestFit="1" customWidth="1"/>
    <col min="6" max="6" width="17.125" style="269" bestFit="1" customWidth="1"/>
    <col min="7" max="7" width="22.25" style="320" bestFit="1" customWidth="1"/>
    <col min="8" max="8" width="175.625" style="321" bestFit="1" customWidth="1"/>
    <col min="9" max="9" width="17" style="322" bestFit="1" customWidth="1"/>
    <col min="10" max="10" width="19" style="322" bestFit="1" customWidth="1"/>
    <col min="11" max="11" width="14.625" style="321" bestFit="1" customWidth="1"/>
    <col min="12" max="12" width="26.5" style="321" bestFit="1" customWidth="1"/>
    <col min="13" max="13" width="15.75" style="320" customWidth="1"/>
    <col min="14" max="14" width="31.75" style="269" customWidth="1"/>
    <col min="15" max="16" width="28.25" style="356" customWidth="1"/>
    <col min="17" max="17" width="13" style="323" bestFit="1" customWidth="1"/>
    <col min="18" max="18" width="21.625" style="323" bestFit="1" customWidth="1"/>
    <col min="19" max="19" width="20.875" style="323" bestFit="1" customWidth="1"/>
    <col min="20" max="20" width="28.625" style="323" bestFit="1" customWidth="1"/>
    <col min="21" max="21" width="13.375" style="323" bestFit="1" customWidth="1"/>
    <col min="22" max="22" width="12.375" style="323" bestFit="1" customWidth="1"/>
    <col min="23" max="23" width="30.125" style="357" bestFit="1" customWidth="1"/>
    <col min="24" max="24" width="18.75" style="357" bestFit="1" customWidth="1"/>
    <col min="25" max="27" width="12.5" style="357" bestFit="1" customWidth="1"/>
    <col min="28" max="28" width="15.5" style="357" bestFit="1" customWidth="1"/>
    <col min="29" max="31" width="12.5" style="357" bestFit="1" customWidth="1"/>
    <col min="32" max="32" width="15.5" style="357" bestFit="1" customWidth="1"/>
    <col min="33" max="35" width="12.5" style="357" bestFit="1" customWidth="1"/>
    <col min="36" max="36" width="15.875" style="358" bestFit="1" customWidth="1"/>
    <col min="37" max="39" width="12.5" style="269" bestFit="1" customWidth="1"/>
    <col min="40" max="40" width="15.875" style="269" bestFit="1" customWidth="1"/>
    <col min="41" max="16384" width="8.625" style="269"/>
  </cols>
  <sheetData>
    <row r="1" spans="1:40" ht="15.75" thickBot="1" x14ac:dyDescent="0.3">
      <c r="B1" s="269"/>
      <c r="O1" s="320"/>
      <c r="P1" s="320"/>
      <c r="W1" s="324"/>
      <c r="X1" s="324"/>
      <c r="Y1" s="444" t="s">
        <v>12</v>
      </c>
      <c r="Z1" s="445"/>
      <c r="AA1" s="445"/>
      <c r="AB1" s="446"/>
      <c r="AC1" s="444" t="s">
        <v>13</v>
      </c>
      <c r="AD1" s="445"/>
      <c r="AE1" s="445"/>
      <c r="AF1" s="446"/>
      <c r="AG1" s="447" t="s">
        <v>14</v>
      </c>
      <c r="AH1" s="448"/>
      <c r="AI1" s="448"/>
      <c r="AJ1" s="448"/>
      <c r="AK1" s="447" t="s">
        <v>68</v>
      </c>
      <c r="AL1" s="448"/>
      <c r="AM1" s="448"/>
      <c r="AN1" s="448"/>
    </row>
    <row r="2" spans="1:40" s="340" customFormat="1" ht="30" x14ac:dyDescent="0.25">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884</v>
      </c>
      <c r="P2" s="378" t="s">
        <v>885</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30" x14ac:dyDescent="0.25">
      <c r="A3" s="268" t="s">
        <v>256</v>
      </c>
      <c r="B3" s="271" t="str">
        <f t="shared" ref="B3:B14" si="0">CONCATENATE("Indicatore ",C3," - ",D3)</f>
        <v>Indicatore 100 - Semaforo notizie Pregiudizievoli</v>
      </c>
      <c r="C3" s="341">
        <v>100</v>
      </c>
      <c r="D3" s="342" t="s">
        <v>258</v>
      </c>
      <c r="E3" s="342" t="s">
        <v>65</v>
      </c>
      <c r="F3" s="341" t="s">
        <v>672</v>
      </c>
      <c r="G3" s="343" t="s">
        <v>103</v>
      </c>
      <c r="H3" s="342" t="s">
        <v>659</v>
      </c>
      <c r="I3" s="344"/>
      <c r="J3" s="344"/>
      <c r="K3" s="345" t="s">
        <v>257</v>
      </c>
      <c r="L3" s="346" t="s">
        <v>421</v>
      </c>
      <c r="M3" s="347" t="s">
        <v>256</v>
      </c>
      <c r="N3" s="348" t="s">
        <v>477</v>
      </c>
      <c r="O3" s="392" t="s">
        <v>804</v>
      </c>
      <c r="P3" s="391" t="s">
        <v>804</v>
      </c>
      <c r="Q3" s="7" t="s">
        <v>763</v>
      </c>
      <c r="R3" s="7" t="s">
        <v>10</v>
      </c>
      <c r="S3" s="7"/>
      <c r="T3" s="7"/>
      <c r="U3" s="7"/>
      <c r="V3" s="7"/>
      <c r="W3" s="349" t="s">
        <v>4</v>
      </c>
      <c r="X3" s="350" t="s">
        <v>472</v>
      </c>
      <c r="Y3" s="351"/>
      <c r="Z3" s="351"/>
      <c r="AA3" s="351"/>
      <c r="AB3" s="352"/>
      <c r="AC3" s="351"/>
      <c r="AD3" s="351"/>
      <c r="AE3" s="351"/>
      <c r="AF3" s="352"/>
      <c r="AG3" s="351"/>
      <c r="AH3" s="351"/>
      <c r="AI3" s="351"/>
      <c r="AJ3" s="352"/>
      <c r="AK3" s="353"/>
      <c r="AL3" s="353"/>
      <c r="AM3" s="353"/>
      <c r="AN3" s="353"/>
    </row>
    <row r="4" spans="1:40" ht="30" x14ac:dyDescent="0.25">
      <c r="A4" s="268" t="s">
        <v>259</v>
      </c>
      <c r="B4" s="271" t="str">
        <f t="shared" si="0"/>
        <v>Indicatore 102 - Garanzie attivate con esito negativo presso altri istituti</v>
      </c>
      <c r="C4" s="341">
        <v>102</v>
      </c>
      <c r="D4" s="342" t="s">
        <v>660</v>
      </c>
      <c r="E4" s="342" t="s">
        <v>65</v>
      </c>
      <c r="F4" s="341" t="s">
        <v>673</v>
      </c>
      <c r="G4" s="343" t="s">
        <v>103</v>
      </c>
      <c r="H4" s="342" t="s">
        <v>273</v>
      </c>
      <c r="I4" s="344"/>
      <c r="J4" s="344"/>
      <c r="K4" s="345" t="s">
        <v>50</v>
      </c>
      <c r="L4" s="346" t="s">
        <v>109</v>
      </c>
      <c r="M4" s="347" t="s">
        <v>260</v>
      </c>
      <c r="N4" s="348" t="s">
        <v>661</v>
      </c>
      <c r="O4" s="342" t="s">
        <v>662</v>
      </c>
      <c r="P4" s="390" t="s">
        <v>795</v>
      </c>
      <c r="Q4" s="7">
        <v>1</v>
      </c>
      <c r="R4" s="7" t="s">
        <v>10</v>
      </c>
      <c r="S4" s="7"/>
      <c r="T4" s="7"/>
      <c r="U4" s="7"/>
      <c r="V4" s="7"/>
      <c r="W4" s="349" t="s">
        <v>4</v>
      </c>
      <c r="X4" s="350" t="s">
        <v>476</v>
      </c>
      <c r="Y4" s="351"/>
      <c r="Z4" s="351"/>
      <c r="AA4" s="351"/>
      <c r="AB4" s="352"/>
      <c r="AC4" s="351"/>
      <c r="AD4" s="351"/>
      <c r="AE4" s="351"/>
      <c r="AF4" s="352"/>
      <c r="AG4" s="351"/>
      <c r="AH4" s="351"/>
      <c r="AI4" s="351"/>
      <c r="AJ4" s="352"/>
      <c r="AK4" s="353"/>
      <c r="AL4" s="353"/>
      <c r="AM4" s="353"/>
      <c r="AN4" s="353"/>
    </row>
    <row r="5" spans="1:40" ht="45" x14ac:dyDescent="0.25">
      <c r="A5" s="268" t="s">
        <v>259</v>
      </c>
      <c r="B5" s="271" t="str">
        <f t="shared" si="0"/>
        <v>Indicatore 103 - Garanzia rilasciate a favore di un nominativo a sofferenza presso altri istituti</v>
      </c>
      <c r="C5" s="341">
        <f>1+C4</f>
        <v>103</v>
      </c>
      <c r="D5" s="342" t="s">
        <v>261</v>
      </c>
      <c r="E5" s="342" t="s">
        <v>65</v>
      </c>
      <c r="F5" s="341" t="s">
        <v>673</v>
      </c>
      <c r="G5" s="343" t="s">
        <v>103</v>
      </c>
      <c r="H5" s="342" t="s">
        <v>274</v>
      </c>
      <c r="I5" s="344"/>
      <c r="J5" s="344"/>
      <c r="K5" s="345" t="s">
        <v>50</v>
      </c>
      <c r="L5" s="346" t="s">
        <v>109</v>
      </c>
      <c r="M5" s="347" t="s">
        <v>260</v>
      </c>
      <c r="N5" s="348" t="s">
        <v>663</v>
      </c>
      <c r="O5" s="342" t="s">
        <v>664</v>
      </c>
      <c r="P5" s="390" t="s">
        <v>796</v>
      </c>
      <c r="Q5" s="7">
        <v>1</v>
      </c>
      <c r="R5" s="7" t="s">
        <v>10</v>
      </c>
      <c r="S5" s="7"/>
      <c r="T5" s="7"/>
      <c r="U5" s="7"/>
      <c r="V5" s="7"/>
      <c r="W5" s="349" t="s">
        <v>4</v>
      </c>
      <c r="X5" s="350" t="s">
        <v>476</v>
      </c>
      <c r="Y5" s="351"/>
      <c r="Z5" s="351"/>
      <c r="AA5" s="351"/>
      <c r="AB5" s="352"/>
      <c r="AC5" s="351"/>
      <c r="AD5" s="351"/>
      <c r="AE5" s="351"/>
      <c r="AF5" s="352"/>
      <c r="AG5" s="351"/>
      <c r="AH5" s="351"/>
      <c r="AI5" s="351"/>
      <c r="AJ5" s="352"/>
      <c r="AK5" s="353"/>
      <c r="AL5" s="353"/>
      <c r="AM5" s="353"/>
      <c r="AN5" s="353"/>
    </row>
    <row r="6" spans="1:40" ht="60" x14ac:dyDescent="0.25">
      <c r="A6" s="268" t="s">
        <v>259</v>
      </c>
      <c r="B6" s="271" t="str">
        <f t="shared" si="0"/>
        <v>Indicatore 104 - Socio appartenente a società a sofferenza presso altri istituti</v>
      </c>
      <c r="C6" s="341">
        <f t="shared" ref="C6:C10" si="1">1+C5</f>
        <v>104</v>
      </c>
      <c r="D6" s="342" t="s">
        <v>262</v>
      </c>
      <c r="E6" s="342" t="s">
        <v>65</v>
      </c>
      <c r="F6" s="341" t="s">
        <v>673</v>
      </c>
      <c r="G6" s="343" t="s">
        <v>103</v>
      </c>
      <c r="H6" s="342" t="s">
        <v>272</v>
      </c>
      <c r="I6" s="344"/>
      <c r="J6" s="344"/>
      <c r="K6" s="345" t="s">
        <v>50</v>
      </c>
      <c r="L6" s="346" t="s">
        <v>109</v>
      </c>
      <c r="M6" s="347" t="s">
        <v>260</v>
      </c>
      <c r="N6" s="348" t="s">
        <v>665</v>
      </c>
      <c r="O6" s="386" t="s">
        <v>666</v>
      </c>
      <c r="P6" s="390" t="s">
        <v>797</v>
      </c>
      <c r="Q6" s="7">
        <v>1</v>
      </c>
      <c r="R6" s="7" t="s">
        <v>10</v>
      </c>
      <c r="S6" s="7"/>
      <c r="T6" s="7"/>
      <c r="U6" s="7"/>
      <c r="V6" s="7"/>
      <c r="W6" s="349" t="s">
        <v>4</v>
      </c>
      <c r="X6" s="350" t="s">
        <v>476</v>
      </c>
      <c r="Y6" s="351"/>
      <c r="Z6" s="351"/>
      <c r="AA6" s="351"/>
      <c r="AB6" s="352"/>
      <c r="AC6" s="351"/>
      <c r="AD6" s="351"/>
      <c r="AE6" s="351"/>
      <c r="AF6" s="352"/>
      <c r="AG6" s="351"/>
      <c r="AH6" s="351"/>
      <c r="AI6" s="351"/>
      <c r="AJ6" s="352"/>
      <c r="AK6" s="353"/>
      <c r="AL6" s="353"/>
      <c r="AM6" s="353"/>
      <c r="AN6" s="353"/>
    </row>
    <row r="7" spans="1:40" ht="45" x14ac:dyDescent="0.25">
      <c r="A7" s="354" t="s">
        <v>259</v>
      </c>
      <c r="B7" s="273" t="str">
        <f t="shared" si="0"/>
        <v>Indicatore 105 - Significatività dell'importo a sofferenza</v>
      </c>
      <c r="C7" s="355">
        <f t="shared" si="1"/>
        <v>105</v>
      </c>
      <c r="D7" s="242" t="s">
        <v>695</v>
      </c>
      <c r="E7" s="342" t="s">
        <v>65</v>
      </c>
      <c r="F7" s="341" t="s">
        <v>673</v>
      </c>
      <c r="G7" s="343" t="s">
        <v>103</v>
      </c>
      <c r="H7" s="342" t="s">
        <v>694</v>
      </c>
      <c r="I7" s="344"/>
      <c r="J7" s="344"/>
      <c r="K7" s="345" t="s">
        <v>104</v>
      </c>
      <c r="L7" s="346" t="s">
        <v>109</v>
      </c>
      <c r="M7" s="347" t="s">
        <v>260</v>
      </c>
      <c r="N7" s="348" t="s">
        <v>696</v>
      </c>
      <c r="O7" s="396" t="s">
        <v>807</v>
      </c>
      <c r="P7" s="397" t="s">
        <v>826</v>
      </c>
      <c r="Q7" s="7">
        <v>2</v>
      </c>
      <c r="R7" s="7" t="s">
        <v>10</v>
      </c>
      <c r="S7" s="7"/>
      <c r="T7" s="7"/>
      <c r="U7" s="7"/>
      <c r="V7" s="7"/>
      <c r="W7" s="349" t="s">
        <v>4</v>
      </c>
      <c r="X7" s="350" t="s">
        <v>476</v>
      </c>
      <c r="Y7" s="351"/>
      <c r="Z7" s="351"/>
      <c r="AA7" s="351"/>
      <c r="AB7" s="352"/>
      <c r="AC7" s="351"/>
      <c r="AD7" s="351"/>
      <c r="AE7" s="351"/>
      <c r="AF7" s="352"/>
      <c r="AG7" s="351"/>
      <c r="AH7" s="351"/>
      <c r="AI7" s="351"/>
      <c r="AJ7" s="352"/>
      <c r="AK7" s="353"/>
      <c r="AL7" s="353"/>
      <c r="AM7" s="353"/>
      <c r="AN7" s="353"/>
    </row>
    <row r="8" spans="1:40" ht="30" x14ac:dyDescent="0.25">
      <c r="A8" s="268" t="s">
        <v>263</v>
      </c>
      <c r="B8" s="271" t="str">
        <f t="shared" si="0"/>
        <v>Indicatore 106 - Numero rate arretrate per prodotti rateali su cc</v>
      </c>
      <c r="C8" s="341">
        <f t="shared" si="1"/>
        <v>106</v>
      </c>
      <c r="D8" s="342" t="s">
        <v>667</v>
      </c>
      <c r="E8" s="342" t="s">
        <v>65</v>
      </c>
      <c r="F8" s="341" t="s">
        <v>674</v>
      </c>
      <c r="G8" s="343" t="s">
        <v>103</v>
      </c>
      <c r="H8" s="342" t="s">
        <v>668</v>
      </c>
      <c r="I8" s="344"/>
      <c r="J8" s="344"/>
      <c r="K8" s="345" t="s">
        <v>151</v>
      </c>
      <c r="L8" s="346" t="s">
        <v>109</v>
      </c>
      <c r="M8" s="347" t="s">
        <v>373</v>
      </c>
      <c r="N8" s="348" t="s">
        <v>362</v>
      </c>
      <c r="O8" s="342" t="s">
        <v>669</v>
      </c>
      <c r="P8" s="432" t="s">
        <v>1027</v>
      </c>
      <c r="Q8" s="7">
        <v>1</v>
      </c>
      <c r="R8" s="7" t="s">
        <v>10</v>
      </c>
      <c r="S8" s="7"/>
      <c r="T8" s="7"/>
      <c r="U8" s="7"/>
      <c r="V8" s="7"/>
      <c r="W8" s="349" t="s">
        <v>4</v>
      </c>
      <c r="X8" s="350" t="s">
        <v>473</v>
      </c>
      <c r="Y8" s="351"/>
      <c r="Z8" s="351"/>
      <c r="AA8" s="351"/>
      <c r="AB8" s="352"/>
      <c r="AC8" s="351"/>
      <c r="AD8" s="351"/>
      <c r="AE8" s="351"/>
      <c r="AF8" s="352"/>
      <c r="AG8" s="351"/>
      <c r="AH8" s="351"/>
      <c r="AI8" s="351"/>
      <c r="AJ8" s="352"/>
      <c r="AK8" s="353"/>
      <c r="AL8" s="353"/>
      <c r="AM8" s="353"/>
      <c r="AN8" s="353"/>
    </row>
    <row r="9" spans="1:40" ht="30" x14ac:dyDescent="0.25">
      <c r="A9" s="268" t="s">
        <v>263</v>
      </c>
      <c r="B9" s="271" t="str">
        <f t="shared" si="0"/>
        <v>Indicatore 107 - Giorni di scaduto rate arretrate per prodotti su cc</v>
      </c>
      <c r="C9" s="341">
        <f t="shared" si="1"/>
        <v>107</v>
      </c>
      <c r="D9" s="342" t="s">
        <v>677</v>
      </c>
      <c r="E9" s="342" t="s">
        <v>65</v>
      </c>
      <c r="F9" s="341" t="s">
        <v>674</v>
      </c>
      <c r="G9" s="343" t="s">
        <v>103</v>
      </c>
      <c r="H9" s="342" t="s">
        <v>378</v>
      </c>
      <c r="I9" s="344"/>
      <c r="J9" s="344"/>
      <c r="K9" s="345" t="s">
        <v>151</v>
      </c>
      <c r="L9" s="346" t="s">
        <v>109</v>
      </c>
      <c r="M9" s="347" t="s">
        <v>373</v>
      </c>
      <c r="N9" s="348" t="s">
        <v>670</v>
      </c>
      <c r="O9" s="418" t="s">
        <v>671</v>
      </c>
      <c r="P9" s="432" t="s">
        <v>1028</v>
      </c>
      <c r="Q9" s="7">
        <v>1</v>
      </c>
      <c r="R9" s="7" t="s">
        <v>10</v>
      </c>
      <c r="S9" s="7"/>
      <c r="T9" s="7"/>
      <c r="U9" s="7"/>
      <c r="V9" s="7"/>
      <c r="W9" s="349" t="s">
        <v>4</v>
      </c>
      <c r="X9" s="350" t="s">
        <v>473</v>
      </c>
      <c r="Y9" s="351"/>
      <c r="Z9" s="351"/>
      <c r="AA9" s="351"/>
      <c r="AB9" s="352"/>
      <c r="AC9" s="351"/>
      <c r="AD9" s="351"/>
      <c r="AE9" s="351"/>
      <c r="AF9" s="352"/>
      <c r="AG9" s="351"/>
      <c r="AH9" s="351"/>
      <c r="AI9" s="351"/>
      <c r="AJ9" s="352"/>
      <c r="AK9" s="353"/>
      <c r="AL9" s="353"/>
      <c r="AM9" s="353"/>
      <c r="AN9" s="353"/>
    </row>
    <row r="10" spans="1:40" ht="30" x14ac:dyDescent="0.25">
      <c r="A10" s="268" t="s">
        <v>263</v>
      </c>
      <c r="B10" s="271" t="str">
        <f t="shared" si="0"/>
        <v>Indicatore 108 - Importo rate arretrate per prodotti su cc</v>
      </c>
      <c r="C10" s="341">
        <f t="shared" si="1"/>
        <v>108</v>
      </c>
      <c r="D10" s="342" t="s">
        <v>678</v>
      </c>
      <c r="E10" s="342" t="s">
        <v>65</v>
      </c>
      <c r="F10" s="341" t="s">
        <v>674</v>
      </c>
      <c r="G10" s="343" t="s">
        <v>103</v>
      </c>
      <c r="H10" s="342" t="s">
        <v>379</v>
      </c>
      <c r="I10" s="344"/>
      <c r="J10" s="344"/>
      <c r="K10" s="345" t="s">
        <v>104</v>
      </c>
      <c r="L10" s="346" t="s">
        <v>109</v>
      </c>
      <c r="M10" s="347" t="s">
        <v>373</v>
      </c>
      <c r="N10" s="348" t="s">
        <v>361</v>
      </c>
      <c r="O10" s="386" t="s">
        <v>380</v>
      </c>
      <c r="P10" s="432" t="s">
        <v>1029</v>
      </c>
      <c r="Q10" s="7">
        <v>1</v>
      </c>
      <c r="R10" s="7" t="s">
        <v>10</v>
      </c>
      <c r="S10" s="7"/>
      <c r="T10" s="7"/>
      <c r="U10" s="7"/>
      <c r="V10" s="7"/>
      <c r="W10" s="349" t="s">
        <v>4</v>
      </c>
      <c r="X10" s="350" t="s">
        <v>473</v>
      </c>
      <c r="Y10" s="351"/>
      <c r="Z10" s="351"/>
      <c r="AA10" s="351"/>
      <c r="AB10" s="352"/>
      <c r="AC10" s="351"/>
      <c r="AD10" s="351"/>
      <c r="AE10" s="351"/>
      <c r="AF10" s="352"/>
      <c r="AG10" s="351"/>
      <c r="AH10" s="351"/>
      <c r="AI10" s="351"/>
      <c r="AJ10" s="352"/>
      <c r="AK10" s="353"/>
      <c r="AL10" s="353"/>
      <c r="AM10" s="353"/>
      <c r="AN10" s="353"/>
    </row>
    <row r="11" spans="1:40" ht="30" x14ac:dyDescent="0.25">
      <c r="A11" s="268" t="s">
        <v>266</v>
      </c>
      <c r="B11" s="271" t="str">
        <f t="shared" si="0"/>
        <v>Indicatore 114 - Importo di sconfino di C/C</v>
      </c>
      <c r="C11" s="341">
        <v>114</v>
      </c>
      <c r="D11" s="342" t="s">
        <v>268</v>
      </c>
      <c r="E11" s="342" t="s">
        <v>65</v>
      </c>
      <c r="F11" s="341" t="s">
        <v>675</v>
      </c>
      <c r="G11" s="343" t="s">
        <v>103</v>
      </c>
      <c r="H11" s="342" t="s">
        <v>270</v>
      </c>
      <c r="I11" s="344"/>
      <c r="J11" s="344"/>
      <c r="K11" s="345" t="s">
        <v>104</v>
      </c>
      <c r="L11" s="346" t="s">
        <v>109</v>
      </c>
      <c r="M11" s="347" t="s">
        <v>264</v>
      </c>
      <c r="N11" s="348" t="s">
        <v>359</v>
      </c>
      <c r="O11" s="395" t="s">
        <v>357</v>
      </c>
      <c r="P11" s="394" t="s">
        <v>357</v>
      </c>
      <c r="Q11" s="7" t="s">
        <v>763</v>
      </c>
      <c r="R11" s="7" t="s">
        <v>10</v>
      </c>
      <c r="S11" s="7"/>
      <c r="T11" s="7"/>
      <c r="U11" s="7"/>
      <c r="V11" s="7"/>
      <c r="W11" s="349" t="s">
        <v>4</v>
      </c>
      <c r="X11" s="350" t="s">
        <v>474</v>
      </c>
      <c r="Y11" s="351"/>
      <c r="Z11" s="351"/>
      <c r="AA11" s="351"/>
      <c r="AB11" s="352"/>
      <c r="AC11" s="351"/>
      <c r="AD11" s="351"/>
      <c r="AE11" s="351"/>
      <c r="AF11" s="352"/>
      <c r="AG11" s="351"/>
      <c r="AH11" s="351"/>
      <c r="AI11" s="351"/>
      <c r="AJ11" s="352"/>
      <c r="AK11" s="353"/>
      <c r="AL11" s="353"/>
      <c r="AM11" s="353"/>
      <c r="AN11" s="353"/>
    </row>
    <row r="12" spans="1:40" ht="30" x14ac:dyDescent="0.25">
      <c r="A12" s="268" t="s">
        <v>266</v>
      </c>
      <c r="B12" s="271" t="str">
        <f t="shared" si="0"/>
        <v>Indicatore 115 - Giorni di sconfino di C/C</v>
      </c>
      <c r="C12" s="341">
        <v>115</v>
      </c>
      <c r="D12" s="342" t="s">
        <v>269</v>
      </c>
      <c r="E12" s="342" t="s">
        <v>65</v>
      </c>
      <c r="F12" s="341" t="s">
        <v>675</v>
      </c>
      <c r="G12" s="343" t="s">
        <v>103</v>
      </c>
      <c r="H12" s="342" t="s">
        <v>271</v>
      </c>
      <c r="I12" s="344"/>
      <c r="J12" s="344"/>
      <c r="K12" s="345" t="s">
        <v>151</v>
      </c>
      <c r="L12" s="346" t="s">
        <v>109</v>
      </c>
      <c r="M12" s="347" t="s">
        <v>264</v>
      </c>
      <c r="N12" s="348" t="s">
        <v>360</v>
      </c>
      <c r="O12" s="342" t="s">
        <v>358</v>
      </c>
      <c r="P12" s="394" t="s">
        <v>358</v>
      </c>
      <c r="Q12" s="7" t="s">
        <v>763</v>
      </c>
      <c r="R12" s="7" t="s">
        <v>10</v>
      </c>
      <c r="S12" s="7"/>
      <c r="T12" s="7"/>
      <c r="U12" s="7"/>
      <c r="V12" s="7"/>
      <c r="W12" s="349" t="s">
        <v>4</v>
      </c>
      <c r="X12" s="350" t="s">
        <v>474</v>
      </c>
      <c r="Y12" s="351"/>
      <c r="Z12" s="351"/>
      <c r="AA12" s="351"/>
      <c r="AB12" s="352"/>
      <c r="AC12" s="351"/>
      <c r="AD12" s="351"/>
      <c r="AE12" s="351"/>
      <c r="AF12" s="352"/>
      <c r="AG12" s="351"/>
      <c r="AH12" s="351"/>
      <c r="AI12" s="351"/>
      <c r="AJ12" s="352"/>
      <c r="AK12" s="353"/>
      <c r="AL12" s="353"/>
      <c r="AM12" s="353"/>
      <c r="AN12" s="353"/>
    </row>
    <row r="13" spans="1:40" ht="60" x14ac:dyDescent="0.25">
      <c r="A13" s="268" t="s">
        <v>267</v>
      </c>
      <c r="B13" s="271" t="str">
        <f t="shared" si="0"/>
        <v>Indicatore 116 - Forborne sconfinato</v>
      </c>
      <c r="C13" s="341">
        <v>116</v>
      </c>
      <c r="D13" s="342" t="s">
        <v>265</v>
      </c>
      <c r="E13" s="342" t="s">
        <v>65</v>
      </c>
      <c r="F13" s="341" t="s">
        <v>676</v>
      </c>
      <c r="G13" s="343" t="s">
        <v>103</v>
      </c>
      <c r="H13" s="342" t="s">
        <v>369</v>
      </c>
      <c r="I13" s="344"/>
      <c r="J13" s="344"/>
      <c r="K13" s="345" t="s">
        <v>50</v>
      </c>
      <c r="L13" s="346" t="s">
        <v>114</v>
      </c>
      <c r="M13" s="347" t="s">
        <v>264</v>
      </c>
      <c r="N13" s="348" t="s">
        <v>367</v>
      </c>
      <c r="O13" s="342" t="s">
        <v>365</v>
      </c>
      <c r="P13" s="388" t="s">
        <v>805</v>
      </c>
      <c r="Q13" s="7" t="s">
        <v>763</v>
      </c>
      <c r="R13" s="7" t="s">
        <v>10</v>
      </c>
      <c r="S13" s="7"/>
      <c r="T13" s="7"/>
      <c r="U13" s="7"/>
      <c r="V13" s="7"/>
      <c r="W13" s="349" t="s">
        <v>4</v>
      </c>
      <c r="X13" s="241" t="s">
        <v>475</v>
      </c>
      <c r="Y13" s="351"/>
      <c r="Z13" s="351"/>
      <c r="AA13" s="351"/>
      <c r="AB13" s="352"/>
      <c r="AC13" s="351"/>
      <c r="AD13" s="351"/>
      <c r="AE13" s="351"/>
      <c r="AF13" s="352"/>
      <c r="AG13" s="351"/>
      <c r="AH13" s="351"/>
      <c r="AI13" s="351"/>
      <c r="AJ13" s="352"/>
      <c r="AK13" s="353"/>
      <c r="AL13" s="353"/>
      <c r="AM13" s="353"/>
      <c r="AN13" s="353"/>
    </row>
    <row r="14" spans="1:40" ht="60" x14ac:dyDescent="0.25">
      <c r="A14" s="268" t="s">
        <v>267</v>
      </c>
      <c r="B14" s="271" t="str">
        <f t="shared" si="0"/>
        <v>Indicatore 117 - Importo forborne sconfinato</v>
      </c>
      <c r="C14" s="341">
        <v>117</v>
      </c>
      <c r="D14" s="342" t="s">
        <v>364</v>
      </c>
      <c r="E14" s="342" t="s">
        <v>65</v>
      </c>
      <c r="F14" s="341" t="s">
        <v>676</v>
      </c>
      <c r="G14" s="343" t="s">
        <v>103</v>
      </c>
      <c r="H14" s="342" t="s">
        <v>370</v>
      </c>
      <c r="I14" s="344"/>
      <c r="J14" s="344"/>
      <c r="K14" s="345" t="s">
        <v>104</v>
      </c>
      <c r="L14" s="346" t="s">
        <v>114</v>
      </c>
      <c r="M14" s="347" t="s">
        <v>264</v>
      </c>
      <c r="N14" s="348" t="s">
        <v>368</v>
      </c>
      <c r="O14" s="342" t="s">
        <v>366</v>
      </c>
      <c r="P14" s="388" t="s">
        <v>366</v>
      </c>
      <c r="Q14" s="7" t="s">
        <v>763</v>
      </c>
      <c r="R14" s="7" t="s">
        <v>10</v>
      </c>
      <c r="S14" s="7"/>
      <c r="T14" s="7"/>
      <c r="U14" s="7"/>
      <c r="V14" s="7"/>
      <c r="W14" s="349" t="s">
        <v>4</v>
      </c>
      <c r="X14" s="241" t="s">
        <v>475</v>
      </c>
      <c r="Y14" s="351"/>
      <c r="Z14" s="351"/>
      <c r="AA14" s="351"/>
      <c r="AB14" s="352"/>
      <c r="AC14" s="351"/>
      <c r="AD14" s="351"/>
      <c r="AE14" s="351"/>
      <c r="AF14" s="352"/>
      <c r="AG14" s="351"/>
      <c r="AH14" s="351"/>
      <c r="AI14" s="351"/>
      <c r="AJ14" s="352"/>
      <c r="AK14" s="353"/>
      <c r="AL14" s="353"/>
      <c r="AM14" s="353"/>
      <c r="AN14" s="353"/>
    </row>
    <row r="15" spans="1:40" ht="30" x14ac:dyDescent="0.25">
      <c r="A15" s="354" t="s">
        <v>263</v>
      </c>
      <c r="B15" s="273" t="str">
        <f>CONCATENATE("Indicatore ",C15," - ",D15)</f>
        <v>Indicatore 120 - Importo residuo debito rate impagate per prodotti su cc</v>
      </c>
      <c r="C15" s="355">
        <v>120</v>
      </c>
      <c r="D15" s="242" t="s">
        <v>697</v>
      </c>
      <c r="E15" s="342" t="s">
        <v>65</v>
      </c>
      <c r="F15" s="341" t="s">
        <v>674</v>
      </c>
      <c r="G15" s="343" t="s">
        <v>103</v>
      </c>
      <c r="H15" s="367" t="s">
        <v>698</v>
      </c>
      <c r="I15" s="344"/>
      <c r="J15" s="344"/>
      <c r="K15" s="345" t="s">
        <v>104</v>
      </c>
      <c r="L15" s="346" t="s">
        <v>109</v>
      </c>
      <c r="M15" s="347" t="s">
        <v>373</v>
      </c>
      <c r="N15" s="348" t="s">
        <v>361</v>
      </c>
      <c r="O15" s="370"/>
      <c r="P15" s="389"/>
      <c r="Q15" s="7">
        <v>1</v>
      </c>
      <c r="R15" s="7"/>
      <c r="S15" s="7"/>
      <c r="T15" s="7"/>
      <c r="U15" s="7" t="s">
        <v>1026</v>
      </c>
      <c r="V15" s="7"/>
      <c r="W15" s="349" t="s">
        <v>4</v>
      </c>
      <c r="X15" s="350" t="s">
        <v>473</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43" priority="54" operator="equal">
      <formula>"OK"</formula>
    </cfRule>
    <cfRule type="cellIs" dxfId="42" priority="56" operator="equal">
      <formula>"OK"</formula>
    </cfRule>
  </conditionalFormatting>
  <conditionalFormatting sqref="R1:S2 U11:V11 R13:V13 R16:S1048576 R4:T10 Q15:T15 Q8:R10">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2:V12">
    <cfRule type="cellIs" dxfId="38" priority="26" operator="equal">
      <formula>"Y"</formula>
    </cfRule>
  </conditionalFormatting>
  <conditionalFormatting sqref="Q1:Q2 Q11 Q13 Q16: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2">
    <cfRule type="cellIs" dxfId="32" priority="14" operator="equal">
      <formula>"Y"</formula>
    </cfRule>
  </conditionalFormatting>
  <conditionalFormatting sqref="R11:T12">
    <cfRule type="cellIs" dxfId="31" priority="12" operator="equal">
      <formula>"Y"</formula>
    </cfRule>
  </conditionalFormatting>
  <conditionalFormatting sqref="R14:V14">
    <cfRule type="cellIs" dxfId="30" priority="10" operator="equal">
      <formula>"Y"</formula>
    </cfRule>
  </conditionalFormatting>
  <conditionalFormatting sqref="Q14">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G9" activePane="bottomRight" state="frozen"/>
      <selection pane="topRight" activeCell="D1" sqref="D1"/>
      <selection pane="bottomLeft" activeCell="A3" sqref="A3"/>
      <selection pane="bottomRight" activeCell="G13" sqref="G13"/>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3" t="s">
        <v>12</v>
      </c>
      <c r="AB1" s="443"/>
      <c r="AC1" s="443"/>
      <c r="AD1" s="443" t="s">
        <v>13</v>
      </c>
      <c r="AE1" s="443"/>
      <c r="AF1" s="443"/>
      <c r="AG1" s="443" t="s">
        <v>14</v>
      </c>
      <c r="AH1" s="443"/>
      <c r="AI1" s="443"/>
      <c r="AJ1" s="105" t="s">
        <v>136</v>
      </c>
      <c r="AK1" s="105" t="s">
        <v>136</v>
      </c>
      <c r="AL1" s="105" t="s">
        <v>139</v>
      </c>
      <c r="AM1" s="105" t="s">
        <v>140</v>
      </c>
    </row>
    <row r="2" spans="1:39" s="25" customFormat="1" ht="25.5" x14ac:dyDescent="0.25">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759</v>
      </c>
      <c r="Q2" s="71" t="s">
        <v>275</v>
      </c>
      <c r="R2" s="71" t="s">
        <v>9</v>
      </c>
      <c r="S2" s="71" t="s">
        <v>7</v>
      </c>
      <c r="T2" s="71" t="s">
        <v>658</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38.25" x14ac:dyDescent="0.2">
      <c r="A3" s="254" t="s">
        <v>35</v>
      </c>
      <c r="B3" s="210" t="str">
        <f t="shared" ref="B3:B53" si="0">CONCATENATE("Indicatore ",C3," - ",D3)</f>
        <v>Indicatore 201 - XRA_MEANMISS_NUM_GG_L3M</v>
      </c>
      <c r="C3" s="211">
        <v>201</v>
      </c>
      <c r="D3" s="47" t="s">
        <v>194</v>
      </c>
      <c r="E3" s="244" t="s">
        <v>103</v>
      </c>
      <c r="F3" s="21" t="s">
        <v>608</v>
      </c>
      <c r="G3" s="245"/>
      <c r="H3" s="101" t="s">
        <v>216</v>
      </c>
      <c r="I3" s="78" t="s">
        <v>236</v>
      </c>
      <c r="J3" s="78" t="s">
        <v>28</v>
      </c>
      <c r="K3" s="198" t="s">
        <v>480</v>
      </c>
      <c r="L3" s="47" t="s">
        <v>324</v>
      </c>
      <c r="M3" s="289" t="s">
        <v>611</v>
      </c>
      <c r="N3" s="100" t="s">
        <v>326</v>
      </c>
      <c r="O3" s="47" t="s">
        <v>337</v>
      </c>
      <c r="P3" s="383" t="s">
        <v>481</v>
      </c>
      <c r="Q3" s="6" t="s">
        <v>794</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38.25" x14ac:dyDescent="0.2">
      <c r="A4" s="243" t="s">
        <v>35</v>
      </c>
      <c r="B4" s="210" t="str">
        <f t="shared" si="0"/>
        <v>Indicatore 202 - XRA_MAX_SCONF_L3M</v>
      </c>
      <c r="C4" s="211">
        <f>1+C3</f>
        <v>202</v>
      </c>
      <c r="D4" s="47" t="s">
        <v>195</v>
      </c>
      <c r="E4" s="244" t="s">
        <v>103</v>
      </c>
      <c r="F4" s="21" t="s">
        <v>608</v>
      </c>
      <c r="G4" s="245"/>
      <c r="H4" s="99" t="s">
        <v>217</v>
      </c>
      <c r="I4" s="81" t="s">
        <v>334</v>
      </c>
      <c r="J4" s="246" t="s">
        <v>28</v>
      </c>
      <c r="K4" s="198" t="s">
        <v>480</v>
      </c>
      <c r="L4" s="47" t="s">
        <v>324</v>
      </c>
      <c r="M4" s="289" t="s">
        <v>611</v>
      </c>
      <c r="N4" s="100" t="s">
        <v>339</v>
      </c>
      <c r="O4" s="47" t="s">
        <v>338</v>
      </c>
      <c r="P4" s="383" t="s">
        <v>481</v>
      </c>
      <c r="Q4" s="6" t="s">
        <v>794</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3.75" x14ac:dyDescent="0.2">
      <c r="A5" s="243" t="s">
        <v>35</v>
      </c>
      <c r="B5" s="210" t="str">
        <f t="shared" si="0"/>
        <v>Indicatore 204 - XRA_MEAN_SCONF_UTI_L3M</v>
      </c>
      <c r="C5" s="211">
        <v>204</v>
      </c>
      <c r="D5" s="47" t="s">
        <v>197</v>
      </c>
      <c r="E5" s="244" t="s">
        <v>103</v>
      </c>
      <c r="F5" s="21" t="s">
        <v>608</v>
      </c>
      <c r="G5" s="245"/>
      <c r="H5" s="99" t="s">
        <v>218</v>
      </c>
      <c r="I5" s="81" t="s">
        <v>237</v>
      </c>
      <c r="J5" s="246" t="s">
        <v>28</v>
      </c>
      <c r="K5" s="198" t="s">
        <v>480</v>
      </c>
      <c r="L5" s="47" t="s">
        <v>324</v>
      </c>
      <c r="M5" s="289" t="s">
        <v>611</v>
      </c>
      <c r="N5" s="100" t="s">
        <v>345</v>
      </c>
      <c r="O5" s="47" t="s">
        <v>342</v>
      </c>
      <c r="P5" s="383" t="s">
        <v>481</v>
      </c>
      <c r="Q5" s="6" t="s">
        <v>794</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1" x14ac:dyDescent="0.2">
      <c r="A6" s="243" t="s">
        <v>35</v>
      </c>
      <c r="B6" s="210" t="str">
        <f t="shared" si="0"/>
        <v>Indicatore 205 - XRA_MEANMISS_SCONF_UTI_L3M</v>
      </c>
      <c r="C6" s="211">
        <f t="shared" ref="C6:C19" si="1">1+C5</f>
        <v>205</v>
      </c>
      <c r="D6" s="47" t="s">
        <v>198</v>
      </c>
      <c r="E6" s="244" t="s">
        <v>103</v>
      </c>
      <c r="F6" s="21" t="s">
        <v>608</v>
      </c>
      <c r="G6" s="245"/>
      <c r="H6" s="99" t="s">
        <v>219</v>
      </c>
      <c r="I6" s="81" t="s">
        <v>238</v>
      </c>
      <c r="J6" s="246" t="s">
        <v>28</v>
      </c>
      <c r="K6" s="198" t="s">
        <v>480</v>
      </c>
      <c r="L6" s="47" t="s">
        <v>324</v>
      </c>
      <c r="M6" s="289" t="s">
        <v>611</v>
      </c>
      <c r="N6" s="100" t="s">
        <v>347</v>
      </c>
      <c r="O6" s="47" t="s">
        <v>343</v>
      </c>
      <c r="P6" s="383" t="s">
        <v>481</v>
      </c>
      <c r="Q6" s="6" t="s">
        <v>794</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3.75" x14ac:dyDescent="0.2">
      <c r="A7" s="243" t="s">
        <v>35</v>
      </c>
      <c r="B7" s="210" t="str">
        <f t="shared" si="0"/>
        <v>Indicatore 206 - XRA_MAX_SCONF_UTI_L3M</v>
      </c>
      <c r="C7" s="211">
        <f t="shared" si="1"/>
        <v>206</v>
      </c>
      <c r="D7" s="47" t="s">
        <v>199</v>
      </c>
      <c r="E7" s="244" t="s">
        <v>103</v>
      </c>
      <c r="F7" s="21" t="s">
        <v>608</v>
      </c>
      <c r="G7" s="245"/>
      <c r="H7" s="247" t="s">
        <v>220</v>
      </c>
      <c r="I7" s="81" t="s">
        <v>239</v>
      </c>
      <c r="J7" s="248" t="s">
        <v>28</v>
      </c>
      <c r="K7" s="198" t="s">
        <v>480</v>
      </c>
      <c r="L7" s="47" t="s">
        <v>324</v>
      </c>
      <c r="M7" s="289" t="s">
        <v>611</v>
      </c>
      <c r="N7" s="100" t="s">
        <v>346</v>
      </c>
      <c r="O7" s="47" t="s">
        <v>344</v>
      </c>
      <c r="P7" s="383" t="s">
        <v>481</v>
      </c>
      <c r="Q7" s="6" t="s">
        <v>794</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3.75" x14ac:dyDescent="0.2">
      <c r="A8" s="243" t="s">
        <v>35</v>
      </c>
      <c r="B8" s="210" t="str">
        <f t="shared" si="0"/>
        <v>Indicatore 207 - XRA_NUM_GG_L1M</v>
      </c>
      <c r="C8" s="211">
        <f t="shared" si="1"/>
        <v>207</v>
      </c>
      <c r="D8" s="47" t="s">
        <v>332</v>
      </c>
      <c r="E8" s="244" t="s">
        <v>103</v>
      </c>
      <c r="F8" s="21" t="s">
        <v>608</v>
      </c>
      <c r="G8" s="245"/>
      <c r="H8" s="101" t="s">
        <v>221</v>
      </c>
      <c r="I8" s="78" t="s">
        <v>240</v>
      </c>
      <c r="J8" s="78" t="s">
        <v>28</v>
      </c>
      <c r="K8" s="198" t="s">
        <v>151</v>
      </c>
      <c r="L8" s="47" t="s">
        <v>324</v>
      </c>
      <c r="M8" s="289" t="s">
        <v>611</v>
      </c>
      <c r="N8" s="100" t="s">
        <v>349</v>
      </c>
      <c r="O8" s="47" t="s">
        <v>348</v>
      </c>
      <c r="P8" s="383" t="s">
        <v>481</v>
      </c>
      <c r="Q8" s="6" t="s">
        <v>794</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38.25" x14ac:dyDescent="0.2">
      <c r="A9" s="243" t="s">
        <v>35</v>
      </c>
      <c r="B9" s="210" t="str">
        <f t="shared" si="0"/>
        <v>Indicatore 208 - XRA_SCONF_L1M</v>
      </c>
      <c r="C9" s="211">
        <f t="shared" si="1"/>
        <v>208</v>
      </c>
      <c r="D9" s="47" t="s">
        <v>200</v>
      </c>
      <c r="E9" s="244" t="s">
        <v>103</v>
      </c>
      <c r="F9" s="21" t="s">
        <v>608</v>
      </c>
      <c r="G9" s="245"/>
      <c r="H9" s="99" t="s">
        <v>222</v>
      </c>
      <c r="I9" s="81" t="s">
        <v>335</v>
      </c>
      <c r="J9" s="246" t="s">
        <v>28</v>
      </c>
      <c r="K9" s="198" t="s">
        <v>480</v>
      </c>
      <c r="L9" s="47" t="s">
        <v>324</v>
      </c>
      <c r="M9" s="289" t="s">
        <v>611</v>
      </c>
      <c r="N9" s="100" t="s">
        <v>351</v>
      </c>
      <c r="O9" s="47" t="s">
        <v>350</v>
      </c>
      <c r="P9" s="383" t="s">
        <v>481</v>
      </c>
      <c r="Q9" s="6" t="s">
        <v>794</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5.5" x14ac:dyDescent="0.2">
      <c r="A10" s="243" t="s">
        <v>35</v>
      </c>
      <c r="B10" s="210" t="str">
        <f t="shared" si="0"/>
        <v>Indicatore 209 - XRA_SCONF_UTI_L1M</v>
      </c>
      <c r="C10" s="211">
        <f t="shared" si="1"/>
        <v>209</v>
      </c>
      <c r="D10" s="47" t="s">
        <v>201</v>
      </c>
      <c r="E10" s="244" t="s">
        <v>103</v>
      </c>
      <c r="F10" s="21" t="s">
        <v>608</v>
      </c>
      <c r="G10" s="245"/>
      <c r="H10" s="99" t="s">
        <v>223</v>
      </c>
      <c r="I10" s="81" t="s">
        <v>241</v>
      </c>
      <c r="J10" s="246" t="s">
        <v>28</v>
      </c>
      <c r="K10" s="198" t="s">
        <v>480</v>
      </c>
      <c r="L10" s="47" t="s">
        <v>324</v>
      </c>
      <c r="M10" s="289" t="s">
        <v>611</v>
      </c>
      <c r="N10" s="100" t="s">
        <v>353</v>
      </c>
      <c r="O10" s="47" t="s">
        <v>352</v>
      </c>
      <c r="P10" s="383" t="s">
        <v>481</v>
      </c>
      <c r="Q10" s="6" t="s">
        <v>794</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1" x14ac:dyDescent="0.2">
      <c r="A11" s="316" t="s">
        <v>35</v>
      </c>
      <c r="B11" s="210" t="str">
        <f>CONCATENATE("Indicatore ",C11," - ",D11)</f>
        <v xml:space="preserve">Indicatore 234 - XRA_RSC_ACC_L1M </v>
      </c>
      <c r="C11" s="211">
        <v>234</v>
      </c>
      <c r="D11" s="79" t="s">
        <v>570</v>
      </c>
      <c r="E11" s="244" t="s">
        <v>103</v>
      </c>
      <c r="F11" s="21" t="s">
        <v>608</v>
      </c>
      <c r="G11" s="252" t="s">
        <v>103</v>
      </c>
      <c r="H11" s="79" t="s">
        <v>635</v>
      </c>
      <c r="I11" s="81" t="s">
        <v>571</v>
      </c>
      <c r="J11" s="81" t="s">
        <v>572</v>
      </c>
      <c r="K11" s="198" t="s">
        <v>492</v>
      </c>
      <c r="L11" s="47" t="s">
        <v>421</v>
      </c>
      <c r="M11" s="289" t="s">
        <v>611</v>
      </c>
      <c r="N11" s="100" t="s">
        <v>691</v>
      </c>
      <c r="O11" s="47" t="s">
        <v>573</v>
      </c>
      <c r="P11" s="47" t="s">
        <v>789</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496</v>
      </c>
      <c r="AK11" s="290" t="s">
        <v>496</v>
      </c>
      <c r="AL11" s="57">
        <v>9999999</v>
      </c>
      <c r="AM11" s="281">
        <v>0</v>
      </c>
    </row>
    <row r="12" spans="1:39" s="2" customFormat="1" ht="76.5" x14ac:dyDescent="0.2">
      <c r="A12" s="243" t="s">
        <v>179</v>
      </c>
      <c r="B12" s="210" t="str">
        <f t="shared" si="0"/>
        <v>Indicatore 211 - AFI_MEAN_SCONF_L3M</v>
      </c>
      <c r="C12" s="211">
        <v>211</v>
      </c>
      <c r="D12" s="47" t="s">
        <v>202</v>
      </c>
      <c r="E12" s="244" t="s">
        <v>103</v>
      </c>
      <c r="F12" s="21" t="s">
        <v>608</v>
      </c>
      <c r="G12" s="249"/>
      <c r="H12" s="99" t="s">
        <v>306</v>
      </c>
      <c r="I12" s="81" t="s">
        <v>242</v>
      </c>
      <c r="J12" s="246" t="s">
        <v>28</v>
      </c>
      <c r="K12" s="198" t="s">
        <v>480</v>
      </c>
      <c r="L12" s="47" t="s">
        <v>106</v>
      </c>
      <c r="M12" s="289" t="s">
        <v>305</v>
      </c>
      <c r="N12" s="100"/>
      <c r="O12" s="47" t="s">
        <v>303</v>
      </c>
      <c r="P12" s="188" t="s">
        <v>784</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42.25" x14ac:dyDescent="0.2">
      <c r="A13" s="199" t="s">
        <v>179</v>
      </c>
      <c r="B13" s="210" t="str">
        <f t="shared" si="0"/>
        <v>Indicatore 235 - AFI_MEAN_NOSC_FIDO_L3M</v>
      </c>
      <c r="C13" s="211">
        <v>235</v>
      </c>
      <c r="D13" s="47" t="s">
        <v>575</v>
      </c>
      <c r="E13" s="244" t="s">
        <v>103</v>
      </c>
      <c r="F13" s="21" t="s">
        <v>608</v>
      </c>
      <c r="G13" s="245"/>
      <c r="H13" s="99" t="s">
        <v>636</v>
      </c>
      <c r="I13" s="81" t="s">
        <v>637</v>
      </c>
      <c r="J13" s="246"/>
      <c r="K13" s="198" t="s">
        <v>480</v>
      </c>
      <c r="L13" s="47" t="s">
        <v>106</v>
      </c>
      <c r="M13" s="289" t="s">
        <v>305</v>
      </c>
      <c r="N13" s="100"/>
      <c r="O13" s="47"/>
      <c r="P13" s="47" t="s">
        <v>1012</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65.75" x14ac:dyDescent="0.2">
      <c r="A14" s="254" t="s">
        <v>34</v>
      </c>
      <c r="B14" s="210" t="str">
        <f t="shared" si="0"/>
        <v>Indicatore 212 - CR0_MR_L3M</v>
      </c>
      <c r="C14" s="211">
        <f>1+C12</f>
        <v>212</v>
      </c>
      <c r="D14" s="47" t="s">
        <v>203</v>
      </c>
      <c r="E14" s="244" t="s">
        <v>103</v>
      </c>
      <c r="F14" s="21" t="s">
        <v>608</v>
      </c>
      <c r="G14" s="65" t="s">
        <v>25</v>
      </c>
      <c r="H14" s="250" t="s">
        <v>224</v>
      </c>
      <c r="I14" s="78" t="s">
        <v>243</v>
      </c>
      <c r="J14" s="78" t="s">
        <v>27</v>
      </c>
      <c r="K14" s="198" t="s">
        <v>480</v>
      </c>
      <c r="L14" s="47" t="s">
        <v>106</v>
      </c>
      <c r="M14" s="289" t="s">
        <v>657</v>
      </c>
      <c r="N14" s="100" t="s">
        <v>315</v>
      </c>
      <c r="O14" s="47" t="s">
        <v>313</v>
      </c>
      <c r="P14" s="47" t="s">
        <v>811</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65.75" x14ac:dyDescent="0.2">
      <c r="A15" s="243" t="s">
        <v>34</v>
      </c>
      <c r="B15" s="210" t="str">
        <f t="shared" si="0"/>
        <v>Indicatore 213 - CR0_MS_L3M</v>
      </c>
      <c r="C15" s="211">
        <f t="shared" si="1"/>
        <v>213</v>
      </c>
      <c r="D15" s="47" t="s">
        <v>204</v>
      </c>
      <c r="E15" s="244" t="s">
        <v>103</v>
      </c>
      <c r="F15" s="21" t="s">
        <v>608</v>
      </c>
      <c r="G15" s="66" t="s">
        <v>26</v>
      </c>
      <c r="H15" s="61" t="s">
        <v>225</v>
      </c>
      <c r="I15" s="81" t="s">
        <v>243</v>
      </c>
      <c r="J15" s="81" t="s">
        <v>27</v>
      </c>
      <c r="K15" s="198" t="s">
        <v>480</v>
      </c>
      <c r="L15" s="47" t="s">
        <v>106</v>
      </c>
      <c r="M15" s="289" t="s">
        <v>657</v>
      </c>
      <c r="N15" s="100" t="s">
        <v>316</v>
      </c>
      <c r="O15" s="47" t="s">
        <v>314</v>
      </c>
      <c r="P15" s="47" t="s">
        <v>810</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65.75" x14ac:dyDescent="0.2">
      <c r="A16" s="243" t="s">
        <v>34</v>
      </c>
      <c r="B16" s="210" t="str">
        <f t="shared" si="0"/>
        <v>Indicatore 214 - CR0_MC_L3M</v>
      </c>
      <c r="C16" s="211">
        <f t="shared" si="1"/>
        <v>214</v>
      </c>
      <c r="D16" s="47" t="s">
        <v>205</v>
      </c>
      <c r="E16" s="244" t="s">
        <v>103</v>
      </c>
      <c r="F16" s="21" t="s">
        <v>608</v>
      </c>
      <c r="G16" s="65" t="s">
        <v>36</v>
      </c>
      <c r="H16" s="61" t="s">
        <v>321</v>
      </c>
      <c r="I16" s="81" t="s">
        <v>243</v>
      </c>
      <c r="J16" s="81" t="s">
        <v>27</v>
      </c>
      <c r="K16" s="198" t="s">
        <v>480</v>
      </c>
      <c r="L16" s="47" t="s">
        <v>106</v>
      </c>
      <c r="M16" s="289" t="s">
        <v>657</v>
      </c>
      <c r="N16" s="100" t="s">
        <v>318</v>
      </c>
      <c r="O16" s="47" t="s">
        <v>317</v>
      </c>
      <c r="P16" s="47" t="s">
        <v>812</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65.75" x14ac:dyDescent="0.2">
      <c r="A17" s="243" t="s">
        <v>34</v>
      </c>
      <c r="B17" s="210" t="str">
        <f t="shared" si="0"/>
        <v>Indicatore 215 - CR0_MT_L3M</v>
      </c>
      <c r="C17" s="211">
        <f t="shared" si="1"/>
        <v>215</v>
      </c>
      <c r="D17" s="47" t="s">
        <v>206</v>
      </c>
      <c r="E17" s="244" t="s">
        <v>103</v>
      </c>
      <c r="F17" s="21" t="s">
        <v>608</v>
      </c>
      <c r="G17" s="65"/>
      <c r="H17" s="61" t="s">
        <v>226</v>
      </c>
      <c r="I17" s="78" t="s">
        <v>243</v>
      </c>
      <c r="J17" s="78" t="s">
        <v>27</v>
      </c>
      <c r="K17" s="198" t="s">
        <v>480</v>
      </c>
      <c r="L17" s="47" t="s">
        <v>106</v>
      </c>
      <c r="M17" s="289" t="s">
        <v>657</v>
      </c>
      <c r="N17" s="100" t="s">
        <v>320</v>
      </c>
      <c r="O17" s="47" t="s">
        <v>319</v>
      </c>
      <c r="P17" s="47" t="s">
        <v>813</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14.75" x14ac:dyDescent="0.2">
      <c r="A18" s="243" t="s">
        <v>34</v>
      </c>
      <c r="B18" s="210" t="str">
        <f t="shared" si="0"/>
        <v>Indicatore 216 - CR0_SCC_L3M</v>
      </c>
      <c r="C18" s="211">
        <f t="shared" si="1"/>
        <v>216</v>
      </c>
      <c r="D18" s="47" t="s">
        <v>207</v>
      </c>
      <c r="E18" s="244" t="s">
        <v>103</v>
      </c>
      <c r="F18" s="21" t="s">
        <v>608</v>
      </c>
      <c r="G18" s="66" t="s">
        <v>36</v>
      </c>
      <c r="H18" s="61" t="s">
        <v>227</v>
      </c>
      <c r="I18" s="78" t="s">
        <v>244</v>
      </c>
      <c r="J18" s="81" t="s">
        <v>27</v>
      </c>
      <c r="K18" s="198" t="s">
        <v>480</v>
      </c>
      <c r="L18" s="47" t="s">
        <v>106</v>
      </c>
      <c r="M18" s="289" t="s">
        <v>657</v>
      </c>
      <c r="N18" s="100" t="s">
        <v>318</v>
      </c>
      <c r="O18" s="47" t="s">
        <v>317</v>
      </c>
      <c r="P18" s="47" t="s">
        <v>812</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14.75" x14ac:dyDescent="0.2">
      <c r="A19" s="243" t="s">
        <v>34</v>
      </c>
      <c r="B19" s="210" t="str">
        <f t="shared" si="0"/>
        <v>Indicatore 217 - CR0_SCT_L3M</v>
      </c>
      <c r="C19" s="211">
        <f t="shared" si="1"/>
        <v>217</v>
      </c>
      <c r="D19" s="47" t="s">
        <v>208</v>
      </c>
      <c r="E19" s="244" t="s">
        <v>103</v>
      </c>
      <c r="F19" s="21" t="s">
        <v>608</v>
      </c>
      <c r="G19" s="65"/>
      <c r="H19" s="61" t="s">
        <v>228</v>
      </c>
      <c r="I19" s="251" t="s">
        <v>244</v>
      </c>
      <c r="J19" s="81" t="s">
        <v>27</v>
      </c>
      <c r="K19" s="198" t="s">
        <v>480</v>
      </c>
      <c r="L19" s="47" t="s">
        <v>106</v>
      </c>
      <c r="M19" s="289" t="s">
        <v>657</v>
      </c>
      <c r="N19" s="100" t="s">
        <v>320</v>
      </c>
      <c r="O19" s="47" t="s">
        <v>319</v>
      </c>
      <c r="P19" s="47" t="s">
        <v>813</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76.5" x14ac:dyDescent="0.2">
      <c r="A20" s="255" t="s">
        <v>34</v>
      </c>
      <c r="B20" s="210" t="str">
        <f t="shared" si="0"/>
        <v>Indicatore 220 - CR0_TUC_L3M</v>
      </c>
      <c r="C20" s="211">
        <v>220</v>
      </c>
      <c r="D20" s="47" t="s">
        <v>576</v>
      </c>
      <c r="E20" s="244" t="s">
        <v>103</v>
      </c>
      <c r="F20" s="21" t="s">
        <v>608</v>
      </c>
      <c r="G20" s="65" t="s">
        <v>36</v>
      </c>
      <c r="H20" s="60" t="s">
        <v>229</v>
      </c>
      <c r="I20" s="81" t="s">
        <v>29</v>
      </c>
      <c r="J20" s="81" t="s">
        <v>27</v>
      </c>
      <c r="K20" s="198" t="s">
        <v>480</v>
      </c>
      <c r="L20" s="47" t="s">
        <v>106</v>
      </c>
      <c r="M20" s="289" t="s">
        <v>657</v>
      </c>
      <c r="N20" s="100" t="s">
        <v>318</v>
      </c>
      <c r="O20" s="47" t="s">
        <v>317</v>
      </c>
      <c r="P20" s="47" t="s">
        <v>812</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76.5" x14ac:dyDescent="0.2">
      <c r="A21" s="255" t="s">
        <v>34</v>
      </c>
      <c r="B21" s="210" t="str">
        <f t="shared" si="0"/>
        <v>Indicatore 221 - CR0_TUT_L3M</v>
      </c>
      <c r="C21" s="211">
        <f>1+C20</f>
        <v>221</v>
      </c>
      <c r="D21" s="47" t="s">
        <v>209</v>
      </c>
      <c r="E21" s="244" t="s">
        <v>103</v>
      </c>
      <c r="F21" s="21" t="s">
        <v>608</v>
      </c>
      <c r="G21" s="66"/>
      <c r="H21" s="60" t="s">
        <v>230</v>
      </c>
      <c r="I21" s="81" t="s">
        <v>29</v>
      </c>
      <c r="J21" s="81" t="s">
        <v>27</v>
      </c>
      <c r="K21" s="198" t="s">
        <v>480</v>
      </c>
      <c r="L21" s="47" t="s">
        <v>106</v>
      </c>
      <c r="M21" s="289" t="s">
        <v>657</v>
      </c>
      <c r="N21" s="100" t="s">
        <v>320</v>
      </c>
      <c r="O21" s="47" t="s">
        <v>319</v>
      </c>
      <c r="P21" s="47" t="s">
        <v>813</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178.5" x14ac:dyDescent="0.2">
      <c r="A22" s="255" t="s">
        <v>34</v>
      </c>
      <c r="B22" s="210" t="str">
        <f t="shared" si="0"/>
        <v>Indicatore 222 - CR0_ITUR_L3M</v>
      </c>
      <c r="C22" s="211">
        <f t="shared" ref="C22:C27" si="2">1+C21</f>
        <v>222</v>
      </c>
      <c r="D22" s="47" t="s">
        <v>577</v>
      </c>
      <c r="E22" s="244" t="s">
        <v>103</v>
      </c>
      <c r="F22" s="21" t="s">
        <v>608</v>
      </c>
      <c r="G22" s="65" t="s">
        <v>25</v>
      </c>
      <c r="H22" s="60" t="s">
        <v>231</v>
      </c>
      <c r="I22" s="81" t="s">
        <v>188</v>
      </c>
      <c r="J22" s="81" t="s">
        <v>190</v>
      </c>
      <c r="K22" s="198" t="s">
        <v>480</v>
      </c>
      <c r="L22" s="47" t="s">
        <v>106</v>
      </c>
      <c r="M22" s="289" t="s">
        <v>657</v>
      </c>
      <c r="N22" s="100" t="s">
        <v>315</v>
      </c>
      <c r="O22" s="47" t="s">
        <v>313</v>
      </c>
      <c r="P22" s="47" t="s">
        <v>809</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178.5" x14ac:dyDescent="0.2">
      <c r="A23" s="255" t="s">
        <v>34</v>
      </c>
      <c r="B23" s="210" t="str">
        <f t="shared" si="0"/>
        <v>Indicatore 223 - CR0_ITUS_L3M</v>
      </c>
      <c r="C23" s="211">
        <f t="shared" si="2"/>
        <v>223</v>
      </c>
      <c r="D23" s="47" t="s">
        <v>210</v>
      </c>
      <c r="E23" s="244" t="s">
        <v>103</v>
      </c>
      <c r="F23" s="21" t="s">
        <v>608</v>
      </c>
      <c r="G23" s="67" t="s">
        <v>26</v>
      </c>
      <c r="H23" s="60" t="s">
        <v>232</v>
      </c>
      <c r="I23" s="81" t="s">
        <v>188</v>
      </c>
      <c r="J23" s="81" t="s">
        <v>190</v>
      </c>
      <c r="K23" s="198" t="s">
        <v>480</v>
      </c>
      <c r="L23" s="47" t="s">
        <v>106</v>
      </c>
      <c r="M23" s="289" t="s">
        <v>657</v>
      </c>
      <c r="N23" s="100" t="s">
        <v>316</v>
      </c>
      <c r="O23" s="47" t="s">
        <v>314</v>
      </c>
      <c r="P23" s="47" t="s">
        <v>810</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178.5" x14ac:dyDescent="0.2">
      <c r="A24" s="255" t="s">
        <v>34</v>
      </c>
      <c r="B24" s="210" t="str">
        <f t="shared" si="0"/>
        <v>Indicatore 224 - CR0_ITUC_L3M</v>
      </c>
      <c r="C24" s="211">
        <f t="shared" si="2"/>
        <v>224</v>
      </c>
      <c r="D24" s="47" t="s">
        <v>211</v>
      </c>
      <c r="E24" s="244" t="s">
        <v>103</v>
      </c>
      <c r="F24" s="21" t="s">
        <v>608</v>
      </c>
      <c r="G24" s="65" t="s">
        <v>36</v>
      </c>
      <c r="H24" s="60" t="s">
        <v>233</v>
      </c>
      <c r="I24" s="81" t="s">
        <v>188</v>
      </c>
      <c r="J24" s="81" t="s">
        <v>190</v>
      </c>
      <c r="K24" s="198" t="s">
        <v>480</v>
      </c>
      <c r="L24" s="47" t="s">
        <v>106</v>
      </c>
      <c r="M24" s="289" t="s">
        <v>657</v>
      </c>
      <c r="N24" s="100" t="s">
        <v>318</v>
      </c>
      <c r="O24" s="47" t="s">
        <v>317</v>
      </c>
      <c r="P24" s="47" t="s">
        <v>812</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2">
      <c r="A25" s="255" t="s">
        <v>180</v>
      </c>
      <c r="B25" s="210" t="str">
        <f t="shared" si="0"/>
        <v>Indicatore 225 - BILFAM_TE_L3M</v>
      </c>
      <c r="C25" s="211">
        <f t="shared" si="2"/>
        <v>225</v>
      </c>
      <c r="D25" s="47" t="s">
        <v>212</v>
      </c>
      <c r="E25" s="244" t="s">
        <v>103</v>
      </c>
      <c r="F25" s="21" t="s">
        <v>608</v>
      </c>
      <c r="G25" s="67"/>
      <c r="H25" s="60" t="s">
        <v>234</v>
      </c>
      <c r="I25" s="81" t="s">
        <v>245</v>
      </c>
      <c r="J25" s="81" t="s">
        <v>28</v>
      </c>
      <c r="K25" s="198" t="s">
        <v>480</v>
      </c>
      <c r="L25" s="47" t="s">
        <v>106</v>
      </c>
      <c r="M25" s="289" t="s">
        <v>308</v>
      </c>
      <c r="N25" s="100"/>
      <c r="O25" s="47" t="s">
        <v>479</v>
      </c>
      <c r="P25" s="47" t="s">
        <v>481</v>
      </c>
      <c r="Q25" s="6" t="s">
        <v>763</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2">
      <c r="A26" s="255" t="s">
        <v>180</v>
      </c>
      <c r="B26" s="210" t="str">
        <f t="shared" si="0"/>
        <v>Indicatore 226 - BILFAM_TUC_L3M</v>
      </c>
      <c r="C26" s="211">
        <f t="shared" si="2"/>
        <v>226</v>
      </c>
      <c r="D26" s="47" t="s">
        <v>213</v>
      </c>
      <c r="E26" s="244" t="s">
        <v>103</v>
      </c>
      <c r="F26" s="21" t="s">
        <v>608</v>
      </c>
      <c r="G26" s="65"/>
      <c r="H26" s="60" t="s">
        <v>235</v>
      </c>
      <c r="I26" s="81" t="s">
        <v>246</v>
      </c>
      <c r="J26" s="81" t="s">
        <v>28</v>
      </c>
      <c r="K26" s="198" t="s">
        <v>480</v>
      </c>
      <c r="L26" s="47" t="s">
        <v>106</v>
      </c>
      <c r="M26" s="289" t="s">
        <v>308</v>
      </c>
      <c r="N26" s="100"/>
      <c r="O26" s="47" t="s">
        <v>309</v>
      </c>
      <c r="P26" s="47" t="s">
        <v>481</v>
      </c>
      <c r="Q26" s="6" t="s">
        <v>763</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2">
      <c r="A27" s="255" t="s">
        <v>180</v>
      </c>
      <c r="B27" s="210" t="str">
        <f t="shared" si="0"/>
        <v>Indicatore 227 - BILFAM_TU_L3M</v>
      </c>
      <c r="C27" s="211">
        <f t="shared" si="2"/>
        <v>227</v>
      </c>
      <c r="D27" s="47" t="s">
        <v>214</v>
      </c>
      <c r="E27" s="244" t="s">
        <v>103</v>
      </c>
      <c r="F27" s="21" t="s">
        <v>608</v>
      </c>
      <c r="G27" s="67"/>
      <c r="H27" s="60" t="s">
        <v>279</v>
      </c>
      <c r="I27" s="81" t="s">
        <v>247</v>
      </c>
      <c r="J27" s="81"/>
      <c r="K27" s="198" t="s">
        <v>480</v>
      </c>
      <c r="L27" s="47" t="s">
        <v>106</v>
      </c>
      <c r="M27" s="289" t="s">
        <v>308</v>
      </c>
      <c r="N27" s="100"/>
      <c r="O27" s="47" t="s">
        <v>310</v>
      </c>
      <c r="P27" s="47" t="s">
        <v>481</v>
      </c>
      <c r="Q27" s="6" t="s">
        <v>763</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53" x14ac:dyDescent="0.2">
      <c r="A28" s="259" t="s">
        <v>180</v>
      </c>
      <c r="B28" s="210" t="str">
        <f t="shared" si="0"/>
        <v>Indicatore 232 - BILFAM_SALC_L6M</v>
      </c>
      <c r="C28" s="211">
        <v>232</v>
      </c>
      <c r="D28" s="47" t="s">
        <v>578</v>
      </c>
      <c r="E28" s="244" t="s">
        <v>103</v>
      </c>
      <c r="F28" s="21" t="s">
        <v>608</v>
      </c>
      <c r="G28" s="67"/>
      <c r="H28" s="60" t="s">
        <v>638</v>
      </c>
      <c r="I28" s="81" t="s">
        <v>639</v>
      </c>
      <c r="J28" s="81" t="s">
        <v>28</v>
      </c>
      <c r="K28" s="198" t="s">
        <v>480</v>
      </c>
      <c r="L28" s="47" t="s">
        <v>106</v>
      </c>
      <c r="M28" s="289" t="s">
        <v>308</v>
      </c>
      <c r="N28" s="100"/>
      <c r="O28" s="77" t="s">
        <v>746</v>
      </c>
      <c r="P28" s="55" t="s">
        <v>746</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53" x14ac:dyDescent="0.2">
      <c r="A29" s="259" t="s">
        <v>180</v>
      </c>
      <c r="B29" s="210" t="str">
        <f t="shared" si="0"/>
        <v>Indicatore 233 - BILFAM_SAL_L6M</v>
      </c>
      <c r="C29" s="211">
        <f>1+C28</f>
        <v>233</v>
      </c>
      <c r="D29" s="47" t="s">
        <v>579</v>
      </c>
      <c r="E29" s="244" t="s">
        <v>103</v>
      </c>
      <c r="F29" s="21" t="s">
        <v>608</v>
      </c>
      <c r="G29" s="67"/>
      <c r="H29" s="60" t="s">
        <v>640</v>
      </c>
      <c r="I29" s="81" t="s">
        <v>641</v>
      </c>
      <c r="J29" s="81" t="s">
        <v>28</v>
      </c>
      <c r="K29" s="198" t="s">
        <v>480</v>
      </c>
      <c r="L29" s="47" t="s">
        <v>106</v>
      </c>
      <c r="M29" s="289" t="s">
        <v>308</v>
      </c>
      <c r="N29" s="100"/>
      <c r="O29" s="77" t="s">
        <v>747</v>
      </c>
      <c r="P29" s="55" t="s">
        <v>747</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5.5" x14ac:dyDescent="0.2">
      <c r="A30" s="259" t="s">
        <v>35</v>
      </c>
      <c r="B30" s="210" t="str">
        <f t="shared" si="0"/>
        <v>Indicatore 250 - XRA_MEAN_SCONF_NOCOL_L3M</v>
      </c>
      <c r="C30" s="211">
        <v>250</v>
      </c>
      <c r="D30" s="47" t="s">
        <v>580</v>
      </c>
      <c r="E30" s="244" t="s">
        <v>103</v>
      </c>
      <c r="F30" s="21" t="s">
        <v>608</v>
      </c>
      <c r="G30" s="67"/>
      <c r="H30" s="60" t="s">
        <v>642</v>
      </c>
      <c r="I30" s="81" t="s">
        <v>643</v>
      </c>
      <c r="J30" s="81" t="s">
        <v>28</v>
      </c>
      <c r="K30" s="198" t="s">
        <v>480</v>
      </c>
      <c r="L30" s="47" t="s">
        <v>324</v>
      </c>
      <c r="M30" s="289" t="s">
        <v>611</v>
      </c>
      <c r="N30" s="100"/>
      <c r="O30" s="387" t="s">
        <v>755</v>
      </c>
      <c r="P30" s="426" t="s">
        <v>755</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5.5" x14ac:dyDescent="0.2">
      <c r="A31" s="259" t="s">
        <v>35</v>
      </c>
      <c r="B31" s="210" t="str">
        <f t="shared" si="0"/>
        <v>Indicatore 251 - XRA_MEAN_NUM_GG_NOCOL_L3M</v>
      </c>
      <c r="C31" s="211">
        <f>1+C30</f>
        <v>251</v>
      </c>
      <c r="D31" s="47" t="s">
        <v>581</v>
      </c>
      <c r="E31" s="244" t="s">
        <v>103</v>
      </c>
      <c r="F31" s="21" t="s">
        <v>608</v>
      </c>
      <c r="G31" s="67"/>
      <c r="H31" s="77" t="s">
        <v>757</v>
      </c>
      <c r="I31" s="81" t="s">
        <v>644</v>
      </c>
      <c r="J31" s="81" t="s">
        <v>28</v>
      </c>
      <c r="K31" s="198" t="s">
        <v>151</v>
      </c>
      <c r="L31" s="47" t="s">
        <v>324</v>
      </c>
      <c r="M31" s="289" t="s">
        <v>611</v>
      </c>
      <c r="N31" s="100"/>
      <c r="O31" s="366" t="s">
        <v>758</v>
      </c>
      <c r="P31" s="427" t="s">
        <v>758</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53" x14ac:dyDescent="0.2">
      <c r="A32" s="259" t="s">
        <v>35</v>
      </c>
      <c r="B32" s="210" t="str">
        <f>CONCATENATE("Indicatore ",C32," - ",D32)</f>
        <v xml:space="preserve">Indicatore 252 - XRA_NOSCONF_CONT_NOCOL_L3M </v>
      </c>
      <c r="C32" s="211">
        <f t="shared" ref="C32:C53" si="3">1+C31</f>
        <v>252</v>
      </c>
      <c r="D32" s="47" t="s">
        <v>582</v>
      </c>
      <c r="E32" s="244" t="s">
        <v>103</v>
      </c>
      <c r="F32" s="21" t="s">
        <v>608</v>
      </c>
      <c r="G32" s="67"/>
      <c r="H32" s="60" t="s">
        <v>645</v>
      </c>
      <c r="I32" s="81" t="s">
        <v>28</v>
      </c>
      <c r="J32" s="81" t="s">
        <v>28</v>
      </c>
      <c r="K32" s="198" t="s">
        <v>278</v>
      </c>
      <c r="L32" s="47" t="s">
        <v>324</v>
      </c>
      <c r="M32" s="289" t="s">
        <v>611</v>
      </c>
      <c r="N32" s="100"/>
      <c r="O32" s="47" t="s">
        <v>756</v>
      </c>
      <c r="P32" s="428" t="s">
        <v>1013</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65.75" x14ac:dyDescent="0.2">
      <c r="A33" s="259" t="s">
        <v>35</v>
      </c>
      <c r="B33" s="210" t="str">
        <f>CONCATENATE("Indicatore ",C33," - ",D33)</f>
        <v>Indicatore 253 - XRA_NOCOL_30GG_100_002</v>
      </c>
      <c r="C33" s="211">
        <f t="shared" si="3"/>
        <v>253</v>
      </c>
      <c r="D33" s="47" t="s">
        <v>604</v>
      </c>
      <c r="E33" s="244" t="s">
        <v>103</v>
      </c>
      <c r="F33" s="21" t="s">
        <v>608</v>
      </c>
      <c r="G33" s="67"/>
      <c r="H33" s="60" t="s">
        <v>646</v>
      </c>
      <c r="I33" s="81" t="s">
        <v>28</v>
      </c>
      <c r="J33" s="81" t="s">
        <v>28</v>
      </c>
      <c r="K33" s="198" t="s">
        <v>50</v>
      </c>
      <c r="L33" s="47" t="s">
        <v>324</v>
      </c>
      <c r="M33" s="289" t="s">
        <v>611</v>
      </c>
      <c r="N33" s="100"/>
      <c r="O33" s="188" t="s">
        <v>822</v>
      </c>
      <c r="P33" s="427" t="s">
        <v>1014</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 customHeight="1" x14ac:dyDescent="0.2">
      <c r="A34" s="259" t="s">
        <v>34</v>
      </c>
      <c r="B34" s="210" t="str">
        <f>CONCATENATE("Indicatore ",C34," - ",D34)</f>
        <v>Indicatore 254 - CR0_TUA_NOCOL_L3M</v>
      </c>
      <c r="C34" s="211">
        <f t="shared" si="3"/>
        <v>254</v>
      </c>
      <c r="D34" s="47" t="s">
        <v>583</v>
      </c>
      <c r="E34" s="244" t="s">
        <v>103</v>
      </c>
      <c r="F34" s="21" t="s">
        <v>608</v>
      </c>
      <c r="G34" s="67" t="s">
        <v>489</v>
      </c>
      <c r="H34" s="60" t="s">
        <v>647</v>
      </c>
      <c r="I34" s="81" t="s">
        <v>29</v>
      </c>
      <c r="J34" s="81" t="s">
        <v>27</v>
      </c>
      <c r="K34" s="198" t="s">
        <v>480</v>
      </c>
      <c r="L34" s="47" t="s">
        <v>106</v>
      </c>
      <c r="M34" s="289" t="s">
        <v>657</v>
      </c>
      <c r="N34" s="100"/>
      <c r="O34" s="77" t="s">
        <v>739</v>
      </c>
      <c r="P34" s="421" t="s">
        <v>817</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 customHeight="1" x14ac:dyDescent="0.2">
      <c r="A35" s="259" t="s">
        <v>34</v>
      </c>
      <c r="B35" s="210" t="str">
        <f t="shared" si="0"/>
        <v>Indicatore 255 - CR0_TUR_NOCOL_L3M</v>
      </c>
      <c r="C35" s="211">
        <f t="shared" si="3"/>
        <v>255</v>
      </c>
      <c r="D35" s="47" t="s">
        <v>584</v>
      </c>
      <c r="E35" s="244" t="s">
        <v>103</v>
      </c>
      <c r="F35" s="21" t="s">
        <v>608</v>
      </c>
      <c r="G35" s="67" t="s">
        <v>25</v>
      </c>
      <c r="H35" s="60" t="s">
        <v>648</v>
      </c>
      <c r="I35" s="81" t="s">
        <v>29</v>
      </c>
      <c r="J35" s="81" t="s">
        <v>27</v>
      </c>
      <c r="K35" s="198" t="s">
        <v>480</v>
      </c>
      <c r="L35" s="47" t="s">
        <v>106</v>
      </c>
      <c r="M35" s="289" t="s">
        <v>657</v>
      </c>
      <c r="N35" s="100"/>
      <c r="O35" s="77" t="s">
        <v>740</v>
      </c>
      <c r="P35" s="77" t="s">
        <v>814</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 customHeight="1" x14ac:dyDescent="0.2">
      <c r="A36" s="259" t="s">
        <v>34</v>
      </c>
      <c r="B36" s="210" t="str">
        <f t="shared" si="0"/>
        <v>Indicatore 256 - CR0_TUS_NOCOL_L3M</v>
      </c>
      <c r="C36" s="211">
        <f t="shared" si="3"/>
        <v>256</v>
      </c>
      <c r="D36" s="47" t="s">
        <v>585</v>
      </c>
      <c r="E36" s="244" t="s">
        <v>103</v>
      </c>
      <c r="F36" s="21" t="s">
        <v>608</v>
      </c>
      <c r="G36" s="67" t="s">
        <v>26</v>
      </c>
      <c r="H36" s="60" t="s">
        <v>649</v>
      </c>
      <c r="I36" s="81" t="s">
        <v>29</v>
      </c>
      <c r="J36" s="81" t="s">
        <v>27</v>
      </c>
      <c r="K36" s="198" t="s">
        <v>480</v>
      </c>
      <c r="L36" s="47" t="s">
        <v>106</v>
      </c>
      <c r="M36" s="289" t="s">
        <v>657</v>
      </c>
      <c r="N36" s="100"/>
      <c r="O36" s="77" t="s">
        <v>741</v>
      </c>
      <c r="P36" s="77" t="s">
        <v>815</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2">
      <c r="A37" s="259" t="s">
        <v>34</v>
      </c>
      <c r="B37" s="210" t="str">
        <f t="shared" si="0"/>
        <v>Indicatore 257 - CR0_UCFBT_NOCOL_L3M</v>
      </c>
      <c r="C37" s="211">
        <f t="shared" si="3"/>
        <v>257</v>
      </c>
      <c r="D37" s="47" t="s">
        <v>586</v>
      </c>
      <c r="E37" s="244" t="s">
        <v>103</v>
      </c>
      <c r="F37" s="21" t="s">
        <v>608</v>
      </c>
      <c r="G37" s="67" t="s">
        <v>505</v>
      </c>
      <c r="H37" s="60" t="s">
        <v>616</v>
      </c>
      <c r="I37" s="81" t="s">
        <v>506</v>
      </c>
      <c r="J37" s="81" t="s">
        <v>507</v>
      </c>
      <c r="K37" s="198" t="s">
        <v>480</v>
      </c>
      <c r="L37" s="47" t="s">
        <v>106</v>
      </c>
      <c r="M37" s="289" t="s">
        <v>657</v>
      </c>
      <c r="N37" s="100"/>
      <c r="O37" s="369" t="s">
        <v>816</v>
      </c>
      <c r="P37" s="429" t="s">
        <v>1015</v>
      </c>
      <c r="Q37" s="6">
        <v>2</v>
      </c>
      <c r="R37" s="6" t="s">
        <v>10</v>
      </c>
      <c r="S37" s="6"/>
      <c r="T37" s="6"/>
      <c r="U37" s="6"/>
      <c r="V37" s="6"/>
      <c r="W37" s="6"/>
      <c r="X37" s="265"/>
      <c r="Y37" s="36"/>
      <c r="Z37" s="36" t="s">
        <v>656</v>
      </c>
      <c r="AA37" s="291"/>
      <c r="AB37" s="291"/>
      <c r="AC37" s="291"/>
      <c r="AD37" s="291"/>
      <c r="AE37" s="291"/>
      <c r="AF37" s="291"/>
      <c r="AG37" s="291"/>
      <c r="AH37" s="291"/>
      <c r="AI37" s="291"/>
      <c r="AJ37" s="57"/>
      <c r="AK37" s="290"/>
      <c r="AL37" s="57"/>
      <c r="AM37" s="281"/>
    </row>
    <row r="38" spans="1:39" s="76" customFormat="1" ht="76.5" x14ac:dyDescent="0.2">
      <c r="A38" s="259" t="s">
        <v>699</v>
      </c>
      <c r="B38" s="210" t="str">
        <f t="shared" si="0"/>
        <v>Indicatore 258 - CRSYS_TUA_NOCOL_L3M</v>
      </c>
      <c r="C38" s="211">
        <f t="shared" si="3"/>
        <v>258</v>
      </c>
      <c r="D38" s="47" t="s">
        <v>587</v>
      </c>
      <c r="E38" s="244" t="s">
        <v>103</v>
      </c>
      <c r="F38" s="21" t="s">
        <v>608</v>
      </c>
      <c r="G38" s="67" t="s">
        <v>489</v>
      </c>
      <c r="H38" s="60" t="s">
        <v>650</v>
      </c>
      <c r="I38" s="81" t="s">
        <v>490</v>
      </c>
      <c r="J38" s="81" t="s">
        <v>491</v>
      </c>
      <c r="K38" s="198" t="s">
        <v>480</v>
      </c>
      <c r="L38" s="47" t="s">
        <v>106</v>
      </c>
      <c r="M38" s="289" t="s">
        <v>657</v>
      </c>
      <c r="N38" s="100"/>
      <c r="O38" s="77" t="s">
        <v>742</v>
      </c>
      <c r="P38" s="77" t="s">
        <v>906</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76.5" x14ac:dyDescent="0.2">
      <c r="A39" s="259" t="s">
        <v>699</v>
      </c>
      <c r="B39" s="210" t="str">
        <f t="shared" si="0"/>
        <v>Indicatore 259 - CRSYS_TUR_NOCOL_L3M</v>
      </c>
      <c r="C39" s="211">
        <f t="shared" si="3"/>
        <v>259</v>
      </c>
      <c r="D39" s="47" t="s">
        <v>588</v>
      </c>
      <c r="E39" s="244" t="s">
        <v>103</v>
      </c>
      <c r="F39" s="21" t="s">
        <v>608</v>
      </c>
      <c r="G39" s="67" t="s">
        <v>25</v>
      </c>
      <c r="H39" s="60" t="s">
        <v>651</v>
      </c>
      <c r="I39" s="81" t="s">
        <v>490</v>
      </c>
      <c r="J39" s="81" t="s">
        <v>491</v>
      </c>
      <c r="K39" s="198" t="s">
        <v>480</v>
      </c>
      <c r="L39" s="47" t="s">
        <v>106</v>
      </c>
      <c r="M39" s="289" t="s">
        <v>657</v>
      </c>
      <c r="N39" s="100"/>
      <c r="O39" s="77" t="s">
        <v>743</v>
      </c>
      <c r="P39" s="77" t="s">
        <v>907</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76.5" x14ac:dyDescent="0.2">
      <c r="A40" s="259" t="s">
        <v>699</v>
      </c>
      <c r="B40" s="210" t="str">
        <f t="shared" si="0"/>
        <v>Indicatore 260 - CRSYS_TUS_NOCOL_L3M</v>
      </c>
      <c r="C40" s="211">
        <f t="shared" si="3"/>
        <v>260</v>
      </c>
      <c r="D40" s="47" t="s">
        <v>589</v>
      </c>
      <c r="E40" s="244" t="s">
        <v>103</v>
      </c>
      <c r="F40" s="21" t="s">
        <v>608</v>
      </c>
      <c r="G40" s="67" t="s">
        <v>26</v>
      </c>
      <c r="H40" s="60" t="s">
        <v>652</v>
      </c>
      <c r="I40" s="81" t="s">
        <v>490</v>
      </c>
      <c r="J40" s="81" t="s">
        <v>491</v>
      </c>
      <c r="K40" s="198" t="s">
        <v>480</v>
      </c>
      <c r="L40" s="47" t="s">
        <v>106</v>
      </c>
      <c r="M40" s="289" t="s">
        <v>657</v>
      </c>
      <c r="N40" s="100"/>
      <c r="O40" s="77" t="s">
        <v>744</v>
      </c>
      <c r="P40" s="77" t="s">
        <v>908</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1" x14ac:dyDescent="0.2">
      <c r="A41" s="259" t="s">
        <v>699</v>
      </c>
      <c r="B41" s="210" t="str">
        <f t="shared" si="0"/>
        <v>Indicatore 261 - CRSYS_UCFBT_NOCOL_L3M</v>
      </c>
      <c r="C41" s="211">
        <f t="shared" si="3"/>
        <v>261</v>
      </c>
      <c r="D41" s="47" t="s">
        <v>590</v>
      </c>
      <c r="E41" s="244" t="s">
        <v>103</v>
      </c>
      <c r="F41" s="21" t="s">
        <v>608</v>
      </c>
      <c r="G41" s="67" t="s">
        <v>505</v>
      </c>
      <c r="H41" s="60" t="s">
        <v>653</v>
      </c>
      <c r="I41" s="81" t="s">
        <v>516</v>
      </c>
      <c r="J41" s="81" t="s">
        <v>507</v>
      </c>
      <c r="K41" s="198" t="s">
        <v>480</v>
      </c>
      <c r="L41" s="47" t="s">
        <v>106</v>
      </c>
      <c r="M41" s="289" t="s">
        <v>657</v>
      </c>
      <c r="N41" s="100"/>
      <c r="O41" s="368" t="s">
        <v>745</v>
      </c>
      <c r="P41" s="429" t="s">
        <v>1016</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04.75" thickBot="1" x14ac:dyDescent="0.25">
      <c r="A42" s="259" t="s">
        <v>179</v>
      </c>
      <c r="B42" s="210" t="str">
        <f t="shared" si="0"/>
        <v>Indicatore 262 - AFI_MEAN_NOSC_NOCOL_L3M</v>
      </c>
      <c r="C42" s="211">
        <f t="shared" si="3"/>
        <v>262</v>
      </c>
      <c r="D42" s="47" t="s">
        <v>591</v>
      </c>
      <c r="E42" s="244" t="s">
        <v>103</v>
      </c>
      <c r="F42" s="21" t="s">
        <v>608</v>
      </c>
      <c r="G42" s="67"/>
      <c r="H42" s="60" t="s">
        <v>186</v>
      </c>
      <c r="I42" s="81" t="s">
        <v>654</v>
      </c>
      <c r="J42" s="81" t="s">
        <v>28</v>
      </c>
      <c r="K42" s="198" t="s">
        <v>480</v>
      </c>
      <c r="L42" s="47" t="s">
        <v>106</v>
      </c>
      <c r="M42" s="289" t="s">
        <v>305</v>
      </c>
      <c r="N42" s="100"/>
      <c r="O42" s="368" t="s">
        <v>818</v>
      </c>
      <c r="P42" s="430" t="s">
        <v>1017</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89.25" x14ac:dyDescent="0.2">
      <c r="A43" s="259" t="s">
        <v>179</v>
      </c>
      <c r="B43" s="210" t="str">
        <f t="shared" si="0"/>
        <v>Indicatore 263 - AFI_MEAN_NUM_MOV_NOCOL_L3M</v>
      </c>
      <c r="C43" s="211">
        <f t="shared" si="3"/>
        <v>263</v>
      </c>
      <c r="D43" s="47" t="s">
        <v>592</v>
      </c>
      <c r="E43" s="244" t="s">
        <v>103</v>
      </c>
      <c r="F43" s="21" t="s">
        <v>608</v>
      </c>
      <c r="G43" s="67"/>
      <c r="H43" s="60" t="s">
        <v>567</v>
      </c>
      <c r="I43" s="81" t="s">
        <v>568</v>
      </c>
      <c r="J43" s="81" t="s">
        <v>28</v>
      </c>
      <c r="K43" s="198" t="s">
        <v>480</v>
      </c>
      <c r="L43" s="47" t="s">
        <v>106</v>
      </c>
      <c r="M43" s="289" t="s">
        <v>305</v>
      </c>
      <c r="N43" s="100"/>
      <c r="O43" s="47"/>
      <c r="P43" s="47" t="s">
        <v>785</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2">
      <c r="A44" s="259" t="s">
        <v>180</v>
      </c>
      <c r="B44" s="210" t="str">
        <f t="shared" si="0"/>
        <v>Indicatore 264 - BILFAM_RAT_TEC_NOCOL_L3M</v>
      </c>
      <c r="C44" s="211">
        <f t="shared" si="3"/>
        <v>264</v>
      </c>
      <c r="D44" s="47" t="s">
        <v>593</v>
      </c>
      <c r="E44" s="244" t="s">
        <v>103</v>
      </c>
      <c r="F44" s="21" t="s">
        <v>608</v>
      </c>
      <c r="G44" s="67"/>
      <c r="H44" s="60" t="s">
        <v>187</v>
      </c>
      <c r="I44" s="81" t="s">
        <v>189</v>
      </c>
      <c r="J44" s="81" t="s">
        <v>183</v>
      </c>
      <c r="K44" s="198" t="s">
        <v>480</v>
      </c>
      <c r="L44" s="47" t="s">
        <v>106</v>
      </c>
      <c r="M44" s="289" t="s">
        <v>308</v>
      </c>
      <c r="N44" s="100"/>
      <c r="O44" s="77" t="s">
        <v>748</v>
      </c>
      <c r="P44" s="77" t="s">
        <v>787</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2">
      <c r="A45" s="259" t="s">
        <v>519</v>
      </c>
      <c r="B45" s="210" t="str">
        <f t="shared" si="0"/>
        <v>Indicatore 265 - NPAF_ANT_ACC_60G_NOCOL_L1M</v>
      </c>
      <c r="C45" s="211">
        <f t="shared" si="3"/>
        <v>265</v>
      </c>
      <c r="D45" s="47" t="s">
        <v>598</v>
      </c>
      <c r="E45" s="244" t="s">
        <v>103</v>
      </c>
      <c r="F45" s="21" t="s">
        <v>608</v>
      </c>
      <c r="G45" s="67"/>
      <c r="H45" s="60" t="s">
        <v>627</v>
      </c>
      <c r="I45" s="81" t="s">
        <v>522</v>
      </c>
      <c r="J45" s="81" t="s">
        <v>523</v>
      </c>
      <c r="K45" s="198" t="s">
        <v>480</v>
      </c>
      <c r="L45" s="47" t="s">
        <v>106</v>
      </c>
      <c r="M45" s="37" t="s">
        <v>519</v>
      </c>
      <c r="N45" s="100"/>
      <c r="O45" s="369" t="s">
        <v>819</v>
      </c>
      <c r="P45" s="429" t="s">
        <v>1018</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2">
      <c r="A46" s="259" t="s">
        <v>519</v>
      </c>
      <c r="B46" s="210" t="str">
        <f t="shared" si="0"/>
        <v xml:space="preserve">Indicatore 266 - NPAF_MAX_GG_NOCOL_L1M </v>
      </c>
      <c r="C46" s="211">
        <f t="shared" si="3"/>
        <v>266</v>
      </c>
      <c r="D46" s="47" t="s">
        <v>599</v>
      </c>
      <c r="E46" s="244" t="s">
        <v>103</v>
      </c>
      <c r="F46" s="21" t="s">
        <v>608</v>
      </c>
      <c r="G46" s="67" t="s">
        <v>633</v>
      </c>
      <c r="H46" s="60" t="s">
        <v>628</v>
      </c>
      <c r="I46" s="81" t="s">
        <v>527</v>
      </c>
      <c r="J46" s="81" t="s">
        <v>28</v>
      </c>
      <c r="K46" s="198" t="s">
        <v>151</v>
      </c>
      <c r="L46" s="47" t="s">
        <v>106</v>
      </c>
      <c r="M46" s="37" t="s">
        <v>519</v>
      </c>
      <c r="N46" s="100"/>
      <c r="O46" s="102" t="s">
        <v>749</v>
      </c>
      <c r="P46" s="102" t="s">
        <v>788</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2">
      <c r="A47" s="259" t="s">
        <v>605</v>
      </c>
      <c r="B47" s="210" t="str">
        <f t="shared" si="0"/>
        <v>Indicatore 267 - ANTEXP_SCAD_ACC_30G_NOCOL_L1M</v>
      </c>
      <c r="C47" s="211">
        <f t="shared" si="3"/>
        <v>267</v>
      </c>
      <c r="D47" s="47" t="s">
        <v>594</v>
      </c>
      <c r="E47" s="244" t="s">
        <v>103</v>
      </c>
      <c r="F47" s="21" t="s">
        <v>608</v>
      </c>
      <c r="G47" s="67" t="s">
        <v>533</v>
      </c>
      <c r="H47" s="60" t="s">
        <v>623</v>
      </c>
      <c r="I47" s="81" t="s">
        <v>534</v>
      </c>
      <c r="J47" s="81" t="s">
        <v>523</v>
      </c>
      <c r="K47" s="198" t="s">
        <v>480</v>
      </c>
      <c r="L47" s="47" t="s">
        <v>106</v>
      </c>
      <c r="M47" s="37" t="s">
        <v>531</v>
      </c>
      <c r="N47" s="100"/>
      <c r="O47" s="368" t="s">
        <v>820</v>
      </c>
      <c r="P47" s="429" t="s">
        <v>1019</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2">
      <c r="A48" s="259" t="s">
        <v>605</v>
      </c>
      <c r="B48" s="210" t="str">
        <f t="shared" si="0"/>
        <v>Indicatore 268 - ANTEXP_MAX_GG_NOCOL_L1M</v>
      </c>
      <c r="C48" s="211">
        <f t="shared" si="3"/>
        <v>268</v>
      </c>
      <c r="D48" s="47" t="s">
        <v>595</v>
      </c>
      <c r="E48" s="244" t="s">
        <v>103</v>
      </c>
      <c r="F48" s="21" t="s">
        <v>608</v>
      </c>
      <c r="G48" s="67" t="s">
        <v>538</v>
      </c>
      <c r="H48" s="60" t="s">
        <v>624</v>
      </c>
      <c r="I48" s="81" t="s">
        <v>539</v>
      </c>
      <c r="J48" s="81" t="s">
        <v>28</v>
      </c>
      <c r="K48" s="198" t="s">
        <v>151</v>
      </c>
      <c r="L48" s="47" t="s">
        <v>106</v>
      </c>
      <c r="M48" s="37" t="s">
        <v>531</v>
      </c>
      <c r="N48" s="100"/>
      <c r="O48" s="102" t="s">
        <v>750</v>
      </c>
      <c r="P48" s="102" t="s">
        <v>790</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2">
      <c r="A49" s="259" t="s">
        <v>606</v>
      </c>
      <c r="B49" s="210" t="str">
        <f t="shared" si="0"/>
        <v>Indicatore 269 - FINIMP_SCAD_ACC_30G_NOCOL_L1M</v>
      </c>
      <c r="C49" s="211">
        <f t="shared" si="3"/>
        <v>269</v>
      </c>
      <c r="D49" s="47" t="s">
        <v>596</v>
      </c>
      <c r="E49" s="244" t="s">
        <v>103</v>
      </c>
      <c r="F49" s="21" t="s">
        <v>608</v>
      </c>
      <c r="G49" s="67" t="s">
        <v>542</v>
      </c>
      <c r="H49" s="60" t="s">
        <v>625</v>
      </c>
      <c r="I49" s="81" t="s">
        <v>534</v>
      </c>
      <c r="J49" s="81" t="s">
        <v>523</v>
      </c>
      <c r="K49" s="198" t="s">
        <v>480</v>
      </c>
      <c r="L49" s="47" t="s">
        <v>106</v>
      </c>
      <c r="M49" s="37" t="s">
        <v>531</v>
      </c>
      <c r="N49" s="100"/>
      <c r="O49" s="368" t="s">
        <v>821</v>
      </c>
      <c r="P49" s="429" t="s">
        <v>1020</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2">
      <c r="A50" s="259" t="s">
        <v>606</v>
      </c>
      <c r="B50" s="210" t="str">
        <f t="shared" si="0"/>
        <v>Indicatore 270 - FINIMP_MAX_GG_NOCOL_L1M</v>
      </c>
      <c r="C50" s="211">
        <f t="shared" si="3"/>
        <v>270</v>
      </c>
      <c r="D50" s="47" t="s">
        <v>597</v>
      </c>
      <c r="E50" s="244" t="s">
        <v>103</v>
      </c>
      <c r="F50" s="21" t="s">
        <v>608</v>
      </c>
      <c r="G50" s="67" t="s">
        <v>545</v>
      </c>
      <c r="H50" s="60" t="s">
        <v>626</v>
      </c>
      <c r="I50" s="81" t="s">
        <v>539</v>
      </c>
      <c r="J50" s="81" t="s">
        <v>28</v>
      </c>
      <c r="K50" s="198" t="s">
        <v>151</v>
      </c>
      <c r="L50" s="47" t="s">
        <v>106</v>
      </c>
      <c r="M50" s="37" t="s">
        <v>531</v>
      </c>
      <c r="N50" s="100"/>
      <c r="O50" s="102" t="s">
        <v>751</v>
      </c>
      <c r="P50" s="102" t="s">
        <v>791</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2">
      <c r="A51" s="259" t="s">
        <v>355</v>
      </c>
      <c r="B51" s="210" t="str">
        <f t="shared" si="0"/>
        <v>Indicatore 271 - EFINS_INSOL_SCAD_TPREC_NOCOL</v>
      </c>
      <c r="C51" s="211">
        <f t="shared" si="3"/>
        <v>271</v>
      </c>
      <c r="D51" s="47" t="s">
        <v>602</v>
      </c>
      <c r="E51" s="244" t="s">
        <v>103</v>
      </c>
      <c r="F51" s="21" t="s">
        <v>608</v>
      </c>
      <c r="G51" s="67"/>
      <c r="H51" s="60" t="s">
        <v>629</v>
      </c>
      <c r="I51" s="81" t="s">
        <v>548</v>
      </c>
      <c r="J51" s="81" t="s">
        <v>549</v>
      </c>
      <c r="K51" s="198" t="s">
        <v>480</v>
      </c>
      <c r="L51" s="47" t="s">
        <v>106</v>
      </c>
      <c r="M51" s="37" t="s">
        <v>355</v>
      </c>
      <c r="N51" s="100"/>
      <c r="O51" s="77" t="s">
        <v>752</v>
      </c>
      <c r="P51" s="77" t="s">
        <v>792</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2">
      <c r="A52" s="259" t="s">
        <v>551</v>
      </c>
      <c r="B52" s="210" t="str">
        <f t="shared" si="0"/>
        <v xml:space="preserve">Indicatore 272 - FACT_ANT_ACC_30G_NOCOL_L1M </v>
      </c>
      <c r="C52" s="211">
        <f t="shared" si="3"/>
        <v>272</v>
      </c>
      <c r="D52" s="47" t="s">
        <v>600</v>
      </c>
      <c r="E52" s="244" t="s">
        <v>103</v>
      </c>
      <c r="F52" s="21" t="s">
        <v>608</v>
      </c>
      <c r="G52" s="67"/>
      <c r="H52" s="60" t="s">
        <v>630</v>
      </c>
      <c r="I52" s="81" t="s">
        <v>655</v>
      </c>
      <c r="J52" s="81" t="s">
        <v>523</v>
      </c>
      <c r="K52" s="198" t="s">
        <v>480</v>
      </c>
      <c r="L52" s="47" t="s">
        <v>106</v>
      </c>
      <c r="M52" s="37" t="s">
        <v>551</v>
      </c>
      <c r="N52" s="100"/>
      <c r="O52" s="368" t="s">
        <v>910</v>
      </c>
      <c r="P52" s="429" t="s">
        <v>1021</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2">
      <c r="A53" s="259" t="s">
        <v>551</v>
      </c>
      <c r="B53" s="210" t="str">
        <f t="shared" si="0"/>
        <v>Indicatore 273 - FACT_MAX_GG_NOCOL_L1M</v>
      </c>
      <c r="C53" s="211">
        <f t="shared" si="3"/>
        <v>273</v>
      </c>
      <c r="D53" s="47" t="s">
        <v>601</v>
      </c>
      <c r="E53" s="244" t="s">
        <v>103</v>
      </c>
      <c r="F53" s="21" t="s">
        <v>608</v>
      </c>
      <c r="G53" s="67"/>
      <c r="H53" s="60" t="s">
        <v>628</v>
      </c>
      <c r="I53" s="81" t="s">
        <v>655</v>
      </c>
      <c r="J53" s="81" t="s">
        <v>28</v>
      </c>
      <c r="K53" s="198" t="s">
        <v>151</v>
      </c>
      <c r="L53" s="47" t="s">
        <v>106</v>
      </c>
      <c r="M53" s="79" t="s">
        <v>551</v>
      </c>
      <c r="N53" s="100"/>
      <c r="O53" s="393" t="s">
        <v>753</v>
      </c>
      <c r="P53" s="431" t="s">
        <v>909</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2">
      <c r="A54" s="259" t="s">
        <v>557</v>
      </c>
      <c r="B54" s="210" t="str">
        <f>CONCATENATE("Indicatore ",C54," - ",D54)</f>
        <v>Indicatore 274 - PREAM_UTIL_ACC_NOCOL_L1M</v>
      </c>
      <c r="C54" s="211">
        <f>1+C53</f>
        <v>274</v>
      </c>
      <c r="D54" s="47" t="s">
        <v>603</v>
      </c>
      <c r="E54" s="81" t="s">
        <v>103</v>
      </c>
      <c r="F54" s="21" t="s">
        <v>608</v>
      </c>
      <c r="G54" s="67"/>
      <c r="H54" s="60" t="s">
        <v>559</v>
      </c>
      <c r="I54" s="81" t="s">
        <v>560</v>
      </c>
      <c r="J54" s="81" t="s">
        <v>561</v>
      </c>
      <c r="K54" s="198" t="s">
        <v>480</v>
      </c>
      <c r="L54" s="47" t="s">
        <v>106</v>
      </c>
      <c r="M54" s="79" t="s">
        <v>562</v>
      </c>
      <c r="N54" s="100"/>
      <c r="O54" s="77" t="s">
        <v>754</v>
      </c>
      <c r="P54" s="77" t="s">
        <v>793</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8" t="s">
        <v>12</v>
      </c>
      <c r="Y1" s="439"/>
      <c r="Z1" s="439"/>
      <c r="AA1" s="440"/>
      <c r="AB1" s="438" t="s">
        <v>13</v>
      </c>
      <c r="AC1" s="439"/>
      <c r="AD1" s="439"/>
      <c r="AE1" s="440"/>
      <c r="AF1" s="441" t="s">
        <v>14</v>
      </c>
      <c r="AG1" s="442"/>
      <c r="AH1" s="442"/>
      <c r="AI1" s="442"/>
      <c r="AJ1" s="441" t="s">
        <v>68</v>
      </c>
      <c r="AK1" s="442"/>
      <c r="AL1" s="442"/>
      <c r="AM1" s="442"/>
      <c r="AN1" s="38"/>
      <c r="AO1" s="449" t="s">
        <v>20</v>
      </c>
      <c r="AP1" s="449"/>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25">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25">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25">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25">
      <c r="A9" s="135"/>
      <c r="B9" t="s">
        <v>148</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21" zoomScale="90" zoomScaleNormal="90" zoomScalePageLayoutView="90" workbookViewId="0">
      <selection activeCell="D32" sqref="A32:D35"/>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2.75" style="317" bestFit="1" customWidth="1"/>
    <col min="7" max="7" width="21.625" style="217" bestFit="1" customWidth="1"/>
    <col min="8" max="8" width="8.125" bestFit="1" customWidth="1"/>
    <col min="9" max="9" width="11.375" bestFit="1" customWidth="1"/>
  </cols>
  <sheetData>
    <row r="1" spans="1:7" x14ac:dyDescent="0.25">
      <c r="A1" s="161" t="s">
        <v>156</v>
      </c>
    </row>
    <row r="2" spans="1:7" x14ac:dyDescent="0.25">
      <c r="A2" s="135" t="s">
        <v>155</v>
      </c>
    </row>
    <row r="4" spans="1:7" x14ac:dyDescent="0.25">
      <c r="A4" s="160" t="s">
        <v>178</v>
      </c>
      <c r="B4" s="160" t="s">
        <v>911</v>
      </c>
      <c r="C4" s="160" t="s">
        <v>405</v>
      </c>
      <c r="D4" s="216" t="s">
        <v>175</v>
      </c>
      <c r="E4" s="159" t="s">
        <v>154</v>
      </c>
      <c r="F4" s="318" t="s">
        <v>153</v>
      </c>
      <c r="G4" s="218" t="s">
        <v>409</v>
      </c>
    </row>
    <row r="5" spans="1:7" x14ac:dyDescent="0.25">
      <c r="A5" s="422" t="s">
        <v>950</v>
      </c>
      <c r="B5" t="s">
        <v>72</v>
      </c>
      <c r="C5" t="s">
        <v>72</v>
      </c>
      <c r="D5" s="361" t="s">
        <v>416</v>
      </c>
      <c r="E5" s="192" t="s">
        <v>381</v>
      </c>
      <c r="F5" s="219"/>
      <c r="G5" s="220" t="s">
        <v>410</v>
      </c>
    </row>
    <row r="6" spans="1:7" x14ac:dyDescent="0.25">
      <c r="A6" s="422" t="s">
        <v>951</v>
      </c>
      <c r="B6" t="s">
        <v>72</v>
      </c>
      <c r="C6" t="s">
        <v>72</v>
      </c>
      <c r="D6" s="361" t="s">
        <v>416</v>
      </c>
      <c r="E6" s="192" t="s">
        <v>382</v>
      </c>
      <c r="F6" s="219"/>
      <c r="G6" s="220" t="s">
        <v>410</v>
      </c>
    </row>
    <row r="7" spans="1:7" x14ac:dyDescent="0.25">
      <c r="A7" s="422" t="s">
        <v>952</v>
      </c>
      <c r="B7" t="s">
        <v>72</v>
      </c>
      <c r="C7" t="s">
        <v>72</v>
      </c>
      <c r="D7" s="361" t="s">
        <v>416</v>
      </c>
      <c r="E7" s="192" t="s">
        <v>383</v>
      </c>
      <c r="F7" s="219"/>
      <c r="G7" s="220" t="s">
        <v>410</v>
      </c>
    </row>
    <row r="8" spans="1:7" x14ac:dyDescent="0.25">
      <c r="A8" s="422" t="s">
        <v>953</v>
      </c>
      <c r="B8" t="s">
        <v>72</v>
      </c>
      <c r="C8" t="s">
        <v>72</v>
      </c>
      <c r="D8" s="361" t="s">
        <v>416</v>
      </c>
      <c r="E8" s="192" t="s">
        <v>384</v>
      </c>
      <c r="F8" s="219"/>
      <c r="G8" s="220" t="s">
        <v>410</v>
      </c>
    </row>
    <row r="9" spans="1:7" x14ac:dyDescent="0.25">
      <c r="A9" s="422" t="s">
        <v>954</v>
      </c>
      <c r="B9" t="s">
        <v>72</v>
      </c>
      <c r="C9" t="s">
        <v>72</v>
      </c>
      <c r="D9" s="361" t="s">
        <v>416</v>
      </c>
      <c r="E9" s="192" t="s">
        <v>386</v>
      </c>
      <c r="F9" s="219"/>
      <c r="G9" s="220" t="s">
        <v>410</v>
      </c>
    </row>
    <row r="10" spans="1:7" x14ac:dyDescent="0.25">
      <c r="A10" s="422" t="s">
        <v>955</v>
      </c>
      <c r="B10" t="s">
        <v>72</v>
      </c>
      <c r="C10" t="s">
        <v>72</v>
      </c>
      <c r="D10" s="360" t="s">
        <v>417</v>
      </c>
      <c r="E10" s="412" t="s">
        <v>949</v>
      </c>
      <c r="F10" s="411"/>
      <c r="G10"/>
    </row>
    <row r="11" spans="1:7" x14ac:dyDescent="0.25">
      <c r="A11" s="422" t="s">
        <v>956</v>
      </c>
      <c r="B11" t="s">
        <v>72</v>
      </c>
      <c r="C11" t="s">
        <v>72</v>
      </c>
      <c r="D11" s="360" t="s">
        <v>417</v>
      </c>
      <c r="E11" s="413" t="s">
        <v>946</v>
      </c>
      <c r="F11" s="411"/>
      <c r="G11"/>
    </row>
    <row r="12" spans="1:7" x14ac:dyDescent="0.25">
      <c r="A12" s="422" t="s">
        <v>957</v>
      </c>
      <c r="B12" t="s">
        <v>72</v>
      </c>
      <c r="C12" t="s">
        <v>72</v>
      </c>
      <c r="D12" s="360" t="s">
        <v>417</v>
      </c>
      <c r="E12" s="413" t="s">
        <v>945</v>
      </c>
      <c r="F12" s="411"/>
      <c r="G12"/>
    </row>
    <row r="13" spans="1:7" x14ac:dyDescent="0.25">
      <c r="A13" s="422" t="s">
        <v>958</v>
      </c>
      <c r="B13" t="s">
        <v>72</v>
      </c>
      <c r="C13" t="s">
        <v>72</v>
      </c>
      <c r="D13" s="360" t="s">
        <v>417</v>
      </c>
      <c r="E13" s="413" t="s">
        <v>944</v>
      </c>
      <c r="F13" s="411"/>
      <c r="G13"/>
    </row>
    <row r="14" spans="1:7" x14ac:dyDescent="0.25">
      <c r="A14" s="422" t="s">
        <v>959</v>
      </c>
      <c r="B14" t="s">
        <v>72</v>
      </c>
      <c r="C14" t="s">
        <v>72</v>
      </c>
      <c r="D14" s="360" t="s">
        <v>417</v>
      </c>
      <c r="E14" s="414" t="s">
        <v>943</v>
      </c>
      <c r="F14" s="411"/>
      <c r="G14"/>
    </row>
    <row r="15" spans="1:7" x14ac:dyDescent="0.25">
      <c r="A15" s="422" t="s">
        <v>960</v>
      </c>
      <c r="B15" t="s">
        <v>72</v>
      </c>
      <c r="C15" t="s">
        <v>72</v>
      </c>
      <c r="D15" s="360" t="s">
        <v>417</v>
      </c>
      <c r="E15" s="412" t="s">
        <v>939</v>
      </c>
      <c r="F15" s="411"/>
      <c r="G15"/>
    </row>
    <row r="16" spans="1:7" x14ac:dyDescent="0.25">
      <c r="A16" s="422" t="s">
        <v>975</v>
      </c>
      <c r="B16" t="s">
        <v>72</v>
      </c>
      <c r="C16" t="s">
        <v>72</v>
      </c>
      <c r="D16" s="360" t="s">
        <v>417</v>
      </c>
      <c r="E16" s="192" t="s">
        <v>947</v>
      </c>
      <c r="F16" s="219"/>
      <c r="G16" s="220" t="s">
        <v>410</v>
      </c>
    </row>
    <row r="17" spans="1:7" x14ac:dyDescent="0.25">
      <c r="A17" s="422" t="s">
        <v>961</v>
      </c>
      <c r="B17" t="s">
        <v>72</v>
      </c>
      <c r="C17" t="s">
        <v>72</v>
      </c>
      <c r="D17" s="360" t="s">
        <v>417</v>
      </c>
      <c r="E17" s="192" t="s">
        <v>385</v>
      </c>
      <c r="F17" s="219"/>
      <c r="G17" s="220" t="s">
        <v>410</v>
      </c>
    </row>
    <row r="18" spans="1:7" x14ac:dyDescent="0.25">
      <c r="A18" s="422" t="s">
        <v>962</v>
      </c>
      <c r="B18" t="s">
        <v>72</v>
      </c>
      <c r="C18" t="s">
        <v>72</v>
      </c>
      <c r="D18" s="360" t="s">
        <v>417</v>
      </c>
      <c r="E18" s="192" t="s">
        <v>387</v>
      </c>
      <c r="F18" s="219"/>
      <c r="G18" s="220" t="s">
        <v>410</v>
      </c>
    </row>
    <row r="19" spans="1:7" x14ac:dyDescent="0.25">
      <c r="A19" s="422" t="s">
        <v>963</v>
      </c>
      <c r="B19" t="s">
        <v>72</v>
      </c>
      <c r="C19" t="s">
        <v>72</v>
      </c>
      <c r="D19" s="360" t="s">
        <v>417</v>
      </c>
      <c r="E19" s="192" t="s">
        <v>388</v>
      </c>
      <c r="F19" s="219"/>
      <c r="G19" s="220" t="s">
        <v>410</v>
      </c>
    </row>
    <row r="20" spans="1:7" x14ac:dyDescent="0.25">
      <c r="A20" s="422" t="s">
        <v>964</v>
      </c>
      <c r="B20" t="s">
        <v>72</v>
      </c>
      <c r="C20" t="s">
        <v>72</v>
      </c>
      <c r="D20" s="360" t="s">
        <v>417</v>
      </c>
      <c r="E20" s="192" t="s">
        <v>389</v>
      </c>
      <c r="F20" s="219"/>
      <c r="G20" s="220" t="s">
        <v>410</v>
      </c>
    </row>
    <row r="21" spans="1:7" x14ac:dyDescent="0.25">
      <c r="A21" s="422" t="s">
        <v>965</v>
      </c>
      <c r="B21" t="s">
        <v>72</v>
      </c>
      <c r="C21" t="s">
        <v>72</v>
      </c>
      <c r="D21" s="360" t="s">
        <v>417</v>
      </c>
      <c r="E21" s="192" t="s">
        <v>390</v>
      </c>
      <c r="F21" s="219"/>
      <c r="G21" s="220" t="s">
        <v>410</v>
      </c>
    </row>
    <row r="22" spans="1:7" x14ac:dyDescent="0.25">
      <c r="A22" s="422" t="s">
        <v>966</v>
      </c>
      <c r="B22" t="s">
        <v>72</v>
      </c>
      <c r="C22" t="s">
        <v>72</v>
      </c>
      <c r="D22" s="360" t="s">
        <v>417</v>
      </c>
      <c r="E22" s="192" t="s">
        <v>391</v>
      </c>
      <c r="F22" s="219"/>
      <c r="G22" s="220" t="s">
        <v>410</v>
      </c>
    </row>
    <row r="23" spans="1:7" x14ac:dyDescent="0.25">
      <c r="A23" s="422" t="s">
        <v>967</v>
      </c>
      <c r="B23" t="s">
        <v>72</v>
      </c>
      <c r="C23" t="s">
        <v>72</v>
      </c>
      <c r="D23" s="360" t="s">
        <v>417</v>
      </c>
      <c r="E23" s="412" t="s">
        <v>940</v>
      </c>
      <c r="F23" s="411"/>
      <c r="G23"/>
    </row>
    <row r="24" spans="1:7" x14ac:dyDescent="0.25">
      <c r="A24" s="422" t="s">
        <v>968</v>
      </c>
      <c r="B24" t="s">
        <v>72</v>
      </c>
      <c r="C24" t="s">
        <v>72</v>
      </c>
      <c r="D24" s="360" t="s">
        <v>417</v>
      </c>
      <c r="E24" s="192" t="s">
        <v>392</v>
      </c>
      <c r="F24" s="219"/>
      <c r="G24" s="220" t="s">
        <v>410</v>
      </c>
    </row>
    <row r="25" spans="1:7" x14ac:dyDescent="0.25">
      <c r="A25" s="422" t="s">
        <v>969</v>
      </c>
      <c r="B25" t="s">
        <v>72</v>
      </c>
      <c r="C25" t="s">
        <v>72</v>
      </c>
      <c r="D25" s="360" t="s">
        <v>417</v>
      </c>
      <c r="E25" s="192" t="s">
        <v>393</v>
      </c>
      <c r="F25" s="219"/>
      <c r="G25" s="220" t="s">
        <v>410</v>
      </c>
    </row>
    <row r="26" spans="1:7" x14ac:dyDescent="0.25">
      <c r="A26" s="422" t="s">
        <v>970</v>
      </c>
      <c r="B26" t="s">
        <v>72</v>
      </c>
      <c r="C26" t="s">
        <v>72</v>
      </c>
      <c r="D26" s="360" t="s">
        <v>417</v>
      </c>
      <c r="E26" s="192" t="s">
        <v>394</v>
      </c>
      <c r="F26" s="219"/>
      <c r="G26" s="220" t="s">
        <v>410</v>
      </c>
    </row>
    <row r="27" spans="1:7" x14ac:dyDescent="0.25">
      <c r="A27" s="422" t="s">
        <v>971</v>
      </c>
      <c r="B27" t="s">
        <v>72</v>
      </c>
      <c r="C27" t="s">
        <v>72</v>
      </c>
      <c r="D27" s="360" t="s">
        <v>417</v>
      </c>
      <c r="E27" s="192" t="s">
        <v>395</v>
      </c>
      <c r="F27" s="219"/>
      <c r="G27" s="220" t="s">
        <v>410</v>
      </c>
    </row>
    <row r="28" spans="1:7" x14ac:dyDescent="0.25">
      <c r="A28" s="422" t="s">
        <v>972</v>
      </c>
      <c r="B28" t="s">
        <v>72</v>
      </c>
      <c r="C28" t="s">
        <v>72</v>
      </c>
      <c r="D28" s="360" t="s">
        <v>417</v>
      </c>
      <c r="E28" s="412" t="s">
        <v>941</v>
      </c>
      <c r="F28" s="411"/>
      <c r="G28"/>
    </row>
    <row r="29" spans="1:7" x14ac:dyDescent="0.25">
      <c r="A29" s="422" t="s">
        <v>973</v>
      </c>
      <c r="B29" t="s">
        <v>72</v>
      </c>
      <c r="C29" t="s">
        <v>72</v>
      </c>
      <c r="D29" s="360" t="s">
        <v>417</v>
      </c>
      <c r="E29" s="192" t="s">
        <v>397</v>
      </c>
      <c r="F29" s="219"/>
      <c r="G29" s="220" t="s">
        <v>410</v>
      </c>
    </row>
    <row r="30" spans="1:7" x14ac:dyDescent="0.25">
      <c r="A30" s="422" t="s">
        <v>974</v>
      </c>
      <c r="B30" t="s">
        <v>72</v>
      </c>
      <c r="C30" t="s">
        <v>72</v>
      </c>
      <c r="D30" s="360" t="s">
        <v>417</v>
      </c>
      <c r="E30" s="414" t="s">
        <v>942</v>
      </c>
      <c r="F30" s="411"/>
      <c r="G30"/>
    </row>
    <row r="31" spans="1:7" x14ac:dyDescent="0.25">
      <c r="A31" s="422" t="s">
        <v>1009</v>
      </c>
      <c r="B31" t="s">
        <v>72</v>
      </c>
      <c r="C31" t="s">
        <v>72</v>
      </c>
      <c r="D31" s="360" t="s">
        <v>417</v>
      </c>
      <c r="E31" s="414" t="s">
        <v>1008</v>
      </c>
      <c r="F31" s="411"/>
      <c r="G31"/>
    </row>
    <row r="32" spans="1:7" x14ac:dyDescent="0.25">
      <c r="A32" s="422" t="s">
        <v>976</v>
      </c>
      <c r="B32" t="s">
        <v>72</v>
      </c>
      <c r="C32" t="s">
        <v>72</v>
      </c>
      <c r="D32" s="362" t="s">
        <v>406</v>
      </c>
      <c r="E32" s="192" t="s">
        <v>398</v>
      </c>
      <c r="F32" s="219"/>
      <c r="G32" s="220" t="s">
        <v>410</v>
      </c>
    </row>
    <row r="33" spans="1:7" x14ac:dyDescent="0.25">
      <c r="A33" s="422" t="s">
        <v>977</v>
      </c>
      <c r="B33" t="s">
        <v>72</v>
      </c>
      <c r="C33" t="s">
        <v>72</v>
      </c>
      <c r="D33" s="362" t="s">
        <v>406</v>
      </c>
      <c r="E33" s="192" t="s">
        <v>399</v>
      </c>
      <c r="F33" s="219"/>
      <c r="G33" s="220" t="s">
        <v>410</v>
      </c>
    </row>
    <row r="34" spans="1:7" x14ac:dyDescent="0.25">
      <c r="A34" s="424" t="s">
        <v>1022</v>
      </c>
      <c r="B34" t="s">
        <v>72</v>
      </c>
      <c r="C34" t="s">
        <v>72</v>
      </c>
      <c r="D34" s="362" t="s">
        <v>406</v>
      </c>
      <c r="E34" s="192" t="s">
        <v>1023</v>
      </c>
    </row>
    <row r="35" spans="1:7" x14ac:dyDescent="0.25">
      <c r="A35" s="425" t="s">
        <v>1024</v>
      </c>
      <c r="B35" t="s">
        <v>72</v>
      </c>
      <c r="C35" t="s">
        <v>72</v>
      </c>
      <c r="D35" s="362" t="s">
        <v>406</v>
      </c>
      <c r="E35" s="192" t="s">
        <v>1025</v>
      </c>
    </row>
    <row r="36" spans="1:7" x14ac:dyDescent="0.25">
      <c r="A36" s="422" t="s">
        <v>978</v>
      </c>
      <c r="B36" t="s">
        <v>913</v>
      </c>
      <c r="C36" t="s">
        <v>72</v>
      </c>
      <c r="D36" s="362" t="s">
        <v>406</v>
      </c>
      <c r="E36" s="192" t="s">
        <v>412</v>
      </c>
      <c r="F36" s="219"/>
      <c r="G36" s="220" t="s">
        <v>410</v>
      </c>
    </row>
    <row r="37" spans="1:7" x14ac:dyDescent="0.25">
      <c r="A37" s="422" t="s">
        <v>979</v>
      </c>
      <c r="B37" t="s">
        <v>913</v>
      </c>
      <c r="C37" t="s">
        <v>72</v>
      </c>
      <c r="D37" s="415" t="s">
        <v>407</v>
      </c>
      <c r="E37" s="192" t="s">
        <v>396</v>
      </c>
      <c r="F37" s="219"/>
      <c r="G37" s="220" t="s">
        <v>410</v>
      </c>
    </row>
    <row r="38" spans="1:7" x14ac:dyDescent="0.25">
      <c r="A38" s="423" t="s">
        <v>988</v>
      </c>
      <c r="B38" s="404" t="s">
        <v>519</v>
      </c>
      <c r="C38" s="404" t="s">
        <v>917</v>
      </c>
      <c r="D38" s="407" t="s">
        <v>406</v>
      </c>
      <c r="E38" s="406" t="s">
        <v>928</v>
      </c>
      <c r="G38" s="220" t="s">
        <v>410</v>
      </c>
    </row>
    <row r="39" spans="1:7" x14ac:dyDescent="0.25">
      <c r="A39" s="423" t="s">
        <v>989</v>
      </c>
      <c r="B39" s="404" t="s">
        <v>519</v>
      </c>
      <c r="C39" s="404" t="s">
        <v>917</v>
      </c>
      <c r="D39" s="405" t="s">
        <v>407</v>
      </c>
      <c r="E39" s="406" t="s">
        <v>927</v>
      </c>
      <c r="G39" s="220" t="s">
        <v>410</v>
      </c>
    </row>
    <row r="40" spans="1:7" x14ac:dyDescent="0.25">
      <c r="A40" s="423" t="s">
        <v>993</v>
      </c>
      <c r="B40" s="404" t="s">
        <v>932</v>
      </c>
      <c r="C40" s="404" t="s">
        <v>917</v>
      </c>
      <c r="D40" s="407" t="s">
        <v>406</v>
      </c>
      <c r="E40" s="406" t="s">
        <v>935</v>
      </c>
      <c r="G40" s="220" t="s">
        <v>410</v>
      </c>
    </row>
    <row r="41" spans="1:7" ht="17.25" customHeight="1" x14ac:dyDescent="0.25">
      <c r="A41" s="423" t="s">
        <v>994</v>
      </c>
      <c r="B41" s="404" t="s">
        <v>932</v>
      </c>
      <c r="C41" s="404" t="s">
        <v>917</v>
      </c>
      <c r="D41" s="405" t="s">
        <v>407</v>
      </c>
      <c r="E41" s="406" t="s">
        <v>933</v>
      </c>
      <c r="G41" s="220" t="s">
        <v>410</v>
      </c>
    </row>
    <row r="42" spans="1:7" ht="17.25" customHeight="1" x14ac:dyDescent="0.25">
      <c r="A42" s="423" t="s">
        <v>995</v>
      </c>
      <c r="B42" s="404" t="s">
        <v>932</v>
      </c>
      <c r="C42" s="404" t="s">
        <v>917</v>
      </c>
      <c r="D42" s="405" t="s">
        <v>407</v>
      </c>
      <c r="E42" s="406" t="s">
        <v>934</v>
      </c>
      <c r="G42" s="220" t="s">
        <v>410</v>
      </c>
    </row>
    <row r="43" spans="1:7" x14ac:dyDescent="0.25">
      <c r="A43" s="423" t="s">
        <v>980</v>
      </c>
      <c r="B43" s="404" t="s">
        <v>916</v>
      </c>
      <c r="C43" s="404" t="s">
        <v>917</v>
      </c>
      <c r="D43" s="407" t="s">
        <v>406</v>
      </c>
      <c r="E43" s="406" t="s">
        <v>919</v>
      </c>
      <c r="G43" s="220" t="s">
        <v>410</v>
      </c>
    </row>
    <row r="44" spans="1:7" x14ac:dyDescent="0.25">
      <c r="A44" s="423" t="s">
        <v>981</v>
      </c>
      <c r="B44" s="404" t="s">
        <v>916</v>
      </c>
      <c r="C44" s="404" t="s">
        <v>917</v>
      </c>
      <c r="D44" s="405" t="s">
        <v>407</v>
      </c>
      <c r="E44" s="406" t="s">
        <v>918</v>
      </c>
      <c r="G44" s="220" t="s">
        <v>410</v>
      </c>
    </row>
    <row r="45" spans="1:7" x14ac:dyDescent="0.25">
      <c r="A45" s="423" t="s">
        <v>982</v>
      </c>
      <c r="B45" s="404" t="s">
        <v>916</v>
      </c>
      <c r="C45" s="404" t="s">
        <v>917</v>
      </c>
      <c r="D45" s="408" t="s">
        <v>408</v>
      </c>
      <c r="E45" s="406" t="s">
        <v>920</v>
      </c>
    </row>
    <row r="46" spans="1:7" x14ac:dyDescent="0.25">
      <c r="A46" s="423" t="s">
        <v>983</v>
      </c>
      <c r="B46" s="404" t="s">
        <v>916</v>
      </c>
      <c r="C46" s="404" t="s">
        <v>917</v>
      </c>
      <c r="D46" s="409" t="s">
        <v>418</v>
      </c>
      <c r="E46" s="419" t="s">
        <v>921</v>
      </c>
    </row>
    <row r="47" spans="1:7" x14ac:dyDescent="0.25">
      <c r="A47" s="423" t="s">
        <v>984</v>
      </c>
      <c r="B47" s="404" t="s">
        <v>922</v>
      </c>
      <c r="C47" s="404" t="s">
        <v>917</v>
      </c>
      <c r="D47" s="407" t="s">
        <v>406</v>
      </c>
      <c r="E47" s="406" t="s">
        <v>924</v>
      </c>
      <c r="G47" s="220" t="s">
        <v>410</v>
      </c>
    </row>
    <row r="48" spans="1:7" ht="17.25" customHeight="1" x14ac:dyDescent="0.25">
      <c r="A48" s="423" t="s">
        <v>985</v>
      </c>
      <c r="B48" s="404" t="s">
        <v>922</v>
      </c>
      <c r="C48" s="404" t="s">
        <v>917</v>
      </c>
      <c r="D48" s="405" t="s">
        <v>407</v>
      </c>
      <c r="E48" s="406" t="s">
        <v>923</v>
      </c>
      <c r="G48" s="220" t="s">
        <v>410</v>
      </c>
    </row>
    <row r="49" spans="1:7" ht="17.25" customHeight="1" x14ac:dyDescent="0.25">
      <c r="A49" s="423" t="s">
        <v>986</v>
      </c>
      <c r="B49" s="404" t="s">
        <v>922</v>
      </c>
      <c r="C49" s="404" t="s">
        <v>917</v>
      </c>
      <c r="D49" s="408" t="s">
        <v>408</v>
      </c>
      <c r="E49" s="406" t="s">
        <v>925</v>
      </c>
    </row>
    <row r="50" spans="1:7" ht="17.25" customHeight="1" x14ac:dyDescent="0.25">
      <c r="A50" s="423" t="s">
        <v>987</v>
      </c>
      <c r="B50" s="404" t="s">
        <v>922</v>
      </c>
      <c r="C50" s="404" t="s">
        <v>917</v>
      </c>
      <c r="D50" s="409" t="s">
        <v>418</v>
      </c>
      <c r="E50" s="420" t="s">
        <v>926</v>
      </c>
    </row>
    <row r="51" spans="1:7" x14ac:dyDescent="0.25">
      <c r="A51" s="423" t="s">
        <v>990</v>
      </c>
      <c r="B51" s="404" t="s">
        <v>355</v>
      </c>
      <c r="C51" s="404" t="s">
        <v>917</v>
      </c>
      <c r="D51" s="405" t="s">
        <v>407</v>
      </c>
      <c r="E51" s="406" t="s">
        <v>929</v>
      </c>
      <c r="G51" s="220" t="s">
        <v>410</v>
      </c>
    </row>
    <row r="52" spans="1:7" x14ac:dyDescent="0.25">
      <c r="A52" s="423" t="s">
        <v>991</v>
      </c>
      <c r="B52" s="404" t="s">
        <v>355</v>
      </c>
      <c r="C52" s="404" t="s">
        <v>917</v>
      </c>
      <c r="D52" s="408" t="s">
        <v>408</v>
      </c>
      <c r="E52" s="406" t="s">
        <v>930</v>
      </c>
    </row>
    <row r="53" spans="1:7" x14ac:dyDescent="0.25">
      <c r="A53" s="423" t="s">
        <v>992</v>
      </c>
      <c r="B53" s="404" t="s">
        <v>355</v>
      </c>
      <c r="C53" s="404" t="s">
        <v>917</v>
      </c>
      <c r="D53" s="409" t="s">
        <v>418</v>
      </c>
      <c r="E53" s="420" t="s">
        <v>931</v>
      </c>
    </row>
    <row r="54" spans="1:7" x14ac:dyDescent="0.25">
      <c r="A54" s="423" t="s">
        <v>996</v>
      </c>
      <c r="B54" s="404" t="s">
        <v>557</v>
      </c>
      <c r="C54" s="404" t="s">
        <v>557</v>
      </c>
      <c r="D54" s="407" t="s">
        <v>406</v>
      </c>
      <c r="E54" s="406" t="s">
        <v>937</v>
      </c>
      <c r="G54" s="220" t="s">
        <v>410</v>
      </c>
    </row>
    <row r="55" spans="1:7" x14ac:dyDescent="0.25">
      <c r="A55" s="423" t="s">
        <v>997</v>
      </c>
      <c r="B55" s="404" t="s">
        <v>557</v>
      </c>
      <c r="C55" s="404" t="s">
        <v>557</v>
      </c>
      <c r="D55" s="405" t="s">
        <v>407</v>
      </c>
      <c r="E55" s="420" t="s">
        <v>936</v>
      </c>
      <c r="G55" s="220" t="s">
        <v>410</v>
      </c>
    </row>
    <row r="56" spans="1:7" x14ac:dyDescent="0.25">
      <c r="A56" s="422" t="s">
        <v>1007</v>
      </c>
      <c r="B56" t="s">
        <v>729</v>
      </c>
      <c r="C56" t="s">
        <v>114</v>
      </c>
      <c r="D56" s="362" t="s">
        <v>406</v>
      </c>
      <c r="E56" s="192" t="s">
        <v>693</v>
      </c>
      <c r="F56" s="219"/>
      <c r="G56" s="220" t="s">
        <v>410</v>
      </c>
    </row>
    <row r="57" spans="1:7" x14ac:dyDescent="0.25">
      <c r="A57" s="422" t="s">
        <v>998</v>
      </c>
      <c r="B57" t="s">
        <v>256</v>
      </c>
      <c r="C57" t="s">
        <v>114</v>
      </c>
      <c r="D57" s="362" t="s">
        <v>406</v>
      </c>
      <c r="E57" s="192" t="s">
        <v>402</v>
      </c>
      <c r="F57" s="219"/>
      <c r="G57" s="220" t="s">
        <v>410</v>
      </c>
    </row>
    <row r="58" spans="1:7" x14ac:dyDescent="0.25">
      <c r="A58" s="422" t="s">
        <v>999</v>
      </c>
      <c r="B58" t="s">
        <v>256</v>
      </c>
      <c r="C58" t="s">
        <v>114</v>
      </c>
      <c r="D58" s="415" t="s">
        <v>407</v>
      </c>
      <c r="E58" s="192" t="s">
        <v>403</v>
      </c>
      <c r="F58" s="219"/>
      <c r="G58" s="220" t="s">
        <v>410</v>
      </c>
    </row>
    <row r="59" spans="1:7" x14ac:dyDescent="0.25">
      <c r="A59" s="433" t="s">
        <v>1000</v>
      </c>
      <c r="B59" s="417" t="s">
        <v>256</v>
      </c>
      <c r="C59" t="s">
        <v>114</v>
      </c>
      <c r="D59" s="416" t="s">
        <v>408</v>
      </c>
      <c r="E59" s="410" t="s">
        <v>404</v>
      </c>
      <c r="F59" s="219" t="s">
        <v>411</v>
      </c>
      <c r="G59" s="220" t="s">
        <v>410</v>
      </c>
    </row>
    <row r="60" spans="1:7" x14ac:dyDescent="0.25">
      <c r="A60" s="422" t="s">
        <v>1005</v>
      </c>
      <c r="B60" t="s">
        <v>263</v>
      </c>
      <c r="C60" t="s">
        <v>114</v>
      </c>
      <c r="D60" s="415" t="s">
        <v>407</v>
      </c>
      <c r="E60" s="192" t="s">
        <v>912</v>
      </c>
      <c r="F60" s="219"/>
      <c r="G60" s="220"/>
    </row>
    <row r="61" spans="1:7" x14ac:dyDescent="0.25">
      <c r="A61" s="422" t="s">
        <v>1006</v>
      </c>
      <c r="B61" t="s">
        <v>915</v>
      </c>
      <c r="C61" t="s">
        <v>114</v>
      </c>
      <c r="D61" s="415" t="s">
        <v>407</v>
      </c>
      <c r="E61" s="192" t="s">
        <v>692</v>
      </c>
      <c r="F61" s="219"/>
      <c r="G61" s="220" t="s">
        <v>410</v>
      </c>
    </row>
    <row r="62" spans="1:7" x14ac:dyDescent="0.25">
      <c r="A62" s="422" t="s">
        <v>1001</v>
      </c>
      <c r="B62" t="s">
        <v>914</v>
      </c>
      <c r="C62" t="s">
        <v>114</v>
      </c>
      <c r="D62" s="360" t="s">
        <v>417</v>
      </c>
      <c r="E62" s="192" t="s">
        <v>401</v>
      </c>
      <c r="F62" s="219"/>
      <c r="G62" s="220"/>
    </row>
    <row r="63" spans="1:7" x14ac:dyDescent="0.25">
      <c r="A63" s="422" t="s">
        <v>1002</v>
      </c>
      <c r="B63" t="s">
        <v>914</v>
      </c>
      <c r="C63" t="s">
        <v>114</v>
      </c>
      <c r="D63" s="362" t="s">
        <v>406</v>
      </c>
      <c r="E63" s="192" t="s">
        <v>400</v>
      </c>
      <c r="F63" s="219"/>
      <c r="G63" s="220"/>
    </row>
    <row r="64" spans="1:7" x14ac:dyDescent="0.25">
      <c r="A64" s="422" t="s">
        <v>1003</v>
      </c>
      <c r="B64" t="s">
        <v>914</v>
      </c>
      <c r="C64" t="s">
        <v>114</v>
      </c>
      <c r="D64" s="362" t="s">
        <v>406</v>
      </c>
      <c r="E64" s="192" t="s">
        <v>938</v>
      </c>
      <c r="F64" s="219" t="s">
        <v>1010</v>
      </c>
      <c r="G64" s="220"/>
    </row>
    <row r="65" spans="1:7" x14ac:dyDescent="0.25">
      <c r="A65" s="433" t="s">
        <v>1004</v>
      </c>
      <c r="B65" t="s">
        <v>914</v>
      </c>
      <c r="C65" t="s">
        <v>114</v>
      </c>
      <c r="D65" s="415" t="s">
        <v>407</v>
      </c>
      <c r="E65" s="192" t="s">
        <v>738</v>
      </c>
      <c r="F65" s="219" t="s">
        <v>411</v>
      </c>
      <c r="G65" s="220"/>
    </row>
  </sheetData>
  <sortState ref="A5:G65">
    <sortCondition ref="C5:C65" customList="High Priority,Carta Commerciale,Preammortamenti,Qualitativo"/>
    <sortCondition ref="B5:B65" customList="High Priority"/>
    <sortCondition sortBy="cellColor" ref="D5:D65" dxfId="4"/>
    <sortCondition sortBy="cellColor" ref="D5:D65" dxfId="3"/>
    <sortCondition sortBy="cellColor" ref="D5:D65" dxfId="2"/>
    <sortCondition sortBy="cellColor" ref="D5:D65" dxfId="1"/>
    <sortCondition sortBy="cellColor" ref="D5:D65" dxfId="0"/>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0" workbookViewId="0"/>
  </sheetViews>
  <sheetFormatPr defaultColWidth="8.875" defaultRowHeight="15" customHeight="1" x14ac:dyDescent="0.25"/>
  <cols>
    <col min="1" max="1" width="18.25" style="154" bestFit="1" customWidth="1"/>
    <col min="2" max="5" width="8.875" style="156" customWidth="1"/>
    <col min="6" max="7" width="8.875" customWidth="1"/>
  </cols>
  <sheetData>
    <row r="1" spans="1:7" ht="15" customHeight="1" x14ac:dyDescent="0.25">
      <c r="B1" s="361"/>
      <c r="C1" s="360"/>
      <c r="D1" s="163"/>
      <c r="E1" s="164"/>
      <c r="F1" s="165"/>
      <c r="G1" s="166"/>
    </row>
    <row r="2" spans="1:7" ht="19.5" customHeight="1" x14ac:dyDescent="0.25"/>
    <row r="3" spans="1:7" ht="15" customHeight="1" x14ac:dyDescent="0.25">
      <c r="A3" s="162" t="s">
        <v>700</v>
      </c>
      <c r="B3" s="361" t="s">
        <v>702</v>
      </c>
      <c r="C3" s="360" t="s">
        <v>1049</v>
      </c>
      <c r="D3" s="362" t="s">
        <v>1030</v>
      </c>
      <c r="E3"/>
    </row>
    <row r="4" spans="1:7" ht="15" customHeight="1" x14ac:dyDescent="0.25">
      <c r="A4"/>
      <c r="B4" s="361" t="s">
        <v>703</v>
      </c>
      <c r="C4" s="360" t="s">
        <v>1050</v>
      </c>
      <c r="D4" s="362" t="s">
        <v>719</v>
      </c>
      <c r="E4"/>
    </row>
    <row r="5" spans="1:7" ht="15" customHeight="1" x14ac:dyDescent="0.25">
      <c r="A5"/>
      <c r="B5" s="361" t="s">
        <v>704</v>
      </c>
      <c r="C5" s="360" t="s">
        <v>1051</v>
      </c>
      <c r="D5" s="362" t="s">
        <v>720</v>
      </c>
      <c r="E5"/>
    </row>
    <row r="6" spans="1:7" ht="15" customHeight="1" x14ac:dyDescent="0.25">
      <c r="A6"/>
      <c r="B6" s="361" t="s">
        <v>705</v>
      </c>
      <c r="C6" s="360" t="s">
        <v>1052</v>
      </c>
      <c r="D6" s="362" t="s">
        <v>1031</v>
      </c>
      <c r="E6"/>
    </row>
    <row r="7" spans="1:7" ht="15" customHeight="1" x14ac:dyDescent="0.25">
      <c r="A7"/>
      <c r="B7" s="361" t="s">
        <v>706</v>
      </c>
      <c r="C7" s="360" t="s">
        <v>1053</v>
      </c>
    </row>
    <row r="8" spans="1:7" ht="15" customHeight="1" x14ac:dyDescent="0.25">
      <c r="A8"/>
      <c r="C8" s="360" t="s">
        <v>1054</v>
      </c>
      <c r="D8"/>
    </row>
    <row r="9" spans="1:7" ht="15" customHeight="1" x14ac:dyDescent="0.25">
      <c r="A9"/>
      <c r="C9" s="360" t="s">
        <v>718</v>
      </c>
      <c r="D9"/>
    </row>
    <row r="10" spans="1:7" ht="15" customHeight="1" x14ac:dyDescent="0.25">
      <c r="A10"/>
      <c r="C10" s="360" t="s">
        <v>707</v>
      </c>
      <c r="D10"/>
    </row>
    <row r="11" spans="1:7" ht="15" customHeight="1" x14ac:dyDescent="0.25">
      <c r="A11"/>
      <c r="C11" s="360" t="s">
        <v>708</v>
      </c>
    </row>
    <row r="12" spans="1:7" ht="15" customHeight="1" x14ac:dyDescent="0.25">
      <c r="A12"/>
      <c r="C12" s="360" t="s">
        <v>709</v>
      </c>
    </row>
    <row r="13" spans="1:7" ht="15" customHeight="1" x14ac:dyDescent="0.25">
      <c r="A13"/>
      <c r="C13" s="360" t="s">
        <v>710</v>
      </c>
    </row>
    <row r="14" spans="1:7" ht="15" customHeight="1" x14ac:dyDescent="0.25">
      <c r="A14"/>
      <c r="C14" s="360" t="s">
        <v>711</v>
      </c>
    </row>
    <row r="15" spans="1:7" ht="15" customHeight="1" x14ac:dyDescent="0.25">
      <c r="A15"/>
      <c r="C15" s="360" t="s">
        <v>712</v>
      </c>
    </row>
    <row r="16" spans="1:7" ht="15" customHeight="1" x14ac:dyDescent="0.25">
      <c r="A16"/>
      <c r="C16" s="360" t="s">
        <v>1055</v>
      </c>
    </row>
    <row r="17" spans="1:7" ht="15" customHeight="1" x14ac:dyDescent="0.25">
      <c r="A17"/>
      <c r="C17" s="360" t="s">
        <v>713</v>
      </c>
    </row>
    <row r="18" spans="1:7" ht="15" customHeight="1" x14ac:dyDescent="0.25">
      <c r="A18"/>
      <c r="C18" s="360" t="s">
        <v>714</v>
      </c>
    </row>
    <row r="19" spans="1:7" ht="15" customHeight="1" x14ac:dyDescent="0.25">
      <c r="A19"/>
      <c r="C19" s="360" t="s">
        <v>715</v>
      </c>
    </row>
    <row r="20" spans="1:7" ht="15" customHeight="1" x14ac:dyDescent="0.25">
      <c r="A20"/>
      <c r="C20" s="360" t="s">
        <v>716</v>
      </c>
    </row>
    <row r="21" spans="1:7" ht="15" customHeight="1" x14ac:dyDescent="0.25">
      <c r="A21"/>
      <c r="C21" s="360" t="s">
        <v>1056</v>
      </c>
    </row>
    <row r="22" spans="1:7" ht="15" customHeight="1" x14ac:dyDescent="0.25">
      <c r="A22"/>
      <c r="C22" s="360" t="s">
        <v>717</v>
      </c>
    </row>
    <row r="23" spans="1:7" ht="15" customHeight="1" x14ac:dyDescent="0.25">
      <c r="A23"/>
      <c r="C23" s="360" t="s">
        <v>1057</v>
      </c>
    </row>
    <row r="24" spans="1:7" ht="15" customHeight="1" x14ac:dyDescent="0.25">
      <c r="A24"/>
      <c r="C24" s="360" t="s">
        <v>1032</v>
      </c>
    </row>
    <row r="25" spans="1:7" ht="15" customHeight="1" x14ac:dyDescent="0.25">
      <c r="A25"/>
    </row>
    <row r="26" spans="1:7" ht="15" customHeight="1" x14ac:dyDescent="0.25">
      <c r="A26" s="162" t="s">
        <v>1033</v>
      </c>
      <c r="D26" s="362" t="s">
        <v>701</v>
      </c>
      <c r="E26" s="363" t="s">
        <v>721</v>
      </c>
      <c r="G26" s="156"/>
    </row>
    <row r="27" spans="1:7" ht="15" customHeight="1" x14ac:dyDescent="0.25">
      <c r="A27"/>
    </row>
    <row r="28" spans="1:7" ht="15" customHeight="1" x14ac:dyDescent="0.25">
      <c r="A28" s="162" t="s">
        <v>256</v>
      </c>
      <c r="C28" s="360" t="s">
        <v>1032</v>
      </c>
      <c r="D28" s="362" t="s">
        <v>722</v>
      </c>
      <c r="E28" s="363" t="s">
        <v>723</v>
      </c>
      <c r="G28" s="364" t="s">
        <v>724</v>
      </c>
    </row>
    <row r="29" spans="1:7" ht="15" customHeight="1" x14ac:dyDescent="0.25">
      <c r="A29"/>
      <c r="B29"/>
      <c r="C29"/>
      <c r="D29"/>
      <c r="E29"/>
    </row>
    <row r="30" spans="1:7" ht="15" customHeight="1" x14ac:dyDescent="0.25">
      <c r="A30" s="162" t="s">
        <v>519</v>
      </c>
      <c r="C30"/>
      <c r="D30" s="362" t="s">
        <v>1034</v>
      </c>
      <c r="E30" s="363" t="s">
        <v>1035</v>
      </c>
    </row>
    <row r="31" spans="1:7" ht="15" customHeight="1" x14ac:dyDescent="0.25">
      <c r="A31"/>
      <c r="B31"/>
      <c r="C31"/>
      <c r="D31"/>
      <c r="E31"/>
    </row>
    <row r="32" spans="1:7" ht="15" customHeight="1" x14ac:dyDescent="0.25">
      <c r="A32" s="162" t="s">
        <v>932</v>
      </c>
      <c r="C32"/>
      <c r="D32" s="362" t="s">
        <v>1036</v>
      </c>
      <c r="E32" s="363" t="s">
        <v>1037</v>
      </c>
    </row>
    <row r="33" spans="1:7" ht="15" customHeight="1" x14ac:dyDescent="0.25">
      <c r="A33"/>
      <c r="B33"/>
      <c r="C33"/>
      <c r="D33"/>
      <c r="E33" s="363" t="s">
        <v>1038</v>
      </c>
    </row>
    <row r="34" spans="1:7" ht="15" customHeight="1" x14ac:dyDescent="0.25">
      <c r="A34"/>
      <c r="B34"/>
      <c r="C34"/>
      <c r="D34"/>
      <c r="E34"/>
    </row>
    <row r="35" spans="1:7" ht="15" customHeight="1" x14ac:dyDescent="0.25">
      <c r="A35" s="162" t="s">
        <v>1039</v>
      </c>
      <c r="C35"/>
      <c r="D35" s="362" t="s">
        <v>1041</v>
      </c>
      <c r="E35" s="363" t="s">
        <v>1042</v>
      </c>
      <c r="F35" s="434" t="s">
        <v>1044</v>
      </c>
      <c r="G35" s="364" t="s">
        <v>1043</v>
      </c>
    </row>
    <row r="36" spans="1:7" ht="15" customHeight="1" x14ac:dyDescent="0.25">
      <c r="A36"/>
      <c r="B36"/>
      <c r="C36"/>
      <c r="D36"/>
      <c r="E36"/>
    </row>
    <row r="37" spans="1:7" ht="15" customHeight="1" x14ac:dyDescent="0.25">
      <c r="A37" s="162" t="s">
        <v>1040</v>
      </c>
      <c r="C37"/>
      <c r="D37" s="362" t="s">
        <v>1045</v>
      </c>
      <c r="E37" s="363" t="s">
        <v>1046</v>
      </c>
      <c r="F37" s="434" t="s">
        <v>1047</v>
      </c>
      <c r="G37" s="364" t="s">
        <v>1048</v>
      </c>
    </row>
    <row r="38" spans="1:7" ht="15" customHeight="1" x14ac:dyDescent="0.25">
      <c r="A38"/>
      <c r="B38"/>
      <c r="C38"/>
      <c r="D38"/>
      <c r="E38"/>
    </row>
    <row r="39" spans="1:7" ht="15" customHeight="1" x14ac:dyDescent="0.25">
      <c r="A39" s="162" t="s">
        <v>731</v>
      </c>
      <c r="C39" s="360" t="s">
        <v>735</v>
      </c>
      <c r="D39" s="362" t="s">
        <v>732</v>
      </c>
      <c r="E39" s="363" t="s">
        <v>734</v>
      </c>
      <c r="G39" s="364" t="s">
        <v>724</v>
      </c>
    </row>
    <row r="40" spans="1:7" ht="15" customHeight="1" x14ac:dyDescent="0.25">
      <c r="A40"/>
      <c r="D40" s="362" t="s">
        <v>733</v>
      </c>
      <c r="E40"/>
    </row>
    <row r="41" spans="1:7" ht="15" customHeight="1" x14ac:dyDescent="0.25">
      <c r="A41"/>
      <c r="B41"/>
      <c r="C41"/>
      <c r="D41"/>
      <c r="E41"/>
    </row>
    <row r="42" spans="1:7" ht="15" customHeight="1" x14ac:dyDescent="0.25">
      <c r="A42" s="162" t="s">
        <v>263</v>
      </c>
      <c r="E42" s="363" t="s">
        <v>725</v>
      </c>
      <c r="G42" s="364" t="s">
        <v>724</v>
      </c>
    </row>
    <row r="43" spans="1:7" ht="15" customHeight="1" x14ac:dyDescent="0.25">
      <c r="A43"/>
      <c r="D43"/>
      <c r="E43" s="363" t="s">
        <v>726</v>
      </c>
    </row>
    <row r="44" spans="1:7" ht="15" customHeight="1" x14ac:dyDescent="0.25">
      <c r="A44"/>
      <c r="B44"/>
      <c r="C44"/>
      <c r="D44"/>
      <c r="E44"/>
    </row>
    <row r="45" spans="1:7" ht="15" customHeight="1" x14ac:dyDescent="0.25">
      <c r="A45" s="162" t="s">
        <v>727</v>
      </c>
      <c r="E45" s="363" t="s">
        <v>728</v>
      </c>
      <c r="G45" s="364" t="s">
        <v>724</v>
      </c>
    </row>
    <row r="46" spans="1:7" ht="15" customHeight="1" x14ac:dyDescent="0.25">
      <c r="A46"/>
      <c r="D46"/>
    </row>
    <row r="47" spans="1:7" ht="15" customHeight="1" x14ac:dyDescent="0.25">
      <c r="A47" s="162" t="s">
        <v>729</v>
      </c>
      <c r="D47" s="362" t="s">
        <v>730</v>
      </c>
      <c r="G47" s="364" t="s">
        <v>724</v>
      </c>
    </row>
    <row r="48" spans="1:7" ht="15" customHeight="1" x14ac:dyDescent="0.25">
      <c r="A48"/>
      <c r="D48"/>
    </row>
    <row r="49" spans="1:1" ht="15" customHeight="1" x14ac:dyDescent="0.25">
      <c r="A49"/>
    </row>
    <row r="50" spans="1:1" ht="15" customHeight="1" x14ac:dyDescent="0.25">
      <c r="A50"/>
    </row>
    <row r="51" spans="1:1" ht="15" customHeight="1" x14ac:dyDescent="0.25">
      <c r="A51"/>
    </row>
    <row r="52" spans="1:1" ht="15" customHeight="1" x14ac:dyDescent="0.25">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2017-08-04T13:13:25Z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