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ESTERE\"/>
    </mc:Choice>
  </mc:AlternateContent>
  <bookViews>
    <workbookView xWindow="240" yWindow="84" windowWidth="20124" windowHeight="8004" activeTab="1"/>
  </bookViews>
  <sheets>
    <sheet name="Copertina" sheetId="4" r:id="rId1"/>
    <sheet name="Lista dei casi di test" sheetId="1" r:id="rId2"/>
    <sheet name="Sintesi" sheetId="2" r:id="rId3"/>
    <sheet name="Step" sheetId="5" r:id="rId4"/>
    <sheet name="Query SQL" sheetId="6" r:id="rId5"/>
  </sheets>
  <definedNames>
    <definedName name="_xlnm.Print_Area" localSheetId="2">Sintesi!$O$10</definedName>
  </definedNames>
  <calcPr calcId="171027"/>
  <pivotCaches>
    <pivotCache cacheId="5" r:id="rId6"/>
    <pivotCache cacheId="8" r:id="rId7"/>
  </pivotCaches>
</workbook>
</file>

<file path=xl/calcChain.xml><?xml version="1.0" encoding="utf-8"?>
<calcChain xmlns="http://schemas.openxmlformats.org/spreadsheetml/2006/main">
  <c r="I5" i="2" l="1"/>
  <c r="D8" i="2"/>
  <c r="H5" i="2"/>
  <c r="N11" i="2"/>
  <c r="D9" i="2"/>
  <c r="J12" i="2"/>
  <c r="J11" i="2"/>
  <c r="J13" i="2"/>
  <c r="N12" i="2"/>
  <c r="J5" i="2" l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<sst xmlns="http://schemas.openxmlformats.org/spreadsheetml/2006/main" count="555" uniqueCount="128">
  <si>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</si>
  <si>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</si>
  <si>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</si>
  <si>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</si>
  <si>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</si>
  <si>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</si>
  <si>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</si>
  <si>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</si>
  <si>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</si>
  <si>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</si>
  <si>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</si>
  <si>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</si>
  <si>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</si>
  <si>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</si>
  <si>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</si>
  <si>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</si>
  <si>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</si>
  <si>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</si>
  <si>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</si>
  <si>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</si>
  <si>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</si>
  <si>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</si>
  <si>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</si>
  <si>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</si>
  <si>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</si>
  <si>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</si>
  <si>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</si>
  <si>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</si>
  <si>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</si>
  <si>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</si>
  <si>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</si>
  <si>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</si>
  <si>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</si>
  <si>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</si>
  <si>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</si>
  <si>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</si>
  <si>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</si>
  <si>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</si>
  <si>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</si>
  <si>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</si>
  <si>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</si>
  <si>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</si>
  <si>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</si>
  <si>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</si>
  <si>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</si>
  <si>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</si>
  <si>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</si>
  <si>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</si>
  <si>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</si>
  <si>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</si>
  <si>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</si>
  <si>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</si>
  <si>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</si>
  <si>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</si>
  <si>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Test eseguiti dal fornitore</t>
  </si>
  <si>
    <t>ko</t>
  </si>
  <si>
    <t>BR01</t>
  </si>
  <si>
    <t>BR08</t>
  </si>
  <si>
    <t>BR15</t>
  </si>
  <si>
    <t>BR16</t>
  </si>
  <si>
    <t>BR02</t>
  </si>
  <si>
    <t>BR05</t>
  </si>
  <si>
    <t>BR06</t>
  </si>
  <si>
    <t>BR12</t>
  </si>
  <si>
    <t>Business Rules</t>
  </si>
  <si>
    <t>colore finale</t>
  </si>
  <si>
    <t>colore matrice primo rischio</t>
  </si>
  <si>
    <t>accensione AQR Fatal (ex Fast-Track)</t>
  </si>
  <si>
    <t>accensione AQR Trigger (ex Exception 1)</t>
  </si>
  <si>
    <t>accensione Exception 2</t>
  </si>
  <si>
    <t>accensione Exception 3</t>
  </si>
  <si>
    <t>Per ogni sndg sarà verificata puntualmente l'uguaglianza tra prima e dopo l'introduzione della nuova app 2.0</t>
  </si>
  <si>
    <t>Final Score</t>
  </si>
  <si>
    <t>Predictive Model</t>
  </si>
  <si>
    <t>Matrix (Connection Node)</t>
  </si>
  <si>
    <t>Decision List (Input Node)</t>
  </si>
  <si>
    <t>Exception (Connection Node)</t>
  </si>
  <si>
    <t>Non ci siano differenze in termine di numero</t>
  </si>
  <si>
    <t>Non ci siano differenze in termine di score</t>
  </si>
  <si>
    <t>Non ci siano differenze in termine di colore</t>
  </si>
  <si>
    <t>Non ci siano differenze in termine di flag (accensione segnale)</t>
  </si>
  <si>
    <t>confronto sulla tabella finale</t>
  </si>
  <si>
    <t xml:space="preserve">EWS App-BIB </t>
  </si>
  <si>
    <t>confronto sulla tabella finale singola banca (output_web_BIB)</t>
  </si>
  <si>
    <t xml:space="preserve">EWS App-KOPER </t>
  </si>
  <si>
    <t>confronto sulla tabella finale singola banca (output_web_KOPER)</t>
  </si>
  <si>
    <t>accensione Exception 5</t>
  </si>
  <si>
    <t>accensione Exception 6</t>
  </si>
  <si>
    <t xml:space="preserve">EWS App-ALEX BANK </t>
  </si>
  <si>
    <t>confronto sulla tabella finale singola banca (output_web_ALEX BANK)</t>
  </si>
  <si>
    <t>colore Client Mispayment Module</t>
  </si>
  <si>
    <t>colore Handling Account Module</t>
  </si>
  <si>
    <t>run in sviluppo con app2.0</t>
  </si>
  <si>
    <t>portare CT in svil</t>
  </si>
  <si>
    <t>portare output in svil</t>
  </si>
  <si>
    <t>run in produzione</t>
  </si>
  <si>
    <t>per predictive score</t>
  </si>
  <si>
    <t>per BR</t>
  </si>
  <si>
    <t>numerosità controparti</t>
  </si>
  <si>
    <t>numerosità controparti per Segment</t>
  </si>
  <si>
    <t>numerosità controparti per Final Score</t>
  </si>
  <si>
    <t>Sarà verificato che l'introduzione della nuova app 2.0 non abbia portato ad una perdita di record</t>
  </si>
  <si>
    <t>Sarà verificato che l'introduzione della nuova app 2.0 non abbia portato ad una perdita di record, aggregando i dati per segmento</t>
  </si>
  <si>
    <t xml:space="preserve">Sarà verificato che l'introduzione della nuova app 2.0 non abbia portato ad una perdita di record, aggregando i dati per colore finale </t>
  </si>
  <si>
    <t>Step</t>
  </si>
  <si>
    <t>Note</t>
  </si>
  <si>
    <t>Tabelle</t>
  </si>
  <si>
    <t>su tabella di output (aggregato)</t>
  </si>
  <si>
    <t>su tabella di output (puntuale)</t>
  </si>
  <si>
    <t>Query di esempio</t>
  </si>
  <si>
    <t>Owner</t>
  </si>
  <si>
    <t>App</t>
  </si>
  <si>
    <t>ETL</t>
  </si>
  <si>
    <t>OUTPUT_WEB_xxx_NEW_TEST *</t>
  </si>
  <si>
    <t>* xxx indica il nome della banca</t>
  </si>
  <si>
    <t>Tramite ticket. 
Una tantum per tutte le banche</t>
  </si>
  <si>
    <t>OUTPUT_WEB_BE_ddmmyyyy</t>
  </si>
  <si>
    <t>CUSTOMER_TABLE_ESTERE_ddmmyyyy</t>
  </si>
  <si>
    <t>App - Certificatore</t>
  </si>
  <si>
    <t>esecuzione query SQL</t>
  </si>
  <si>
    <t>confronto risultati query SQL</t>
  </si>
  <si>
    <t xml:space="preserve">Esportate su file </t>
  </si>
  <si>
    <t>standard (giro notturno)</t>
  </si>
  <si>
    <t>Totale complessivo</t>
  </si>
  <si>
    <t>Etichette di riga</t>
  </si>
  <si>
    <t>Client Mispayment Module</t>
  </si>
  <si>
    <t>Handling Account Module</t>
  </si>
  <si>
    <t>confronto sul campo detection_rationale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</si>
</sst>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2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2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4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2" fillId="6" borderId="28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0" fontId="19" fillId="0" borderId="14" xfId="0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/>
      <protection locked="0"/>
    </xf>
    <xf numFmtId="0" fontId="0" fillId="0" borderId="35" xfId="0" applyFill="1" applyBorder="1" applyAlignment="1">
      <alignment horizontal="center" vertical="center"/>
    </xf>
    <xf numFmtId="0" fontId="18" fillId="0" borderId="35" xfId="0" applyFont="1" applyFill="1" applyBorder="1" applyAlignment="1" applyProtection="1">
      <alignment vertical="top"/>
      <protection locked="0"/>
    </xf>
    <xf numFmtId="0" fontId="16" fillId="0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8" fillId="0" borderId="36" xfId="0" applyFont="1" applyFill="1" applyBorder="1" applyAlignment="1" applyProtection="1">
      <alignment vertical="top"/>
      <protection locked="0"/>
    </xf>
    <xf numFmtId="0" fontId="19" fillId="0" borderId="36" xfId="0" applyFont="1" applyFill="1" applyBorder="1" applyAlignment="1" applyProtection="1">
      <alignment vertical="top" wrapText="1"/>
      <protection locked="0"/>
    </xf>
    <xf numFmtId="0" fontId="0" fillId="0" borderId="36" xfId="0" applyBorder="1" applyAlignment="1">
      <alignment horizontal="center" vertical="center"/>
    </xf>
    <xf numFmtId="14" fontId="16" fillId="0" borderId="36" xfId="0" applyNumberFormat="1" applyFont="1" applyFill="1" applyBorder="1" applyAlignment="1">
      <alignment horizontal="center" vertical="center"/>
    </xf>
    <xf numFmtId="0" fontId="1" fillId="0" borderId="0" xfId="2"/>
    <xf numFmtId="0" fontId="20" fillId="2" borderId="0" xfId="2" applyFont="1" applyFill="1"/>
    <xf numFmtId="0" fontId="20" fillId="2" borderId="0" xfId="2" applyFont="1" applyFill="1" applyBorder="1" applyAlignment="1">
      <alignment horizontal="left"/>
    </xf>
    <xf numFmtId="0" fontId="20" fillId="2" borderId="0" xfId="2" applyFont="1" applyFill="1" applyBorder="1" applyAlignment="1"/>
    <xf numFmtId="0" fontId="16" fillId="0" borderId="37" xfId="2" applyFont="1" applyBorder="1"/>
    <xf numFmtId="0" fontId="16" fillId="0" borderId="0" xfId="2" applyFont="1"/>
    <xf numFmtId="0" fontId="16" fillId="0" borderId="37" xfId="2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8" fillId="0" borderId="14" xfId="0" applyFont="1" applyBorder="1"/>
    <xf numFmtId="0" fontId="4" fillId="0" borderId="14" xfId="0" applyFont="1" applyBorder="1"/>
    <xf numFmtId="14" fontId="4" fillId="0" borderId="1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5" xfId="0" quotePrefix="1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5" fillId="2" borderId="14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6" fillId="0" borderId="37" xfId="2" applyFont="1" applyBorder="1" applyAlignment="1">
      <alignment horizontal="left" vertical="center" wrapText="1"/>
    </xf>
    <xf numFmtId="0" fontId="20" fillId="2" borderId="0" xfId="2" applyFont="1" applyFill="1" applyBorder="1" applyAlignment="1">
      <alignment horizontal="left"/>
    </xf>
  </cellXfs>
  <cellStyles count="3">
    <cellStyle name="Normal 2" xfId="2"/>
    <cellStyle name="Normale" xfId="0" builtinId="0"/>
    <cellStyle name="Percentuale" xfId="1" builtinId="5"/>
  </cellStyles>
  <dxfs count="203">
    <dxf>
      <font>
        <color rgb="FFFF0000"/>
      </font>
    </dxf>
    <dxf>
      <alignment vertical="center" readingOrder="0"/>
    </dxf>
    <dxf>
      <alignment horizontal="center" readingOrder="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color theme="4" tint="0.79998168889431442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/>
        <top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bottom/>
        <vertical/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fill>
        <patternFill patternType="solid">
          <bgColor theme="4" tint="0.79998168889431442"/>
        </patternFill>
      </fill>
    </dxf>
    <dxf>
      <font>
        <color rgb="FFCCCCFF"/>
      </font>
    </dxf>
    <dxf>
      <font>
        <color theme="4" tint="0.79998168889431442"/>
      </font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font>
        <color theme="4" tint="0.7999816888943144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106680</xdr:rowOff>
    </xdr:from>
    <xdr:to>
      <xdr:col>11</xdr:col>
      <xdr:colOff>396240</xdr:colOff>
      <xdr:row>29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96333-2EBF-4D3E-8E00-A89932615D6F}"/>
            </a:ext>
          </a:extLst>
        </xdr:cNvPr>
        <xdr:cNvSpPr txBox="1"/>
      </xdr:nvSpPr>
      <xdr:spPr>
        <a:xfrm>
          <a:off x="495300" y="3276600"/>
          <a:ext cx="925830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TEST.sndg, TEST.SEGMENT, color_app</a:t>
          </a:r>
        </a:p>
        <a:p>
          <a:r>
            <a:rPr lang="it-IT" sz="1100"/>
            <a:t>	,case when old_App.semaforo_app = test.color_app then 1 else 0 END 	as check_colorApp		</a:t>
          </a:r>
        </a:p>
        <a:p>
          <a:r>
            <a:rPr lang="it-IT" sz="1100"/>
            <a:t>	,case when old_App.RESULT_First_Risk_Matrix = test.First_Risk_Matrix OR fast_track = 1 then 1 else 0 END as check_First_Risk_Matrix</a:t>
          </a:r>
        </a:p>
        <a:p>
          <a:r>
            <a:rPr lang="it-IT" sz="1100"/>
            <a:t>	,case when (AQR_FATAL = 'S00' and fast_track = 0 ) OR (AQR_FATAL &lt;&gt;'S00' and fast_track = 1  )then 1 else 0 END as check_FAST_TRACK</a:t>
          </a:r>
        </a:p>
        <a:p>
          <a:r>
            <a:rPr lang="it-IT" sz="1100"/>
            <a:t>	,case when (AQr_TRIGGER = 'S00' AND EXCEPTION_1 = 0) OR fast_track = 1 then 1 ELSE 0 END 	as check_EXC_1</a:t>
          </a:r>
        </a:p>
        <a:p>
          <a:r>
            <a:rPr lang="it-IT" sz="1100"/>
            <a:t>	,case when EXCEPTION_2 = FLG_Exc_2 OR fast_track = 1 THEN 1 ELSE 0 END 	as check_EXC_2</a:t>
          </a:r>
        </a:p>
        <a:p>
          <a:r>
            <a:rPr lang="it-IT" sz="1100"/>
            <a:t>	,case when EXCEPTION_3 = FLG_Exc_3 OR fast_track = 1 THEN 1 ELSE 0 END 	as check_EXC_3</a:t>
          </a:r>
        </a:p>
        <a:p>
          <a:r>
            <a:rPr lang="it-IT" sz="1100"/>
            <a:t>	,case when RESULT_MODULE_01 = Client_Mispayment_Module OR fast_track = 1 then 1 else 0 END  as check_RESULT_MODULE_01</a:t>
          </a:r>
        </a:p>
        <a:p>
          <a:r>
            <a:rPr lang="it-IT" sz="1100"/>
            <a:t>	,case when RESULT_MODULE_02 =  Handling_Account_Module OR fast_track = 1 then 1 else 0 END  as check_RESULT_MODULE_02</a:t>
          </a:r>
        </a:p>
        <a:p>
          <a:r>
            <a:rPr lang="it-IT" sz="1100"/>
            <a:t>from OUTPUT_WEB_BIB_NEW_TEST test</a:t>
          </a:r>
        </a:p>
        <a:p>
          <a:r>
            <a:rPr lang="it-IT" sz="1100"/>
            <a:t>join OUTPUT_WEB_BE old_App on test.sndg = old_App.sndg  and old_App.country = test.country and old_App.segment = test.segment</a:t>
          </a:r>
        </a:p>
        <a:p>
          <a:r>
            <a:rPr lang="it-IT" sz="1100"/>
            <a:t>WHERE check_colorApp  = 0 OR check_First_Risk_Matrix = 0</a:t>
          </a:r>
        </a:p>
        <a:p>
          <a:r>
            <a:rPr lang="it-IT" sz="1100"/>
            <a:t>OR  check_FAST_TRACK = 0 </a:t>
          </a:r>
        </a:p>
        <a:p>
          <a:r>
            <a:rPr lang="it-IT" sz="1100"/>
            <a:t>OR check_EXC_1 = 0  OR check_EXC_2 = 0  OR check_EXC_3 = 0 </a:t>
          </a:r>
        </a:p>
        <a:p>
          <a:r>
            <a:rPr lang="it-IT" sz="1100"/>
            <a:t>OR check_RESULT_MODULE_01 = 0  OR check_RESULT_MODULE_02 = 0</a:t>
          </a:r>
        </a:p>
      </xdr:txBody>
    </xdr:sp>
    <xdr:clientData/>
  </xdr:twoCellAnchor>
  <xdr:twoCellAnchor>
    <xdr:from>
      <xdr:col>2</xdr:col>
      <xdr:colOff>68580</xdr:colOff>
      <xdr:row>32</xdr:row>
      <xdr:rowOff>114300</xdr:rowOff>
    </xdr:from>
    <xdr:to>
      <xdr:col>8</xdr:col>
      <xdr:colOff>236220</xdr:colOff>
      <xdr:row>38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83414D-6DFB-4C05-8E12-1794B177B285}"/>
            </a:ext>
          </a:extLst>
        </xdr:cNvPr>
        <xdr:cNvSpPr txBox="1"/>
      </xdr:nvSpPr>
      <xdr:spPr>
        <a:xfrm>
          <a:off x="487680" y="4076700"/>
          <a:ext cx="727710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TEST.sndg, TEST.score, old_App.MOD_CORPORATE_1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,case when abs(old_App.MOD_CORPORATE_1 - test.score)&lt;0.0000000001 then 1 else 0 END as check_score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from MODEL_M00041 test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join CUSTOMER_ANALYSIS_UNIT_BIR old_App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on test.sndg = old_App.sndg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WHERE check_score  = 0</a:t>
          </a:r>
        </a:p>
      </xdr:txBody>
    </xdr:sp>
    <xdr:clientData/>
  </xdr:twoCellAnchor>
  <xdr:twoCellAnchor>
    <xdr:from>
      <xdr:col>2</xdr:col>
      <xdr:colOff>91440</xdr:colOff>
      <xdr:row>40</xdr:row>
      <xdr:rowOff>121920</xdr:rowOff>
    </xdr:from>
    <xdr:to>
      <xdr:col>8</xdr:col>
      <xdr:colOff>167640</xdr:colOff>
      <xdr:row>56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4E1334-7C5D-4F0C-A2B6-2DCAC6DC980D}"/>
            </a:ext>
          </a:extLst>
        </xdr:cNvPr>
        <xdr:cNvSpPr txBox="1"/>
      </xdr:nvSpPr>
      <xdr:spPr>
        <a:xfrm>
          <a:off x="510540" y="5669280"/>
          <a:ext cx="718566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</a:t>
          </a:r>
        </a:p>
        <a:p>
          <a:r>
            <a:rPr lang="it-IT" sz="1100"/>
            <a:t> ,SEGMENT</a:t>
          </a:r>
        </a:p>
        <a:p>
          <a:r>
            <a:rPr lang="it-IT" sz="1100"/>
            <a:t> , color_app</a:t>
          </a:r>
        </a:p>
        <a:p>
          <a:r>
            <a:rPr lang="it-IT" sz="1100"/>
            <a:t> ,case when old_App.BR000001 = test.BR000001 then 1 else 0 END 	as check_BR01</a:t>
          </a:r>
        </a:p>
        <a:p>
          <a:r>
            <a:rPr lang="it-IT" sz="1100"/>
            <a:t> ,case when old_App.BR000002 = test.BR000002 then 1 else 0 END 	as check_BR02</a:t>
          </a:r>
        </a:p>
        <a:p>
          <a:r>
            <a:rPr lang="it-IT" sz="1100"/>
            <a:t> ,case when old_App.BR000005 = test.BR000005 then 1 else 0 END 	as check_BR05</a:t>
          </a:r>
        </a:p>
        <a:p>
          <a:r>
            <a:rPr lang="it-IT" sz="1100"/>
            <a:t> ,case when old_App.BR000006 = test.BR000006 then 1 else 0 END 	as check_BR06</a:t>
          </a:r>
        </a:p>
        <a:p>
          <a:r>
            <a:rPr lang="it-IT" sz="1100"/>
            <a:t> ,case when old_App.BR000015 = test.BR000015 then 1 else 0 END 	as check_BR15</a:t>
          </a:r>
        </a:p>
        <a:p>
          <a:r>
            <a:rPr lang="it-IT" sz="1100"/>
            <a:t> ,case when old_App.BR000016 = test.BR000016 then 1 else 0 END 	as check_BR16</a:t>
          </a:r>
        </a:p>
        <a:p>
          <a:r>
            <a:rPr lang="it-IT" sz="1100"/>
            <a:t> from OUTPUT_WEB_BIB_NEW_TEST test</a:t>
          </a:r>
        </a:p>
        <a:p>
          <a:r>
            <a:rPr lang="it-IT" sz="1100"/>
            <a:t> join OUTPUT_WEB_BIB old_App on test.sndg = old_App.sndg and old_App.country = test.country</a:t>
          </a:r>
        </a:p>
        <a:p>
          <a:r>
            <a:rPr lang="it-IT" sz="1100"/>
            <a:t>WHERE check_BR01  = 0</a:t>
          </a:r>
        </a:p>
        <a:p>
          <a:r>
            <a:rPr lang="it-IT" sz="1100"/>
            <a:t>OR check_BR02 = 0</a:t>
          </a:r>
        </a:p>
        <a:p>
          <a:r>
            <a:rPr lang="it-IT" sz="1100"/>
            <a:t>OR check_BR05 = 0</a:t>
          </a:r>
        </a:p>
        <a:p>
          <a:r>
            <a:rPr lang="it-IT" sz="1100"/>
            <a:t>OR check_BR06 = 0</a:t>
          </a:r>
        </a:p>
        <a:p>
          <a:r>
            <a:rPr lang="it-IT" sz="1100"/>
            <a:t>OR check_BR15 = 0</a:t>
          </a:r>
        </a:p>
        <a:p>
          <a:r>
            <a:rPr lang="it-IT" sz="1100"/>
            <a:t>OR check_BR16 = 0</a:t>
          </a:r>
        </a:p>
      </xdr:txBody>
    </xdr:sp>
    <xdr:clientData/>
  </xdr:twoCellAnchor>
  <xdr:twoCellAnchor>
    <xdr:from>
      <xdr:col>2</xdr:col>
      <xdr:colOff>83820</xdr:colOff>
      <xdr:row>3</xdr:row>
      <xdr:rowOff>83820</xdr:rowOff>
    </xdr:from>
    <xdr:to>
      <xdr:col>8</xdr:col>
      <xdr:colOff>259080</xdr:colOff>
      <xdr:row>13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879C5-C309-4FCD-855E-8D31CC4D4AB4}"/>
            </a:ext>
          </a:extLst>
        </xdr:cNvPr>
        <xdr:cNvSpPr txBox="1"/>
      </xdr:nvSpPr>
      <xdr:spPr>
        <a:xfrm>
          <a:off x="502920" y="678180"/>
          <a:ext cx="7284720" cy="180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color_app, a.cont, b.cont</a:t>
          </a:r>
        </a:p>
        <a:p>
          <a:r>
            <a:rPr lang="it-IT" sz="1100"/>
            <a:t>	, case when a.cont = b.cont then 1 else 0 end check_NUM, abs(a.cont - b.cont) as diff_NUM</a:t>
          </a:r>
        </a:p>
        <a:p>
          <a:r>
            <a:rPr lang="it-IT" sz="1100"/>
            <a:t>FROM 	(select color_app,count(*) as cont</a:t>
          </a:r>
        </a:p>
        <a:p>
          <a:r>
            <a:rPr lang="it-IT" sz="1100"/>
            <a:t>		from OUTPUT_WEB_BIB_NEW_TEST </a:t>
          </a:r>
        </a:p>
        <a:p>
          <a:r>
            <a:rPr lang="it-IT" sz="1100"/>
            <a:t>		group by color_app) a</a:t>
          </a:r>
        </a:p>
        <a:p>
          <a:r>
            <a:rPr lang="it-IT" sz="1100"/>
            <a:t>JOIN  	(select semaforo_app,count(*) as cont</a:t>
          </a:r>
        </a:p>
        <a:p>
          <a:r>
            <a:rPr lang="it-IT" sz="1100"/>
            <a:t>		from OUTPUT_WEB_BIB </a:t>
          </a:r>
        </a:p>
        <a:p>
          <a:r>
            <a:rPr lang="it-IT" sz="1100"/>
            <a:t>		group by semaforo_app) b  </a:t>
          </a:r>
        </a:p>
        <a:p>
          <a:r>
            <a:rPr lang="it-IT" sz="1100"/>
            <a:t>on a.color_app = b.semaforo_app</a:t>
          </a:r>
        </a:p>
        <a:p>
          <a:r>
            <a:rPr lang="it-IT" sz="1100"/>
            <a:t>order by color_app</a:t>
          </a:r>
          <a:endParaRPr lang="it-IT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84.519634490738" createdVersion="4" refreshedVersion="6" minRefreshableVersion="3" recordCount="142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140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Blank="1" count="4">
        <s v="Ok"/>
        <m/>
        <s v="Ko" u="1"/>
        <s v="Non verificato" u="1"/>
      </sharedItems>
    </cacheField>
    <cacheField name="Incorenza stati" numFmtId="0">
      <sharedItems containsNonDate="0" containsBlank="1" count="4">
        <m/>
        <s v="Non coerente" u="1"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84.519635879631" createdVersion="4" refreshedVersion="6" minRefreshableVersion="3" recordCount="142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140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 count="5">
        <s v="Ok"/>
        <m/>
        <s v="Da eseguire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">
  <r>
    <s v="EWS App-BIB 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BIB 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BIB 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BIB 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BIB 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BIB 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BIB "/>
    <n v="7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BIB "/>
    <n v="8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BIB "/>
    <n v="9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BIB "/>
    <n v="10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BIB 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BIB "/>
    <n v="12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B "/>
    <n v="13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B "/>
    <n v="1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R "/>
    <n v="2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BIR "/>
    <n v="2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BIR "/>
    <n v="22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BIR "/>
    <n v="23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4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5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6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7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8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R "/>
    <n v="3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5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KOPER "/>
    <n v="3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KOPER "/>
    <n v="3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KOPER "/>
    <n v="3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KOPER "/>
    <n v="3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KOPER "/>
    <n v="4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KOPER "/>
    <n v="4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KOPER "/>
    <n v="42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KOPER "/>
    <n v="43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4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5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6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7"/>
    <s v="Exception (Connection Node)"/>
    <m/>
    <s v="accensione Exception 5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8"/>
    <s v="Exception (Connection Node)"/>
    <m/>
    <s v="accensione Exception 6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KOPER "/>
    <n v="4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KOPER "/>
    <n v="5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KOPER "/>
    <n v="5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ALEX BANK "/>
    <n v="59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ALEX BANK "/>
    <n v="60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ALEX BANK "/>
    <n v="61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ALEX BANK "/>
    <n v="62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ALEX BANK "/>
    <n v="63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ALEX BANK "/>
    <n v="6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ALEX BANK "/>
    <n v="6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ALEX BANK "/>
    <n v="6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ALEX BANK "/>
    <n v="6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ALEX BANK "/>
    <n v="68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ALEX BANK "/>
    <n v="69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0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1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2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3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CIB "/>
    <n v="7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CIB "/>
    <n v="7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CIB "/>
    <n v="76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CIB "/>
    <n v="77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78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79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80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81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2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3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4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5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6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CIB "/>
    <n v="87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CIB "/>
    <n v="88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89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0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1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5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ISPRO "/>
    <n v="9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ISPRO "/>
    <n v="9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ISPRO "/>
    <n v="9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ISPRO "/>
    <n v="9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2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3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4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5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6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7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08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09"/>
    <s v="Predictive Model"/>
    <m/>
    <s v="score Balance Shee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1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2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3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4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5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6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7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BA "/>
    <n v="118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ISBA "/>
    <n v="119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ISBA "/>
    <n v="120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ISBA "/>
    <n v="121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2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3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8"/>
    <s v="Exception (Connection Node)"/>
    <m/>
    <s v="accensione Exception 7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BA "/>
    <n v="13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BA "/>
    <n v="13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9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40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m/>
    <m/>
    <m/>
    <m/>
    <m/>
    <m/>
    <m/>
    <m/>
    <m/>
    <m/>
    <x v="1"/>
    <x v="0"/>
  </r>
  <r>
    <m/>
    <m/>
    <m/>
    <m/>
    <m/>
    <m/>
    <m/>
    <m/>
    <m/>
    <m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2">
  <r>
    <s v="EWS App-BIB 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BIB 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BIB 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BIB 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7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8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9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0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2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BIB "/>
    <n v="13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BIB "/>
    <n v="1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B "/>
    <n v="1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B "/>
    <n v="1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B "/>
    <n v="1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B 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B 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1"/>
    <m/>
    <s v="Ok"/>
  </r>
  <r>
    <s v="EWS App-BIR "/>
    <n v="2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1"/>
    <m/>
    <s v="Ok"/>
  </r>
  <r>
    <s v="EWS App-BIR "/>
    <n v="2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1"/>
    <m/>
    <s v="Ok"/>
  </r>
  <r>
    <s v="EWS App-BIR "/>
    <n v="22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1"/>
    <m/>
    <s v="Ok"/>
  </r>
  <r>
    <s v="EWS App-BIR "/>
    <n v="23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BIR "/>
    <n v="24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BIR "/>
    <n v="25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BIR "/>
    <n v="26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BIR "/>
    <n v="27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BIR "/>
    <n v="28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BIR "/>
    <n v="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BIR "/>
    <n v="3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BIR "/>
    <n v="3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BIR "/>
    <n v="3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BIR "/>
    <n v="3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BIR "/>
    <n v="3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BIR "/>
    <n v="35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1"/>
    <m/>
    <s v="Ok"/>
  </r>
  <r>
    <s v="EWS App-KOPER "/>
    <n v="3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KOPER "/>
    <n v="3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KOPER "/>
    <n v="3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KOPER "/>
    <n v="3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2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3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4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5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6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7"/>
    <s v="Exception (Connection Node)"/>
    <m/>
    <s v="accensione Exception 5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8"/>
    <s v="Exception (Connection Node)"/>
    <m/>
    <s v="accensione Exception 6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KOPER "/>
    <n v="5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KOPER "/>
    <n v="5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KOPER "/>
    <n v="5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1"/>
    <m/>
    <s v="Ok"/>
  </r>
  <r>
    <s v="EWS App-ALEX BANK "/>
    <n v="59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ALEX BANK "/>
    <n v="60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ALEX BANK "/>
    <n v="61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ALEX BANK "/>
    <n v="62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3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8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ALEX BANK "/>
    <n v="69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1"/>
    <m/>
    <s v="Ok"/>
  </r>
  <r>
    <s v="EWS App-ALEX BANK "/>
    <n v="70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1"/>
    <m/>
    <s v="Ok"/>
  </r>
  <r>
    <s v="EWS App-ALEX BANK "/>
    <n v="71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1"/>
    <m/>
    <s v="Ok"/>
  </r>
  <r>
    <s v="EWS App-ALEX BANK "/>
    <n v="72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1"/>
    <m/>
    <s v="Ok"/>
  </r>
  <r>
    <s v="EWS App-ALEX BANK "/>
    <n v="73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1"/>
    <m/>
    <s v="Ok"/>
  </r>
  <r>
    <s v="EWS App-CIB "/>
    <n v="7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1"/>
    <m/>
    <s v="Ok"/>
  </r>
  <r>
    <s v="EWS App-CIB "/>
    <n v="7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1"/>
    <m/>
    <s v="Ok"/>
  </r>
  <r>
    <s v="EWS App-CIB "/>
    <n v="76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1"/>
    <m/>
    <s v="Ok"/>
  </r>
  <r>
    <s v="EWS App-CIB "/>
    <n v="77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CIB "/>
    <n v="78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CIB "/>
    <n v="79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CIB "/>
    <n v="80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CIB "/>
    <n v="81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CIB "/>
    <n v="82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CIB "/>
    <n v="83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CIB "/>
    <n v="84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CIB "/>
    <n v="85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CIB "/>
    <n v="86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CIB "/>
    <n v="87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CIB "/>
    <n v="88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89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0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1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CIB "/>
    <n v="95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1"/>
    <m/>
    <s v="Ok"/>
  </r>
  <r>
    <s v="EWS App-ISPRO "/>
    <n v="9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1"/>
    <m/>
    <s v="Ok"/>
  </r>
  <r>
    <s v="EWS App-ISPRO "/>
    <n v="9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1"/>
    <m/>
    <s v="Ok"/>
  </r>
  <r>
    <s v="EWS App-ISPRO "/>
    <n v="9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1"/>
    <m/>
    <s v="Ok"/>
  </r>
  <r>
    <s v="EWS App-ISPRO "/>
    <n v="9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PRO "/>
    <n v="10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PRO "/>
    <n v="10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PRO "/>
    <n v="102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PRO "/>
    <n v="103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PRO "/>
    <n v="104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PRO "/>
    <n v="105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PRO "/>
    <n v="106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PRO "/>
    <n v="107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ISPRO "/>
    <n v="108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ISPRO "/>
    <n v="109"/>
    <s v="Predictive Model"/>
    <m/>
    <s v="score Balance Shee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ISPRO "/>
    <n v="11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2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3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4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5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6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PRO "/>
    <n v="117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1"/>
    <m/>
    <s v="Ok"/>
  </r>
  <r>
    <s v="EWS App-ISBA "/>
    <n v="118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1"/>
    <m/>
    <s v="Ok"/>
  </r>
  <r>
    <s v="EWS App-ISBA "/>
    <n v="119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1"/>
    <m/>
    <s v="Ok"/>
  </r>
  <r>
    <s v="EWS App-ISBA "/>
    <n v="120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1"/>
    <m/>
    <s v="Ok"/>
  </r>
  <r>
    <s v="EWS App-ISBA "/>
    <n v="121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BA "/>
    <n v="122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BA "/>
    <n v="123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BA "/>
    <n v="12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1"/>
    <m/>
    <s v="Ok"/>
  </r>
  <r>
    <s v="EWS App-ISBA "/>
    <n v="12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BA "/>
    <n v="12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BA "/>
    <n v="12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BA "/>
    <n v="128"/>
    <s v="Exception (Connection Node)"/>
    <m/>
    <s v="accensione Exception 7"/>
    <s v="Per ogni sndg sarà verificata puntualmente l'uguaglianza tra prima e dopo l'introduzione della nuova app 2.0"/>
    <s v="Non ci siano differenze in termine di flag (accensione segnale)"/>
    <s v="confronto sulla tabella finale"/>
    <x v="1"/>
    <m/>
    <s v="Ok"/>
  </r>
  <r>
    <s v="EWS App-ISBA "/>
    <n v="1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ISBA "/>
    <n v="13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1"/>
    <m/>
    <s v="Ok"/>
  </r>
  <r>
    <s v="EWS App-ISBA "/>
    <n v="13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39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s v="EWS App-ISBA "/>
    <n v="140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1"/>
    <m/>
    <s v="Ok"/>
  </r>
  <r>
    <m/>
    <m/>
    <m/>
    <m/>
    <m/>
    <m/>
    <m/>
    <m/>
    <x v="1"/>
    <m/>
    <m/>
  </r>
  <r>
    <m/>
    <m/>
    <m/>
    <m/>
    <m/>
    <m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2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2"/>
        <item h="1" m="1" x="4"/>
        <item m="1" x="3"/>
        <item x="0"/>
        <item h="1" x="1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145">
      <pivotArea outline="0" collapsedLevelsAreSubtotals="1" fieldPosition="0"/>
    </format>
    <format dxfId="144">
      <pivotArea outline="0" collapsedLevelsAreSubtotals="1" fieldPosition="0"/>
    </format>
    <format dxfId="143">
      <pivotArea type="all" dataOnly="0" outline="0" fieldPosition="0"/>
    </format>
    <format dxfId="142">
      <pivotArea field="8" type="button" dataOnly="0" labelOnly="1" outline="0" axis="axisRow" fieldPosition="0"/>
    </format>
    <format dxfId="141">
      <pivotArea field="8" type="button" dataOnly="0" labelOnly="1" outline="0" axis="axisRow" fieldPosition="0"/>
    </format>
    <format dxfId="140">
      <pivotArea field="8" type="button" dataOnly="0" labelOnly="1" outline="0" axis="axisRow" fieldPosition="0"/>
    </format>
    <format dxfId="139">
      <pivotArea dataOnly="0" labelOnly="1" fieldPosition="0">
        <references count="1">
          <reference field="8" count="0"/>
        </references>
      </pivotArea>
    </format>
    <format dxfId="138">
      <pivotArea dataOnly="0" labelOnly="1" grandRow="1" outline="0" fieldPosition="0"/>
    </format>
    <format dxfId="137">
      <pivotArea collapsedLevelsAreSubtotals="1" fieldPosition="0">
        <references count="1">
          <reference field="8" count="0"/>
        </references>
      </pivotArea>
    </format>
    <format dxfId="136">
      <pivotArea dataOnly="0" labelOnly="1" outline="0" axis="axisValues" fieldPosition="0"/>
    </format>
    <format dxfId="135">
      <pivotArea dataOnly="0" labelOnly="1" outline="0" axis="axisValues" fieldPosition="0"/>
    </format>
    <format dxfId="134">
      <pivotArea grandRow="1" outline="0" collapsedLevelsAreSubtotals="1" fieldPosition="0"/>
    </format>
    <format dxfId="133">
      <pivotArea dataOnly="0" labelOnly="1" outline="0" axis="axisValues" fieldPosition="0"/>
    </format>
    <format dxfId="132">
      <pivotArea dataOnly="0" labelOnly="1" outline="0" axis="axisValues" fieldPosition="0"/>
    </format>
    <format dxfId="131">
      <pivotArea dataOnly="0" labelOnly="1" outline="0" axis="axisValues" fieldPosition="0"/>
    </format>
    <format dxfId="130">
      <pivotArea dataOnly="0" labelOnly="1" outline="0" axis="axisValues" fieldPosition="0"/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8" type="button" dataOnly="0" labelOnly="1" outline="0" axis="axisRow" fieldPosition="0"/>
    </format>
    <format dxfId="126">
      <pivotArea dataOnly="0" labelOnly="1" outline="0" axis="axisValues" fieldPosition="0"/>
    </format>
    <format dxfId="125">
      <pivotArea dataOnly="0" labelOnly="1" fieldPosition="0">
        <references count="1">
          <reference field="8" count="0"/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field="8" type="button" dataOnly="0" labelOnly="1" outline="0" axis="axisRow" fieldPosition="0"/>
    </format>
    <format dxfId="119">
      <pivotArea dataOnly="0" labelOnly="1" outline="0" axis="axisValues" fieldPosition="0"/>
    </format>
    <format dxfId="118">
      <pivotArea dataOnly="0" labelOnly="1" fieldPosition="0">
        <references count="1">
          <reference field="8" count="0"/>
        </references>
      </pivotArea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8" type="button" dataOnly="0" labelOnly="1" outline="0" axis="axisRow" fieldPosition="0"/>
    </format>
    <format dxfId="112">
      <pivotArea dataOnly="0" labelOnly="1" outline="0" axis="axisValues" fieldPosition="0"/>
    </format>
    <format dxfId="111">
      <pivotArea dataOnly="0" labelOnly="1" fieldPosition="0">
        <references count="1">
          <reference field="8" count="0"/>
        </references>
      </pivotArea>
    </format>
    <format dxfId="110">
      <pivotArea dataOnly="0" labelOnly="1" grandRow="1" outline="0" fieldPosition="0"/>
    </format>
    <format dxfId="109">
      <pivotArea dataOnly="0" labelOnly="1" outline="0" axis="axisValues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8" type="button" dataOnly="0" labelOnly="1" outline="0" axis="axisRow" fieldPosition="0"/>
    </format>
    <format dxfId="105">
      <pivotArea dataOnly="0" labelOnly="1" outline="0" axis="axisValues" fieldPosition="0"/>
    </format>
    <format dxfId="104">
      <pivotArea dataOnly="0" labelOnly="1" fieldPosition="0">
        <references count="1">
          <reference field="8" count="0"/>
        </references>
      </pivotArea>
    </format>
    <format dxfId="103">
      <pivotArea dataOnly="0" labelOnly="1" grandRow="1" outline="0" fieldPosition="0"/>
    </format>
    <format dxfId="10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3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x="0"/>
        <item h="1" x="1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174">
      <pivotArea field="10" type="button" dataOnly="0" labelOnly="1" outline="0" axis="axisRow" fieldPosition="0"/>
    </format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10" type="button" dataOnly="0" labelOnly="1" outline="0" axis="axisRow" fieldPosition="0"/>
    </format>
    <format dxfId="170">
      <pivotArea dataOnly="0" labelOnly="1" outline="0" axis="axisValues" fieldPosition="0"/>
    </format>
    <format dxfId="169">
      <pivotArea dataOnly="0" labelOnly="1" fieldPosition="0">
        <references count="1">
          <reference field="10" count="0"/>
        </references>
      </pivotArea>
    </format>
    <format dxfId="168">
      <pivotArea dataOnly="0" labelOnly="1" grandRow="1" outline="0" fieldPosition="0"/>
    </format>
    <format dxfId="167">
      <pivotArea dataOnly="0" labelOnly="1" outline="0" axis="axisValues" fieldPosition="0"/>
    </format>
    <format dxfId="166">
      <pivotArea type="all" dataOnly="0" outline="0" fieldPosition="0"/>
    </format>
    <format dxfId="165">
      <pivotArea outline="0" collapsedLevelsAreSubtotals="1" fieldPosition="0"/>
    </format>
    <format dxfId="164">
      <pivotArea field="10" type="button" dataOnly="0" labelOnly="1" outline="0" axis="axisRow" fieldPosition="0"/>
    </format>
    <format dxfId="163">
      <pivotArea dataOnly="0" labelOnly="1" outline="0" axis="axisValues" fieldPosition="0"/>
    </format>
    <format dxfId="162">
      <pivotArea dataOnly="0" labelOnly="1" fieldPosition="0">
        <references count="1">
          <reference field="10" count="0"/>
        </references>
      </pivotArea>
    </format>
    <format dxfId="161">
      <pivotArea dataOnly="0" labelOnly="1" grandRow="1" outline="0" fieldPosition="0"/>
    </format>
    <format dxfId="160">
      <pivotArea dataOnly="0" labelOnly="1" outline="0" axis="axisValues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10" type="button" dataOnly="0" labelOnly="1" outline="0" axis="axisRow" fieldPosition="0"/>
    </format>
    <format dxfId="156">
      <pivotArea dataOnly="0" labelOnly="1" outline="0" axis="axisValues" fieldPosition="0"/>
    </format>
    <format dxfId="155">
      <pivotArea dataOnly="0" labelOnly="1" fieldPosition="0">
        <references count="1">
          <reference field="10" count="0"/>
        </references>
      </pivotArea>
    </format>
    <format dxfId="154">
      <pivotArea dataOnly="0" labelOnly="1" grandRow="1" outline="0" fieldPosition="0"/>
    </format>
    <format dxfId="153">
      <pivotArea dataOnly="0" labelOnly="1" outline="0" axis="axisValues" fieldPosition="0"/>
    </format>
    <format dxfId="152">
      <pivotArea type="all" dataOnly="0" outline="0" fieldPosition="0"/>
    </format>
    <format dxfId="151">
      <pivotArea outline="0" collapsedLevelsAreSubtotals="1" fieldPosition="0"/>
    </format>
    <format dxfId="150">
      <pivotArea field="10" type="button" dataOnly="0" labelOnly="1" outline="0" axis="axisRow" fieldPosition="0"/>
    </format>
    <format dxfId="149">
      <pivotArea dataOnly="0" labelOnly="1" outline="0" axis="axisValues" fieldPosition="0"/>
    </format>
    <format dxfId="148">
      <pivotArea dataOnly="0" labelOnly="1" fieldPosition="0">
        <references count="1">
          <reference field="10" count="0"/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m="1" x="1"/>
        <item h="1" x="0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202">
      <pivotArea field="11" type="button" dataOnly="0" labelOnly="1" outline="0" axis="axisRow" fieldPosition="0"/>
    </format>
    <format dxfId="201">
      <pivotArea field="11" type="button" dataOnly="0" labelOnly="1" outline="0" axis="axisRow" fieldPosition="0"/>
    </format>
    <format dxfId="200">
      <pivotArea field="11" type="button" dataOnly="0" labelOnly="1" outline="0" axis="axisRow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11" type="button" dataOnly="0" labelOnly="1" outline="0" axis="axisRow" fieldPosition="0"/>
    </format>
    <format dxfId="196">
      <pivotArea dataOnly="0" labelOnly="1" outline="0" axis="axisValues" fieldPosition="0"/>
    </format>
    <format dxfId="195">
      <pivotArea dataOnly="0" labelOnly="1" fieldPosition="0">
        <references count="1">
          <reference field="11" count="0"/>
        </references>
      </pivotArea>
    </format>
    <format dxfId="194">
      <pivotArea dataOnly="0" labelOnly="1" grandRow="1" outline="0" fieldPosition="0"/>
    </format>
    <format dxfId="193">
      <pivotArea dataOnly="0" labelOnly="1" outline="0" axis="axisValues" fieldPosition="0"/>
    </format>
    <format dxfId="192">
      <pivotArea field="11" type="button" dataOnly="0" labelOnly="1" outline="0" axis="axisRow" fieldPosition="0"/>
    </format>
    <format dxfId="191">
      <pivotArea field="11" type="button" dataOnly="0" labelOnly="1" outline="0" axis="axisRow" fieldPosition="0"/>
    </format>
    <format dxfId="190">
      <pivotArea dataOnly="0" labelOnly="1" outline="0" axis="axisValues" fieldPosition="0"/>
    </format>
    <format dxfId="189">
      <pivotArea dataOnly="0" labelOnly="1" outline="0" axis="axisValues" fieldPosition="0"/>
    </format>
    <format dxfId="188">
      <pivotArea outline="0" collapsedLevelsAreSubtotals="1" fieldPosition="0"/>
    </format>
    <format dxfId="187">
      <pivotArea dataOnly="0" labelOnly="1" outline="0" axis="axisValues" fieldPosition="0"/>
    </format>
    <format dxfId="186">
      <pivotArea dataOnly="0" labelOnly="1" outline="0" axis="axisValues" fieldPosition="0"/>
    </format>
    <format dxfId="185">
      <pivotArea outline="0" collapsedLevelsAreSubtotals="1" fieldPosition="0"/>
    </format>
    <format dxfId="184">
      <pivotArea dataOnly="0" labelOnly="1" outline="0" axis="axisValues" fieldPosition="0"/>
    </format>
    <format dxfId="183">
      <pivotArea dataOnly="0" labelOnly="1" outline="0" axis="axisValues" fieldPosition="0"/>
    </format>
    <format dxfId="182">
      <pivotArea field="11" type="button" dataOnly="0" labelOnly="1" outline="0" axis="axisRow" fieldPosition="0"/>
    </format>
    <format dxfId="181">
      <pivotArea dataOnly="0" labelOnly="1" outline="0" axis="axisValues" fieldPosition="0"/>
    </format>
    <format dxfId="180">
      <pivotArea dataOnly="0" labelOnly="1" outline="0" axis="axisValues" fieldPosition="0"/>
    </format>
    <format dxfId="179">
      <pivotArea dataOnly="0" labelOnly="1" fieldPosition="0">
        <references count="1">
          <reference field="11" count="0"/>
        </references>
      </pivotArea>
    </format>
    <format dxfId="178">
      <pivotArea dataOnly="0" labelOnly="1" grandRow="1" outline="0" fieldPosition="0"/>
    </format>
    <format dxfId="177">
      <pivotArea field="11" type="button" dataOnly="0" labelOnly="1" outline="0" axis="axisRow" fieldPosition="0"/>
    </format>
    <format dxfId="176">
      <pivotArea dataOnly="0" labelOnly="1" outline="0" axis="axisValues" fieldPosition="0"/>
    </format>
    <format dxfId="1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7" workbookViewId="0">
      <selection activeCell="I45" sqref="I45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97"/>
      <c r="C24" s="98"/>
      <c r="D24" s="98"/>
      <c r="E24" s="98"/>
      <c r="F24" s="98"/>
      <c r="G24" s="98"/>
      <c r="H24" s="98"/>
      <c r="I24" s="98"/>
      <c r="J24" s="98"/>
      <c r="K24" s="99"/>
      <c r="L24" s="7"/>
      <c r="M24" s="1"/>
    </row>
    <row r="25" spans="1:13" ht="22.8" x14ac:dyDescent="0.4">
      <c r="A25" s="5"/>
      <c r="B25" s="100" t="s">
        <v>9</v>
      </c>
      <c r="C25" s="101"/>
      <c r="D25" s="101"/>
      <c r="E25" s="101"/>
      <c r="F25" s="101"/>
      <c r="G25" s="101"/>
      <c r="H25" s="101"/>
      <c r="I25" s="101"/>
      <c r="J25" s="101"/>
      <c r="K25" s="102"/>
      <c r="L25" s="7"/>
      <c r="M25" s="1"/>
    </row>
    <row r="26" spans="1:13" ht="22.8" x14ac:dyDescent="0.4">
      <c r="A26" s="5"/>
      <c r="B26" s="100"/>
      <c r="C26" s="101"/>
      <c r="D26" s="101"/>
      <c r="E26" s="101"/>
      <c r="F26" s="101"/>
      <c r="G26" s="101"/>
      <c r="H26" s="101"/>
      <c r="I26" s="101"/>
      <c r="J26" s="101"/>
      <c r="K26" s="102"/>
      <c r="L26" s="7"/>
      <c r="M26" s="1"/>
    </row>
    <row r="27" spans="1:13" ht="22.8" x14ac:dyDescent="0.4">
      <c r="A27" s="5"/>
      <c r="B27" s="100" t="s">
        <v>29</v>
      </c>
      <c r="C27" s="101"/>
      <c r="D27" s="101"/>
      <c r="E27" s="101"/>
      <c r="F27" s="101"/>
      <c r="G27" s="101"/>
      <c r="H27" s="101"/>
      <c r="I27" s="101"/>
      <c r="J27" s="101"/>
      <c r="K27" s="102"/>
      <c r="L27" s="7"/>
      <c r="M27" s="1"/>
    </row>
    <row r="28" spans="1:13" ht="22.8" x14ac:dyDescent="0.4">
      <c r="A28" s="5"/>
      <c r="B28" s="103"/>
      <c r="C28" s="104"/>
      <c r="D28" s="104"/>
      <c r="E28" s="104"/>
      <c r="F28" s="104"/>
      <c r="G28" s="104"/>
      <c r="H28" s="104"/>
      <c r="I28" s="104"/>
      <c r="J28" s="104"/>
      <c r="K28" s="105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91" t="s">
        <v>10</v>
      </c>
      <c r="C37" s="91"/>
      <c r="D37" s="92" t="s">
        <v>11</v>
      </c>
      <c r="E37" s="92"/>
      <c r="F37" s="92"/>
      <c r="G37" s="92"/>
      <c r="H37" s="92"/>
      <c r="I37" s="92"/>
      <c r="J37" s="92"/>
      <c r="K37" s="92"/>
      <c r="L37" s="7"/>
      <c r="M37" s="1"/>
    </row>
    <row r="38" spans="1:13" ht="15.6" x14ac:dyDescent="0.3">
      <c r="A38" s="5"/>
      <c r="B38" s="91" t="s">
        <v>12</v>
      </c>
      <c r="C38" s="91"/>
      <c r="D38" s="92" t="s">
        <v>13</v>
      </c>
      <c r="E38" s="92"/>
      <c r="F38" s="92"/>
      <c r="G38" s="92"/>
      <c r="H38" s="92"/>
      <c r="I38" s="92"/>
      <c r="J38" s="92"/>
      <c r="K38" s="92"/>
      <c r="L38" s="7"/>
      <c r="M38" s="1"/>
    </row>
    <row r="39" spans="1:13" ht="15.6" x14ac:dyDescent="0.3">
      <c r="A39" s="5"/>
      <c r="B39" s="91" t="s">
        <v>14</v>
      </c>
      <c r="C39" s="91"/>
      <c r="D39" s="92" t="s">
        <v>15</v>
      </c>
      <c r="E39" s="92"/>
      <c r="F39" s="92"/>
      <c r="G39" s="92"/>
      <c r="H39" s="92"/>
      <c r="I39" s="92"/>
      <c r="J39" s="92"/>
      <c r="K39" s="92"/>
      <c r="L39" s="7"/>
      <c r="M39" s="1"/>
    </row>
    <row r="40" spans="1:13" ht="15.6" x14ac:dyDescent="0.3">
      <c r="A40" s="5"/>
      <c r="B40" s="91" t="s">
        <v>16</v>
      </c>
      <c r="C40" s="91"/>
      <c r="D40" s="92" t="s">
        <v>30</v>
      </c>
      <c r="E40" s="92"/>
      <c r="F40" s="92"/>
      <c r="G40" s="92"/>
      <c r="H40" s="92"/>
      <c r="I40" s="92"/>
      <c r="J40" s="92"/>
      <c r="K40" s="92"/>
      <c r="L40" s="7"/>
      <c r="M40" s="1"/>
    </row>
    <row r="41" spans="1:13" ht="15.6" x14ac:dyDescent="0.3">
      <c r="A41" s="5"/>
      <c r="B41" s="91" t="s">
        <v>17</v>
      </c>
      <c r="C41" s="91"/>
      <c r="D41" s="92" t="s">
        <v>18</v>
      </c>
      <c r="E41" s="92"/>
      <c r="F41" s="92"/>
      <c r="G41" s="92"/>
      <c r="H41" s="92"/>
      <c r="I41" s="92"/>
      <c r="J41" s="92"/>
      <c r="K41" s="92"/>
      <c r="L41" s="7"/>
      <c r="M41" s="1"/>
    </row>
    <row r="42" spans="1:13" ht="15.6" x14ac:dyDescent="0.3">
      <c r="A42" s="5"/>
      <c r="B42" s="91" t="s">
        <v>19</v>
      </c>
      <c r="C42" s="91"/>
      <c r="D42" s="96" t="s">
        <v>20</v>
      </c>
      <c r="E42" s="95"/>
      <c r="F42" s="92" t="s">
        <v>21</v>
      </c>
      <c r="G42" s="92"/>
      <c r="H42" s="92" t="s">
        <v>22</v>
      </c>
      <c r="I42" s="92"/>
      <c r="J42" s="92"/>
      <c r="K42" s="92"/>
      <c r="L42" s="7"/>
      <c r="M42" s="1"/>
    </row>
    <row r="43" spans="1:13" ht="15.6" x14ac:dyDescent="0.3">
      <c r="A43" s="5"/>
      <c r="B43" s="91" t="s">
        <v>23</v>
      </c>
      <c r="C43" s="91"/>
      <c r="D43" s="92" t="s">
        <v>24</v>
      </c>
      <c r="E43" s="92"/>
      <c r="F43" s="92"/>
      <c r="G43" s="92"/>
      <c r="H43" s="92"/>
      <c r="I43" s="92"/>
      <c r="J43" s="92"/>
      <c r="K43" s="92"/>
      <c r="L43" s="7"/>
      <c r="M43" s="1"/>
    </row>
    <row r="44" spans="1:13" ht="15.6" x14ac:dyDescent="0.3">
      <c r="A44" s="5"/>
      <c r="B44" s="91" t="s">
        <v>25</v>
      </c>
      <c r="C44" s="91"/>
      <c r="D44" s="93">
        <v>42879</v>
      </c>
      <c r="E44" s="94"/>
      <c r="F44" s="95"/>
      <c r="G44" s="92" t="s">
        <v>26</v>
      </c>
      <c r="H44" s="92"/>
      <c r="I44" s="92"/>
      <c r="J44" s="93">
        <v>42879</v>
      </c>
      <c r="K44" s="95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89" t="s">
        <v>27</v>
      </c>
      <c r="C48" s="89"/>
      <c r="D48" s="89"/>
      <c r="E48" s="89"/>
      <c r="F48" s="89"/>
      <c r="G48" s="89"/>
      <c r="H48" s="89"/>
      <c r="I48" s="89"/>
      <c r="J48" s="89"/>
      <c r="K48" s="89"/>
      <c r="L48" s="7"/>
      <c r="M48" s="1"/>
    </row>
    <row r="49" spans="1:13" ht="15.6" x14ac:dyDescent="0.3">
      <c r="A49" s="5"/>
      <c r="B49" s="90" t="s">
        <v>28</v>
      </c>
      <c r="C49" s="90"/>
      <c r="D49" s="90"/>
      <c r="E49" s="90"/>
      <c r="F49" s="90"/>
      <c r="G49" s="90"/>
      <c r="H49" s="90"/>
      <c r="I49" s="90"/>
      <c r="J49" s="90"/>
      <c r="K49" s="90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37:C37"/>
    <mergeCell ref="D37:K37"/>
    <mergeCell ref="B24:K24"/>
    <mergeCell ref="B25:K25"/>
    <mergeCell ref="B26:K26"/>
    <mergeCell ref="B27:K27"/>
    <mergeCell ref="B28:K28"/>
    <mergeCell ref="B38:C38"/>
    <mergeCell ref="D38:K38"/>
    <mergeCell ref="B39:C39"/>
    <mergeCell ref="D39:K39"/>
    <mergeCell ref="B40:C40"/>
    <mergeCell ref="D40:K40"/>
    <mergeCell ref="B41:C41"/>
    <mergeCell ref="D41:K41"/>
    <mergeCell ref="B42:C42"/>
    <mergeCell ref="D42:E42"/>
    <mergeCell ref="F42:G42"/>
    <mergeCell ref="H42:K42"/>
    <mergeCell ref="B48:K48"/>
    <mergeCell ref="B49:K49"/>
    <mergeCell ref="B43:C43"/>
    <mergeCell ref="D43:K43"/>
    <mergeCell ref="B44:C44"/>
    <mergeCell ref="D44:F44"/>
    <mergeCell ref="G44:I44"/>
    <mergeCell ref="J44:K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61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4" sqref="B4:B60"/>
    </sheetView>
  </sheetViews>
  <sheetFormatPr defaultColWidth="9.21875" defaultRowHeight="13.8" x14ac:dyDescent="0.3"/>
  <cols>
    <col min="1" max="1" width="16.5546875" style="65" bestFit="1" customWidth="1"/>
    <col min="2" max="2" width="4.44140625" style="65" customWidth="1"/>
    <col min="3" max="3" width="26.33203125" style="65" bestFit="1" customWidth="1"/>
    <col min="4" max="4" width="19.77734375" style="65" bestFit="1" customWidth="1"/>
    <col min="5" max="5" width="35.6640625" style="65" bestFit="1" customWidth="1"/>
    <col min="6" max="6" width="110.5546875" style="72" bestFit="1" customWidth="1"/>
    <col min="7" max="7" width="65.21875" style="65" customWidth="1"/>
    <col min="8" max="8" width="49.21875" style="65" bestFit="1" customWidth="1"/>
    <col min="9" max="9" width="11.6640625" style="65" customWidth="1"/>
    <col min="10" max="10" width="18.21875" style="67" bestFit="1" customWidth="1"/>
    <col min="11" max="11" width="15.44140625" style="65" bestFit="1" customWidth="1"/>
    <col min="12" max="12" width="13" style="65" customWidth="1"/>
    <col min="13" max="14" width="9.21875" style="65"/>
    <col min="15" max="15" width="9.21875" style="65" customWidth="1"/>
    <col min="16" max="16" width="3" style="65" bestFit="1" customWidth="1"/>
    <col min="17" max="17" width="11.44140625" style="65" bestFit="1" customWidth="1"/>
    <col min="18" max="16384" width="9.21875" style="65"/>
  </cols>
  <sheetData>
    <row r="1" spans="1:17" x14ac:dyDescent="0.3">
      <c r="A1" s="106" t="s">
        <v>31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7" t="s">
        <v>43</v>
      </c>
    </row>
    <row r="2" spans="1:17" x14ac:dyDescent="0.3">
      <c r="A2" s="106" t="s">
        <v>32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7"/>
    </row>
    <row r="3" spans="1:17" x14ac:dyDescent="0.3">
      <c r="A3" s="62" t="s">
        <v>0</v>
      </c>
      <c r="B3" s="62" t="s">
        <v>1</v>
      </c>
      <c r="C3" s="62" t="s">
        <v>36</v>
      </c>
      <c r="D3" s="62" t="s">
        <v>35</v>
      </c>
      <c r="E3" s="62" t="s">
        <v>2</v>
      </c>
      <c r="F3" s="71" t="s">
        <v>3</v>
      </c>
      <c r="G3" s="62" t="s">
        <v>4</v>
      </c>
      <c r="H3" s="62" t="s">
        <v>33</v>
      </c>
      <c r="I3" s="62" t="s">
        <v>5</v>
      </c>
      <c r="J3" s="62" t="s">
        <v>34</v>
      </c>
      <c r="K3" s="62" t="s">
        <v>52</v>
      </c>
      <c r="L3" s="62" t="s">
        <v>42</v>
      </c>
      <c r="P3" s="65" t="s">
        <v>37</v>
      </c>
      <c r="Q3" s="65" t="s">
        <v>37</v>
      </c>
    </row>
    <row r="4" spans="1:17" s="66" customFormat="1" ht="14.4" x14ac:dyDescent="0.3">
      <c r="A4" s="63" t="s">
        <v>82</v>
      </c>
      <c r="B4" s="70">
        <v>1</v>
      </c>
      <c r="C4" s="70" t="s">
        <v>72</v>
      </c>
      <c r="D4" s="73"/>
      <c r="E4" s="70" t="s">
        <v>98</v>
      </c>
      <c r="F4" s="73" t="s">
        <v>101</v>
      </c>
      <c r="G4" s="68" t="s">
        <v>77</v>
      </c>
      <c r="H4" s="63" t="s">
        <v>81</v>
      </c>
      <c r="I4" s="69" t="s">
        <v>37</v>
      </c>
      <c r="J4" s="64"/>
      <c r="K4" s="63" t="s">
        <v>37</v>
      </c>
      <c r="L4" s="64"/>
      <c r="P4" s="66" t="s">
        <v>38</v>
      </c>
      <c r="Q4" s="66" t="s">
        <v>38</v>
      </c>
    </row>
    <row r="5" spans="1:17" s="66" customFormat="1" ht="14.4" x14ac:dyDescent="0.3">
      <c r="A5" s="63" t="s">
        <v>82</v>
      </c>
      <c r="B5" s="70">
        <v>2</v>
      </c>
      <c r="C5" s="70" t="s">
        <v>72</v>
      </c>
      <c r="D5" s="73"/>
      <c r="E5" s="70" t="s">
        <v>99</v>
      </c>
      <c r="F5" s="73" t="s">
        <v>102</v>
      </c>
      <c r="G5" s="68" t="s">
        <v>77</v>
      </c>
      <c r="H5" s="63" t="s">
        <v>81</v>
      </c>
      <c r="I5" s="69" t="s">
        <v>37</v>
      </c>
      <c r="J5" s="64"/>
      <c r="K5" s="63" t="s">
        <v>37</v>
      </c>
      <c r="L5" s="64"/>
      <c r="Q5" s="66" t="s">
        <v>39</v>
      </c>
    </row>
    <row r="6" spans="1:17" s="66" customFormat="1" ht="14.4" x14ac:dyDescent="0.3">
      <c r="A6" s="63" t="s">
        <v>82</v>
      </c>
      <c r="B6" s="70">
        <v>3</v>
      </c>
      <c r="C6" s="70" t="s">
        <v>72</v>
      </c>
      <c r="D6" s="73"/>
      <c r="E6" s="70" t="s">
        <v>100</v>
      </c>
      <c r="F6" s="73" t="s">
        <v>103</v>
      </c>
      <c r="G6" s="68" t="s">
        <v>77</v>
      </c>
      <c r="H6" s="63" t="s">
        <v>81</v>
      </c>
      <c r="I6" s="69" t="s">
        <v>37</v>
      </c>
      <c r="J6" s="64"/>
      <c r="K6" s="63" t="s">
        <v>37</v>
      </c>
      <c r="L6" s="64"/>
    </row>
    <row r="7" spans="1:17" s="66" customFormat="1" ht="14.4" x14ac:dyDescent="0.3">
      <c r="A7" s="63" t="s">
        <v>82</v>
      </c>
      <c r="B7" s="70">
        <v>4</v>
      </c>
      <c r="C7" s="70" t="s">
        <v>72</v>
      </c>
      <c r="D7" s="73"/>
      <c r="E7" s="70" t="s">
        <v>65</v>
      </c>
      <c r="F7" s="73" t="s">
        <v>71</v>
      </c>
      <c r="G7" s="68" t="s">
        <v>79</v>
      </c>
      <c r="H7" s="63" t="s">
        <v>81</v>
      </c>
      <c r="I7" s="69" t="s">
        <v>37</v>
      </c>
      <c r="J7" s="64"/>
      <c r="K7" s="63" t="s">
        <v>37</v>
      </c>
      <c r="L7" s="64"/>
    </row>
    <row r="8" spans="1:17" s="66" customFormat="1" ht="14.4" x14ac:dyDescent="0.3">
      <c r="A8" s="63" t="s">
        <v>82</v>
      </c>
      <c r="B8" s="70">
        <v>5</v>
      </c>
      <c r="C8" s="70" t="s">
        <v>73</v>
      </c>
      <c r="D8" s="73"/>
      <c r="E8" s="70" t="s">
        <v>90</v>
      </c>
      <c r="F8" s="73" t="s">
        <v>71</v>
      </c>
      <c r="G8" s="68" t="s">
        <v>79</v>
      </c>
      <c r="H8" s="63" t="s">
        <v>81</v>
      </c>
      <c r="I8" s="69" t="s">
        <v>37</v>
      </c>
      <c r="J8" s="64"/>
      <c r="K8" s="63" t="s">
        <v>37</v>
      </c>
      <c r="L8" s="64"/>
    </row>
    <row r="9" spans="1:17" s="66" customFormat="1" ht="14.4" x14ac:dyDescent="0.3">
      <c r="A9" s="63" t="s">
        <v>82</v>
      </c>
      <c r="B9" s="70">
        <v>6</v>
      </c>
      <c r="C9" s="70" t="s">
        <v>73</v>
      </c>
      <c r="D9" s="73"/>
      <c r="E9" s="70" t="s">
        <v>91</v>
      </c>
      <c r="F9" s="73" t="s">
        <v>71</v>
      </c>
      <c r="G9" s="68" t="s">
        <v>79</v>
      </c>
      <c r="H9" s="63" t="s">
        <v>81</v>
      </c>
      <c r="I9" s="69" t="s">
        <v>37</v>
      </c>
      <c r="J9" s="64"/>
      <c r="K9" s="63" t="s">
        <v>37</v>
      </c>
      <c r="L9" s="64"/>
    </row>
    <row r="10" spans="1:17" s="66" customFormat="1" ht="14.4" x14ac:dyDescent="0.3">
      <c r="A10" s="63" t="s">
        <v>82</v>
      </c>
      <c r="B10" s="70">
        <v>7</v>
      </c>
      <c r="C10" s="70" t="s">
        <v>74</v>
      </c>
      <c r="D10" s="73"/>
      <c r="E10" s="70" t="s">
        <v>66</v>
      </c>
      <c r="F10" s="73" t="s">
        <v>71</v>
      </c>
      <c r="G10" s="68" t="s">
        <v>79</v>
      </c>
      <c r="H10" s="63" t="s">
        <v>81</v>
      </c>
      <c r="I10" s="69" t="s">
        <v>37</v>
      </c>
      <c r="J10" s="64"/>
      <c r="K10" s="63" t="s">
        <v>37</v>
      </c>
      <c r="L10" s="64"/>
    </row>
    <row r="11" spans="1:17" s="66" customFormat="1" ht="14.4" x14ac:dyDescent="0.3">
      <c r="A11" s="63" t="s">
        <v>82</v>
      </c>
      <c r="B11" s="70">
        <v>8</v>
      </c>
      <c r="C11" s="70" t="s">
        <v>75</v>
      </c>
      <c r="D11" s="73"/>
      <c r="E11" s="70" t="s">
        <v>67</v>
      </c>
      <c r="F11" s="73" t="s">
        <v>71</v>
      </c>
      <c r="G11" s="68" t="s">
        <v>80</v>
      </c>
      <c r="H11" s="63" t="s">
        <v>81</v>
      </c>
      <c r="I11" s="69" t="s">
        <v>37</v>
      </c>
      <c r="J11" s="64"/>
      <c r="K11" s="63" t="s">
        <v>37</v>
      </c>
      <c r="L11" s="64"/>
    </row>
    <row r="12" spans="1:17" s="66" customFormat="1" ht="14.4" x14ac:dyDescent="0.3">
      <c r="A12" s="63" t="s">
        <v>82</v>
      </c>
      <c r="B12" s="70">
        <v>9</v>
      </c>
      <c r="C12" s="70" t="s">
        <v>75</v>
      </c>
      <c r="D12" s="73"/>
      <c r="E12" s="70" t="s">
        <v>68</v>
      </c>
      <c r="F12" s="73" t="s">
        <v>71</v>
      </c>
      <c r="G12" s="68" t="s">
        <v>80</v>
      </c>
      <c r="H12" s="63" t="s">
        <v>81</v>
      </c>
      <c r="I12" s="69" t="s">
        <v>37</v>
      </c>
      <c r="J12" s="64"/>
      <c r="K12" s="63" t="s">
        <v>37</v>
      </c>
      <c r="L12" s="64"/>
    </row>
    <row r="13" spans="1:17" s="66" customFormat="1" ht="14.4" x14ac:dyDescent="0.3">
      <c r="A13" s="63" t="s">
        <v>82</v>
      </c>
      <c r="B13" s="70">
        <v>10</v>
      </c>
      <c r="C13" s="70" t="s">
        <v>76</v>
      </c>
      <c r="D13" s="73"/>
      <c r="E13" s="70" t="s">
        <v>69</v>
      </c>
      <c r="F13" s="73" t="s">
        <v>71</v>
      </c>
      <c r="G13" s="68" t="s">
        <v>80</v>
      </c>
      <c r="H13" s="63" t="s">
        <v>81</v>
      </c>
      <c r="I13" s="69" t="s">
        <v>37</v>
      </c>
      <c r="J13" s="64"/>
      <c r="K13" s="63" t="s">
        <v>37</v>
      </c>
      <c r="L13" s="64"/>
    </row>
    <row r="14" spans="1:17" s="66" customFormat="1" ht="14.4" x14ac:dyDescent="0.3">
      <c r="A14" s="63" t="s">
        <v>82</v>
      </c>
      <c r="B14" s="70">
        <v>11</v>
      </c>
      <c r="C14" s="70" t="s">
        <v>76</v>
      </c>
      <c r="D14" s="73"/>
      <c r="E14" s="70" t="s">
        <v>70</v>
      </c>
      <c r="F14" s="73" t="s">
        <v>71</v>
      </c>
      <c r="G14" s="68" t="s">
        <v>80</v>
      </c>
      <c r="H14" s="63" t="s">
        <v>81</v>
      </c>
      <c r="I14" s="69" t="s">
        <v>37</v>
      </c>
      <c r="J14" s="64"/>
      <c r="K14" s="63" t="s">
        <v>37</v>
      </c>
      <c r="L14" s="64"/>
    </row>
    <row r="15" spans="1:17" ht="14.4" x14ac:dyDescent="0.3">
      <c r="A15" s="63" t="s">
        <v>82</v>
      </c>
      <c r="B15" s="70">
        <v>12</v>
      </c>
      <c r="C15" s="70" t="s">
        <v>73</v>
      </c>
      <c r="D15" s="73"/>
      <c r="E15" s="70" t="s">
        <v>125</v>
      </c>
      <c r="F15" s="73" t="s">
        <v>71</v>
      </c>
      <c r="G15" s="68" t="s">
        <v>78</v>
      </c>
      <c r="H15" s="63" t="s">
        <v>127</v>
      </c>
      <c r="I15" s="69" t="s">
        <v>37</v>
      </c>
      <c r="J15" s="64"/>
      <c r="K15" s="63" t="s">
        <v>37</v>
      </c>
      <c r="L15" s="64"/>
    </row>
    <row r="16" spans="1:17" ht="14.4" x14ac:dyDescent="0.3">
      <c r="A16" s="63" t="s">
        <v>82</v>
      </c>
      <c r="B16" s="70">
        <v>13</v>
      </c>
      <c r="C16" s="70" t="s">
        <v>73</v>
      </c>
      <c r="D16" s="73"/>
      <c r="E16" s="70" t="s">
        <v>126</v>
      </c>
      <c r="F16" s="73" t="s">
        <v>71</v>
      </c>
      <c r="G16" s="68" t="s">
        <v>78</v>
      </c>
      <c r="H16" s="63" t="s">
        <v>127</v>
      </c>
      <c r="I16" s="69" t="s">
        <v>37</v>
      </c>
      <c r="J16" s="64"/>
      <c r="K16" s="63" t="s">
        <v>37</v>
      </c>
      <c r="L16" s="64"/>
    </row>
    <row r="17" spans="1:12" ht="14.4" x14ac:dyDescent="0.3">
      <c r="A17" s="63" t="s">
        <v>82</v>
      </c>
      <c r="B17" s="70">
        <v>14</v>
      </c>
      <c r="C17" s="70" t="s">
        <v>64</v>
      </c>
      <c r="D17" s="73"/>
      <c r="E17" s="70" t="s">
        <v>56</v>
      </c>
      <c r="F17" s="73" t="s">
        <v>71</v>
      </c>
      <c r="G17" s="68" t="s">
        <v>80</v>
      </c>
      <c r="H17" s="63" t="s">
        <v>83</v>
      </c>
      <c r="I17" s="69" t="s">
        <v>37</v>
      </c>
      <c r="J17" s="64"/>
      <c r="K17" s="63" t="s">
        <v>37</v>
      </c>
      <c r="L17" s="64"/>
    </row>
    <row r="18" spans="1:12" ht="14.4" x14ac:dyDescent="0.3">
      <c r="A18" s="63" t="s">
        <v>82</v>
      </c>
      <c r="B18" s="70">
        <v>15</v>
      </c>
      <c r="C18" s="70" t="s">
        <v>64</v>
      </c>
      <c r="D18" s="73"/>
      <c r="E18" s="70" t="s">
        <v>60</v>
      </c>
      <c r="F18" s="73" t="s">
        <v>71</v>
      </c>
      <c r="G18" s="68" t="s">
        <v>80</v>
      </c>
      <c r="H18" s="63" t="s">
        <v>83</v>
      </c>
      <c r="I18" s="69" t="s">
        <v>37</v>
      </c>
      <c r="J18" s="64"/>
      <c r="K18" s="63" t="s">
        <v>37</v>
      </c>
      <c r="L18" s="64"/>
    </row>
    <row r="19" spans="1:12" ht="14.4" x14ac:dyDescent="0.3">
      <c r="A19" s="63" t="s">
        <v>82</v>
      </c>
      <c r="B19" s="70">
        <v>16</v>
      </c>
      <c r="C19" s="70" t="s">
        <v>64</v>
      </c>
      <c r="D19" s="73"/>
      <c r="E19" s="70" t="s">
        <v>61</v>
      </c>
      <c r="F19" s="73" t="s">
        <v>71</v>
      </c>
      <c r="G19" s="68" t="s">
        <v>80</v>
      </c>
      <c r="H19" s="63" t="s">
        <v>83</v>
      </c>
      <c r="I19" s="69" t="s">
        <v>37</v>
      </c>
      <c r="J19" s="64"/>
      <c r="K19" s="63" t="s">
        <v>37</v>
      </c>
      <c r="L19" s="64"/>
    </row>
    <row r="20" spans="1:12" ht="14.4" x14ac:dyDescent="0.3">
      <c r="A20" s="63" t="s">
        <v>82</v>
      </c>
      <c r="B20" s="70">
        <v>17</v>
      </c>
      <c r="C20" s="70" t="s">
        <v>64</v>
      </c>
      <c r="D20" s="73"/>
      <c r="E20" s="70" t="s">
        <v>62</v>
      </c>
      <c r="F20" s="73" t="s">
        <v>71</v>
      </c>
      <c r="G20" s="68" t="s">
        <v>80</v>
      </c>
      <c r="H20" s="63" t="s">
        <v>83</v>
      </c>
      <c r="I20" s="69" t="s">
        <v>37</v>
      </c>
      <c r="J20" s="64"/>
      <c r="K20" s="63" t="s">
        <v>37</v>
      </c>
      <c r="L20" s="64"/>
    </row>
    <row r="21" spans="1:12" ht="14.4" x14ac:dyDescent="0.3">
      <c r="A21" s="63" t="s">
        <v>82</v>
      </c>
      <c r="B21" s="70">
        <v>18</v>
      </c>
      <c r="C21" s="70" t="s">
        <v>64</v>
      </c>
      <c r="D21" s="73"/>
      <c r="E21" s="70" t="s">
        <v>58</v>
      </c>
      <c r="F21" s="73" t="s">
        <v>71</v>
      </c>
      <c r="G21" s="68" t="s">
        <v>80</v>
      </c>
      <c r="H21" s="63" t="s">
        <v>83</v>
      </c>
      <c r="I21" s="69" t="s">
        <v>37</v>
      </c>
      <c r="J21" s="64"/>
      <c r="K21" s="63" t="s">
        <v>37</v>
      </c>
      <c r="L21" s="64"/>
    </row>
    <row r="22" spans="1:12" ht="15" thickBot="1" x14ac:dyDescent="0.35">
      <c r="A22" s="76" t="s">
        <v>82</v>
      </c>
      <c r="B22" s="77">
        <v>19</v>
      </c>
      <c r="C22" s="77" t="s">
        <v>64</v>
      </c>
      <c r="D22" s="78"/>
      <c r="E22" s="77" t="s">
        <v>59</v>
      </c>
      <c r="F22" s="78" t="s">
        <v>71</v>
      </c>
      <c r="G22" s="79" t="s">
        <v>80</v>
      </c>
      <c r="H22" s="76" t="s">
        <v>83</v>
      </c>
      <c r="I22" s="80" t="s">
        <v>37</v>
      </c>
      <c r="J22" s="81"/>
      <c r="K22" s="76" t="s">
        <v>37</v>
      </c>
      <c r="L22" s="81"/>
    </row>
    <row r="23" spans="1:12" s="66" customFormat="1" ht="15" thickTop="1" x14ac:dyDescent="0.3">
      <c r="A23" s="63" t="s">
        <v>84</v>
      </c>
      <c r="B23" s="70">
        <v>20</v>
      </c>
      <c r="C23" s="70" t="s">
        <v>72</v>
      </c>
      <c r="D23" s="73"/>
      <c r="E23" s="74" t="s">
        <v>98</v>
      </c>
      <c r="F23" s="75" t="s">
        <v>101</v>
      </c>
      <c r="G23" s="68" t="s">
        <v>77</v>
      </c>
      <c r="H23" s="63" t="s">
        <v>81</v>
      </c>
      <c r="I23" s="69" t="s">
        <v>37</v>
      </c>
      <c r="J23" s="64"/>
      <c r="K23" s="63" t="s">
        <v>37</v>
      </c>
      <c r="L23" s="64"/>
    </row>
    <row r="24" spans="1:12" s="66" customFormat="1" ht="14.4" x14ac:dyDescent="0.3">
      <c r="A24" s="63" t="s">
        <v>84</v>
      </c>
      <c r="B24" s="70">
        <v>21</v>
      </c>
      <c r="C24" s="70" t="s">
        <v>72</v>
      </c>
      <c r="D24" s="73"/>
      <c r="E24" s="70" t="s">
        <v>99</v>
      </c>
      <c r="F24" s="73" t="s">
        <v>102</v>
      </c>
      <c r="G24" s="68" t="s">
        <v>77</v>
      </c>
      <c r="H24" s="63" t="s">
        <v>81</v>
      </c>
      <c r="I24" s="69" t="s">
        <v>37</v>
      </c>
      <c r="J24" s="64"/>
      <c r="K24" s="63" t="s">
        <v>37</v>
      </c>
      <c r="L24" s="64"/>
    </row>
    <row r="25" spans="1:12" s="66" customFormat="1" ht="14.4" x14ac:dyDescent="0.3">
      <c r="A25" s="63" t="s">
        <v>84</v>
      </c>
      <c r="B25" s="70">
        <v>22</v>
      </c>
      <c r="C25" s="70" t="s">
        <v>72</v>
      </c>
      <c r="D25" s="73"/>
      <c r="E25" s="70" t="s">
        <v>100</v>
      </c>
      <c r="F25" s="73" t="s">
        <v>103</v>
      </c>
      <c r="G25" s="68" t="s">
        <v>77</v>
      </c>
      <c r="H25" s="63" t="s">
        <v>81</v>
      </c>
      <c r="I25" s="69" t="s">
        <v>37</v>
      </c>
      <c r="J25" s="64"/>
      <c r="K25" s="63" t="s">
        <v>37</v>
      </c>
      <c r="L25" s="64"/>
    </row>
    <row r="26" spans="1:12" s="66" customFormat="1" ht="14.4" x14ac:dyDescent="0.3">
      <c r="A26" s="63" t="s">
        <v>84</v>
      </c>
      <c r="B26" s="70">
        <v>23</v>
      </c>
      <c r="C26" s="70" t="s">
        <v>72</v>
      </c>
      <c r="D26" s="73"/>
      <c r="E26" s="70" t="s">
        <v>65</v>
      </c>
      <c r="F26" s="73" t="s">
        <v>71</v>
      </c>
      <c r="G26" s="68" t="s">
        <v>79</v>
      </c>
      <c r="H26" s="63" t="s">
        <v>81</v>
      </c>
      <c r="I26" s="69" t="s">
        <v>37</v>
      </c>
      <c r="J26" s="64"/>
      <c r="K26" s="63" t="s">
        <v>37</v>
      </c>
      <c r="L26" s="64"/>
    </row>
    <row r="27" spans="1:12" s="66" customFormat="1" ht="14.4" x14ac:dyDescent="0.3">
      <c r="A27" s="63" t="s">
        <v>84</v>
      </c>
      <c r="B27" s="70">
        <v>24</v>
      </c>
      <c r="C27" s="70" t="s">
        <v>73</v>
      </c>
      <c r="D27" s="73"/>
      <c r="E27" s="70" t="s">
        <v>90</v>
      </c>
      <c r="F27" s="73" t="s">
        <v>71</v>
      </c>
      <c r="G27" s="68" t="s">
        <v>79</v>
      </c>
      <c r="H27" s="63" t="s">
        <v>81</v>
      </c>
      <c r="I27" s="69" t="s">
        <v>37</v>
      </c>
      <c r="J27" s="64"/>
      <c r="K27" s="63" t="s">
        <v>37</v>
      </c>
      <c r="L27" s="64"/>
    </row>
    <row r="28" spans="1:12" s="66" customFormat="1" ht="14.4" x14ac:dyDescent="0.3">
      <c r="A28" s="63" t="s">
        <v>84</v>
      </c>
      <c r="B28" s="70">
        <v>25</v>
      </c>
      <c r="C28" s="70" t="s">
        <v>73</v>
      </c>
      <c r="D28" s="73"/>
      <c r="E28" s="70" t="s">
        <v>91</v>
      </c>
      <c r="F28" s="73" t="s">
        <v>71</v>
      </c>
      <c r="G28" s="68" t="s">
        <v>79</v>
      </c>
      <c r="H28" s="63" t="s">
        <v>81</v>
      </c>
      <c r="I28" s="69" t="s">
        <v>37</v>
      </c>
      <c r="J28" s="64"/>
      <c r="K28" s="63" t="s">
        <v>37</v>
      </c>
      <c r="L28" s="64"/>
    </row>
    <row r="29" spans="1:12" s="66" customFormat="1" ht="14.4" x14ac:dyDescent="0.3">
      <c r="A29" s="63" t="s">
        <v>84</v>
      </c>
      <c r="B29" s="70">
        <v>26</v>
      </c>
      <c r="C29" s="70" t="s">
        <v>74</v>
      </c>
      <c r="D29" s="73"/>
      <c r="E29" s="70" t="s">
        <v>66</v>
      </c>
      <c r="F29" s="73" t="s">
        <v>71</v>
      </c>
      <c r="G29" s="68" t="s">
        <v>79</v>
      </c>
      <c r="H29" s="63" t="s">
        <v>81</v>
      </c>
      <c r="I29" s="69" t="s">
        <v>37</v>
      </c>
      <c r="J29" s="64"/>
      <c r="K29" s="63" t="s">
        <v>37</v>
      </c>
      <c r="L29" s="64"/>
    </row>
    <row r="30" spans="1:12" s="66" customFormat="1" ht="14.4" x14ac:dyDescent="0.3">
      <c r="A30" s="63" t="s">
        <v>84</v>
      </c>
      <c r="B30" s="70">
        <v>27</v>
      </c>
      <c r="C30" s="70" t="s">
        <v>75</v>
      </c>
      <c r="D30" s="73"/>
      <c r="E30" s="70" t="s">
        <v>67</v>
      </c>
      <c r="F30" s="73" t="s">
        <v>71</v>
      </c>
      <c r="G30" s="68" t="s">
        <v>80</v>
      </c>
      <c r="H30" s="63" t="s">
        <v>81</v>
      </c>
      <c r="I30" s="69" t="s">
        <v>37</v>
      </c>
      <c r="J30" s="64"/>
      <c r="K30" s="63" t="s">
        <v>37</v>
      </c>
      <c r="L30" s="64"/>
    </row>
    <row r="31" spans="1:12" s="66" customFormat="1" ht="14.4" x14ac:dyDescent="0.3">
      <c r="A31" s="63" t="s">
        <v>84</v>
      </c>
      <c r="B31" s="70">
        <v>28</v>
      </c>
      <c r="C31" s="70" t="s">
        <v>75</v>
      </c>
      <c r="D31" s="73"/>
      <c r="E31" s="70" t="s">
        <v>68</v>
      </c>
      <c r="F31" s="73" t="s">
        <v>71</v>
      </c>
      <c r="G31" s="68" t="s">
        <v>80</v>
      </c>
      <c r="H31" s="63" t="s">
        <v>81</v>
      </c>
      <c r="I31" s="69" t="s">
        <v>37</v>
      </c>
      <c r="J31" s="64"/>
      <c r="K31" s="63" t="s">
        <v>37</v>
      </c>
      <c r="L31" s="64"/>
    </row>
    <row r="32" spans="1:12" s="66" customFormat="1" ht="14.4" x14ac:dyDescent="0.3">
      <c r="A32" s="63" t="s">
        <v>84</v>
      </c>
      <c r="B32" s="70">
        <v>29</v>
      </c>
      <c r="C32" s="70" t="s">
        <v>76</v>
      </c>
      <c r="D32" s="73"/>
      <c r="E32" s="70" t="s">
        <v>69</v>
      </c>
      <c r="F32" s="73" t="s">
        <v>71</v>
      </c>
      <c r="G32" s="68" t="s">
        <v>80</v>
      </c>
      <c r="H32" s="63" t="s">
        <v>81</v>
      </c>
      <c r="I32" s="69" t="s">
        <v>37</v>
      </c>
      <c r="J32" s="64"/>
      <c r="K32" s="63" t="s">
        <v>37</v>
      </c>
      <c r="L32" s="64"/>
    </row>
    <row r="33" spans="1:12" s="66" customFormat="1" ht="14.4" x14ac:dyDescent="0.3">
      <c r="A33" s="63" t="s">
        <v>84</v>
      </c>
      <c r="B33" s="70">
        <v>30</v>
      </c>
      <c r="C33" s="70" t="s">
        <v>76</v>
      </c>
      <c r="D33" s="73"/>
      <c r="E33" s="70" t="s">
        <v>70</v>
      </c>
      <c r="F33" s="73" t="s">
        <v>71</v>
      </c>
      <c r="G33" s="68" t="s">
        <v>80</v>
      </c>
      <c r="H33" s="63" t="s">
        <v>81</v>
      </c>
      <c r="I33" s="69" t="s">
        <v>37</v>
      </c>
      <c r="J33" s="64"/>
      <c r="K33" s="63" t="s">
        <v>37</v>
      </c>
      <c r="L33" s="64"/>
    </row>
    <row r="34" spans="1:12" s="66" customFormat="1" ht="14.4" x14ac:dyDescent="0.3">
      <c r="A34" s="63" t="s">
        <v>84</v>
      </c>
      <c r="B34" s="70">
        <v>31</v>
      </c>
      <c r="C34" s="70" t="s">
        <v>76</v>
      </c>
      <c r="D34" s="73"/>
      <c r="E34" s="70" t="s">
        <v>86</v>
      </c>
      <c r="F34" s="73" t="s">
        <v>71</v>
      </c>
      <c r="G34" s="68" t="s">
        <v>80</v>
      </c>
      <c r="H34" s="63" t="s">
        <v>81</v>
      </c>
      <c r="I34" s="69" t="s">
        <v>37</v>
      </c>
      <c r="J34" s="64"/>
      <c r="K34" s="63" t="s">
        <v>37</v>
      </c>
      <c r="L34" s="64"/>
    </row>
    <row r="35" spans="1:12" s="66" customFormat="1" ht="14.4" x14ac:dyDescent="0.3">
      <c r="A35" s="63" t="s">
        <v>84</v>
      </c>
      <c r="B35" s="70">
        <v>32</v>
      </c>
      <c r="C35" s="70" t="s">
        <v>76</v>
      </c>
      <c r="D35" s="73"/>
      <c r="E35" s="70" t="s">
        <v>87</v>
      </c>
      <c r="F35" s="73" t="s">
        <v>71</v>
      </c>
      <c r="G35" s="68" t="s">
        <v>80</v>
      </c>
      <c r="H35" s="63" t="s">
        <v>81</v>
      </c>
      <c r="I35" s="69" t="s">
        <v>37</v>
      </c>
      <c r="J35" s="64"/>
      <c r="K35" s="63" t="s">
        <v>37</v>
      </c>
      <c r="L35" s="64"/>
    </row>
    <row r="36" spans="1:12" ht="14.4" x14ac:dyDescent="0.3">
      <c r="A36" s="63" t="s">
        <v>84</v>
      </c>
      <c r="B36" s="70">
        <v>33</v>
      </c>
      <c r="C36" s="70" t="s">
        <v>73</v>
      </c>
      <c r="D36" s="73"/>
      <c r="E36" s="70" t="s">
        <v>125</v>
      </c>
      <c r="F36" s="73" t="s">
        <v>71</v>
      </c>
      <c r="G36" s="68" t="s">
        <v>78</v>
      </c>
      <c r="H36" s="63" t="s">
        <v>127</v>
      </c>
      <c r="I36" s="69" t="s">
        <v>37</v>
      </c>
      <c r="J36" s="64"/>
      <c r="K36" s="63" t="s">
        <v>37</v>
      </c>
      <c r="L36" s="64"/>
    </row>
    <row r="37" spans="1:12" ht="14.4" x14ac:dyDescent="0.3">
      <c r="A37" s="63" t="s">
        <v>84</v>
      </c>
      <c r="B37" s="70">
        <v>34</v>
      </c>
      <c r="C37" s="70" t="s">
        <v>73</v>
      </c>
      <c r="D37" s="73"/>
      <c r="E37" s="70" t="s">
        <v>126</v>
      </c>
      <c r="F37" s="73" t="s">
        <v>71</v>
      </c>
      <c r="G37" s="68" t="s">
        <v>78</v>
      </c>
      <c r="H37" s="63" t="s">
        <v>127</v>
      </c>
      <c r="I37" s="69" t="s">
        <v>37</v>
      </c>
      <c r="J37" s="64"/>
      <c r="K37" s="63" t="s">
        <v>37</v>
      </c>
      <c r="L37" s="64"/>
    </row>
    <row r="38" spans="1:12" ht="14.4" x14ac:dyDescent="0.3">
      <c r="A38" s="63" t="s">
        <v>84</v>
      </c>
      <c r="B38" s="70">
        <v>35</v>
      </c>
      <c r="C38" s="70" t="s">
        <v>64</v>
      </c>
      <c r="D38" s="73"/>
      <c r="E38" s="70" t="s">
        <v>56</v>
      </c>
      <c r="F38" s="73" t="s">
        <v>71</v>
      </c>
      <c r="G38" s="68" t="s">
        <v>80</v>
      </c>
      <c r="H38" s="63" t="s">
        <v>85</v>
      </c>
      <c r="I38" s="69" t="s">
        <v>37</v>
      </c>
      <c r="J38" s="64"/>
      <c r="K38" s="63" t="s">
        <v>37</v>
      </c>
      <c r="L38" s="64"/>
    </row>
    <row r="39" spans="1:12" ht="14.4" x14ac:dyDescent="0.3">
      <c r="A39" s="63" t="s">
        <v>84</v>
      </c>
      <c r="B39" s="70">
        <v>36</v>
      </c>
      <c r="C39" s="70" t="s">
        <v>64</v>
      </c>
      <c r="D39" s="73"/>
      <c r="E39" s="70" t="s">
        <v>60</v>
      </c>
      <c r="F39" s="73" t="s">
        <v>71</v>
      </c>
      <c r="G39" s="68" t="s">
        <v>80</v>
      </c>
      <c r="H39" s="63" t="s">
        <v>85</v>
      </c>
      <c r="I39" s="69" t="s">
        <v>37</v>
      </c>
      <c r="J39" s="64"/>
      <c r="K39" s="63" t="s">
        <v>37</v>
      </c>
      <c r="L39" s="64"/>
    </row>
    <row r="40" spans="1:12" ht="14.4" x14ac:dyDescent="0.3">
      <c r="A40" s="63" t="s">
        <v>84</v>
      </c>
      <c r="B40" s="70">
        <v>37</v>
      </c>
      <c r="C40" s="70" t="s">
        <v>64</v>
      </c>
      <c r="D40" s="73"/>
      <c r="E40" s="70" t="s">
        <v>61</v>
      </c>
      <c r="F40" s="73" t="s">
        <v>71</v>
      </c>
      <c r="G40" s="68" t="s">
        <v>80</v>
      </c>
      <c r="H40" s="63" t="s">
        <v>85</v>
      </c>
      <c r="I40" s="69" t="s">
        <v>37</v>
      </c>
      <c r="J40" s="64"/>
      <c r="K40" s="63" t="s">
        <v>37</v>
      </c>
      <c r="L40" s="64"/>
    </row>
    <row r="41" spans="1:12" ht="14.4" x14ac:dyDescent="0.3">
      <c r="A41" s="63" t="s">
        <v>84</v>
      </c>
      <c r="B41" s="70">
        <v>38</v>
      </c>
      <c r="C41" s="70" t="s">
        <v>64</v>
      </c>
      <c r="D41" s="73"/>
      <c r="E41" s="70" t="s">
        <v>62</v>
      </c>
      <c r="F41" s="73" t="s">
        <v>71</v>
      </c>
      <c r="G41" s="68" t="s">
        <v>80</v>
      </c>
      <c r="H41" s="63" t="s">
        <v>85</v>
      </c>
      <c r="I41" s="69" t="s">
        <v>37</v>
      </c>
      <c r="J41" s="64"/>
      <c r="K41" s="63" t="s">
        <v>37</v>
      </c>
      <c r="L41" s="64"/>
    </row>
    <row r="42" spans="1:12" ht="14.4" x14ac:dyDescent="0.3">
      <c r="A42" s="63" t="s">
        <v>84</v>
      </c>
      <c r="B42" s="70">
        <v>39</v>
      </c>
      <c r="C42" s="70" t="s">
        <v>64</v>
      </c>
      <c r="D42" s="73"/>
      <c r="E42" s="70" t="s">
        <v>57</v>
      </c>
      <c r="F42" s="73" t="s">
        <v>71</v>
      </c>
      <c r="G42" s="68" t="s">
        <v>80</v>
      </c>
      <c r="H42" s="63" t="s">
        <v>85</v>
      </c>
      <c r="I42" s="69" t="s">
        <v>37</v>
      </c>
      <c r="J42" s="64"/>
      <c r="K42" s="63" t="s">
        <v>37</v>
      </c>
      <c r="L42" s="64"/>
    </row>
    <row r="43" spans="1:12" ht="14.4" x14ac:dyDescent="0.3">
      <c r="A43" s="63" t="s">
        <v>84</v>
      </c>
      <c r="B43" s="70">
        <v>40</v>
      </c>
      <c r="C43" s="70" t="s">
        <v>64</v>
      </c>
      <c r="D43" s="73"/>
      <c r="E43" s="70" t="s">
        <v>63</v>
      </c>
      <c r="F43" s="73" t="s">
        <v>71</v>
      </c>
      <c r="G43" s="68" t="s">
        <v>80</v>
      </c>
      <c r="H43" s="63" t="s">
        <v>85</v>
      </c>
      <c r="I43" s="69" t="s">
        <v>37</v>
      </c>
      <c r="J43" s="64"/>
      <c r="K43" s="63" t="s">
        <v>37</v>
      </c>
      <c r="L43" s="64"/>
    </row>
    <row r="44" spans="1:12" ht="14.4" x14ac:dyDescent="0.3">
      <c r="A44" s="63" t="s">
        <v>84</v>
      </c>
      <c r="B44" s="70">
        <v>41</v>
      </c>
      <c r="C44" s="70" t="s">
        <v>64</v>
      </c>
      <c r="D44" s="73"/>
      <c r="E44" s="70" t="s">
        <v>58</v>
      </c>
      <c r="F44" s="73" t="s">
        <v>71</v>
      </c>
      <c r="G44" s="68" t="s">
        <v>80</v>
      </c>
      <c r="H44" s="63" t="s">
        <v>85</v>
      </c>
      <c r="I44" s="69" t="s">
        <v>37</v>
      </c>
      <c r="J44" s="64"/>
      <c r="K44" s="63" t="s">
        <v>37</v>
      </c>
      <c r="L44" s="64"/>
    </row>
    <row r="45" spans="1:12" ht="15" thickBot="1" x14ac:dyDescent="0.35">
      <c r="A45" s="76" t="s">
        <v>84</v>
      </c>
      <c r="B45" s="77">
        <v>42</v>
      </c>
      <c r="C45" s="77" t="s">
        <v>64</v>
      </c>
      <c r="D45" s="78"/>
      <c r="E45" s="77" t="s">
        <v>59</v>
      </c>
      <c r="F45" s="78" t="s">
        <v>71</v>
      </c>
      <c r="G45" s="79" t="s">
        <v>80</v>
      </c>
      <c r="H45" s="76" t="s">
        <v>85</v>
      </c>
      <c r="I45" s="80" t="s">
        <v>37</v>
      </c>
      <c r="J45" s="81"/>
      <c r="K45" s="76" t="s">
        <v>37</v>
      </c>
      <c r="L45" s="81"/>
    </row>
    <row r="46" spans="1:12" s="66" customFormat="1" ht="15" thickTop="1" x14ac:dyDescent="0.3">
      <c r="A46" s="63" t="s">
        <v>88</v>
      </c>
      <c r="B46" s="70">
        <v>43</v>
      </c>
      <c r="C46" s="70" t="s">
        <v>72</v>
      </c>
      <c r="D46" s="73"/>
      <c r="E46" s="74" t="s">
        <v>98</v>
      </c>
      <c r="F46" s="75" t="s">
        <v>101</v>
      </c>
      <c r="G46" s="68" t="s">
        <v>77</v>
      </c>
      <c r="H46" s="63" t="s">
        <v>81</v>
      </c>
      <c r="I46" s="69" t="s">
        <v>37</v>
      </c>
      <c r="J46" s="64"/>
      <c r="K46" s="63" t="s">
        <v>37</v>
      </c>
      <c r="L46" s="64"/>
    </row>
    <row r="47" spans="1:12" s="66" customFormat="1" ht="14.4" x14ac:dyDescent="0.3">
      <c r="A47" s="63" t="s">
        <v>88</v>
      </c>
      <c r="B47" s="70">
        <v>44</v>
      </c>
      <c r="C47" s="70" t="s">
        <v>72</v>
      </c>
      <c r="D47" s="73"/>
      <c r="E47" s="70" t="s">
        <v>99</v>
      </c>
      <c r="F47" s="73" t="s">
        <v>102</v>
      </c>
      <c r="G47" s="68" t="s">
        <v>77</v>
      </c>
      <c r="H47" s="63" t="s">
        <v>81</v>
      </c>
      <c r="I47" s="69" t="s">
        <v>37</v>
      </c>
      <c r="J47" s="64"/>
      <c r="K47" s="63" t="s">
        <v>37</v>
      </c>
      <c r="L47" s="64"/>
    </row>
    <row r="48" spans="1:12" s="66" customFormat="1" ht="14.4" x14ac:dyDescent="0.3">
      <c r="A48" s="63" t="s">
        <v>88</v>
      </c>
      <c r="B48" s="70">
        <v>45</v>
      </c>
      <c r="C48" s="70" t="s">
        <v>72</v>
      </c>
      <c r="D48" s="73"/>
      <c r="E48" s="70" t="s">
        <v>100</v>
      </c>
      <c r="F48" s="73" t="s">
        <v>103</v>
      </c>
      <c r="G48" s="68" t="s">
        <v>77</v>
      </c>
      <c r="H48" s="63" t="s">
        <v>81</v>
      </c>
      <c r="I48" s="69" t="s">
        <v>37</v>
      </c>
      <c r="J48" s="64"/>
      <c r="K48" s="63" t="s">
        <v>37</v>
      </c>
      <c r="L48" s="64"/>
    </row>
    <row r="49" spans="1:12" s="66" customFormat="1" ht="14.4" x14ac:dyDescent="0.3">
      <c r="A49" s="63" t="s">
        <v>88</v>
      </c>
      <c r="B49" s="70">
        <v>46</v>
      </c>
      <c r="C49" s="70" t="s">
        <v>72</v>
      </c>
      <c r="D49" s="73"/>
      <c r="E49" s="70" t="s">
        <v>65</v>
      </c>
      <c r="F49" s="73" t="s">
        <v>71</v>
      </c>
      <c r="G49" s="68" t="s">
        <v>79</v>
      </c>
      <c r="H49" s="63" t="s">
        <v>81</v>
      </c>
      <c r="I49" s="69" t="s">
        <v>37</v>
      </c>
      <c r="J49" s="64"/>
      <c r="K49" s="63" t="s">
        <v>37</v>
      </c>
      <c r="L49" s="64"/>
    </row>
    <row r="50" spans="1:12" s="66" customFormat="1" ht="14.4" x14ac:dyDescent="0.3">
      <c r="A50" s="63" t="s">
        <v>88</v>
      </c>
      <c r="B50" s="70">
        <v>47</v>
      </c>
      <c r="C50" s="70" t="s">
        <v>73</v>
      </c>
      <c r="D50" s="73"/>
      <c r="E50" s="70" t="s">
        <v>90</v>
      </c>
      <c r="F50" s="73" t="s">
        <v>71</v>
      </c>
      <c r="G50" s="68" t="s">
        <v>79</v>
      </c>
      <c r="H50" s="63" t="s">
        <v>81</v>
      </c>
      <c r="I50" s="69" t="s">
        <v>37</v>
      </c>
      <c r="J50" s="64"/>
      <c r="K50" s="63" t="s">
        <v>37</v>
      </c>
      <c r="L50" s="64"/>
    </row>
    <row r="51" spans="1:12" s="66" customFormat="1" ht="14.4" x14ac:dyDescent="0.3">
      <c r="A51" s="63" t="s">
        <v>88</v>
      </c>
      <c r="B51" s="70">
        <v>48</v>
      </c>
      <c r="C51" s="70" t="s">
        <v>74</v>
      </c>
      <c r="D51" s="73"/>
      <c r="E51" s="70" t="s">
        <v>66</v>
      </c>
      <c r="F51" s="73" t="s">
        <v>71</v>
      </c>
      <c r="G51" s="68" t="s">
        <v>79</v>
      </c>
      <c r="H51" s="63" t="s">
        <v>81</v>
      </c>
      <c r="I51" s="69" t="s">
        <v>37</v>
      </c>
      <c r="J51" s="64"/>
      <c r="K51" s="63" t="s">
        <v>37</v>
      </c>
      <c r="L51" s="64"/>
    </row>
    <row r="52" spans="1:12" s="66" customFormat="1" ht="14.4" x14ac:dyDescent="0.3">
      <c r="A52" s="63" t="s">
        <v>88</v>
      </c>
      <c r="B52" s="70">
        <v>49</v>
      </c>
      <c r="C52" s="70" t="s">
        <v>75</v>
      </c>
      <c r="D52" s="73"/>
      <c r="E52" s="70" t="s">
        <v>67</v>
      </c>
      <c r="F52" s="73" t="s">
        <v>71</v>
      </c>
      <c r="G52" s="68" t="s">
        <v>80</v>
      </c>
      <c r="H52" s="63" t="s">
        <v>81</v>
      </c>
      <c r="I52" s="69" t="s">
        <v>37</v>
      </c>
      <c r="J52" s="64"/>
      <c r="K52" s="63" t="s">
        <v>37</v>
      </c>
      <c r="L52" s="64"/>
    </row>
    <row r="53" spans="1:12" s="66" customFormat="1" ht="14.4" x14ac:dyDescent="0.3">
      <c r="A53" s="63" t="s">
        <v>88</v>
      </c>
      <c r="B53" s="70">
        <v>50</v>
      </c>
      <c r="C53" s="70" t="s">
        <v>75</v>
      </c>
      <c r="D53" s="73"/>
      <c r="E53" s="70" t="s">
        <v>68</v>
      </c>
      <c r="F53" s="73" t="s">
        <v>71</v>
      </c>
      <c r="G53" s="68" t="s">
        <v>80</v>
      </c>
      <c r="H53" s="63" t="s">
        <v>81</v>
      </c>
      <c r="I53" s="69" t="s">
        <v>37</v>
      </c>
      <c r="J53" s="64"/>
      <c r="K53" s="63" t="s">
        <v>37</v>
      </c>
      <c r="L53" s="64"/>
    </row>
    <row r="54" spans="1:12" s="66" customFormat="1" ht="14.4" x14ac:dyDescent="0.3">
      <c r="A54" s="63" t="s">
        <v>88</v>
      </c>
      <c r="B54" s="70">
        <v>51</v>
      </c>
      <c r="C54" s="70" t="s">
        <v>76</v>
      </c>
      <c r="D54" s="73"/>
      <c r="E54" s="70" t="s">
        <v>70</v>
      </c>
      <c r="F54" s="73" t="s">
        <v>71</v>
      </c>
      <c r="G54" s="68" t="s">
        <v>80</v>
      </c>
      <c r="H54" s="63" t="s">
        <v>81</v>
      </c>
      <c r="I54" s="69" t="s">
        <v>37</v>
      </c>
      <c r="J54" s="64"/>
      <c r="K54" s="63" t="s">
        <v>37</v>
      </c>
      <c r="L54" s="64"/>
    </row>
    <row r="55" spans="1:12" ht="14.4" x14ac:dyDescent="0.3">
      <c r="A55" s="63" t="s">
        <v>88</v>
      </c>
      <c r="B55" s="70">
        <v>52</v>
      </c>
      <c r="C55" s="70" t="s">
        <v>73</v>
      </c>
      <c r="D55" s="73"/>
      <c r="E55" s="70" t="s">
        <v>125</v>
      </c>
      <c r="F55" s="73" t="s">
        <v>71</v>
      </c>
      <c r="G55" s="68" t="s">
        <v>78</v>
      </c>
      <c r="H55" s="63" t="s">
        <v>127</v>
      </c>
      <c r="I55" s="69" t="s">
        <v>37</v>
      </c>
      <c r="J55" s="64"/>
      <c r="K55" s="63" t="s">
        <v>37</v>
      </c>
      <c r="L55" s="64"/>
    </row>
    <row r="56" spans="1:12" ht="14.4" x14ac:dyDescent="0.3">
      <c r="A56" s="63" t="s">
        <v>88</v>
      </c>
      <c r="B56" s="70">
        <v>53</v>
      </c>
      <c r="C56" s="70" t="s">
        <v>64</v>
      </c>
      <c r="D56" s="73"/>
      <c r="E56" s="70" t="s">
        <v>56</v>
      </c>
      <c r="F56" s="73" t="s">
        <v>71</v>
      </c>
      <c r="G56" s="68" t="s">
        <v>80</v>
      </c>
      <c r="H56" s="63" t="s">
        <v>89</v>
      </c>
      <c r="I56" s="69" t="s">
        <v>37</v>
      </c>
      <c r="J56" s="64"/>
      <c r="K56" s="63" t="s">
        <v>37</v>
      </c>
      <c r="L56" s="64"/>
    </row>
    <row r="57" spans="1:12" ht="14.4" x14ac:dyDescent="0.3">
      <c r="A57" s="63" t="s">
        <v>88</v>
      </c>
      <c r="B57" s="70">
        <v>54</v>
      </c>
      <c r="C57" s="70" t="s">
        <v>64</v>
      </c>
      <c r="D57" s="73"/>
      <c r="E57" s="70" t="s">
        <v>57</v>
      </c>
      <c r="F57" s="73" t="s">
        <v>71</v>
      </c>
      <c r="G57" s="68" t="s">
        <v>80</v>
      </c>
      <c r="H57" s="63" t="s">
        <v>89</v>
      </c>
      <c r="I57" s="69" t="s">
        <v>37</v>
      </c>
      <c r="J57" s="64"/>
      <c r="K57" s="63" t="s">
        <v>37</v>
      </c>
      <c r="L57" s="64"/>
    </row>
    <row r="58" spans="1:12" ht="14.4" x14ac:dyDescent="0.3">
      <c r="A58" s="63" t="s">
        <v>88</v>
      </c>
      <c r="B58" s="70">
        <v>55</v>
      </c>
      <c r="C58" s="70" t="s">
        <v>64</v>
      </c>
      <c r="D58" s="73"/>
      <c r="E58" s="70" t="s">
        <v>63</v>
      </c>
      <c r="F58" s="73" t="s">
        <v>71</v>
      </c>
      <c r="G58" s="68" t="s">
        <v>80</v>
      </c>
      <c r="H58" s="63" t="s">
        <v>89</v>
      </c>
      <c r="I58" s="69" t="s">
        <v>37</v>
      </c>
      <c r="J58" s="64"/>
      <c r="K58" s="63" t="s">
        <v>37</v>
      </c>
      <c r="L58" s="64"/>
    </row>
    <row r="59" spans="1:12" ht="14.4" x14ac:dyDescent="0.3">
      <c r="A59" s="63" t="s">
        <v>88</v>
      </c>
      <c r="B59" s="70">
        <v>56</v>
      </c>
      <c r="C59" s="70" t="s">
        <v>64</v>
      </c>
      <c r="D59" s="73"/>
      <c r="E59" s="70" t="s">
        <v>58</v>
      </c>
      <c r="F59" s="73" t="s">
        <v>71</v>
      </c>
      <c r="G59" s="68" t="s">
        <v>80</v>
      </c>
      <c r="H59" s="63" t="s">
        <v>89</v>
      </c>
      <c r="I59" s="69" t="s">
        <v>37</v>
      </c>
      <c r="J59" s="64"/>
      <c r="K59" s="63" t="s">
        <v>37</v>
      </c>
      <c r="L59" s="64"/>
    </row>
    <row r="60" spans="1:12" ht="15" thickBot="1" x14ac:dyDescent="0.35">
      <c r="A60" s="76" t="s">
        <v>88</v>
      </c>
      <c r="B60" s="77">
        <v>57</v>
      </c>
      <c r="C60" s="77" t="s">
        <v>64</v>
      </c>
      <c r="D60" s="78"/>
      <c r="E60" s="77" t="s">
        <v>59</v>
      </c>
      <c r="F60" s="78" t="s">
        <v>71</v>
      </c>
      <c r="G60" s="79" t="s">
        <v>80</v>
      </c>
      <c r="H60" s="76" t="s">
        <v>89</v>
      </c>
      <c r="I60" s="80" t="s">
        <v>37</v>
      </c>
      <c r="J60" s="81"/>
      <c r="K60" s="76" t="s">
        <v>37</v>
      </c>
      <c r="L60" s="81"/>
    </row>
    <row r="61" spans="1:12" ht="14.4" thickTop="1" x14ac:dyDescent="0.3"/>
  </sheetData>
  <mergeCells count="3">
    <mergeCell ref="A2:K2"/>
    <mergeCell ref="A1:K1"/>
    <mergeCell ref="L1:L2"/>
  </mergeCells>
  <dataValidations count="4">
    <dataValidation type="list" allowBlank="1" showInputMessage="1" showErrorMessage="1" sqref="I61:I1048576">
      <formula1>$P$3:$P$6</formula1>
    </dataValidation>
    <dataValidation type="list" allowBlank="1" showInputMessage="1" showErrorMessage="1" sqref="D4:D60">
      <formula1>#REF!</formula1>
    </dataValidation>
    <dataValidation type="list" allowBlank="1" showInputMessage="1" showErrorMessage="1" sqref="I4:I60">
      <formula1>$P$3:$P$4</formula1>
    </dataValidation>
    <dataValidation type="list" allowBlank="1" showInputMessage="1" showErrorMessage="1" sqref="K4:K1048576">
      <formula1>$Q$3:$Q$5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activeCell="M11" sqref="M11"/>
    </sheetView>
  </sheetViews>
  <sheetFormatPr defaultColWidth="9.21875" defaultRowHeight="14.4" x14ac:dyDescent="0.3"/>
  <cols>
    <col min="1" max="1" width="8.77734375" style="13" customWidth="1"/>
    <col min="2" max="2" width="17.6640625" style="13" customWidth="1"/>
    <col min="3" max="3" width="9.5546875" style="13" customWidth="1"/>
    <col min="4" max="4" width="12.21875" style="13" customWidth="1"/>
    <col min="5" max="5" width="7.21875" style="13" customWidth="1"/>
    <col min="6" max="6" width="1.44140625" style="14" customWidth="1"/>
    <col min="7" max="7" width="7.44140625" style="13" customWidth="1"/>
    <col min="8" max="8" width="18.5546875" style="13" customWidth="1"/>
    <col min="9" max="9" width="9.5546875" style="13" customWidth="1"/>
    <col min="10" max="10" width="14.5546875" style="13" customWidth="1"/>
    <col min="11" max="11" width="3.21875" style="13" customWidth="1"/>
    <col min="12" max="12" width="18.5546875" style="13" customWidth="1"/>
    <col min="13" max="13" width="9.5546875" style="13" customWidth="1"/>
    <col min="14" max="14" width="11.44140625" style="13" customWidth="1"/>
    <col min="15" max="15" width="6.21875" style="13" customWidth="1"/>
    <col min="16" max="16" width="18.21875" style="13" bestFit="1" customWidth="1"/>
    <col min="17" max="16384" width="9.21875" style="13"/>
  </cols>
  <sheetData>
    <row r="1" spans="1:15" ht="15" customHeight="1" x14ac:dyDescent="0.3">
      <c r="A1" s="114" t="s">
        <v>40</v>
      </c>
      <c r="B1" s="115"/>
      <c r="C1" s="115"/>
      <c r="D1" s="115"/>
      <c r="E1" s="116"/>
      <c r="G1" s="114" t="s">
        <v>41</v>
      </c>
      <c r="H1" s="115"/>
      <c r="I1" s="115"/>
      <c r="J1" s="115"/>
      <c r="K1" s="115"/>
      <c r="L1" s="115"/>
      <c r="M1" s="115"/>
      <c r="N1" s="115"/>
      <c r="O1" s="116"/>
    </row>
    <row r="2" spans="1:15" ht="15" thickBot="1" x14ac:dyDescent="0.35">
      <c r="A2" s="117"/>
      <c r="B2" s="118"/>
      <c r="C2" s="118"/>
      <c r="D2" s="118"/>
      <c r="E2" s="119"/>
      <c r="G2" s="117"/>
      <c r="H2" s="118"/>
      <c r="I2" s="118"/>
      <c r="J2" s="118"/>
      <c r="K2" s="118"/>
      <c r="L2" s="118"/>
      <c r="M2" s="118"/>
      <c r="N2" s="118"/>
      <c r="O2" s="119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54</v>
      </c>
      <c r="I4" s="45" t="s">
        <v>50</v>
      </c>
      <c r="J4" s="46" t="s">
        <v>51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08" t="s">
        <v>53</v>
      </c>
      <c r="C5" s="109"/>
      <c r="D5" s="110"/>
      <c r="E5" s="18"/>
      <c r="G5" s="20"/>
      <c r="H5" s="47">
        <f>GETPIVOTDATA("ID",$B$7)</f>
        <v>33</v>
      </c>
      <c r="I5" s="48">
        <f>COUNTIF('Lista dei casi di test'!L:L,"Coerente")+COUNTIF('Lista dei casi di test'!L:L,"Non coerente")</f>
        <v>0</v>
      </c>
      <c r="J5" s="61">
        <f>I5/H5</f>
        <v>0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11"/>
      <c r="C6" s="112"/>
      <c r="D6" s="113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47</v>
      </c>
      <c r="C7" s="40" t="s">
        <v>48</v>
      </c>
      <c r="D7" s="41" t="s">
        <v>46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55</v>
      </c>
      <c r="C8" s="37"/>
      <c r="D8" s="29">
        <f>GETPIVOTDATA("ID",$B$7,"Stato test","Ko")/GETPIVOTDATA("ID",$B$7)</f>
        <v>0</v>
      </c>
      <c r="E8" s="18"/>
      <c r="G8" s="19"/>
      <c r="H8" s="108" t="s">
        <v>53</v>
      </c>
      <c r="I8" s="109"/>
      <c r="J8" s="110"/>
      <c r="K8" s="24"/>
      <c r="L8" s="108" t="s">
        <v>49</v>
      </c>
      <c r="M8" s="109"/>
      <c r="N8" s="110"/>
      <c r="O8" s="18"/>
    </row>
    <row r="9" spans="1:15" ht="15" thickBot="1" x14ac:dyDescent="0.35">
      <c r="A9" s="33"/>
      <c r="B9" s="51" t="s">
        <v>37</v>
      </c>
      <c r="C9" s="38">
        <v>33</v>
      </c>
      <c r="D9" s="29">
        <f>GETPIVOTDATA("ID",$B$7,"Stato test","Ok")/GETPIVOTDATA("ID",$B$7)</f>
        <v>1</v>
      </c>
      <c r="E9" s="18"/>
      <c r="G9" s="33"/>
      <c r="H9" s="120"/>
      <c r="I9" s="121"/>
      <c r="J9" s="122"/>
      <c r="K9" s="24"/>
      <c r="L9" s="120"/>
      <c r="M9" s="121"/>
      <c r="N9" s="122"/>
      <c r="O9" s="18"/>
    </row>
    <row r="10" spans="1:15" ht="15" thickBot="1" x14ac:dyDescent="0.35">
      <c r="A10" s="33"/>
      <c r="B10" s="52" t="s">
        <v>123</v>
      </c>
      <c r="C10" s="39">
        <v>33</v>
      </c>
      <c r="D10" s="26"/>
      <c r="E10" s="18"/>
      <c r="G10" s="33"/>
      <c r="H10" s="58" t="s">
        <v>124</v>
      </c>
      <c r="I10" s="59" t="s">
        <v>48</v>
      </c>
      <c r="J10" s="53" t="s">
        <v>46</v>
      </c>
      <c r="K10" s="17"/>
      <c r="L10" s="57" t="s">
        <v>124</v>
      </c>
      <c r="M10" s="60" t="s">
        <v>48</v>
      </c>
      <c r="N10" s="41" t="s">
        <v>46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39</v>
      </c>
      <c r="I11" s="34"/>
      <c r="J11" s="29">
        <f>GETPIVOTDATA("ID",$H$10,"Verifica DSI","Non verificato")/GETPIVOTDATA("ID",$H$10)</f>
        <v>0</v>
      </c>
      <c r="K11" s="17"/>
      <c r="L11" s="54" t="s">
        <v>45</v>
      </c>
      <c r="M11" s="35"/>
      <c r="N11" s="29" t="e">
        <f>GETPIVOTDATA("ID",$L$10,"Incorenza stati","Coerente")/GETPIVOTDATA("ID",$L$10)</f>
        <v>#DIV/0!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37</v>
      </c>
      <c r="I12" s="35">
        <v>140</v>
      </c>
      <c r="J12" s="29">
        <f>GETPIVOTDATA("ID",$H$10,"Verifica DSI","Ok")/GETPIVOTDATA("ID",$H$10)</f>
        <v>1</v>
      </c>
      <c r="K12" s="17"/>
      <c r="L12" s="56" t="s">
        <v>44</v>
      </c>
      <c r="M12" s="35"/>
      <c r="N12" s="29" t="e">
        <f>GETPIVOTDATA("ID",$L$10,"Incorenza stati","Non coerente")/GETPIVOTDATA("ID",$L$10)</f>
        <v>#DIV/0!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38</v>
      </c>
      <c r="I13" s="35"/>
      <c r="J13" s="29">
        <f>GETPIVOTDATA("ID",$H$10,"Verifica DSI","Ko")/GETPIVOTDATA("ID",$H$10)</f>
        <v>0</v>
      </c>
      <c r="K13" s="17"/>
      <c r="L13" s="56" t="s">
        <v>123</v>
      </c>
      <c r="M13" s="36"/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123</v>
      </c>
      <c r="I14" s="36">
        <v>140</v>
      </c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0" priority="1">
      <formula>"&lt;25"</formula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F10"/>
  <sheetViews>
    <sheetView workbookViewId="0">
      <selection activeCell="B10" sqref="B10"/>
    </sheetView>
  </sheetViews>
  <sheetFormatPr defaultRowHeight="15.6" x14ac:dyDescent="0.3"/>
  <cols>
    <col min="1" max="1" width="1.6640625" style="82" customWidth="1"/>
    <col min="2" max="2" width="3.21875" style="82" customWidth="1"/>
    <col min="3" max="3" width="32" style="82" bestFit="1" customWidth="1"/>
    <col min="4" max="4" width="15.21875" style="82" bestFit="1" customWidth="1"/>
    <col min="5" max="5" width="28.109375" style="82" customWidth="1"/>
    <col min="6" max="6" width="31.77734375" style="82" bestFit="1" customWidth="1"/>
    <col min="7" max="16384" width="8.88671875" style="82"/>
  </cols>
  <sheetData>
    <row r="2" spans="2:6" x14ac:dyDescent="0.3">
      <c r="B2" s="124" t="s">
        <v>104</v>
      </c>
      <c r="C2" s="124"/>
      <c r="D2" s="84" t="s">
        <v>110</v>
      </c>
      <c r="E2" s="85" t="s">
        <v>105</v>
      </c>
      <c r="F2" s="85" t="s">
        <v>106</v>
      </c>
    </row>
    <row r="3" spans="2:6" ht="15.6" customHeight="1" x14ac:dyDescent="0.3">
      <c r="B3" s="86">
        <v>1</v>
      </c>
      <c r="C3" s="86" t="s">
        <v>95</v>
      </c>
      <c r="D3" s="86" t="s">
        <v>111</v>
      </c>
      <c r="E3" s="88" t="s">
        <v>122</v>
      </c>
      <c r="F3" s="86"/>
    </row>
    <row r="4" spans="2:6" x14ac:dyDescent="0.3">
      <c r="B4" s="86">
        <v>2</v>
      </c>
      <c r="C4" s="86" t="s">
        <v>94</v>
      </c>
      <c r="D4" s="123" t="s">
        <v>112</v>
      </c>
      <c r="E4" s="123" t="s">
        <v>115</v>
      </c>
      <c r="F4" s="86" t="s">
        <v>116</v>
      </c>
    </row>
    <row r="5" spans="2:6" x14ac:dyDescent="0.3">
      <c r="B5" s="86">
        <v>3</v>
      </c>
      <c r="C5" s="86" t="s">
        <v>93</v>
      </c>
      <c r="D5" s="123"/>
      <c r="E5" s="123"/>
      <c r="F5" s="86" t="s">
        <v>117</v>
      </c>
    </row>
    <row r="6" spans="2:6" x14ac:dyDescent="0.3">
      <c r="B6" s="86">
        <v>4</v>
      </c>
      <c r="C6" s="86" t="s">
        <v>92</v>
      </c>
      <c r="D6" s="86" t="s">
        <v>111</v>
      </c>
      <c r="E6" s="88"/>
      <c r="F6" s="86" t="s">
        <v>113</v>
      </c>
    </row>
    <row r="7" spans="2:6" x14ac:dyDescent="0.3">
      <c r="B7" s="86">
        <v>5</v>
      </c>
      <c r="C7" s="86" t="s">
        <v>119</v>
      </c>
      <c r="D7" s="86" t="s">
        <v>111</v>
      </c>
      <c r="E7" s="88"/>
      <c r="F7" s="86"/>
    </row>
    <row r="8" spans="2:6" x14ac:dyDescent="0.3">
      <c r="B8" s="86">
        <v>6</v>
      </c>
      <c r="C8" s="86" t="s">
        <v>120</v>
      </c>
      <c r="D8" s="86" t="s">
        <v>118</v>
      </c>
      <c r="E8" s="88" t="s">
        <v>121</v>
      </c>
      <c r="F8" s="86"/>
    </row>
    <row r="10" spans="2:6" x14ac:dyDescent="0.3">
      <c r="C10" s="87" t="s">
        <v>114</v>
      </c>
    </row>
  </sheetData>
  <mergeCells count="3">
    <mergeCell ref="E4:E5"/>
    <mergeCell ref="B2:C2"/>
    <mergeCell ref="D4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2:C40"/>
  <sheetViews>
    <sheetView topLeftCell="A4" workbookViewId="0">
      <selection activeCell="J11" sqref="J11"/>
    </sheetView>
  </sheetViews>
  <sheetFormatPr defaultRowHeight="15.6" x14ac:dyDescent="0.3"/>
  <cols>
    <col min="1" max="1" width="1.6640625" style="82" customWidth="1"/>
    <col min="2" max="2" width="4.44140625" style="82" customWidth="1"/>
    <col min="3" max="3" width="38.33203125" style="82" bestFit="1" customWidth="1"/>
    <col min="4" max="4" width="29.77734375" style="82" bestFit="1" customWidth="1"/>
    <col min="5" max="16384" width="8.88671875" style="82"/>
  </cols>
  <sheetData>
    <row r="2" spans="3:3" x14ac:dyDescent="0.3">
      <c r="C2" s="83" t="s">
        <v>109</v>
      </c>
    </row>
    <row r="3" spans="3:3" customFormat="1" x14ac:dyDescent="0.3">
      <c r="C3" s="83" t="s">
        <v>107</v>
      </c>
    </row>
    <row r="4" spans="3:3" customFormat="1" ht="14.4" x14ac:dyDescent="0.3"/>
    <row r="5" spans="3:3" customFormat="1" ht="14.4" x14ac:dyDescent="0.3"/>
    <row r="6" spans="3:3" customFormat="1" ht="14.4" x14ac:dyDescent="0.3"/>
    <row r="7" spans="3:3" customFormat="1" ht="14.4" x14ac:dyDescent="0.3"/>
    <row r="8" spans="3:3" customFormat="1" ht="14.4" x14ac:dyDescent="0.3"/>
    <row r="9" spans="3:3" customFormat="1" ht="14.4" x14ac:dyDescent="0.3"/>
    <row r="10" spans="3:3" customFormat="1" ht="14.4" x14ac:dyDescent="0.3"/>
    <row r="11" spans="3:3" customFormat="1" ht="14.4" x14ac:dyDescent="0.3"/>
    <row r="12" spans="3:3" customFormat="1" ht="14.4" x14ac:dyDescent="0.3"/>
    <row r="13" spans="3:3" customFormat="1" ht="14.4" x14ac:dyDescent="0.3"/>
    <row r="14" spans="3:3" customFormat="1" ht="14.4" x14ac:dyDescent="0.3"/>
    <row r="15" spans="3:3" x14ac:dyDescent="0.3">
      <c r="C15" s="83" t="s">
        <v>108</v>
      </c>
    </row>
    <row r="32" spans="3:3" x14ac:dyDescent="0.3">
      <c r="C32" s="83" t="s">
        <v>96</v>
      </c>
    </row>
    <row r="40" spans="3:3" x14ac:dyDescent="0.3">
      <c r="C40" s="83" t="s">
        <v>97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EE125-43E6-46CF-BE7E-DF899F9AE08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Copertina</vt:lpstr>
      <vt:lpstr>Lista dei casi di test</vt:lpstr>
      <vt:lpstr>Sintesi</vt:lpstr>
      <vt:lpstr>Step</vt:lpstr>
      <vt:lpstr>Query SQL</vt:lpstr>
      <vt:lpstr>Sintesi!Area_stampa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Cutano, Ilaria</cp:lastModifiedBy>
  <dcterms:created xsi:type="dcterms:W3CDTF">2016-05-16T12:39:54Z</dcterms:created>
  <dcterms:modified xsi:type="dcterms:W3CDTF">2017-05-29T10:37:07Z</dcterms:modified>
</cp:coreProperties>
</file>