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20" l="1"/>
  <c r="O4" i="20"/>
  <c r="O3" i="20"/>
  <c r="O2" i="20"/>
  <c r="C34" i="22"/>
  <c r="B34" i="22" s="1"/>
  <c r="B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2" i="22"/>
  <c r="Q13" i="22"/>
  <c r="Q14" i="22"/>
  <c r="Q15" i="22"/>
  <c r="Q17" i="22"/>
  <c r="Q18" i="22"/>
  <c r="Q19" i="22"/>
  <c r="Q23" i="22"/>
  <c r="Q25" i="22"/>
  <c r="Q26" i="22"/>
  <c r="Q27" i="22"/>
  <c r="Q28" i="22"/>
  <c r="Q32" i="22"/>
  <c r="Q33" i="22"/>
  <c r="Q4" i="22"/>
  <c r="O12" i="20" l="1"/>
  <c r="O13" i="20"/>
  <c r="O15" i="20"/>
  <c r="O14" i="20"/>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30" i="22"/>
  <c r="B32" i="22"/>
  <c r="C33" i="22"/>
  <c r="B6" i="24"/>
  <c r="B5" i="24"/>
  <c r="B4" i="24"/>
  <c r="B25" i="22"/>
  <c r="B26" i="22"/>
  <c r="B27" i="22"/>
  <c r="B28" i="22"/>
  <c r="B52" i="15" l="1"/>
  <c r="B4" i="22"/>
  <c r="B33" i="22"/>
  <c r="C4" i="1"/>
  <c r="B4" i="1" s="1"/>
  <c r="B53" i="15" l="1"/>
  <c r="B8" i="22"/>
  <c r="C9" i="22"/>
  <c r="B9" i="22" l="1"/>
  <c r="B13" i="1" l="1"/>
  <c r="B12" i="1" l="1"/>
  <c r="C13" i="22"/>
  <c r="B12" i="22"/>
  <c r="B13" i="22" l="1"/>
  <c r="C14" i="22"/>
  <c r="B7" i="1" l="1"/>
  <c r="B14" i="22"/>
  <c r="C15" i="22"/>
  <c r="B5" i="1" l="1"/>
  <c r="B15" i="22"/>
  <c r="C16" i="22"/>
  <c r="C17" i="22" s="1"/>
  <c r="B6" i="1" l="1"/>
  <c r="B16" i="22"/>
  <c r="B17" i="22"/>
  <c r="C19" i="22" l="1"/>
  <c r="B18" i="22"/>
  <c r="C20" i="22" l="1"/>
  <c r="B19" i="22"/>
  <c r="B16" i="1" l="1"/>
  <c r="C21" i="22"/>
  <c r="B20" i="22"/>
  <c r="B21" i="22" l="1"/>
  <c r="B23" i="22" l="1"/>
  <c r="C10" i="1"/>
  <c r="C11" i="1" l="1"/>
  <c r="B10" i="1"/>
  <c r="B11" i="1" l="1"/>
  <c r="B9" i="1"/>
  <c r="B15" i="1"/>
</calcChain>
</file>

<file path=xl/sharedStrings.xml><?xml version="1.0" encoding="utf-8"?>
<sst xmlns="http://schemas.openxmlformats.org/spreadsheetml/2006/main" count="3198" uniqueCount="1000">
  <si>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</si>
  <si>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</si>
  <si>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</si>
  <si>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</si>
  <si>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</si>
  <si>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</si>
  <si>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</si>
  <si>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</si>
  <si>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</si>
  <si>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</si>
  <si>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</si>
  <si>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</si>
  <si>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</si>
  <si>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</si>
  <si>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</si>
  <si>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</si>
  <si>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</si>
  <si>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</si>
  <si>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</si>
  <si>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</si>
  <si>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</si>
  <si>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</si>
  <si>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</si>
  <si>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</si>
  <si>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</si>
  <si>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</si>
  <si>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</si>
  <si>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</si>
  <si>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</si>
  <si>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</si>
  <si>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</si>
  <si>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</si>
  <si>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</si>
  <si>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</si>
  <si>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</si>
  <si>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</si>
  <si>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</si>
  <si>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</si>
  <si>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</si>
  <si>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</si>
  <si>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</si>
  <si>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</si>
  <si>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</si>
  <si>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</si>
  <si>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</si>
  <si>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</si>
  <si>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</si>
  <si>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</si>
  <si>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</si>
  <si>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</si>
  <si>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</si>
  <si>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</si>
  <si>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</si>
  <si>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</si>
  <si>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</si>
  <si>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</si>
  <si>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</si>
  <si>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</si>
  <si>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</si>
  <si>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</si>
  <si>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</si>
  <si>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</si>
  <si>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</si>
  <si>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</si>
  <si>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</si>
  <si>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</si>
  <si>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</si>
  <si>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</si>
  <si>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</si>
  <si>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</si>
  <si>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</si>
  <si>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</si>
  <si>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</si>
  <si>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</si>
  <si>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</si>
  <si>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</si>
  <si>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</si>
  <si>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</si>
  <si>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</si>
  <si>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</si>
  <si>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</si>
  <si>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</si>
  <si>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</si>
  <si>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</si>
  <si>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</si>
  <si>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</si>
  <si>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</si>
  <si>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</si>
  <si>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</si>
  <si>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</si>
  <si>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</si>
  <si>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</si>
  <si>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</si>
  <si>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</si>
  <si>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</si>
  <si>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</si>
  <si>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</si>
  <si>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</si>
  <si>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</si>
  <si>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</si>
  <si>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</si>
  <si>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</si>
  <si>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</si>
  <si>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</si>
  <si>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</si>
  <si>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</si>
  <si>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</si>
  <si>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</si>
  <si>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</si>
  <si>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</si>
  <si>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</si>
  <si>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</si>
  <si>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</si>
  <si>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</si>
  <si>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</si>
  <si>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</si>
  <si>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</si>
  <si>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</si>
  <si>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</si>
  <si>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</si>
  <si>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</si>
  <si>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</si>
  <si>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</si>
  <si>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</si>
  <si>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</si>
  <si>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</si>
  <si>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</si>
  <si>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</si>
  <si>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</si>
  <si>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</si>
  <si>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</si>
  <si>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</si>
  <si>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</si>
  <si>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</si>
  <si>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</si>
  <si>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</si>
  <si>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</si>
  <si>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</si>
  <si>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</si>
  <si>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</si>
  <si>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</si>
  <si>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</si>
  <si>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</si>
  <si>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</si>
  <si>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</si>
  <si>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</si>
  <si>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</si>
  <si>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</si>
  <si>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</si>
  <si>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</si>
  <si>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</si>
  <si>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</si>
  <si>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</si>
  <si>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</si>
  <si>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</si>
  <si>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</si>
  <si>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</si>
  <si>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</si>
  <si>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</si>
  <si>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</si>
  <si>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</si>
  <si>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</si>
  <si>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</si>
  <si>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</si>
  <si>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</si>
  <si>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</si>
  <si>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</si>
  <si>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</si>
  <si>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</si>
  <si>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</si>
  <si>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</si>
  <si>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</si>
  <si>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</si>
  <si>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</si>
  <si>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</si>
  <si>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</si>
  <si>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</si>
  <si>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</si>
  <si>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</si>
  <si>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</si>
  <si>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</si>
  <si>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</si>
  <si>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</si>
  <si>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</si>
  <si>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</si>
  <si>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</si>
  <si>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</si>
  <si>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</si>
  <si>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</si>
  <si>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</si>
  <si>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</si>
  <si>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</si>
  <si>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</si>
  <si>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</si>
  <si>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</si>
  <si>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</si>
  <si>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</si>
  <si>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</si>
  <si>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</si>
  <si>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</si>
  <si>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</si>
  <si>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</si>
  <si>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</si>
  <si>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</si>
  <si>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</si>
  <si>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</si>
  <si>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</si>
  <si>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</si>
  <si>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</si>
  <si>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</si>
  <si>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</si>
  <si>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</si>
  <si>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</si>
  <si>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</si>
  <si>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</si>
  <si>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</si>
  <si>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</si>
  <si>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</si>
  <si>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</si>
  <si>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</si>
  <si>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</si>
  <si>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</si>
  <si>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</si>
  <si>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</si>
  <si>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</si>
  <si>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</si>
  <si>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</si>
  <si>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</si>
  <si>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</si>
  <si>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</si>
  <si>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</si>
  <si>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</si>
  <si>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</si>
  <si>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</si>
  <si>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</si>
  <si>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</si>
  <si>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</si>
  <si>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</si>
  <si>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</si>
  <si>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</si>
  <si>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</si>
  <si>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</si>
  <si>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</si>
  <si>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</si>
  <si>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</si>
  <si>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</si>
  <si>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</si>
  <si>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</si>
  <si>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</si>
  <si>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</si>
  <si>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</si>
  <si>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</si>
  <si>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</si>
  <si>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</si>
  <si>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</si>
  <si>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</si>
  <si>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</si>
  <si>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</si>
  <si>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</si>
  <si>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</si>
  <si>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</si>
  <si>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</si>
  <si>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</si>
  <si>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</si>
  <si>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</si>
  <si>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</si>
  <si>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</si>
  <si>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</si>
  <si>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</si>
  <si>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</si>
  <si>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</si>
  <si>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</si>
  <si>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</si>
  <si>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</si>
  <si>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</si>
  <si>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</si>
  <si>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</si>
  <si>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</si>
  <si>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</si>
  <si>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</si>
  <si>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</si>
  <si>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</si>
  <si>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</si>
  <si>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</si>
  <si>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</si>
  <si>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</si>
  <si>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</si>
  <si>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</si>
  <si>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</si>
  <si>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</si>
  <si>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</si>
  <si>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</si>
  <si>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</si>
  <si>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</si>
  <si>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</si>
  <si>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</si>
  <si>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</si>
  <si>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</si>
  <si>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</si>
  <si>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</si>
  <si>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</si>
  <si>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</si>
  <si>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</si>
  <si>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</si>
  <si>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</si>
  <si>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</si>
  <si>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</si>
  <si>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</si>
  <si>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</si>
  <si>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</si>
  <si>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</si>
  <si>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</si>
  <si>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</si>
  <si>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</si>
  <si>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</si>
  <si>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</si>
  <si>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</si>
  <si>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</si>
  <si>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</si>
  <si>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</si>
  <si>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</si>
  <si>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</si>
  <si>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</si>
  <si>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</si>
  <si>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</si>
  <si>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</si>
  <si>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</si>
  <si>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</si>
  <si>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</si>
  <si>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</si>
  <si>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</si>
  <si>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</si>
  <si>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</si>
  <si>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</si>
  <si>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</si>
  <si>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</si>
  <si>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</si>
  <si>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</si>
  <si>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</si>
  <si>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</si>
  <si>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</si>
  <si>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</si>
  <si>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</si>
  <si>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</si>
  <si>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</si>
  <si>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</si>
  <si>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</si>
  <si>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</si>
  <si>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</si>
  <si>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</si>
  <si>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</si>
  <si>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</si>
  <si>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</si>
  <si>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</si>
  <si>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</si>
  <si>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</si>
  <si>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</si>
  <si>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</si>
  <si>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</si>
  <si>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</si>
  <si>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</si>
  <si>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</si>
  <si>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</si>
  <si>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</si>
  <si>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</si>
  <si>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</si>
  <si>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</si>
  <si>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</si>
  <si>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</si>
  <si>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</si>
  <si>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</si>
  <si>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</si>
  <si>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</si>
  <si>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</si>
  <si>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</si>
  <si>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</si>
  <si>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</si>
  <si>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</si>
  <si>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</si>
  <si>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</si>
  <si>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</si>
  <si>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</si>
  <si>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</si>
  <si>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</si>
  <si>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</si>
  <si>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</si>
  <si>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</si>
  <si>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</si>
  <si>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</si>
  <si>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</si>
  <si>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</si>
  <si>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</si>
  <si>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</si>
  <si>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</si>
  <si>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</si>
  <si>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</si>
  <si>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</si>
  <si>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</si>
  <si>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</si>
  <si>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</si>
  <si>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</si>
  <si>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</si>
  <si>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</si>
  <si>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</si>
  <si>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</si>
  <si>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</si>
  <si>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</si>
  <si>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</si>
  <si>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</si>
  <si>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</si>
  <si>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</si>
  <si>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</si>
  <si>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</si>
  <si>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</si>
  <si>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</si>
  <si>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</si>
  <si>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</si>
  <si>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</si>
  <si>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</si>
  <si>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</si>
  <si>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</si>
  <si>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</si>
  <si>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</si>
  <si>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</si>
  <si>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</si>
  <si>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</si>
  <si>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</si>
  <si>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</si>
  <si>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</si>
  <si>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</si>
  <si>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</si>
  <si>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</si>
  <si>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</si>
  <si>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</si>
  <si>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</si>
  <si>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</si>
  <si>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</si>
  <si>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</si>
  <si>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</si>
  <si>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</si>
  <si>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</si>
  <si>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</si>
  <si>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</si>
  <si>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</si>
  <si>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</si>
  <si>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</si>
  <si>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</si>
  <si>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</si>
  <si>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</si>
  <si>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</si>
  <si>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</si>
  <si>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</si>
  <si>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</si>
  <si>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</si>
  <si>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</si>
  <si>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</si>
  <si>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</si>
  <si>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</si>
  <si>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</si>
  <si>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</si>
  <si>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</si>
  <si>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</si>
  <si>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</si>
  <si>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</si>
  <si>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</si>
  <si>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</si>
  <si>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</si>
  <si>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</si>
  <si>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</si>
  <si>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</si>
  <si>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</si>
  <si>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</si>
  <si>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</si>
  <si>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</si>
  <si>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</si>
  <si>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</si>
  <si>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</si>
  <si>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</si>
  <si>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</si>
  <si>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</si>
  <si>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</si>
  <si>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</si>
  <si>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</si>
  <si>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</si>
  <si>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</si>
  <si>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</si>
  <si>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</si>
  <si>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</si>
  <si>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</si>
  <si>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</si>
  <si>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</si>
  <si>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</si>
  <si>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</si>
  <si>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</si>
  <si>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</si>
  <si>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</si>
  <si>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</si>
  <si>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</si>
  <si>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</si>
  <si>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</si>
  <si>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</si>
  <si>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</si>
  <si>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</si>
  <si>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</si>
  <si>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</si>
  <si>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</si>
  <si>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</si>
  <si>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</si>
  <si>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</si>
  <si>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</si>
  <si>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</si>
  <si>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</si>
  <si>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</si>
  <si>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</si>
  <si>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</si>
  <si>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</si>
  <si>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</si>
  <si>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</si>
  <si>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</si>
  <si>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</si>
  <si>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</si>
  <si>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</si>
  <si>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</si>
  <si>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</si>
  <si>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</si>
  <si>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</si>
  <si>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</si>
  <si>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</si>
  <si>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</si>
  <si>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</si>
  <si>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</si>
  <si>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</si>
  <si>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</si>
  <si>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</si>
  <si>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</si>
  <si>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</si>
  <si>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</si>
  <si>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</si>
  <si>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</si>
  <si>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</si>
  <si>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</si>
  <si>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</si>
  <si>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</si>
  <si>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</si>
  <si>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</si>
  <si>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</si>
  <si>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</si>
  <si>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</si>
  <si>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</si>
  <si>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</si>
  <si>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</si>
  <si>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</si>
  <si>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</si>
  <si>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</si>
  <si>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</si>
  <si>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</si>
  <si>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</si>
  <si>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</si>
  <si>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</si>
  <si>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</si>
  <si>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</si>
  <si>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</si>
  <si>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</si>
  <si>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</si>
  <si>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</si>
  <si>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</si>
  <si>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</si>
  <si>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</si>
  <si>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</si>
  <si>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</si>
  <si>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</si>
  <si>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</si>
  <si>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</si>
  <si>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</si>
  <si>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</si>
  <si>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</si>
  <si>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</si>
  <si>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</si>
  <si>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</si>
  <si>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</si>
  <si>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</si>
  <si>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</si>
  <si>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</si>
  <si>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</si>
  <si>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</si>
  <si>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</si>
  <si>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</si>
  <si>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</si>
  <si>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</si>
  <si>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</si>
  <si>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</si>
  <si>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</si>
  <si>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</si>
  <si>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</si>
  <si>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</si>
  <si>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</si>
  <si>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</si>
  <si>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</si>
  <si>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</si>
  <si>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</si>
  <si>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</si>
  <si>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</si>
  <si>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</si>
  <si>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</si>
  <si>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</si>
  <si>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</si>
  <si>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</si>
  <si>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</si>
  <si>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</si>
  <si>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</si>
  <si>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</si>
  <si>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</si>
  <si>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</si>
  <si>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</si>
  <si>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</si>
  <si>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</si>
  <si>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</si>
  <si>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</si>
  <si>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</si>
  <si>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</si>
  <si>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</si>
  <si>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</si>
  <si>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</si>
  <si>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</si>
  <si>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</si>
  <si>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</si>
  <si>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</si>
  <si>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</si>
  <si>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</si>
  <si>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</si>
  <si>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</si>
  <si>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</si>
  <si>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</si>
  <si>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</si>
  <si>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</si>
  <si>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</si>
  <si>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</si>
  <si>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</si>
  <si>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</si>
  <si>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</si>
  <si>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</si>
  <si>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</si>
  <si>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</si>
  <si>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</si>
  <si>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</si>
  <si>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</si>
  <si>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</si>
  <si>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</si>
  <si>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</si>
  <si>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</si>
  <si>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</si>
  <si>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</si>
  <si>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</si>
  <si>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</si>
  <si>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</si>
  <si>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</si>
  <si>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</si>
  <si>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</si>
  <si>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</si>
  <si>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</si>
  <si>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</si>
  <si>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</si>
  <si>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</si>
  <si>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</si>
  <si>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</si>
  <si>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</si>
  <si>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</si>
  <si>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</si>
  <si>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</si>
  <si>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</si>
  <si>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</si>
  <si>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</si>
  <si>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</si>
  <si>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</si>
  <si>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</si>
  <si>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</si>
  <si>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</si>
  <si>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</si>
  <si>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</si>
  <si>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</si>
  <si>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</si>
  <si>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</si>
  <si>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</si>
  <si>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</si>
  <si>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</si>
  <si>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</si>
  <si>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</si>
  <si>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</si>
  <si>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</si>
  <si>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</si>
  <si>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</si>
  <si>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</si>
  <si>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</si>
  <si>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</si>
  <si>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</si>
  <si>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</si>
  <si>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</si>
  <si>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</si>
  <si>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</si>
  <si>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</si>
  <si>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</si>
  <si>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</si>
  <si>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</si>
  <si>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</si>
  <si>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</si>
  <si>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</si>
  <si>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</si>
  <si>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</si>
  <si>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</si>
  <si>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</si>
  <si>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</si>
  <si>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</si>
  <si>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</si>
  <si>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</si>
  <si>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</si>
  <si>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</si>
  <si>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</si>
  <si>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</si>
  <si>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</si>
  <si>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</si>
  <si>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</si>
  <si>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</si>
  <si>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</si>
  <si>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</si>
  <si>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</si>
  <si>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</si>
  <si>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</si>
  <si>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</si>
  <si>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</si>
  <si>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</si>
  <si>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</si>
  <si>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</si>
  <si>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</si>
  <si>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</si>
  <si>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</si>
  <si>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</si>
  <si>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</si>
  <si>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</si>
  <si>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</si>
  <si>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</si>
  <si>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</si>
  <si>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</si>
  <si>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</si>
  <si>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</si>
  <si>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</si>
  <si>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</si>
  <si>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</si>
  <si>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</si>
  <si>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</si>
  <si>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</si>
  <si>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</si>
  <si>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</si>
  <si>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</si>
  <si>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</si>
  <si>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</si>
  <si>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</si>
  <si>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</si>
  <si>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</si>
  <si>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</si>
  <si>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</si>
  <si>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</si>
  <si>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</si>
  <si>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</si>
  <si>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</si>
  <si>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</si>
  <si>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</si>
  <si>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</si>
  <si>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</si>
  <si>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</si>
  <si>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</si>
  <si>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</si>
  <si>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</si>
  <si>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</si>
  <si>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</si>
  <si>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</si>
  <si>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</si>
  <si>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</si>
  <si>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</si>
  <si>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</si>
  <si>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</si>
  <si>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</si>
  <si>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</si>
  <si>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</si>
  <si>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</si>
  <si>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</si>
  <si>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</si>
  <si>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</si>
  <si>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</si>
  <si>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</si>
  <si>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</si>
  <si>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</si>
  <si>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</si>
  <si>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</si>
  <si>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</si>
  <si>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</si>
  <si>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</si>
  <si>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</si>
  <si>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</si>
  <si>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</si>
  <si>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</si>
  <si>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</si>
  <si>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</si>
  <si>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</si>
  <si>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</si>
  <si>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</si>
  <si>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</si>
  <si>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</si>
  <si>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</si>
  <si>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</si>
  <si>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</si>
  <si>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</si>
  <si>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</si>
  <si>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</si>
  <si>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</si>
  <si>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</si>
  <si>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</si>
  <si>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</si>
  <si>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</si>
  <si>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</si>
  <si>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</si>
  <si>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</si>
  <si>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</si>
  <si>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</si>
  <si>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</si>
  <si>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</si>
  <si>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</si>
  <si>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</si>
  <si>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</si>
  <si>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</si>
  <si>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</si>
  <si>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</si>
  <si>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</si>
  <si>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</si>
  <si>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</si>
  <si>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</si>
  <si>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</si>
  <si>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</si>
  <si>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</si>
  <si>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</si>
  <si>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</si>
  <si>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</si>
  <si>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</si>
  <si>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</si>
  <si>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</si>
  <si>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</si>
  <si>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</si>
  <si>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</si>
  <si>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</si>
  <si>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</si>
  <si>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</si>
  <si>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</si>
  <si>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</si>
  <si>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</si>
  <si>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</si>
  <si>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</si>
  <si>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</si>
  <si>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</si>
  <si>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</si>
  <si>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</si>
  <si>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</si>
  <si>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</si>
  <si>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</si>
  <si>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</si>
  <si>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</si>
  <si>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</si>
  <si>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</si>
  <si>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</si>
  <si>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</si>
  <si>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</si>
  <si>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</si>
  <si>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</si>
  <si>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</si>
  <si>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</si>
  <si>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</si>
  <si>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</si>
  <si>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</si>
  <si>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</si>
  <si>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</si>
  <si>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</si>
  <si>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</si>
  <si>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</si>
  <si>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</si>
  <si>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</si>
  <si>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</si>
  <si>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</si>
  <si>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</si>
  <si>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</si>
  <si>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</si>
  <si>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</si>
  <si>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</si>
  <si>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</si>
  <si>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</si>
  <si>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</si>
  <si>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</si>
  <si>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</si>
  <si>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</si>
  <si>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</si>
  <si>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</si>
  <si>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</si>
  <si>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</si>
  <si>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</si>
  <si>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</si>
  <si>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</si>
  <si>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</si>
  <si>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</si>
  <si>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</si>
  <si>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</si>
  <si>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</si>
  <si>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</si>
  <si>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</si>
  <si>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</si>
  <si>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</si>
  <si>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</si>
  <si>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</si>
  <si>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</si>
  <si>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</si>
  <si>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</si>
  <si>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</si>
  <si>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</si>
  <si>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</si>
  <si>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</si>
  <si>
    <t>Counterparty rating</t>
  </si>
  <si>
    <t>External or internal rating indicating default or near default (Credit Quality Step 6 as defined in CRR)</t>
  </si>
  <si>
    <t>REQB4</t>
  </si>
  <si>
    <t>L’indicatore si calcola considerando l’ultimo rating valido per la controparte in oggetto delle valutazioni.
Per ogni singolo SNDG viene quindi riportato per l’indicatore il valore assunto nel campo “Rating” nell’ultimo Time Stamp disponibile.</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</si>
  <si>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</si>
  <si>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</si>
  <si>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</si>
  <si>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</si>
  <si>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</si>
  <si>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</si>
  <si>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</si>
  <si>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</si>
  <si>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</si>
  <si>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</si>
  <si>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</si>
  <si>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</si>
  <si>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</si>
  <si>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</si>
  <si>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</si>
  <si>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</si>
  <si>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</si>
  <si>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</si>
  <si>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</si>
  <si>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</si>
  <si>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</si>
  <si>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</si>
  <si>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</si>
  <si>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</si>
  <si>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</si>
  <si>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</si>
  <si>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</si>
  <si>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</si>
  <si>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</si>
  <si>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</si>
  <si>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</si>
  <si>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</si>
  <si>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8 - Group bankruptcy</t>
  </si>
  <si>
    <t>Group bankruptcy</t>
  </si>
  <si>
    <t>Any legal entity within the group of connected clients of the debtor (including subsidiaries of the debtor) has filed bankruptcy application</t>
  </si>
  <si>
    <t>Il campo assume valore 1, se si verificano i due casi: 
- presenza di almeno un evento pregiudizievole di procedura concorsuale su una controparte direttamente collegata alla controparte oggetto di analisi in mappa dei gruppi (restano pertanto esclusi i collegamenti indiretti).
- presenza di almeno un evento pregiudizievole sulla Holding di un gruppo economico, caso questo che implica il verificarsi dell’evento su tutte le subconsolidate del gruppo</t>
  </si>
  <si>
    <t>Flusso eventi pregiudizevoli
Mappa Gruppi</t>
  </si>
  <si>
    <t xml:space="preserve">BANKRUP_APPL_GRP
BANKRUP_APPL_GRP_NO1_CLOS_DATE
BANKRUP_APPL_GRP_NO2_CLOS_DATE
BANKRUP_APPL_GRP_NO3_CLOS_DATE
BANKRUP_APPL_GRP_NO4_CLOS_DATE
BANKRUP_APPL_GRP_NO5_CLOS_DATE
</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</si>
  <si>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</si>
  <si>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</si>
  <si>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</si>
  <si>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</si>
  <si>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</si>
  <si>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</si>
  <si>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</si>
  <si>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</si>
  <si>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25 - 5Y CDS last 12 months</t>
  </si>
  <si>
    <t>5Y CDS last 12 months</t>
  </si>
  <si>
    <t>5Y CDS &gt; 1</t>
  </si>
  <si>
    <t>L'indicatore riporta il valore massimo assunto nei precedenti 12 mesi dalla variabile 5Y CDS Spread (presente nel flusso GDI aggiornato con frequenza mensile).</t>
  </si>
  <si>
    <t>GDI</t>
  </si>
  <si>
    <t>Credit Default Swap</t>
  </si>
  <si>
    <t>CDS_SPREAD_5Y</t>
  </si>
  <si>
    <t>CDS missing, indicatore asssume valore 0</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</si>
  <si>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</si>
  <si>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</si>
  <si>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</si>
  <si>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</si>
  <si>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</si>
  <si>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Indicatore 33 - Protesto di cambiali o di assegni emesso da altre banche</t>
  </si>
  <si>
    <t>Protesto di cambiali o di assegni emesso da altre banche</t>
  </si>
  <si>
    <t>Per il singolo SNDG viene riportato il valore 1, se si verifica la presenza della notizia pregiudizievole di protesto emesso da altre banche del sistema</t>
  </si>
  <si>
    <t>JD_PROTEST_ALTRE_BANCHE</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</si>
  <si>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</si>
  <si>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</si>
  <si>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</si>
  <si>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</si>
  <si>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</si>
  <si>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NUM_MASTER_SCALE_RATING</t>
  </si>
  <si>
    <t>campo non trovato</t>
  </si>
  <si>
    <t>FLG_BANKRUP_APPL_GRP_NO1
FLG_BANKRUP_APPL_GRP_NO2
FLG_BANKRUP_APPL_GRP_NO3
FLG_BANKRUP_APPL_GRP_NO4
FLG_BANKRUP_APPL_GRP_NO5</t>
  </si>
  <si>
    <t>NUM_OVERDRAFT_DD</t>
  </si>
  <si>
    <t>FLG_JD_INADE_QDEBT</t>
  </si>
  <si>
    <t>FLG_JD_BOND_TRADE_SUSP</t>
  </si>
  <si>
    <t>COD_SNDG_CAPO_GRP_FALLITA_LIV1
BIL_AZ_GRP_FALLITA_LIV1
BIL_CO_GRP_FALLITA_LIV1
MOL_AZ_GRP_FALLITA_LIV1     
MOL_CO_GRP_FALLITA_LIV1     
rispettivamente per LIV2, LIV3, LIV4, LIV5</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</si>
</sst>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8">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I1" zoomScale="90" zoomScaleNormal="90" zoomScalePageLayoutView="90" workbookViewId="0">
      <selection activeCell="O1" sqref="O1"/>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6" t="s">
        <v>467</v>
      </c>
      <c r="F1" s="436"/>
      <c r="H1" s="437" t="s">
        <v>259</v>
      </c>
      <c r="I1" s="438"/>
      <c r="J1" t="s">
        <v>254</v>
      </c>
      <c r="K1" t="s">
        <v>530</v>
      </c>
      <c r="L1" t="s">
        <v>253</v>
      </c>
      <c r="N1" s="45" t="s">
        <v>834</v>
      </c>
      <c r="O1" s="404" t="s">
        <v>835</v>
      </c>
      <c r="P1" s="404" t="s">
        <v>836</v>
      </c>
      <c r="Q1" s="404" t="s">
        <v>837</v>
      </c>
      <c r="R1" s="404"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High_priority'!$Q$4:$Q$53,Legenda!$N2)</f>
        <v>25</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High_priority'!$Q$4:$Q$53,Legenda!$N3)</f>
        <v>6</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High_priority'!$Q$4:$Q$53,Legenda!$N4)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High_priority'!$Q$4:$Q$53,Legenda!$N5)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3.125</v>
      </c>
      <c r="P12">
        <f t="shared" ref="P12:R12" si="0">P2*P7</f>
        <v>1</v>
      </c>
      <c r="Q12">
        <f t="shared" si="0"/>
        <v>0.75</v>
      </c>
      <c r="R12">
        <f t="shared" si="0"/>
        <v>1.375</v>
      </c>
    </row>
    <row r="13" spans="2:18" x14ac:dyDescent="0.25">
      <c r="B13" s="272"/>
      <c r="C13" t="s">
        <v>662</v>
      </c>
      <c r="H13" s="242" t="s">
        <v>491</v>
      </c>
      <c r="I13" s="247" t="s">
        <v>492</v>
      </c>
      <c r="J13" s="184" t="s">
        <v>176</v>
      </c>
      <c r="K13" s="198" t="s">
        <v>529</v>
      </c>
      <c r="L13" s="198" t="s">
        <v>529</v>
      </c>
      <c r="N13" s="45">
        <v>1</v>
      </c>
      <c r="O13">
        <f>O3*O8</f>
        <v>1.5</v>
      </c>
      <c r="P13">
        <f t="shared" ref="P13:R13" si="1">P3*P8</f>
        <v>1.75</v>
      </c>
      <c r="Q13">
        <f t="shared" si="1"/>
        <v>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4" t="s">
        <v>839</v>
      </c>
      <c r="O16" s="404">
        <f>SUM(O12:O15)</f>
        <v>4.625</v>
      </c>
      <c r="P16" s="404">
        <f t="shared" ref="P16:R16" si="3">SUM(P12:P15)</f>
        <v>11.75</v>
      </c>
      <c r="Q16" s="404">
        <f t="shared" si="3"/>
        <v>3.75</v>
      </c>
      <c r="R16" s="404">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5" t="s">
        <v>844</v>
      </c>
    </row>
    <row r="19" spans="8:19" x14ac:dyDescent="0.25">
      <c r="H19" s="242" t="s">
        <v>503</v>
      </c>
      <c r="I19" s="247" t="s">
        <v>504</v>
      </c>
      <c r="J19" s="183" t="s">
        <v>175</v>
      </c>
      <c r="K19" s="198" t="s">
        <v>529</v>
      </c>
      <c r="L19" s="198" t="s">
        <v>529</v>
      </c>
      <c r="N19" s="138"/>
      <c r="O19" s="406">
        <v>42891</v>
      </c>
      <c r="P19" s="406">
        <v>42898</v>
      </c>
      <c r="Q19" s="406">
        <v>42912</v>
      </c>
      <c r="R19" s="406">
        <v>42898</v>
      </c>
      <c r="S19" s="138"/>
    </row>
    <row r="20" spans="8:19" x14ac:dyDescent="0.25">
      <c r="H20" s="242" t="s">
        <v>505</v>
      </c>
      <c r="I20" s="247" t="s">
        <v>506</v>
      </c>
      <c r="J20" s="183" t="s">
        <v>175</v>
      </c>
      <c r="K20" s="198" t="s">
        <v>529</v>
      </c>
      <c r="L20" s="198" t="s">
        <v>529</v>
      </c>
      <c r="N20" s="138"/>
      <c r="O20" s="138"/>
      <c r="P20" s="406">
        <v>42905</v>
      </c>
      <c r="Q20" s="138"/>
      <c r="R20" s="406">
        <v>42912</v>
      </c>
      <c r="S20" s="138"/>
    </row>
    <row r="21" spans="8:19" x14ac:dyDescent="0.25">
      <c r="H21" s="242" t="s">
        <v>507</v>
      </c>
      <c r="I21" s="247" t="s">
        <v>508</v>
      </c>
      <c r="J21" s="183" t="s">
        <v>175</v>
      </c>
      <c r="K21" s="198" t="s">
        <v>529</v>
      </c>
      <c r="L21" s="198" t="s">
        <v>529</v>
      </c>
      <c r="N21" s="138"/>
      <c r="O21" s="138"/>
      <c r="P21" s="138"/>
      <c r="Q21" s="138"/>
      <c r="R21" s="406">
        <v>42919</v>
      </c>
      <c r="S21" s="138"/>
    </row>
    <row r="22" spans="8:19" x14ac:dyDescent="0.25">
      <c r="H22" s="242" t="s">
        <v>509</v>
      </c>
      <c r="I22" s="247" t="s">
        <v>510</v>
      </c>
      <c r="J22" s="183" t="s">
        <v>175</v>
      </c>
      <c r="K22" s="248" t="s">
        <v>174</v>
      </c>
      <c r="L22" s="198" t="s">
        <v>529</v>
      </c>
      <c r="N22" s="138"/>
      <c r="O22" s="138"/>
      <c r="P22" s="138"/>
      <c r="Q22" s="138"/>
      <c r="R22" s="406">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2" t="s">
        <v>882</v>
      </c>
    </row>
    <row r="29" spans="8:19" x14ac:dyDescent="0.25">
      <c r="I29" s="413"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5" t="s">
        <v>178</v>
      </c>
      <c r="G1" s="455"/>
      <c r="H1" s="455"/>
    </row>
    <row r="2" spans="1:8" ht="32.25" thickBot="1" x14ac:dyDescent="0.3">
      <c r="B2" s="171" t="s">
        <v>159</v>
      </c>
      <c r="C2" s="172" t="s">
        <v>160</v>
      </c>
      <c r="D2" s="172" t="s">
        <v>161</v>
      </c>
    </row>
    <row r="3" spans="1:8" ht="45.75" customHeight="1" thickBot="1" x14ac:dyDescent="0.3">
      <c r="A3" s="451" t="s">
        <v>162</v>
      </c>
      <c r="B3" s="452"/>
      <c r="C3" s="173"/>
      <c r="D3" s="200" t="s">
        <v>163</v>
      </c>
    </row>
    <row r="4" spans="1:8" ht="45" customHeight="1" thickBot="1" x14ac:dyDescent="0.3">
      <c r="A4" s="451"/>
      <c r="B4" s="453"/>
      <c r="C4" s="174"/>
      <c r="D4" s="201" t="s">
        <v>255</v>
      </c>
    </row>
    <row r="5" spans="1:8" ht="48" customHeight="1" thickBot="1" x14ac:dyDescent="0.3">
      <c r="A5" s="451"/>
      <c r="B5" s="453"/>
      <c r="C5" s="174"/>
      <c r="D5" s="202" t="s">
        <v>165</v>
      </c>
    </row>
    <row r="6" spans="1:8" ht="34.5" customHeight="1" thickBot="1" x14ac:dyDescent="0.3">
      <c r="A6" s="451"/>
      <c r="B6" s="454"/>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6"/>
      <c r="B3" s="179" t="s">
        <v>172</v>
      </c>
      <c r="C3" s="179" t="s">
        <v>177</v>
      </c>
      <c r="D3" s="180" t="s">
        <v>251</v>
      </c>
      <c r="E3"/>
      <c r="F3"/>
      <c r="G3"/>
      <c r="H3"/>
      <c r="I3"/>
      <c r="J3"/>
      <c r="K3"/>
      <c r="L3"/>
      <c r="M3"/>
      <c r="N3"/>
      <c r="O3"/>
    </row>
    <row r="4" spans="1:15" x14ac:dyDescent="0.25">
      <c r="A4" s="456"/>
      <c r="B4" s="156" t="s">
        <v>173</v>
      </c>
      <c r="C4" s="181" t="s">
        <v>163</v>
      </c>
      <c r="D4" s="198"/>
      <c r="E4" s="198"/>
      <c r="F4" s="198"/>
      <c r="G4" s="198"/>
      <c r="H4" s="198"/>
      <c r="I4" s="198"/>
      <c r="J4" s="198"/>
      <c r="K4" s="198"/>
      <c r="L4" s="198"/>
      <c r="M4" s="198"/>
      <c r="N4" s="198"/>
      <c r="O4" s="198"/>
    </row>
    <row r="5" spans="1:15" x14ac:dyDescent="0.25">
      <c r="A5" s="456"/>
      <c r="B5" s="156" t="s">
        <v>174</v>
      </c>
      <c r="C5" s="182" t="s">
        <v>164</v>
      </c>
      <c r="D5" s="198"/>
      <c r="E5" s="198"/>
      <c r="F5" s="198"/>
      <c r="G5" s="198"/>
      <c r="H5" s="198"/>
      <c r="I5" s="198"/>
      <c r="J5" s="198"/>
      <c r="K5" s="198"/>
      <c r="L5" s="198"/>
      <c r="M5" s="198"/>
      <c r="N5" s="198"/>
      <c r="O5" s="198"/>
    </row>
    <row r="6" spans="1:15" x14ac:dyDescent="0.25">
      <c r="A6" s="456"/>
      <c r="B6" s="156" t="s">
        <v>175</v>
      </c>
      <c r="C6" s="183" t="s">
        <v>165</v>
      </c>
      <c r="D6" s="198"/>
      <c r="E6" s="198"/>
      <c r="F6" s="198"/>
      <c r="G6" s="198"/>
      <c r="H6" s="198"/>
      <c r="I6" s="198"/>
      <c r="J6" s="198"/>
      <c r="K6" s="198"/>
      <c r="L6" s="198"/>
      <c r="M6" s="198"/>
      <c r="N6" s="198"/>
      <c r="O6" s="198"/>
    </row>
    <row r="7" spans="1:15" x14ac:dyDescent="0.25">
      <c r="A7" s="456"/>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7"/>
      <c r="B12" s="179" t="s">
        <v>172</v>
      </c>
      <c r="C12" s="179" t="s">
        <v>177</v>
      </c>
      <c r="D12" s="180" t="s">
        <v>171</v>
      </c>
      <c r="E12" s="198"/>
      <c r="F12" s="198"/>
      <c r="G12" s="198"/>
      <c r="H12" s="198"/>
      <c r="I12" s="198"/>
      <c r="J12" s="198"/>
      <c r="K12" s="198"/>
      <c r="L12" s="198"/>
      <c r="M12" s="198"/>
      <c r="N12"/>
      <c r="O12"/>
    </row>
    <row r="13" spans="1:15" x14ac:dyDescent="0.25">
      <c r="A13" s="457"/>
      <c r="B13" s="156" t="s">
        <v>173</v>
      </c>
      <c r="C13" s="181" t="s">
        <v>163</v>
      </c>
      <c r="D13" s="198"/>
      <c r="E13" s="198"/>
      <c r="F13" s="198"/>
      <c r="G13" s="198"/>
      <c r="H13" s="198"/>
      <c r="I13" s="198"/>
      <c r="J13" s="198"/>
      <c r="K13" s="198"/>
      <c r="L13" s="198"/>
      <c r="M13" s="198"/>
      <c r="N13"/>
      <c r="O13"/>
    </row>
    <row r="14" spans="1:15" x14ac:dyDescent="0.25">
      <c r="A14" s="457"/>
      <c r="B14" s="156" t="s">
        <v>174</v>
      </c>
      <c r="C14" s="182" t="s">
        <v>164</v>
      </c>
      <c r="D14" s="198"/>
      <c r="E14" s="198"/>
      <c r="F14" s="198"/>
      <c r="G14" s="198"/>
      <c r="H14" s="198"/>
      <c r="I14" s="198"/>
      <c r="J14" s="198"/>
      <c r="K14" s="198"/>
      <c r="L14" s="198"/>
      <c r="M14" s="198"/>
      <c r="N14"/>
      <c r="O14"/>
    </row>
    <row r="15" spans="1:15" x14ac:dyDescent="0.25">
      <c r="A15" s="457"/>
      <c r="B15" s="156" t="s">
        <v>175</v>
      </c>
      <c r="C15" s="183" t="s">
        <v>165</v>
      </c>
      <c r="D15" s="198"/>
      <c r="E15" s="198"/>
      <c r="F15" s="198"/>
      <c r="G15" s="198"/>
      <c r="H15" s="198"/>
      <c r="I15" s="198"/>
      <c r="J15" s="198"/>
      <c r="K15" s="198"/>
      <c r="L15" s="198"/>
      <c r="M15" s="198"/>
      <c r="N15"/>
      <c r="O15"/>
    </row>
    <row r="16" spans="1:15" x14ac:dyDescent="0.25">
      <c r="A16" s="457"/>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
  <sheetViews>
    <sheetView tabSelected="1" zoomScale="85" zoomScaleNormal="85" zoomScalePageLayoutView="70" workbookViewId="0">
      <pane xSplit="4" ySplit="2" topLeftCell="O3" activePane="bottomRight" state="frozen"/>
      <selection pane="topRight" activeCell="D1" sqref="D1"/>
      <selection pane="bottomLeft" activeCell="A3" sqref="A3"/>
      <selection pane="bottomRight" activeCell="R34" sqref="R34"/>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8" width="13.125" style="69" customWidth="1"/>
    <col min="19" max="19" width="15.625" style="69" customWidth="1"/>
    <col min="20" max="20" width="17.125" style="69" customWidth="1"/>
    <col min="21" max="21" width="6.7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9" t="s">
        <v>12</v>
      </c>
      <c r="Z1" s="440"/>
      <c r="AA1" s="440"/>
      <c r="AB1" s="441"/>
      <c r="AC1" s="439" t="s">
        <v>13</v>
      </c>
      <c r="AD1" s="440"/>
      <c r="AE1" s="440"/>
      <c r="AF1" s="441"/>
      <c r="AG1" s="442" t="s">
        <v>14</v>
      </c>
      <c r="AH1" s="443"/>
      <c r="AI1" s="443"/>
      <c r="AJ1" s="443"/>
      <c r="AK1" s="442" t="s">
        <v>68</v>
      </c>
      <c r="AL1" s="443"/>
      <c r="AM1" s="443"/>
      <c r="AN1" s="443"/>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0" t="s">
        <v>829</v>
      </c>
      <c r="Q2" s="403"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434" t="s">
        <v>72</v>
      </c>
      <c r="B3" s="286" t="str">
        <f t="shared" ref="B3" si="0">CONCATENATE("Indicatore ",C3," - ",D3)</f>
        <v>Indicatore 1 - Counterparty rating</v>
      </c>
      <c r="C3" s="21">
        <v>1</v>
      </c>
      <c r="D3" s="78" t="s">
        <v>921</v>
      </c>
      <c r="E3" s="77" t="s">
        <v>922</v>
      </c>
      <c r="F3" s="21" t="s">
        <v>923</v>
      </c>
      <c r="G3" s="207" t="s">
        <v>65</v>
      </c>
      <c r="H3" s="192" t="s">
        <v>924</v>
      </c>
      <c r="I3" s="78" t="s">
        <v>59</v>
      </c>
      <c r="J3" s="78" t="s">
        <v>28</v>
      </c>
      <c r="K3" s="192" t="s">
        <v>925</v>
      </c>
      <c r="L3" s="192" t="s">
        <v>468</v>
      </c>
      <c r="M3" s="104" t="s">
        <v>926</v>
      </c>
      <c r="N3" s="244"/>
      <c r="O3" s="77" t="s">
        <v>927</v>
      </c>
      <c r="P3" s="77" t="s">
        <v>993</v>
      </c>
      <c r="Q3" s="6">
        <v>1</v>
      </c>
      <c r="R3" s="6"/>
      <c r="S3" s="6"/>
      <c r="T3" s="6"/>
      <c r="U3" s="6"/>
      <c r="V3" s="6"/>
      <c r="W3" s="435"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ref="B4:B34" si="1">CONCATENATE("Indicatore ",C4," - ",D4)</f>
        <v>Indicatore 2 - CRR Default</v>
      </c>
      <c r="C4" s="21">
        <v>2</v>
      </c>
      <c r="D4" s="78" t="s">
        <v>47</v>
      </c>
      <c r="E4" s="77" t="s">
        <v>512</v>
      </c>
      <c r="F4" s="21" t="s">
        <v>279</v>
      </c>
      <c r="G4" s="207" t="s">
        <v>65</v>
      </c>
      <c r="H4" s="192" t="s">
        <v>105</v>
      </c>
      <c r="I4" s="78" t="s">
        <v>28</v>
      </c>
      <c r="J4" s="78" t="s">
        <v>28</v>
      </c>
      <c r="K4" s="192" t="s">
        <v>50</v>
      </c>
      <c r="L4" s="192" t="s">
        <v>106</v>
      </c>
      <c r="M4" s="104" t="s">
        <v>51</v>
      </c>
      <c r="N4" s="244"/>
      <c r="O4" s="77" t="s">
        <v>286</v>
      </c>
      <c r="P4" s="77" t="s">
        <v>529</v>
      </c>
      <c r="Q4" s="6" t="str">
        <f>IF(P4="ok","clone",0)</f>
        <v>clone</v>
      </c>
      <c r="R4" s="6" t="s">
        <v>10</v>
      </c>
      <c r="S4" s="6" t="s">
        <v>10</v>
      </c>
      <c r="T4" s="6" t="s">
        <v>10</v>
      </c>
      <c r="U4" s="6"/>
      <c r="V4" s="6"/>
      <c r="W4" s="267" t="s">
        <v>4</v>
      </c>
      <c r="X4" s="22"/>
      <c r="Y4" s="33"/>
      <c r="Z4" s="22"/>
      <c r="AA4" s="22"/>
      <c r="AB4" s="22"/>
      <c r="AC4" s="22"/>
      <c r="AD4" s="22"/>
      <c r="AE4" s="22"/>
      <c r="AF4" s="22"/>
      <c r="AG4" s="22"/>
      <c r="AH4" s="22"/>
      <c r="AI4" s="42"/>
      <c r="AJ4" s="22"/>
      <c r="AK4" s="288"/>
      <c r="AL4" s="20"/>
      <c r="AM4" s="20"/>
      <c r="AN4" s="20"/>
    </row>
    <row r="5" spans="1:40" ht="51" x14ac:dyDescent="0.2">
      <c r="A5" s="434" t="s">
        <v>72</v>
      </c>
      <c r="B5" s="286" t="s">
        <v>932</v>
      </c>
      <c r="C5" s="21">
        <v>3</v>
      </c>
      <c r="D5" s="78" t="s">
        <v>933</v>
      </c>
      <c r="E5" s="77" t="s">
        <v>934</v>
      </c>
      <c r="F5" s="21" t="s">
        <v>46</v>
      </c>
      <c r="G5" s="207" t="s">
        <v>935</v>
      </c>
      <c r="H5" s="192" t="s">
        <v>936</v>
      </c>
      <c r="I5" s="78" t="s">
        <v>937</v>
      </c>
      <c r="J5" s="78" t="s">
        <v>938</v>
      </c>
      <c r="K5" s="192" t="s">
        <v>179</v>
      </c>
      <c r="L5" s="192" t="s">
        <v>939</v>
      </c>
      <c r="M5" s="104" t="s">
        <v>940</v>
      </c>
      <c r="N5" s="244"/>
      <c r="O5" s="77" t="s">
        <v>941</v>
      </c>
      <c r="P5" s="77" t="s">
        <v>994</v>
      </c>
      <c r="Q5" s="6" t="s">
        <v>833</v>
      </c>
      <c r="R5" s="6"/>
      <c r="S5" s="6"/>
      <c r="T5" s="6"/>
      <c r="U5" s="6"/>
      <c r="V5" s="6"/>
      <c r="W5" s="267" t="s">
        <v>10</v>
      </c>
      <c r="X5" s="22"/>
      <c r="Y5" s="33" t="s">
        <v>19</v>
      </c>
      <c r="Z5" s="22">
        <v>0</v>
      </c>
      <c r="AA5" s="22" t="s">
        <v>19</v>
      </c>
      <c r="AB5" s="23"/>
      <c r="AC5" s="23">
        <v>1000000</v>
      </c>
      <c r="AD5" s="23">
        <v>0</v>
      </c>
      <c r="AE5" s="23">
        <v>-1000000</v>
      </c>
      <c r="AF5" s="22"/>
      <c r="AG5" s="23" t="s">
        <v>928</v>
      </c>
      <c r="AH5" s="23" t="s">
        <v>928</v>
      </c>
      <c r="AI5" s="43" t="s">
        <v>928</v>
      </c>
      <c r="AJ5" s="22"/>
      <c r="AK5" s="288"/>
      <c r="AL5" s="20"/>
      <c r="AM5" s="20"/>
      <c r="AN5" s="20"/>
    </row>
    <row r="6" spans="1:40" ht="51" x14ac:dyDescent="0.2">
      <c r="A6" s="434" t="s">
        <v>72</v>
      </c>
      <c r="B6" s="286" t="s">
        <v>942</v>
      </c>
      <c r="C6" s="21">
        <v>4</v>
      </c>
      <c r="D6" s="78" t="s">
        <v>943</v>
      </c>
      <c r="E6" s="77" t="s">
        <v>944</v>
      </c>
      <c r="F6" s="21" t="s">
        <v>46</v>
      </c>
      <c r="G6" s="207" t="s">
        <v>935</v>
      </c>
      <c r="H6" s="192" t="s">
        <v>945</v>
      </c>
      <c r="I6" s="78" t="s">
        <v>946</v>
      </c>
      <c r="J6" s="78" t="s">
        <v>947</v>
      </c>
      <c r="K6" s="192" t="s">
        <v>179</v>
      </c>
      <c r="L6" s="192" t="s">
        <v>939</v>
      </c>
      <c r="M6" s="104" t="s">
        <v>940</v>
      </c>
      <c r="N6" s="244"/>
      <c r="O6" s="77" t="s">
        <v>948</v>
      </c>
      <c r="P6" s="77" t="s">
        <v>994</v>
      </c>
      <c r="Q6" s="6" t="s">
        <v>833</v>
      </c>
      <c r="R6" s="6"/>
      <c r="S6" s="6"/>
      <c r="T6" s="6"/>
      <c r="U6" s="6"/>
      <c r="V6" s="6"/>
      <c r="W6" s="267" t="s">
        <v>10</v>
      </c>
      <c r="X6" s="22"/>
      <c r="Y6" s="33" t="s">
        <v>19</v>
      </c>
      <c r="Z6" s="22">
        <v>0</v>
      </c>
      <c r="AA6" s="22" t="s">
        <v>19</v>
      </c>
      <c r="AB6" s="23"/>
      <c r="AC6" s="23">
        <v>1000000</v>
      </c>
      <c r="AD6" s="23">
        <v>0</v>
      </c>
      <c r="AE6" s="23" t="s">
        <v>929</v>
      </c>
      <c r="AF6" s="22"/>
      <c r="AG6" s="23" t="s">
        <v>929</v>
      </c>
      <c r="AH6" s="23" t="s">
        <v>929</v>
      </c>
      <c r="AI6" s="43" t="s">
        <v>929</v>
      </c>
      <c r="AJ6" s="22"/>
      <c r="AK6" s="288"/>
      <c r="AL6" s="20"/>
      <c r="AM6" s="20"/>
      <c r="AN6" s="20"/>
    </row>
    <row r="7" spans="1:40" ht="89.25" x14ac:dyDescent="0.2">
      <c r="A7" s="434" t="s">
        <v>72</v>
      </c>
      <c r="B7" s="286" t="s">
        <v>949</v>
      </c>
      <c r="C7" s="21">
        <v>5</v>
      </c>
      <c r="D7" s="78" t="s">
        <v>950</v>
      </c>
      <c r="E7" s="77" t="s">
        <v>951</v>
      </c>
      <c r="F7" s="21" t="s">
        <v>46</v>
      </c>
      <c r="G7" s="207" t="s">
        <v>952</v>
      </c>
      <c r="H7" s="192" t="s">
        <v>953</v>
      </c>
      <c r="I7" s="78" t="s">
        <v>954</v>
      </c>
      <c r="J7" s="78" t="s">
        <v>955</v>
      </c>
      <c r="K7" s="192" t="s">
        <v>179</v>
      </c>
      <c r="L7" s="192" t="s">
        <v>939</v>
      </c>
      <c r="M7" s="104" t="s">
        <v>940</v>
      </c>
      <c r="N7" s="244"/>
      <c r="O7" s="77" t="s">
        <v>956</v>
      </c>
      <c r="P7" s="77" t="s">
        <v>994</v>
      </c>
      <c r="Q7" s="6" t="s">
        <v>833</v>
      </c>
      <c r="R7" s="6"/>
      <c r="S7" s="6"/>
      <c r="T7" s="6"/>
      <c r="U7" s="6"/>
      <c r="V7" s="6"/>
      <c r="W7" s="267" t="s">
        <v>10</v>
      </c>
      <c r="X7" s="22"/>
      <c r="Y7" s="33" t="s">
        <v>19</v>
      </c>
      <c r="Z7" s="22">
        <v>0</v>
      </c>
      <c r="AA7" s="22" t="s">
        <v>19</v>
      </c>
      <c r="AB7" s="23"/>
      <c r="AC7" s="23">
        <v>1000000</v>
      </c>
      <c r="AD7" s="23" t="s">
        <v>930</v>
      </c>
      <c r="AE7" s="23" t="s">
        <v>931</v>
      </c>
      <c r="AF7" s="22"/>
      <c r="AG7" s="23">
        <v>1000000</v>
      </c>
      <c r="AH7" s="23" t="s">
        <v>930</v>
      </c>
      <c r="AI7" s="43" t="s">
        <v>931</v>
      </c>
      <c r="AJ7" s="22"/>
      <c r="AK7" s="288"/>
      <c r="AL7" s="20"/>
      <c r="AM7" s="20"/>
      <c r="AN7" s="20"/>
    </row>
    <row r="8" spans="1:40" ht="25.5" x14ac:dyDescent="0.2">
      <c r="A8" s="382" t="s">
        <v>72</v>
      </c>
      <c r="B8" s="286" t="str">
        <f t="shared" si="1"/>
        <v>Indicatore 6 - Past Due</v>
      </c>
      <c r="C8" s="21">
        <v>6</v>
      </c>
      <c r="D8" s="78" t="s">
        <v>48</v>
      </c>
      <c r="E8" s="77" t="s">
        <v>513</v>
      </c>
      <c r="F8" s="21" t="s">
        <v>279</v>
      </c>
      <c r="G8" s="207" t="s">
        <v>65</v>
      </c>
      <c r="H8" s="192" t="s">
        <v>107</v>
      </c>
      <c r="I8" s="78" t="s">
        <v>59</v>
      </c>
      <c r="J8" s="78" t="s">
        <v>28</v>
      </c>
      <c r="K8" s="192" t="s">
        <v>52</v>
      </c>
      <c r="L8" s="192" t="s">
        <v>106</v>
      </c>
      <c r="M8" s="104" t="s">
        <v>35</v>
      </c>
      <c r="N8" s="244"/>
      <c r="O8" s="77" t="s">
        <v>287</v>
      </c>
      <c r="P8" s="77" t="s">
        <v>529</v>
      </c>
      <c r="Q8" s="6" t="str">
        <f t="shared" ref="Q8:Q33" si="2">IF(P8="ok","clone",0)</f>
        <v>clone</v>
      </c>
      <c r="R8" s="6" t="s">
        <v>10</v>
      </c>
      <c r="S8" s="6" t="s">
        <v>10</v>
      </c>
      <c r="T8" s="6" t="s">
        <v>10</v>
      </c>
      <c r="U8" s="6"/>
      <c r="V8" s="6"/>
      <c r="W8" s="267" t="s">
        <v>4</v>
      </c>
      <c r="X8" s="22"/>
      <c r="Y8" s="33"/>
      <c r="Z8" s="22"/>
      <c r="AA8" s="22"/>
      <c r="AB8" s="23"/>
      <c r="AC8" s="23"/>
      <c r="AD8" s="23"/>
      <c r="AE8" s="23"/>
      <c r="AF8" s="22"/>
      <c r="AG8" s="23"/>
      <c r="AH8" s="23"/>
      <c r="AI8" s="43"/>
      <c r="AJ8" s="22"/>
      <c r="AK8" s="288"/>
      <c r="AL8" s="20"/>
      <c r="AM8" s="20"/>
      <c r="AN8" s="20"/>
    </row>
    <row r="9" spans="1:40" ht="38.25" x14ac:dyDescent="0.2">
      <c r="A9" s="382" t="s">
        <v>72</v>
      </c>
      <c r="B9" s="286" t="str">
        <f t="shared" si="1"/>
        <v>Indicatore 7 - Forborne NPE</v>
      </c>
      <c r="C9" s="21">
        <f t="shared" ref="C9:C21" si="3">C8+1</f>
        <v>7</v>
      </c>
      <c r="D9" s="78" t="s">
        <v>49</v>
      </c>
      <c r="E9" s="77" t="s">
        <v>511</v>
      </c>
      <c r="F9" s="21" t="s">
        <v>279</v>
      </c>
      <c r="G9" s="207" t="s">
        <v>65</v>
      </c>
      <c r="H9" s="192" t="s">
        <v>108</v>
      </c>
      <c r="I9" s="78" t="s">
        <v>28</v>
      </c>
      <c r="J9" s="78" t="s">
        <v>28</v>
      </c>
      <c r="K9" s="192" t="s">
        <v>52</v>
      </c>
      <c r="L9" s="192" t="s">
        <v>106</v>
      </c>
      <c r="M9" s="104" t="s">
        <v>53</v>
      </c>
      <c r="N9" s="244"/>
      <c r="O9" s="77" t="s">
        <v>288</v>
      </c>
      <c r="P9" s="77" t="s">
        <v>529</v>
      </c>
      <c r="Q9" s="6" t="str">
        <f t="shared" si="2"/>
        <v>clone</v>
      </c>
      <c r="R9" s="6" t="s">
        <v>10</v>
      </c>
      <c r="S9" s="6" t="s">
        <v>10</v>
      </c>
      <c r="T9" s="6" t="s">
        <v>10</v>
      </c>
      <c r="U9" s="6"/>
      <c r="V9" s="6"/>
      <c r="W9" s="267" t="s">
        <v>4</v>
      </c>
      <c r="X9" s="22"/>
      <c r="Y9" s="33"/>
      <c r="Z9" s="22"/>
      <c r="AA9" s="22"/>
      <c r="AB9" s="22"/>
      <c r="AC9" s="22"/>
      <c r="AD9" s="22"/>
      <c r="AE9" s="22"/>
      <c r="AF9" s="22"/>
      <c r="AG9" s="22"/>
      <c r="AH9" s="22"/>
      <c r="AI9" s="42"/>
      <c r="AJ9" s="22"/>
      <c r="AK9" s="288"/>
      <c r="AL9" s="20"/>
      <c r="AM9" s="20"/>
      <c r="AN9" s="20"/>
    </row>
    <row r="10" spans="1:40" ht="89.25" x14ac:dyDescent="0.2">
      <c r="A10" s="434" t="s">
        <v>72</v>
      </c>
      <c r="B10" s="286" t="s">
        <v>957</v>
      </c>
      <c r="C10" s="21">
        <v>8</v>
      </c>
      <c r="D10" s="78" t="s">
        <v>958</v>
      </c>
      <c r="E10" s="77" t="s">
        <v>959</v>
      </c>
      <c r="F10" s="21" t="s">
        <v>935</v>
      </c>
      <c r="G10" s="207" t="s">
        <v>65</v>
      </c>
      <c r="H10" s="192" t="s">
        <v>960</v>
      </c>
      <c r="I10" s="78" t="s">
        <v>28</v>
      </c>
      <c r="J10" s="78" t="s">
        <v>28</v>
      </c>
      <c r="K10" s="192" t="s">
        <v>52</v>
      </c>
      <c r="L10" s="192" t="s">
        <v>109</v>
      </c>
      <c r="M10" s="104" t="s">
        <v>961</v>
      </c>
      <c r="N10" s="244"/>
      <c r="O10" s="77" t="s">
        <v>962</v>
      </c>
      <c r="P10" s="77" t="s">
        <v>995</v>
      </c>
      <c r="Q10" s="6">
        <v>1</v>
      </c>
      <c r="R10" s="6"/>
      <c r="S10" s="6"/>
      <c r="T10" s="6"/>
      <c r="U10" s="6"/>
      <c r="V10" s="6"/>
      <c r="W10" s="435" t="s">
        <v>4</v>
      </c>
      <c r="X10" s="22"/>
      <c r="Y10" s="33"/>
      <c r="Z10" s="22"/>
      <c r="AA10" s="22"/>
      <c r="AB10" s="22"/>
      <c r="AC10" s="22"/>
      <c r="AD10" s="22"/>
      <c r="AE10" s="22"/>
      <c r="AF10" s="22"/>
      <c r="AG10" s="22"/>
      <c r="AH10" s="22"/>
      <c r="AI10" s="42"/>
      <c r="AJ10" s="22"/>
      <c r="AK10" s="288"/>
      <c r="AL10" s="20"/>
      <c r="AM10" s="20"/>
      <c r="AN10" s="20"/>
    </row>
    <row r="11" spans="1:40" ht="25.5" x14ac:dyDescent="0.2">
      <c r="A11" s="434" t="s">
        <v>72</v>
      </c>
      <c r="B11" s="286" t="s">
        <v>963</v>
      </c>
      <c r="C11" s="21">
        <v>9</v>
      </c>
      <c r="D11" s="78" t="s">
        <v>964</v>
      </c>
      <c r="E11" s="77" t="s">
        <v>65</v>
      </c>
      <c r="F11" s="21" t="s">
        <v>46</v>
      </c>
      <c r="G11" s="207" t="s">
        <v>65</v>
      </c>
      <c r="H11" s="192" t="s">
        <v>965</v>
      </c>
      <c r="I11" s="78" t="s">
        <v>28</v>
      </c>
      <c r="J11" s="78" t="s">
        <v>28</v>
      </c>
      <c r="K11" s="192" t="s">
        <v>179</v>
      </c>
      <c r="L11" s="192" t="s">
        <v>468</v>
      </c>
      <c r="M11" s="104" t="s">
        <v>35</v>
      </c>
      <c r="N11" s="244"/>
      <c r="O11" s="77" t="s">
        <v>966</v>
      </c>
      <c r="P11" s="77" t="s">
        <v>996</v>
      </c>
      <c r="Q11" s="6">
        <v>1</v>
      </c>
      <c r="R11" s="6"/>
      <c r="S11" s="6"/>
      <c r="T11" s="6"/>
      <c r="U11" s="6"/>
      <c r="V11" s="6"/>
      <c r="W11" s="435" t="s">
        <v>4</v>
      </c>
      <c r="X11" s="22"/>
      <c r="Y11" s="33"/>
      <c r="Z11" s="22"/>
      <c r="AA11" s="22"/>
      <c r="AB11" s="22"/>
      <c r="AC11" s="22"/>
      <c r="AD11" s="22"/>
      <c r="AE11" s="22"/>
      <c r="AF11" s="22"/>
      <c r="AG11" s="22"/>
      <c r="AH11" s="22"/>
      <c r="AI11" s="42"/>
      <c r="AJ11" s="22"/>
      <c r="AK11" s="288"/>
      <c r="AL11" s="20"/>
      <c r="AM11" s="20"/>
      <c r="AN11" s="20"/>
    </row>
    <row r="12" spans="1:40" ht="25.5" x14ac:dyDescent="0.2">
      <c r="A12" s="382" t="s">
        <v>72</v>
      </c>
      <c r="B12" s="286" t="str">
        <f t="shared" si="1"/>
        <v>Indicatore 10 - Protesto di cambiali o di assegni</v>
      </c>
      <c r="C12" s="21">
        <v>10</v>
      </c>
      <c r="D12" s="78" t="s">
        <v>110</v>
      </c>
      <c r="E12" s="77" t="s">
        <v>65</v>
      </c>
      <c r="F12" s="21" t="s">
        <v>279</v>
      </c>
      <c r="G12" s="207" t="s">
        <v>65</v>
      </c>
      <c r="H12" s="192" t="s">
        <v>111</v>
      </c>
      <c r="I12" s="78" t="s">
        <v>28</v>
      </c>
      <c r="J12" s="78" t="s">
        <v>28</v>
      </c>
      <c r="K12" s="192" t="s">
        <v>52</v>
      </c>
      <c r="L12" s="192" t="s">
        <v>114</v>
      </c>
      <c r="M12" s="104" t="s">
        <v>69</v>
      </c>
      <c r="N12" s="244"/>
      <c r="O12" s="77" t="s">
        <v>289</v>
      </c>
      <c r="P12" s="77" t="s">
        <v>529</v>
      </c>
      <c r="Q12" s="6" t="str">
        <f t="shared" si="2"/>
        <v>clone</v>
      </c>
      <c r="R12" s="6" t="s">
        <v>10</v>
      </c>
      <c r="S12" s="6" t="s">
        <v>10</v>
      </c>
      <c r="T12" s="6" t="s">
        <v>10</v>
      </c>
      <c r="U12" s="6"/>
      <c r="V12" s="6"/>
      <c r="W12" s="267" t="s">
        <v>4</v>
      </c>
      <c r="X12" s="22"/>
      <c r="Y12" s="33"/>
      <c r="Z12" s="22"/>
      <c r="AA12" s="22"/>
      <c r="AB12" s="22"/>
      <c r="AC12" s="22"/>
      <c r="AD12" s="22"/>
      <c r="AE12" s="22"/>
      <c r="AF12" s="22"/>
      <c r="AG12" s="22"/>
      <c r="AH12" s="22"/>
      <c r="AI12" s="199"/>
      <c r="AJ12" s="81"/>
      <c r="AK12" s="289"/>
      <c r="AL12" s="290"/>
      <c r="AM12" s="290"/>
      <c r="AN12" s="290"/>
    </row>
    <row r="13" spans="1:40" ht="51" x14ac:dyDescent="0.2">
      <c r="A13" s="382" t="s">
        <v>72</v>
      </c>
      <c r="B13" s="286" t="str">
        <f t="shared" si="1"/>
        <v>Indicatore 11 - Proposta di sistemazione delle esposizioni mediante soluzione a saldo e stralcio</v>
      </c>
      <c r="C13" s="21">
        <f t="shared" si="3"/>
        <v>11</v>
      </c>
      <c r="D13" s="78" t="s">
        <v>112</v>
      </c>
      <c r="E13" s="77" t="s">
        <v>65</v>
      </c>
      <c r="F13" s="21" t="s">
        <v>279</v>
      </c>
      <c r="G13" s="207" t="s">
        <v>65</v>
      </c>
      <c r="H13" s="192" t="s">
        <v>113</v>
      </c>
      <c r="I13" s="78" t="s">
        <v>28</v>
      </c>
      <c r="J13" s="78" t="s">
        <v>28</v>
      </c>
      <c r="K13" s="192" t="s">
        <v>52</v>
      </c>
      <c r="L13" s="192" t="s">
        <v>106</v>
      </c>
      <c r="M13" s="104" t="s">
        <v>55</v>
      </c>
      <c r="N13" s="244"/>
      <c r="O13" s="77" t="s">
        <v>290</v>
      </c>
      <c r="P13" s="77" t="s">
        <v>529</v>
      </c>
      <c r="Q13" s="6" t="str">
        <f t="shared" si="2"/>
        <v>clone</v>
      </c>
      <c r="R13" s="6" t="s">
        <v>10</v>
      </c>
      <c r="S13" s="6" t="s">
        <v>10</v>
      </c>
      <c r="T13" s="6" t="s">
        <v>10</v>
      </c>
      <c r="U13" s="6"/>
      <c r="V13" s="6"/>
      <c r="W13" s="267" t="s">
        <v>4</v>
      </c>
      <c r="X13" s="22"/>
      <c r="Y13" s="33"/>
      <c r="Z13" s="22"/>
      <c r="AA13" s="22"/>
      <c r="AB13" s="22"/>
      <c r="AC13" s="22"/>
      <c r="AD13" s="22"/>
      <c r="AE13" s="22"/>
      <c r="AF13" s="22"/>
      <c r="AG13" s="22"/>
      <c r="AH13" s="22"/>
      <c r="AI13" s="199"/>
      <c r="AJ13" s="81"/>
      <c r="AK13" s="289"/>
      <c r="AL13" s="290"/>
      <c r="AM13" s="290"/>
      <c r="AN13" s="290"/>
    </row>
    <row r="14" spans="1:40" ht="89.25" x14ac:dyDescent="0.2">
      <c r="A14" s="382" t="s">
        <v>72</v>
      </c>
      <c r="B14" s="286" t="str">
        <f t="shared" si="1"/>
        <v>Indicatore 12 - Segnalazione a sofferenze nella Centrale dei Rischi, se di importi congrui</v>
      </c>
      <c r="C14" s="21">
        <f t="shared" si="3"/>
        <v>12</v>
      </c>
      <c r="D14" s="78" t="s">
        <v>115</v>
      </c>
      <c r="E14" s="77" t="s">
        <v>65</v>
      </c>
      <c r="F14" s="21" t="s">
        <v>279</v>
      </c>
      <c r="G14" s="207" t="s">
        <v>65</v>
      </c>
      <c r="H14" s="77" t="s">
        <v>116</v>
      </c>
      <c r="I14" s="78" t="s">
        <v>40</v>
      </c>
      <c r="J14" s="78" t="s">
        <v>41</v>
      </c>
      <c r="K14" s="192" t="s">
        <v>179</v>
      </c>
      <c r="L14" s="192" t="s">
        <v>106</v>
      </c>
      <c r="M14" s="104" t="s">
        <v>56</v>
      </c>
      <c r="N14" s="77" t="s">
        <v>42</v>
      </c>
      <c r="O14" s="245" t="s">
        <v>291</v>
      </c>
      <c r="P14" s="77" t="s">
        <v>529</v>
      </c>
      <c r="Q14" s="6" t="str">
        <f t="shared" si="2"/>
        <v>clone</v>
      </c>
      <c r="R14" s="6" t="s">
        <v>10</v>
      </c>
      <c r="S14" s="6" t="s">
        <v>10</v>
      </c>
      <c r="T14" s="6" t="s">
        <v>10</v>
      </c>
      <c r="U14" s="6"/>
      <c r="V14" s="6"/>
      <c r="W14" s="36" t="s">
        <v>10</v>
      </c>
      <c r="X14" s="55" t="s">
        <v>37</v>
      </c>
      <c r="Y14" s="291" t="s">
        <v>19</v>
      </c>
      <c r="Z14" s="292">
        <v>0</v>
      </c>
      <c r="AA14" s="292">
        <v>100</v>
      </c>
      <c r="AB14" s="292"/>
      <c r="AC14" s="293" t="s">
        <v>38</v>
      </c>
      <c r="AD14" s="294">
        <v>0</v>
      </c>
      <c r="AE14" s="294">
        <v>100</v>
      </c>
      <c r="AF14" s="294"/>
      <c r="AG14" s="292" t="s">
        <v>38</v>
      </c>
      <c r="AH14" s="292" t="s">
        <v>38</v>
      </c>
      <c r="AI14" s="295" t="s">
        <v>38</v>
      </c>
      <c r="AJ14" s="259"/>
      <c r="AK14" s="296" t="s">
        <v>38</v>
      </c>
      <c r="AL14" s="259" t="s">
        <v>38</v>
      </c>
      <c r="AM14" s="290"/>
      <c r="AN14" s="259" t="s">
        <v>38</v>
      </c>
    </row>
    <row r="15" spans="1:40" ht="38.25" x14ac:dyDescent="0.2">
      <c r="A15" s="382" t="s">
        <v>72</v>
      </c>
      <c r="B15" s="286" t="str">
        <f t="shared" si="1"/>
        <v>Indicatore 13 - Inadempimenti rispetto agli obblighi di pagamento dei titoli di debito emessi</v>
      </c>
      <c r="C15" s="21">
        <f t="shared" si="3"/>
        <v>13</v>
      </c>
      <c r="D15" s="78" t="s">
        <v>118</v>
      </c>
      <c r="E15" s="77" t="s">
        <v>65</v>
      </c>
      <c r="F15" s="21" t="s">
        <v>279</v>
      </c>
      <c r="G15" s="207" t="s">
        <v>65</v>
      </c>
      <c r="H15" s="192" t="s">
        <v>119</v>
      </c>
      <c r="I15" s="78"/>
      <c r="J15" s="78"/>
      <c r="K15" s="192" t="s">
        <v>52</v>
      </c>
      <c r="L15" s="192" t="s">
        <v>114</v>
      </c>
      <c r="M15" s="104" t="s">
        <v>69</v>
      </c>
      <c r="N15" s="244"/>
      <c r="O15" s="77" t="s">
        <v>292</v>
      </c>
      <c r="P15" s="77" t="s">
        <v>529</v>
      </c>
      <c r="Q15" s="6" t="str">
        <f t="shared" si="2"/>
        <v>clone</v>
      </c>
      <c r="R15" s="6" t="s">
        <v>10</v>
      </c>
      <c r="S15" s="6" t="s">
        <v>10</v>
      </c>
      <c r="T15" s="6" t="s">
        <v>10</v>
      </c>
      <c r="U15" s="6"/>
      <c r="V15" s="6"/>
      <c r="W15" s="267" t="s">
        <v>4</v>
      </c>
      <c r="X15" s="22"/>
      <c r="Y15" s="33"/>
      <c r="Z15" s="22"/>
      <c r="AA15" s="22"/>
      <c r="AB15" s="22"/>
      <c r="AC15" s="22"/>
      <c r="AD15" s="22"/>
      <c r="AE15" s="22"/>
      <c r="AF15" s="22"/>
      <c r="AG15" s="22"/>
      <c r="AH15" s="22"/>
      <c r="AI15" s="199"/>
      <c r="AJ15" s="81"/>
      <c r="AK15" s="289"/>
      <c r="AL15" s="290"/>
      <c r="AM15" s="290"/>
      <c r="AN15" s="290"/>
    </row>
    <row r="16" spans="1:40" ht="63.75" x14ac:dyDescent="0.2">
      <c r="A16" s="398" t="s">
        <v>72</v>
      </c>
      <c r="B16" s="399" t="str">
        <f t="shared" si="1"/>
        <v>Indicatore 14 - Avvio di una procedura concorsuale per il debitore</v>
      </c>
      <c r="C16" s="21">
        <f t="shared" si="3"/>
        <v>14</v>
      </c>
      <c r="D16" s="78" t="s">
        <v>120</v>
      </c>
      <c r="E16" s="77" t="s">
        <v>58</v>
      </c>
      <c r="F16" s="21" t="s">
        <v>279</v>
      </c>
      <c r="G16" s="207" t="s">
        <v>65</v>
      </c>
      <c r="H16" s="192" t="s">
        <v>121</v>
      </c>
      <c r="I16" s="78"/>
      <c r="J16" s="78"/>
      <c r="K16" s="192" t="s">
        <v>52</v>
      </c>
      <c r="L16" s="47" t="s">
        <v>468</v>
      </c>
      <c r="M16" s="208" t="s">
        <v>259</v>
      </c>
      <c r="N16" s="244"/>
      <c r="O16" s="391" t="s">
        <v>317</v>
      </c>
      <c r="P16" s="407" t="s">
        <v>850</v>
      </c>
      <c r="Q16" s="6" t="s">
        <v>833</v>
      </c>
      <c r="R16" s="6"/>
      <c r="S16" s="6"/>
      <c r="T16" s="6"/>
      <c r="U16" s="6"/>
      <c r="V16" s="6"/>
      <c r="W16" s="267" t="s">
        <v>4</v>
      </c>
      <c r="X16" s="22"/>
      <c r="Y16" s="33"/>
      <c r="Z16" s="22"/>
      <c r="AA16" s="22"/>
      <c r="AB16" s="22"/>
      <c r="AC16" s="22"/>
      <c r="AD16" s="22"/>
      <c r="AE16" s="22"/>
      <c r="AF16" s="22"/>
      <c r="AG16" s="22"/>
      <c r="AH16" s="22"/>
      <c r="AI16" s="199"/>
      <c r="AJ16" s="81"/>
      <c r="AK16" s="289"/>
      <c r="AL16" s="290"/>
      <c r="AM16" s="290"/>
      <c r="AN16" s="290"/>
    </row>
    <row r="17" spans="1:40" ht="25.5" x14ac:dyDescent="0.2">
      <c r="A17" s="382" t="s">
        <v>72</v>
      </c>
      <c r="B17" s="286" t="str">
        <f t="shared" si="1"/>
        <v>Indicatore 15 - Gravi fenomeni gestione personale</v>
      </c>
      <c r="C17" s="21">
        <f t="shared" si="3"/>
        <v>15</v>
      </c>
      <c r="D17" s="209" t="s">
        <v>90</v>
      </c>
      <c r="E17" s="77" t="s">
        <v>65</v>
      </c>
      <c r="F17" s="21" t="s">
        <v>279</v>
      </c>
      <c r="G17" s="189" t="s">
        <v>103</v>
      </c>
      <c r="H17" s="246" t="s">
        <v>78</v>
      </c>
      <c r="I17" s="78"/>
      <c r="J17" s="78"/>
      <c r="K17" s="192" t="s">
        <v>52</v>
      </c>
      <c r="L17" s="192" t="s">
        <v>114</v>
      </c>
      <c r="M17" s="104" t="s">
        <v>69</v>
      </c>
      <c r="N17" s="193" t="s">
        <v>98</v>
      </c>
      <c r="O17" s="77" t="s">
        <v>293</v>
      </c>
      <c r="P17" s="77" t="s">
        <v>529</v>
      </c>
      <c r="Q17" s="6" t="str">
        <f t="shared" si="2"/>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38.25" x14ac:dyDescent="0.2">
      <c r="A18" s="382" t="s">
        <v>72</v>
      </c>
      <c r="B18" s="286" t="str">
        <f t="shared" si="1"/>
        <v>Indicatore 17 - Decanalizzazione ed emissione di portafoglio comodo o abusivo</v>
      </c>
      <c r="C18" s="21">
        <v>17</v>
      </c>
      <c r="D18" s="209" t="s">
        <v>80</v>
      </c>
      <c r="E18" s="77" t="s">
        <v>65</v>
      </c>
      <c r="F18" s="21" t="s">
        <v>279</v>
      </c>
      <c r="G18" s="189" t="s">
        <v>103</v>
      </c>
      <c r="H18" s="246" t="s">
        <v>80</v>
      </c>
      <c r="I18" s="78"/>
      <c r="J18" s="78"/>
      <c r="K18" s="192" t="s">
        <v>52</v>
      </c>
      <c r="L18" s="192" t="s">
        <v>114</v>
      </c>
      <c r="M18" s="104" t="s">
        <v>69</v>
      </c>
      <c r="N18" s="193" t="s">
        <v>98</v>
      </c>
      <c r="O18" s="77" t="s">
        <v>294</v>
      </c>
      <c r="P18" s="77" t="s">
        <v>529</v>
      </c>
      <c r="Q18" s="6" t="str">
        <f t="shared" si="2"/>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38.25" x14ac:dyDescent="0.2">
      <c r="A19" s="382" t="s">
        <v>72</v>
      </c>
      <c r="B19" s="286" t="str">
        <f t="shared" si="1"/>
        <v>Indicatore 18 - Coinvolgimento in reati gravi con conseguenze economiche e giudiziali</v>
      </c>
      <c r="C19" s="21">
        <f t="shared" si="3"/>
        <v>18</v>
      </c>
      <c r="D19" s="209" t="s">
        <v>91</v>
      </c>
      <c r="E19" s="77" t="s">
        <v>65</v>
      </c>
      <c r="F19" s="21" t="s">
        <v>279</v>
      </c>
      <c r="G19" s="189" t="s">
        <v>103</v>
      </c>
      <c r="H19" s="246" t="s">
        <v>81</v>
      </c>
      <c r="I19" s="78"/>
      <c r="J19" s="78"/>
      <c r="K19" s="192" t="s">
        <v>52</v>
      </c>
      <c r="L19" s="192" t="s">
        <v>114</v>
      </c>
      <c r="M19" s="104" t="s">
        <v>69</v>
      </c>
      <c r="N19" s="193" t="s">
        <v>98</v>
      </c>
      <c r="O19" s="77" t="s">
        <v>295</v>
      </c>
      <c r="P19" s="77" t="s">
        <v>529</v>
      </c>
      <c r="Q19" s="6" t="str">
        <f t="shared" si="2"/>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38.25" x14ac:dyDescent="0.2">
      <c r="A20" s="401" t="s">
        <v>72</v>
      </c>
      <c r="B20" s="399" t="str">
        <f t="shared" si="1"/>
        <v>Indicatore 19 - Richiesta ammissione ad una procedura concorsuale per il debitore</v>
      </c>
      <c r="C20" s="21">
        <f t="shared" si="3"/>
        <v>19</v>
      </c>
      <c r="D20" s="209" t="s">
        <v>92</v>
      </c>
      <c r="E20" s="77" t="s">
        <v>65</v>
      </c>
      <c r="F20" s="21" t="s">
        <v>279</v>
      </c>
      <c r="G20" s="189" t="s">
        <v>103</v>
      </c>
      <c r="H20" s="246" t="s">
        <v>82</v>
      </c>
      <c r="I20" s="78"/>
      <c r="J20" s="78"/>
      <c r="K20" s="192" t="s">
        <v>52</v>
      </c>
      <c r="L20" s="47" t="s">
        <v>468</v>
      </c>
      <c r="M20" s="208" t="s">
        <v>259</v>
      </c>
      <c r="N20" s="193" t="s">
        <v>98</v>
      </c>
      <c r="O20" s="391" t="s">
        <v>315</v>
      </c>
      <c r="P20" s="407" t="s">
        <v>851</v>
      </c>
      <c r="Q20" s="6" t="s">
        <v>833</v>
      </c>
      <c r="R20" s="6"/>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ht="38.25" x14ac:dyDescent="0.2">
      <c r="A21" s="401" t="s">
        <v>72</v>
      </c>
      <c r="B21" s="399" t="str">
        <f t="shared" si="1"/>
        <v>Indicatore 20 - Deposito/Pubblicazione di accordo ristrutturazione per liquidazione</v>
      </c>
      <c r="C21" s="21">
        <f t="shared" si="3"/>
        <v>20</v>
      </c>
      <c r="D21" s="209" t="s">
        <v>93</v>
      </c>
      <c r="E21" s="77" t="s">
        <v>65</v>
      </c>
      <c r="F21" s="21" t="s">
        <v>279</v>
      </c>
      <c r="G21" s="189" t="s">
        <v>103</v>
      </c>
      <c r="H21" s="246" t="s">
        <v>83</v>
      </c>
      <c r="I21" s="78"/>
      <c r="J21" s="78"/>
      <c r="K21" s="192" t="s">
        <v>52</v>
      </c>
      <c r="L21" s="47" t="s">
        <v>468</v>
      </c>
      <c r="M21" s="208" t="s">
        <v>259</v>
      </c>
      <c r="N21" s="193" t="s">
        <v>98</v>
      </c>
      <c r="O21" s="391" t="s">
        <v>316</v>
      </c>
      <c r="P21" s="407" t="s">
        <v>852</v>
      </c>
      <c r="Q21" s="6" t="s">
        <v>833</v>
      </c>
      <c r="R21" s="6"/>
      <c r="S21" s="6"/>
      <c r="T21" s="6"/>
      <c r="U21" s="6"/>
      <c r="V21" s="6"/>
      <c r="W21" s="267" t="s">
        <v>4</v>
      </c>
      <c r="X21" s="22"/>
      <c r="Y21" s="33"/>
      <c r="Z21" s="22"/>
      <c r="AA21" s="22"/>
      <c r="AB21" s="22"/>
      <c r="AC21" s="22"/>
      <c r="AD21" s="22"/>
      <c r="AE21" s="22"/>
      <c r="AF21" s="22"/>
      <c r="AG21" s="22"/>
      <c r="AH21" s="22"/>
      <c r="AI21" s="42"/>
      <c r="AJ21" s="22"/>
      <c r="AK21" s="288"/>
      <c r="AL21" s="20"/>
      <c r="AM21" s="20"/>
      <c r="AN21" s="20"/>
    </row>
    <row r="22" spans="1:40" ht="38.25" x14ac:dyDescent="0.2">
      <c r="A22" s="434" t="s">
        <v>72</v>
      </c>
      <c r="B22" s="399" t="s">
        <v>967</v>
      </c>
      <c r="C22" s="21">
        <v>21</v>
      </c>
      <c r="D22" s="209" t="s">
        <v>968</v>
      </c>
      <c r="E22" s="77" t="s">
        <v>65</v>
      </c>
      <c r="F22" s="21" t="s">
        <v>46</v>
      </c>
      <c r="G22" s="189" t="s">
        <v>103</v>
      </c>
      <c r="H22" s="246" t="s">
        <v>969</v>
      </c>
      <c r="I22" s="78"/>
      <c r="J22" s="78"/>
      <c r="K22" s="192" t="s">
        <v>52</v>
      </c>
      <c r="L22" s="47" t="s">
        <v>114</v>
      </c>
      <c r="M22" s="208" t="s">
        <v>69</v>
      </c>
      <c r="N22" s="193" t="s">
        <v>98</v>
      </c>
      <c r="O22" s="55" t="s">
        <v>970</v>
      </c>
      <c r="P22" s="55" t="s">
        <v>997</v>
      </c>
      <c r="Q22" s="6">
        <v>1</v>
      </c>
      <c r="R22" s="6"/>
      <c r="S22" s="6"/>
      <c r="T22" s="6"/>
      <c r="U22" s="6"/>
      <c r="V22" s="6"/>
      <c r="W22" s="435" t="s">
        <v>4</v>
      </c>
      <c r="X22" s="22"/>
      <c r="Y22" s="33"/>
      <c r="Z22" s="22"/>
      <c r="AA22" s="22"/>
      <c r="AB22" s="22"/>
      <c r="AC22" s="22"/>
      <c r="AD22" s="22"/>
      <c r="AE22" s="22"/>
      <c r="AF22" s="22"/>
      <c r="AG22" s="22"/>
      <c r="AH22" s="22"/>
      <c r="AI22" s="42"/>
      <c r="AJ22" s="22"/>
      <c r="AK22" s="288"/>
      <c r="AL22" s="20"/>
      <c r="AM22" s="20"/>
      <c r="AN22" s="20"/>
    </row>
    <row r="23" spans="1:40" ht="38.25" x14ac:dyDescent="0.2">
      <c r="A23" s="382" t="s">
        <v>72</v>
      </c>
      <c r="B23" s="286" t="str">
        <f t="shared" si="1"/>
        <v>Indicatore 22 - Debiti scaduti di importo significativo nei confronti di Enti pubblici</v>
      </c>
      <c r="C23" s="21">
        <v>22</v>
      </c>
      <c r="D23" s="209" t="s">
        <v>94</v>
      </c>
      <c r="E23" s="77" t="s">
        <v>65</v>
      </c>
      <c r="F23" s="21" t="s">
        <v>279</v>
      </c>
      <c r="G23" s="189" t="s">
        <v>103</v>
      </c>
      <c r="H23" s="246" t="s">
        <v>84</v>
      </c>
      <c r="I23" s="78"/>
      <c r="J23" s="78"/>
      <c r="K23" s="192" t="s">
        <v>52</v>
      </c>
      <c r="L23" s="192" t="s">
        <v>114</v>
      </c>
      <c r="M23" s="104" t="s">
        <v>69</v>
      </c>
      <c r="N23" s="193" t="s">
        <v>98</v>
      </c>
      <c r="O23" s="77" t="s">
        <v>296</v>
      </c>
      <c r="P23" s="77" t="s">
        <v>529</v>
      </c>
      <c r="Q23" s="6" t="str">
        <f t="shared" si="2"/>
        <v>clone</v>
      </c>
      <c r="R23" s="6" t="s">
        <v>10</v>
      </c>
      <c r="S23" s="6" t="s">
        <v>10</v>
      </c>
      <c r="T23" s="6" t="s">
        <v>10</v>
      </c>
      <c r="U23" s="6"/>
      <c r="V23" s="6"/>
      <c r="W23" s="267" t="s">
        <v>4</v>
      </c>
      <c r="X23" s="22"/>
      <c r="Y23" s="33"/>
      <c r="Z23" s="22"/>
      <c r="AA23" s="22"/>
      <c r="AB23" s="22"/>
      <c r="AC23" s="22"/>
      <c r="AD23" s="22"/>
      <c r="AE23" s="22"/>
      <c r="AF23" s="22"/>
      <c r="AG23" s="22"/>
      <c r="AH23" s="22"/>
      <c r="AI23" s="42"/>
      <c r="AJ23" s="22"/>
      <c r="AK23" s="288"/>
      <c r="AL23" s="20"/>
      <c r="AM23" s="20"/>
      <c r="AN23" s="20"/>
    </row>
    <row r="24" spans="1:40" ht="25.5" x14ac:dyDescent="0.2">
      <c r="A24" s="434" t="s">
        <v>72</v>
      </c>
      <c r="B24" s="286" t="s">
        <v>971</v>
      </c>
      <c r="C24" s="21">
        <v>25</v>
      </c>
      <c r="D24" s="209" t="s">
        <v>972</v>
      </c>
      <c r="E24" s="77" t="s">
        <v>973</v>
      </c>
      <c r="F24" s="21" t="s">
        <v>280</v>
      </c>
      <c r="G24" s="189" t="s">
        <v>65</v>
      </c>
      <c r="H24" s="246" t="s">
        <v>974</v>
      </c>
      <c r="I24" s="78"/>
      <c r="J24" s="78"/>
      <c r="K24" s="192" t="s">
        <v>540</v>
      </c>
      <c r="L24" s="192" t="s">
        <v>106</v>
      </c>
      <c r="M24" s="104" t="s">
        <v>975</v>
      </c>
      <c r="N24" s="193" t="s">
        <v>976</v>
      </c>
      <c r="O24" s="77" t="s">
        <v>977</v>
      </c>
      <c r="P24" s="77" t="s">
        <v>994</v>
      </c>
      <c r="Q24" s="6" t="s">
        <v>833</v>
      </c>
      <c r="R24" s="6"/>
      <c r="S24" s="6"/>
      <c r="T24" s="6"/>
      <c r="U24" s="6"/>
      <c r="V24" s="6"/>
      <c r="W24" s="267" t="s">
        <v>4</v>
      </c>
      <c r="X24" s="22" t="s">
        <v>978</v>
      </c>
      <c r="Y24" s="33"/>
      <c r="Z24" s="22"/>
      <c r="AA24" s="22"/>
      <c r="AB24" s="22"/>
      <c r="AC24" s="22"/>
      <c r="AD24" s="22"/>
      <c r="AE24" s="22"/>
      <c r="AF24" s="22"/>
      <c r="AG24" s="22"/>
      <c r="AH24" s="22"/>
      <c r="AI24" s="42"/>
      <c r="AJ24" s="22"/>
      <c r="AK24" s="288"/>
      <c r="AL24" s="20"/>
      <c r="AM24" s="20"/>
      <c r="AN24" s="20"/>
    </row>
    <row r="25" spans="1:40" ht="25.5" x14ac:dyDescent="0.2">
      <c r="A25" s="382" t="s">
        <v>72</v>
      </c>
      <c r="B25" s="286" t="str">
        <f t="shared" si="1"/>
        <v>Indicatore 26 - Past due public creditors / employees</v>
      </c>
      <c r="C25" s="21">
        <v>26</v>
      </c>
      <c r="D25" s="78" t="s">
        <v>61</v>
      </c>
      <c r="E25" s="77" t="s">
        <v>514</v>
      </c>
      <c r="F25" s="21" t="s">
        <v>279</v>
      </c>
      <c r="G25" s="189" t="s">
        <v>103</v>
      </c>
      <c r="H25" s="192" t="s">
        <v>128</v>
      </c>
      <c r="I25" s="78"/>
      <c r="J25" s="78"/>
      <c r="K25" s="192" t="s">
        <v>52</v>
      </c>
      <c r="L25" s="192" t="s">
        <v>114</v>
      </c>
      <c r="M25" s="104" t="s">
        <v>69</v>
      </c>
      <c r="N25" s="193" t="s">
        <v>98</v>
      </c>
      <c r="O25" s="77" t="s">
        <v>297</v>
      </c>
      <c r="P25" s="77" t="s">
        <v>529</v>
      </c>
      <c r="Q25" s="6" t="str">
        <f t="shared" si="2"/>
        <v>clone</v>
      </c>
      <c r="R25" s="6" t="s">
        <v>10</v>
      </c>
      <c r="S25" s="6" t="s">
        <v>10</v>
      </c>
      <c r="T25" s="6" t="s">
        <v>10</v>
      </c>
      <c r="U25" s="6"/>
      <c r="V25" s="6"/>
      <c r="W25" s="267" t="s">
        <v>4</v>
      </c>
      <c r="X25" s="22"/>
      <c r="Y25" s="33"/>
      <c r="Z25" s="22"/>
      <c r="AA25" s="22"/>
      <c r="AB25" s="22"/>
      <c r="AC25" s="22"/>
      <c r="AD25" s="22"/>
      <c r="AE25" s="22"/>
      <c r="AF25" s="22"/>
      <c r="AG25" s="22"/>
      <c r="AH25" s="22"/>
      <c r="AI25" s="42"/>
      <c r="AJ25" s="22"/>
      <c r="AK25" s="288"/>
      <c r="AL25" s="20"/>
      <c r="AM25" s="20"/>
      <c r="AN25" s="20"/>
    </row>
    <row r="26" spans="1:40" ht="25.5" x14ac:dyDescent="0.2">
      <c r="A26" s="382" t="s">
        <v>72</v>
      </c>
      <c r="B26" s="286" t="str">
        <f t="shared" si="1"/>
        <v>Indicatore 27 - Collateral Value Decrease</v>
      </c>
      <c r="C26" s="21">
        <v>27</v>
      </c>
      <c r="D26" s="78" t="s">
        <v>62</v>
      </c>
      <c r="E26" s="77" t="s">
        <v>515</v>
      </c>
      <c r="F26" s="21" t="s">
        <v>279</v>
      </c>
      <c r="G26" s="189" t="s">
        <v>103</v>
      </c>
      <c r="H26" s="192" t="s">
        <v>130</v>
      </c>
      <c r="I26" s="78"/>
      <c r="J26" s="78"/>
      <c r="K26" s="192" t="s">
        <v>52</v>
      </c>
      <c r="L26" s="192" t="s">
        <v>114</v>
      </c>
      <c r="M26" s="104" t="s">
        <v>69</v>
      </c>
      <c r="N26" s="193" t="s">
        <v>98</v>
      </c>
      <c r="O26" s="77" t="s">
        <v>298</v>
      </c>
      <c r="P26" s="77" t="s">
        <v>529</v>
      </c>
      <c r="Q26" s="6" t="str">
        <f t="shared" si="2"/>
        <v>clone</v>
      </c>
      <c r="R26" s="6" t="s">
        <v>10</v>
      </c>
      <c r="S26" s="6" t="s">
        <v>10</v>
      </c>
      <c r="T26" s="6" t="s">
        <v>10</v>
      </c>
      <c r="U26" s="6"/>
      <c r="V26" s="6"/>
      <c r="W26" s="267" t="s">
        <v>4</v>
      </c>
      <c r="X26" s="22"/>
      <c r="Y26" s="33"/>
      <c r="Z26" s="22"/>
      <c r="AA26" s="22"/>
      <c r="AB26" s="22"/>
      <c r="AC26" s="22"/>
      <c r="AD26" s="22"/>
      <c r="AE26" s="22"/>
      <c r="AF26" s="22"/>
      <c r="AG26" s="22"/>
      <c r="AH26" s="22"/>
      <c r="AI26" s="42"/>
      <c r="AJ26" s="22"/>
      <c r="AK26" s="288"/>
      <c r="AL26" s="20"/>
      <c r="AM26" s="20"/>
      <c r="AN26" s="20"/>
    </row>
    <row r="27" spans="1:40" ht="25.5" x14ac:dyDescent="0.2">
      <c r="A27" s="382" t="s">
        <v>72</v>
      </c>
      <c r="B27" s="286" t="str">
        <f t="shared" si="1"/>
        <v>Indicatore 28 - Delta Cashflow</v>
      </c>
      <c r="C27" s="21">
        <v>28</v>
      </c>
      <c r="D27" s="78" t="s">
        <v>63</v>
      </c>
      <c r="E27" s="77" t="s">
        <v>516</v>
      </c>
      <c r="F27" s="21" t="s">
        <v>279</v>
      </c>
      <c r="G27" s="189" t="s">
        <v>103</v>
      </c>
      <c r="H27" s="192" t="s">
        <v>129</v>
      </c>
      <c r="I27" s="78"/>
      <c r="J27" s="78"/>
      <c r="K27" s="192" t="s">
        <v>52</v>
      </c>
      <c r="L27" s="192" t="s">
        <v>114</v>
      </c>
      <c r="M27" s="104" t="s">
        <v>69</v>
      </c>
      <c r="N27" s="193" t="s">
        <v>98</v>
      </c>
      <c r="O27" s="77" t="s">
        <v>299</v>
      </c>
      <c r="P27" s="77" t="s">
        <v>529</v>
      </c>
      <c r="Q27" s="6" t="str">
        <f t="shared" si="2"/>
        <v>clone</v>
      </c>
      <c r="R27" s="6" t="s">
        <v>10</v>
      </c>
      <c r="S27" s="6" t="s">
        <v>10</v>
      </c>
      <c r="T27" s="6" t="s">
        <v>10</v>
      </c>
      <c r="U27" s="6"/>
      <c r="V27" s="6"/>
      <c r="W27" s="267" t="s">
        <v>4</v>
      </c>
      <c r="X27" s="22"/>
      <c r="Y27" s="33"/>
      <c r="Z27" s="22"/>
      <c r="AA27" s="22"/>
      <c r="AB27" s="22"/>
      <c r="AC27" s="22"/>
      <c r="AD27" s="22"/>
      <c r="AE27" s="22"/>
      <c r="AF27" s="22"/>
      <c r="AG27" s="22"/>
      <c r="AH27" s="22"/>
      <c r="AI27" s="42"/>
      <c r="AJ27" s="22"/>
      <c r="AK27" s="288"/>
      <c r="AL27" s="20"/>
      <c r="AM27" s="20"/>
      <c r="AN27" s="20"/>
    </row>
    <row r="28" spans="1:40" ht="25.5" x14ac:dyDescent="0.2">
      <c r="A28" s="382" t="s">
        <v>72</v>
      </c>
      <c r="B28" s="286" t="str">
        <f t="shared" si="1"/>
        <v>Indicatore 29 - Covenant Breach</v>
      </c>
      <c r="C28" s="21">
        <v>29</v>
      </c>
      <c r="D28" s="78" t="s">
        <v>64</v>
      </c>
      <c r="E28" s="77" t="s">
        <v>517</v>
      </c>
      <c r="F28" s="21" t="s">
        <v>279</v>
      </c>
      <c r="G28" s="189" t="s">
        <v>103</v>
      </c>
      <c r="H28" s="192" t="s">
        <v>151</v>
      </c>
      <c r="I28" s="78"/>
      <c r="J28" s="78"/>
      <c r="K28" s="192" t="s">
        <v>52</v>
      </c>
      <c r="L28" s="192" t="s">
        <v>468</v>
      </c>
      <c r="M28" s="104" t="s">
        <v>70</v>
      </c>
      <c r="N28" s="244" t="s">
        <v>64</v>
      </c>
      <c r="O28" s="77" t="s">
        <v>300</v>
      </c>
      <c r="P28" s="77" t="s">
        <v>529</v>
      </c>
      <c r="Q28" s="6" t="str">
        <f t="shared" si="2"/>
        <v>clone</v>
      </c>
      <c r="R28" s="6" t="s">
        <v>10</v>
      </c>
      <c r="S28" s="6" t="s">
        <v>10</v>
      </c>
      <c r="T28" s="6" t="s">
        <v>10</v>
      </c>
      <c r="U28" s="6"/>
      <c r="V28" s="6"/>
      <c r="W28" s="267" t="s">
        <v>4</v>
      </c>
      <c r="X28" s="22"/>
      <c r="Y28" s="33"/>
      <c r="Z28" s="22"/>
      <c r="AA28" s="22"/>
      <c r="AB28" s="22"/>
      <c r="AC28" s="22"/>
      <c r="AD28" s="22"/>
      <c r="AE28" s="22"/>
      <c r="AF28" s="22"/>
      <c r="AG28" s="22"/>
      <c r="AH28" s="22"/>
      <c r="AI28" s="42"/>
      <c r="AJ28" s="22"/>
      <c r="AK28" s="288"/>
      <c r="AL28" s="20"/>
      <c r="AM28" s="20"/>
      <c r="AN28" s="20"/>
    </row>
    <row r="29" spans="1:40" ht="25.5" x14ac:dyDescent="0.2">
      <c r="A29" s="434" t="s">
        <v>72</v>
      </c>
      <c r="B29" s="286" t="s">
        <v>979</v>
      </c>
      <c r="C29" s="21">
        <v>30</v>
      </c>
      <c r="D29" s="78" t="s">
        <v>980</v>
      </c>
      <c r="E29" s="77" t="s">
        <v>981</v>
      </c>
      <c r="F29" s="21" t="s">
        <v>39</v>
      </c>
      <c r="G29" s="189" t="s">
        <v>103</v>
      </c>
      <c r="H29" s="190" t="s">
        <v>982</v>
      </c>
      <c r="I29" s="191"/>
      <c r="J29" s="191"/>
      <c r="K29" s="192" t="s">
        <v>52</v>
      </c>
      <c r="L29" s="192" t="s">
        <v>114</v>
      </c>
      <c r="M29" s="104" t="s">
        <v>69</v>
      </c>
      <c r="N29" s="193" t="s">
        <v>98</v>
      </c>
      <c r="O29" s="77" t="s">
        <v>983</v>
      </c>
      <c r="P29" s="77" t="s">
        <v>998</v>
      </c>
      <c r="Q29" s="6">
        <v>1</v>
      </c>
      <c r="R29" s="6"/>
      <c r="S29" s="6"/>
      <c r="T29" s="6"/>
      <c r="U29" s="6"/>
      <c r="V29" s="6"/>
      <c r="W29" s="435" t="s">
        <v>4</v>
      </c>
      <c r="X29" s="22"/>
      <c r="Y29" s="34"/>
      <c r="Z29" s="23"/>
      <c r="AA29" s="23"/>
      <c r="AB29" s="23"/>
      <c r="AC29" s="23"/>
      <c r="AD29" s="23"/>
      <c r="AE29" s="23"/>
      <c r="AF29" s="22"/>
      <c r="AG29" s="23"/>
      <c r="AH29" s="23"/>
      <c r="AI29" s="43"/>
      <c r="AJ29" s="22"/>
      <c r="AK29" s="288"/>
      <c r="AL29" s="20"/>
      <c r="AM29" s="20"/>
      <c r="AN29" s="20"/>
    </row>
    <row r="30" spans="1:40" s="298" customFormat="1" ht="25.5" x14ac:dyDescent="0.2">
      <c r="A30" s="401" t="s">
        <v>72</v>
      </c>
      <c r="B30" s="399" t="str">
        <f>CONCATENATE("Indicatore ",C30," - ",D30)</f>
        <v>Indicatore 31 - Covenant non rispettato e non sanato</v>
      </c>
      <c r="C30" s="21">
        <v>31</v>
      </c>
      <c r="D30" s="78" t="s">
        <v>152</v>
      </c>
      <c r="E30" s="77" t="s">
        <v>65</v>
      </c>
      <c r="F30" s="21" t="s">
        <v>279</v>
      </c>
      <c r="G30" s="189" t="s">
        <v>103</v>
      </c>
      <c r="H30" s="190" t="s">
        <v>154</v>
      </c>
      <c r="I30" s="191"/>
      <c r="J30" s="191"/>
      <c r="K30" s="192" t="s">
        <v>52</v>
      </c>
      <c r="L30" s="192" t="s">
        <v>114</v>
      </c>
      <c r="M30" s="104" t="s">
        <v>69</v>
      </c>
      <c r="N30" s="193"/>
      <c r="O30" s="77" t="s">
        <v>301</v>
      </c>
      <c r="P30" s="77" t="s">
        <v>830</v>
      </c>
      <c r="Q30" s="6">
        <v>1</v>
      </c>
      <c r="R30" s="6" t="s">
        <v>10</v>
      </c>
      <c r="S30" s="6" t="s">
        <v>10</v>
      </c>
      <c r="T30" s="6" t="s">
        <v>10</v>
      </c>
      <c r="U30" s="6"/>
      <c r="V30" s="6"/>
      <c r="W30" s="78"/>
      <c r="X30" s="78"/>
      <c r="Y30" s="194"/>
      <c r="Z30" s="191"/>
      <c r="AA30" s="191"/>
      <c r="AB30" s="191"/>
      <c r="AC30" s="191"/>
      <c r="AD30" s="191"/>
      <c r="AE30" s="191"/>
      <c r="AF30" s="78"/>
      <c r="AG30" s="191"/>
      <c r="AH30" s="191"/>
      <c r="AI30" s="195"/>
      <c r="AJ30" s="78"/>
      <c r="AK30" s="297"/>
      <c r="AL30" s="244"/>
      <c r="AM30" s="244"/>
      <c r="AN30" s="244"/>
    </row>
    <row r="31" spans="1:40" s="298" customFormat="1" ht="38.25" x14ac:dyDescent="0.2">
      <c r="A31" s="434" t="s">
        <v>72</v>
      </c>
      <c r="B31" s="399" t="s">
        <v>984</v>
      </c>
      <c r="C31" s="21">
        <v>33</v>
      </c>
      <c r="D31" s="78" t="s">
        <v>985</v>
      </c>
      <c r="E31" s="77" t="s">
        <v>65</v>
      </c>
      <c r="F31" s="21" t="s">
        <v>923</v>
      </c>
      <c r="G31" s="189" t="s">
        <v>103</v>
      </c>
      <c r="H31" s="190" t="s">
        <v>986</v>
      </c>
      <c r="I31" s="191"/>
      <c r="J31" s="191"/>
      <c r="K31" s="192" t="s">
        <v>52</v>
      </c>
      <c r="L31" s="192" t="s">
        <v>109</v>
      </c>
      <c r="M31" s="104" t="s">
        <v>69</v>
      </c>
      <c r="N31" s="193" t="s">
        <v>98</v>
      </c>
      <c r="O31" s="77" t="s">
        <v>987</v>
      </c>
      <c r="P31" s="77" t="s">
        <v>994</v>
      </c>
      <c r="Q31" s="6" t="s">
        <v>833</v>
      </c>
      <c r="R31" s="6"/>
      <c r="S31" s="6"/>
      <c r="T31" s="6"/>
      <c r="U31" s="6"/>
      <c r="V31" s="6"/>
      <c r="W31" s="435" t="s">
        <v>4</v>
      </c>
      <c r="X31" s="78"/>
      <c r="Y31" s="194"/>
      <c r="Z31" s="191"/>
      <c r="AA31" s="191"/>
      <c r="AB31" s="191"/>
      <c r="AC31" s="191"/>
      <c r="AD31" s="191"/>
      <c r="AE31" s="191"/>
      <c r="AF31" s="78"/>
      <c r="AG31" s="191"/>
      <c r="AH31" s="191"/>
      <c r="AI31" s="195"/>
      <c r="AJ31" s="78"/>
      <c r="AK31" s="297"/>
      <c r="AL31" s="244"/>
      <c r="AM31" s="244"/>
      <c r="AN31" s="244"/>
    </row>
    <row r="32" spans="1:40" ht="25.5" x14ac:dyDescent="0.2">
      <c r="A32" s="382" t="s">
        <v>72</v>
      </c>
      <c r="B32" s="286" t="str">
        <f t="shared" si="1"/>
        <v>Indicatore 34 - Incrocio Assegni bancari</v>
      </c>
      <c r="C32" s="21">
        <v>34</v>
      </c>
      <c r="D32" s="78" t="s">
        <v>142</v>
      </c>
      <c r="E32" s="77" t="s">
        <v>65</v>
      </c>
      <c r="F32" s="21" t="s">
        <v>279</v>
      </c>
      <c r="G32" s="189" t="s">
        <v>103</v>
      </c>
      <c r="H32" s="190" t="s">
        <v>144</v>
      </c>
      <c r="I32" s="191"/>
      <c r="J32" s="191"/>
      <c r="K32" s="192" t="s">
        <v>52</v>
      </c>
      <c r="L32" s="192" t="s">
        <v>109</v>
      </c>
      <c r="M32" s="104" t="s">
        <v>69</v>
      </c>
      <c r="N32" s="193" t="s">
        <v>98</v>
      </c>
      <c r="O32" s="77" t="s">
        <v>302</v>
      </c>
      <c r="P32" s="77" t="s">
        <v>529</v>
      </c>
      <c r="Q32" s="6" t="str">
        <f t="shared" si="2"/>
        <v>clone</v>
      </c>
      <c r="R32" s="6" t="s">
        <v>10</v>
      </c>
      <c r="S32" s="6" t="s">
        <v>10</v>
      </c>
      <c r="T32" s="6" t="s">
        <v>10</v>
      </c>
      <c r="U32" s="6"/>
      <c r="V32" s="6"/>
      <c r="W32" s="267" t="s">
        <v>4</v>
      </c>
      <c r="X32" s="22"/>
      <c r="Y32" s="34"/>
      <c r="Z32" s="23"/>
      <c r="AA32" s="23"/>
      <c r="AB32" s="23"/>
      <c r="AC32" s="23"/>
      <c r="AD32" s="23"/>
      <c r="AE32" s="23"/>
      <c r="AF32" s="22"/>
      <c r="AG32" s="23"/>
      <c r="AH32" s="23"/>
      <c r="AI32" s="43"/>
      <c r="AJ32" s="22"/>
      <c r="AK32" s="288"/>
      <c r="AL32" s="20"/>
      <c r="AM32" s="20"/>
      <c r="AN32" s="20"/>
    </row>
    <row r="33" spans="1:40" ht="38.25" x14ac:dyDescent="0.2">
      <c r="A33" s="382" t="s">
        <v>72</v>
      </c>
      <c r="B33" s="286" t="str">
        <f t="shared" si="1"/>
        <v>Indicatore 35 - Coinvolgimento famigliari in reati gravi</v>
      </c>
      <c r="C33" s="21">
        <f>C32+1</f>
        <v>35</v>
      </c>
      <c r="D33" s="78" t="s">
        <v>143</v>
      </c>
      <c r="E33" s="77" t="s">
        <v>65</v>
      </c>
      <c r="F33" s="21" t="s">
        <v>279</v>
      </c>
      <c r="G33" s="189" t="s">
        <v>103</v>
      </c>
      <c r="H33" s="190" t="s">
        <v>145</v>
      </c>
      <c r="I33" s="191"/>
      <c r="J33" s="191"/>
      <c r="K33" s="192" t="s">
        <v>52</v>
      </c>
      <c r="L33" s="192" t="s">
        <v>109</v>
      </c>
      <c r="M33" s="104" t="s">
        <v>69</v>
      </c>
      <c r="N33" s="193" t="s">
        <v>98</v>
      </c>
      <c r="O33" s="77" t="s">
        <v>303</v>
      </c>
      <c r="P33" s="77" t="s">
        <v>529</v>
      </c>
      <c r="Q33" s="6" t="str">
        <f t="shared" si="2"/>
        <v>clone</v>
      </c>
      <c r="R33" s="6" t="s">
        <v>10</v>
      </c>
      <c r="S33" s="6" t="s">
        <v>10</v>
      </c>
      <c r="T33" s="6" t="s">
        <v>10</v>
      </c>
      <c r="U33" s="6"/>
      <c r="V33" s="6"/>
      <c r="W33" s="267" t="s">
        <v>4</v>
      </c>
      <c r="X33" s="22"/>
      <c r="Y33" s="34"/>
      <c r="Z33" s="23"/>
      <c r="AA33" s="23"/>
      <c r="AB33" s="23"/>
      <c r="AC33" s="23"/>
      <c r="AD33" s="23"/>
      <c r="AE33" s="23"/>
      <c r="AF33" s="22"/>
      <c r="AG33" s="23"/>
      <c r="AH33" s="23"/>
      <c r="AI33" s="43"/>
      <c r="AJ33" s="22"/>
      <c r="AK33" s="288"/>
      <c r="AL33" s="20"/>
      <c r="AM33" s="20"/>
      <c r="AN33" s="20"/>
    </row>
    <row r="34" spans="1:40" s="298" customFormat="1" ht="89.25" x14ac:dyDescent="0.2">
      <c r="A34" s="434" t="s">
        <v>72</v>
      </c>
      <c r="B34" s="399" t="str">
        <f t="shared" si="1"/>
        <v>Indicatore 36 - Avvio procedura concorsuale con soglie</v>
      </c>
      <c r="C34" s="21">
        <f>C33+1</f>
        <v>36</v>
      </c>
      <c r="D34" s="78" t="s">
        <v>988</v>
      </c>
      <c r="E34" s="77" t="s">
        <v>58</v>
      </c>
      <c r="F34" s="21" t="s">
        <v>97</v>
      </c>
      <c r="G34" s="189" t="s">
        <v>103</v>
      </c>
      <c r="H34" s="190" t="s">
        <v>989</v>
      </c>
      <c r="I34" s="191"/>
      <c r="J34" s="191"/>
      <c r="K34" s="192" t="s">
        <v>990</v>
      </c>
      <c r="L34" s="192" t="s">
        <v>109</v>
      </c>
      <c r="M34" s="104" t="s">
        <v>991</v>
      </c>
      <c r="N34" s="193" t="s">
        <v>98</v>
      </c>
      <c r="O34" s="77" t="s">
        <v>992</v>
      </c>
      <c r="P34" s="77" t="s">
        <v>999</v>
      </c>
      <c r="Q34" s="6">
        <v>1</v>
      </c>
      <c r="R34" s="6"/>
      <c r="S34" s="6"/>
      <c r="T34" s="6"/>
      <c r="U34" s="6"/>
      <c r="V34" s="6"/>
      <c r="W34" s="435" t="s">
        <v>4</v>
      </c>
      <c r="X34" s="78"/>
      <c r="Y34" s="194"/>
      <c r="Z34" s="191"/>
      <c r="AA34" s="191"/>
      <c r="AB34" s="191"/>
      <c r="AC34" s="191"/>
      <c r="AD34" s="191"/>
      <c r="AE34" s="191"/>
      <c r="AF34" s="78"/>
      <c r="AG34" s="191"/>
      <c r="AH34" s="191"/>
      <c r="AI34" s="195"/>
      <c r="AJ34" s="78"/>
      <c r="AK34" s="297"/>
      <c r="AL34" s="244"/>
      <c r="AM34" s="244"/>
      <c r="AN34" s="244"/>
    </row>
  </sheetData>
  <mergeCells count="4">
    <mergeCell ref="Y1:AB1"/>
    <mergeCell ref="AC1:AF1"/>
    <mergeCell ref="AG1:AJ1"/>
    <mergeCell ref="AK1:AN1"/>
  </mergeCells>
  <conditionalFormatting sqref="T1:T2 T35:T1048576">
    <cfRule type="cellIs" dxfId="86" priority="28" operator="equal">
      <formula>"OK"</formula>
    </cfRule>
    <cfRule type="cellIs" dxfId="85" priority="30" operator="equal">
      <formula>"OK"</formula>
    </cfRule>
  </conditionalFormatting>
  <conditionalFormatting sqref="Q35:S1048576 Q1:S2 Q4:T4 Q8:T9 R5:T7 Q12:T21 R10:T11 Q23:T23 R22:T22 Q25:T28 R24:T24 Q30:T30 R29:T29 Q32:T33 R31:T31">
    <cfRule type="cellIs" dxfId="84" priority="29" operator="equal">
      <formula>"Y"</formula>
    </cfRule>
  </conditionalFormatting>
  <conditionalFormatting sqref="Q3:T3">
    <cfRule type="cellIs" dxfId="83" priority="10" operator="equal">
      <formula>"Y"</formula>
    </cfRule>
  </conditionalFormatting>
  <conditionalFormatting sqref="R34:T34">
    <cfRule type="cellIs" dxfId="82" priority="8" operator="equal">
      <formula>"Y"</formula>
    </cfRule>
  </conditionalFormatting>
  <conditionalFormatting sqref="Q5:Q7">
    <cfRule type="cellIs" dxfId="81" priority="7" operator="equal">
      <formula>"Y"</formula>
    </cfRule>
  </conditionalFormatting>
  <conditionalFormatting sqref="Q10:Q11">
    <cfRule type="cellIs" dxfId="80" priority="6" operator="equal">
      <formula>"Y"</formula>
    </cfRule>
  </conditionalFormatting>
  <conditionalFormatting sqref="Q22">
    <cfRule type="cellIs" dxfId="79" priority="5" operator="equal">
      <formula>"Y"</formula>
    </cfRule>
  </conditionalFormatting>
  <conditionalFormatting sqref="Q24">
    <cfRule type="cellIs" dxfId="78" priority="4" operator="equal">
      <formula>"Y"</formula>
    </cfRule>
  </conditionalFormatting>
  <conditionalFormatting sqref="Q29">
    <cfRule type="cellIs" dxfId="77" priority="3" operator="equal">
      <formula>"Y"</formula>
    </cfRule>
  </conditionalFormatting>
  <conditionalFormatting sqref="Q31">
    <cfRule type="cellIs" dxfId="76" priority="2" operator="equal">
      <formula>"Y"</formula>
    </cfRule>
  </conditionalFormatting>
  <conditionalFormatting sqref="Q34">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6" activePane="bottomRight" state="frozen"/>
      <selection pane="topRight" activeCell="D1" sqref="D1"/>
      <selection pane="bottomLeft" activeCell="A3" sqref="A3"/>
      <selection pane="bottomRight" activeCell="Q6" sqref="Q6"/>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4" t="s">
        <v>12</v>
      </c>
      <c r="AC1" s="444"/>
      <c r="AD1" s="444"/>
      <c r="AE1" s="444" t="s">
        <v>13</v>
      </c>
      <c r="AF1" s="444"/>
      <c r="AG1" s="444"/>
      <c r="AH1" s="444" t="s">
        <v>14</v>
      </c>
      <c r="AI1" s="444"/>
      <c r="AJ1" s="444"/>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0"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8" t="s">
        <v>529</v>
      </c>
      <c r="Q3" s="6" t="s">
        <v>878</v>
      </c>
      <c r="R3" s="6" t="s">
        <v>10</v>
      </c>
      <c r="S3" s="6"/>
      <c r="T3" s="6"/>
      <c r="U3" s="6"/>
      <c r="V3" s="6"/>
      <c r="W3" s="6"/>
      <c r="X3" s="6"/>
      <c r="Y3" s="394"/>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8" t="s">
        <v>529</v>
      </c>
      <c r="Q4" s="6" t="s">
        <v>878</v>
      </c>
      <c r="R4" s="6" t="s">
        <v>10</v>
      </c>
      <c r="S4" s="6"/>
      <c r="T4" s="6"/>
      <c r="U4" s="6"/>
      <c r="V4" s="6"/>
      <c r="W4" s="6"/>
      <c r="X4" s="6"/>
      <c r="Y4" s="394"/>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2" t="s">
        <v>895</v>
      </c>
      <c r="P9" s="392"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4"/>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4"/>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7"/>
      <c r="Z14" s="55" t="s">
        <v>194</v>
      </c>
      <c r="AA14" s="304"/>
      <c r="AB14" s="304"/>
      <c r="AC14" s="397"/>
      <c r="AD14" s="397"/>
      <c r="AE14" s="397"/>
      <c r="AF14" s="397"/>
      <c r="AG14" s="397"/>
      <c r="AH14" s="397"/>
      <c r="AI14" s="397"/>
      <c r="AJ14" s="397"/>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09"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6" t="s">
        <v>666</v>
      </c>
      <c r="N23" s="101" t="s">
        <v>455</v>
      </c>
      <c r="O23" s="192" t="s">
        <v>518</v>
      </c>
      <c r="P23" s="409"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2"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5"/>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S14" sqref="S14"/>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5" t="s">
        <v>12</v>
      </c>
      <c r="Z1" s="446"/>
      <c r="AA1" s="446"/>
      <c r="AB1" s="447"/>
      <c r="AC1" s="445" t="s">
        <v>13</v>
      </c>
      <c r="AD1" s="446"/>
      <c r="AE1" s="446"/>
      <c r="AF1" s="447"/>
      <c r="AG1" s="448" t="s">
        <v>14</v>
      </c>
      <c r="AH1" s="449"/>
      <c r="AI1" s="449"/>
      <c r="AJ1" s="449"/>
      <c r="AK1" s="448" t="s">
        <v>68</v>
      </c>
      <c r="AL1" s="449"/>
      <c r="AM1" s="449"/>
      <c r="AN1" s="449"/>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2"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1" t="s">
        <v>889</v>
      </c>
      <c r="P3" s="420"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19"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19"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4" t="s">
        <v>718</v>
      </c>
      <c r="P6" s="419"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0" t="s">
        <v>892</v>
      </c>
      <c r="P7" s="431"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3"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3" t="s">
        <v>723</v>
      </c>
      <c r="P9" s="432"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4" t="s">
        <v>390</v>
      </c>
      <c r="P10" s="433"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2" t="s">
        <v>725</v>
      </c>
      <c r="P11" s="427"/>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8"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3" t="s">
        <v>391</v>
      </c>
      <c r="P13" s="427"/>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29" t="s">
        <v>364</v>
      </c>
      <c r="P14" s="428"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8"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7"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7"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3"/>
      <c r="P18" s="418"/>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3"/>
      <c r="P19" s="411"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26" activePane="bottomRight" state="frozen"/>
      <selection pane="topRight" activeCell="D1" sqref="D1"/>
      <selection pane="bottomLeft" activeCell="A3" sqref="A3"/>
      <selection pane="bottomRight" activeCell="B27" sqref="B27"/>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4" t="s">
        <v>12</v>
      </c>
      <c r="AB1" s="444"/>
      <c r="AC1" s="444"/>
      <c r="AD1" s="444" t="s">
        <v>13</v>
      </c>
      <c r="AE1" s="444"/>
      <c r="AF1" s="444"/>
      <c r="AG1" s="444" t="s">
        <v>14</v>
      </c>
      <c r="AH1" s="444"/>
      <c r="AI1" s="444"/>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8"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8"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8"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8"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8"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8"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8"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8"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6"/>
      <c r="P13" s="426"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5" t="s">
        <v>823</v>
      </c>
      <c r="P30" s="416"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6"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6"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0"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3" t="s">
        <v>904</v>
      </c>
      <c r="P37" s="423"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5"/>
      <c r="P43" s="425"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2"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4" t="s">
        <v>821</v>
      </c>
      <c r="P53" s="424"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9" t="s">
        <v>12</v>
      </c>
      <c r="Y1" s="440"/>
      <c r="Z1" s="440"/>
      <c r="AA1" s="441"/>
      <c r="AB1" s="439" t="s">
        <v>13</v>
      </c>
      <c r="AC1" s="440"/>
      <c r="AD1" s="440"/>
      <c r="AE1" s="441"/>
      <c r="AF1" s="442" t="s">
        <v>14</v>
      </c>
      <c r="AG1" s="443"/>
      <c r="AH1" s="443"/>
      <c r="AI1" s="443"/>
      <c r="AJ1" s="442" t="s">
        <v>68</v>
      </c>
      <c r="AK1" s="443"/>
      <c r="AL1" s="443"/>
      <c r="AM1" s="443"/>
      <c r="AN1" s="38"/>
      <c r="AO1" s="450" t="s">
        <v>20</v>
      </c>
      <c r="AP1" s="450"/>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2017-06-14T09:50:20Z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