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Document\SpecificheIndicatori\"/>
    </mc:Choice>
  </mc:AlternateContent>
  <bookViews>
    <workbookView xWindow="795" yWindow="465" windowWidth="15600" windowHeight="4845" tabRatio="922" activeTab="5"/>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2" l="1"/>
  <c r="E13" i="12"/>
  <c r="E12" i="12"/>
  <c r="E11" i="12"/>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2"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N223" i="1" l="1"/>
  <c r="CM223" i="1"/>
  <c r="CL223" i="1"/>
  <c r="D213" i="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6" i="36" l="1"/>
  <c r="A18" i="36"/>
  <c r="A14" i="36"/>
  <c r="A15" i="36"/>
  <c r="A25" i="22"/>
  <c r="A17" i="36"/>
  <c r="A6" i="36"/>
  <c r="A12" i="36"/>
  <c r="A5" i="36"/>
  <c r="A13" i="36"/>
  <c r="A11" i="36"/>
  <c r="A9"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<sst xmlns="http://schemas.openxmlformats.org/spreadsheetml/2006/main" count="9595" uniqueCount="2199">
  <si>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</si>
  <si>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</si>
  <si>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</si>
  <si>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</si>
  <si>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</si>
  <si>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</si>
  <si>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</si>
  <si>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</si>
  <si>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</si>
  <si>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</si>
  <si>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</si>
  <si>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</si>
  <si>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</si>
  <si>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</si>
  <si>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</si>
  <si>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</si>
  <si>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</si>
  <si>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</si>
  <si>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</si>
  <si>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</si>
  <si>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</si>
  <si>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</si>
  <si>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</si>
  <si>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</si>
  <si>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</si>
  <si>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</si>
  <si>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</si>
  <si>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</si>
  <si>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</si>
  <si>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</si>
  <si>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</si>
  <si>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</si>
  <si>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</si>
  <si>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</si>
  <si>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</si>
  <si>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</si>
  <si>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</si>
  <si>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</si>
  <si>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</si>
  <si>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</si>
  <si>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</si>
  <si>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</si>
  <si>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</si>
  <si>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</si>
  <si>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</si>
  <si>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</si>
  <si>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</si>
  <si>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</si>
  <si>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</si>
  <si>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</si>
  <si>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</si>
  <si>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</si>
  <si>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</si>
  <si>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</si>
  <si>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</si>
  <si>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</si>
  <si>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</si>
  <si>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</si>
  <si>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</si>
  <si>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</si>
  <si>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</si>
  <si>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</si>
  <si>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</si>
  <si>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</si>
  <si>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</si>
  <si>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</si>
  <si>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</si>
  <si>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</si>
  <si>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</si>
  <si>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</si>
  <si>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</si>
  <si>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</si>
  <si>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</si>
  <si>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</si>
  <si>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</si>
  <si>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</si>
  <si>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</si>
  <si>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</si>
  <si>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</si>
  <si>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</si>
  <si>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</si>
  <si>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</si>
  <si>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</si>
  <si>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</si>
  <si>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</si>
  <si>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</si>
  <si>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</si>
  <si>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</si>
  <si>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</si>
  <si>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</si>
  <si>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</si>
  <si>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</si>
  <si>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</si>
  <si>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</si>
  <si>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</si>
  <si>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</si>
  <si>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</si>
  <si>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</si>
  <si>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</si>
  <si>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</si>
  <si>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</si>
  <si>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</si>
  <si>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</si>
  <si>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</si>
  <si>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</si>
  <si>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</si>
  <si>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</si>
  <si>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</si>
  <si>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</si>
  <si>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</si>
  <si>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</si>
  <si>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</si>
  <si>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</si>
  <si>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</si>
  <si>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</si>
  <si>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</si>
  <si>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</si>
  <si>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</si>
  <si>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</si>
  <si>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</si>
  <si>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</si>
  <si>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</si>
  <si>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</si>
  <si>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</si>
  <si>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</si>
  <si>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</si>
  <si>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</si>
  <si>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</si>
  <si>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</si>
  <si>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</si>
  <si>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</si>
  <si>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</si>
  <si>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</si>
  <si>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</si>
  <si>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</si>
  <si>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</si>
  <si>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</si>
  <si>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</si>
  <si>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</si>
  <si>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</si>
  <si>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</si>
  <si>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</si>
  <si>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</si>
  <si>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</si>
  <si>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</si>
  <si>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</si>
  <si>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</si>
  <si>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</si>
  <si>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</si>
  <si>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</si>
  <si>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</si>
  <si>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</si>
  <si>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</si>
  <si>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</si>
  <si>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</si>
  <si>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</si>
  <si>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</si>
  <si>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</si>
  <si>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</si>
  <si>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</si>
  <si>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</si>
  <si>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</si>
  <si>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</si>
  <si>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</si>
  <si>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</si>
  <si>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</si>
  <si>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</si>
  <si>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</si>
  <si>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</si>
  <si>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</si>
  <si>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</si>
  <si>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</si>
  <si>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</si>
  <si>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</si>
  <si>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</si>
  <si>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</si>
  <si>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</si>
  <si>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</si>
  <si>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</si>
  <si>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</si>
  <si>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</si>
  <si>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</si>
  <si>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</si>
  <si>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</si>
  <si>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</si>
  <si>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</si>
  <si>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</si>
  <si>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</si>
  <si>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</si>
  <si>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</si>
  <si>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</si>
  <si>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</si>
  <si>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</si>
  <si>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</si>
  <si>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</si>
  <si>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</si>
  <si>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</si>
  <si>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</si>
  <si>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</si>
  <si>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</si>
  <si>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</si>
  <si>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</si>
  <si>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</si>
  <si>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</si>
  <si>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</si>
  <si>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</si>
  <si>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</si>
  <si>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</si>
  <si>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</si>
  <si>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</si>
  <si>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</si>
  <si>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</si>
  <si>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</si>
  <si>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</si>
  <si>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</si>
  <si>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</si>
  <si>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</si>
  <si>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</si>
  <si>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</si>
  <si>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</si>
  <si>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</si>
  <si>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</si>
  <si>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</si>
  <si>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</si>
  <si>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</si>
  <si>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</si>
  <si>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</si>
  <si>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</si>
  <si>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</si>
  <si>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</si>
  <si>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</si>
  <si>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</si>
  <si>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</si>
  <si>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</si>
  <si>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</si>
  <si>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</si>
  <si>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</si>
  <si>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</si>
  <si>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</si>
  <si>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</si>
  <si>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</si>
  <si>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</si>
  <si>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</si>
  <si>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</si>
  <si>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</si>
  <si>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</si>
  <si>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</si>
  <si>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</si>
  <si>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</si>
  <si>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</si>
  <si>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</si>
  <si>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</si>
  <si>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</si>
  <si>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</si>
  <si>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</si>
  <si>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</si>
  <si>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</si>
  <si>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</si>
  <si>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</si>
  <si>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</si>
  <si>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</si>
  <si>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</si>
  <si>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</si>
  <si>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</si>
  <si>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</si>
  <si>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</si>
  <si>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</si>
  <si>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</si>
  <si>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</si>
  <si>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</si>
  <si>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</si>
  <si>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</si>
  <si>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</si>
  <si>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</si>
  <si>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</si>
  <si>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</si>
  <si>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</si>
  <si>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</si>
  <si>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</si>
  <si>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</si>
  <si>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</si>
  <si>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</si>
  <si>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</si>
  <si>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</si>
  <si>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</si>
  <si>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</si>
  <si>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</si>
  <si>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</si>
  <si>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</si>
  <si>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</si>
  <si>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</si>
  <si>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</si>
  <si>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</si>
  <si>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</si>
  <si>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</si>
  <si>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</si>
  <si>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</si>
  <si>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</si>
  <si>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</si>
  <si>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</si>
  <si>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</si>
  <si>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</si>
  <si>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</si>
  <si>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</si>
  <si>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</si>
  <si>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</si>
  <si>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</si>
  <si>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</si>
  <si>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</si>
  <si>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</si>
  <si>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</si>
  <si>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</si>
  <si>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</si>
  <si>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</si>
  <si>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</si>
  <si>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</si>
  <si>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</si>
  <si>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</si>
  <si>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</si>
  <si>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</si>
  <si>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</si>
  <si>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</si>
  <si>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</si>
  <si>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</si>
  <si>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</si>
  <si>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</si>
  <si>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</si>
  <si>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</si>
  <si>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</si>
  <si>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</si>
  <si>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</si>
  <si>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</si>
  <si>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</si>
  <si>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</si>
  <si>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</si>
  <si>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</si>
  <si>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</si>
  <si>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</si>
  <si>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</si>
  <si>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</si>
  <si>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</si>
  <si>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</si>
  <si>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</si>
  <si>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</si>
  <si>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</si>
  <si>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</si>
  <si>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</si>
  <si>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</si>
  <si>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</si>
  <si>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</si>
  <si>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</si>
  <si>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</si>
  <si>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</si>
  <si>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</si>
  <si>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</si>
  <si>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</si>
  <si>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</si>
  <si>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</si>
  <si>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</si>
  <si>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</si>
  <si>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</si>
  <si>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</si>
  <si>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</si>
  <si>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</si>
  <si>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</si>
  <si>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</si>
  <si>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</si>
  <si>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</si>
  <si>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</si>
  <si>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</si>
  <si>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</si>
  <si>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</si>
  <si>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</si>
  <si>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</si>
  <si>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</si>
  <si>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</si>
  <si>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</si>
  <si>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</si>
  <si>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</si>
  <si>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</si>
  <si>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</si>
  <si>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</si>
  <si>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</si>
  <si>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</si>
  <si>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</si>
  <si>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</si>
  <si>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</si>
  <si>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</si>
  <si>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</si>
  <si>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</si>
  <si>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</si>
  <si>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</si>
  <si>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</si>
  <si>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</si>
  <si>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</si>
  <si>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</si>
  <si>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</si>
  <si>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</si>
  <si>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</si>
  <si>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</si>
  <si>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</si>
  <si>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</si>
  <si>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</si>
  <si>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</si>
  <si>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</si>
  <si>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</si>
  <si>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</si>
  <si>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</si>
  <si>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</si>
  <si>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</si>
  <si>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</si>
  <si>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</si>
  <si>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</si>
  <si>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</si>
  <si>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</si>
  <si>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</si>
  <si>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</si>
  <si>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</si>
  <si>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</si>
  <si>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</si>
  <si>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</si>
  <si>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</si>
  <si>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</si>
  <si>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</si>
  <si>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</si>
  <si>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</si>
  <si>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</si>
  <si>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</si>
  <si>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</si>
  <si>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</si>
  <si>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</si>
  <si>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</si>
  <si>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</si>
  <si>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</si>
  <si>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</si>
  <si>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</si>
  <si>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</si>
  <si>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</si>
  <si>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</si>
  <si>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</si>
  <si>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</si>
  <si>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</si>
  <si>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</si>
  <si>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</si>
  <si>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</si>
  <si>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</si>
  <si>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</si>
  <si>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</si>
  <si>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</si>
  <si>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</si>
  <si>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</si>
  <si>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</si>
  <si>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</si>
  <si>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</si>
  <si>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</si>
  <si>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</si>
  <si>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</si>
  <si>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</si>
  <si>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</si>
  <si>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</si>
  <si>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</si>
  <si>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</si>
  <si>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</si>
  <si>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</si>
  <si>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</si>
  <si>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</si>
  <si>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</si>
  <si>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</si>
  <si>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</si>
  <si>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</si>
  <si>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</si>
  <si>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</si>
  <si>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</si>
  <si>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</si>
  <si>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</si>
  <si>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</si>
  <si>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</si>
  <si>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</si>
  <si>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</si>
  <si>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</si>
  <si>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</si>
  <si>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</si>
  <si>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</si>
  <si>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</si>
  <si>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</si>
  <si>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</si>
  <si>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</si>
  <si>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</si>
  <si>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</si>
  <si>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</si>
  <si>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</si>
  <si>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</si>
  <si>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</si>
  <si>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</si>
  <si>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</si>
  <si>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</si>
  <si>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</si>
  <si>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</si>
  <si>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</si>
  <si>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</si>
  <si>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</si>
  <si>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</si>
  <si>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</si>
  <si>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</si>
  <si>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</si>
  <si>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</si>
  <si>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</si>
  <si>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</si>
  <si>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</si>
  <si>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</si>
  <si>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</si>
  <si>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</si>
  <si>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</si>
  <si>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</si>
  <si>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</si>
  <si>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</si>
  <si>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</si>
  <si>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</si>
  <si>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</si>
  <si>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</si>
  <si>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</si>
  <si>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</si>
  <si>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</si>
  <si>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</si>
  <si>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</si>
  <si>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</si>
  <si>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</si>
  <si>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</si>
  <si>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</si>
  <si>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</si>
  <si>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</si>
  <si>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</si>
  <si>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</si>
  <si>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</si>
  <si>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</si>
  <si>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</si>
  <si>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</si>
  <si>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</si>
  <si>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</si>
  <si>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</si>
  <si>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</si>
  <si>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</si>
  <si>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</si>
  <si>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</si>
  <si>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</si>
  <si>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</si>
  <si>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</si>
  <si>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</si>
  <si>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</si>
  <si>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</si>
  <si>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</si>
  <si>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</si>
  <si>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</si>
  <si>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</si>
  <si>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</si>
  <si>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</si>
  <si>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</si>
  <si>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</si>
  <si>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</si>
  <si>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</si>
  <si>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</si>
  <si>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</si>
  <si>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</si>
  <si>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</si>
  <si>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</si>
  <si>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</si>
  <si>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</si>
  <si>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</si>
  <si>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</si>
  <si>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</si>
  <si>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</si>
  <si>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</si>
  <si>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</si>
  <si>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</si>
  <si>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</si>
  <si>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</si>
  <si>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</si>
  <si>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</si>
  <si>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</si>
  <si>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</si>
  <si>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</si>
  <si>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</si>
  <si>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</si>
  <si>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</si>
  <si>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</si>
  <si>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</si>
  <si>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</si>
  <si>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</si>
  <si>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</si>
  <si>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</si>
  <si>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</si>
  <si>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</si>
  <si>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</si>
  <si>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</si>
  <si>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</si>
  <si>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</si>
  <si>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</si>
  <si>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</si>
  <si>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</si>
  <si>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</si>
  <si>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</si>
  <si>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</si>
  <si>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</si>
  <si>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</si>
  <si>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</si>
  <si>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</si>
  <si>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</si>
  <si>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</si>
  <si>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</si>
  <si>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</si>
  <si>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</si>
  <si>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</si>
  <si>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</si>
  <si>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</si>
  <si>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</si>
  <si>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</si>
  <si>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</si>
  <si>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</si>
  <si>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</si>
  <si>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</si>
  <si>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</si>
  <si>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</si>
  <si>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</si>
  <si>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</si>
  <si>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</si>
  <si>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</si>
  <si>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</si>
  <si>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</si>
  <si>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</si>
  <si>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</si>
  <si>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</si>
  <si>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</si>
  <si>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</si>
  <si>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</si>
  <si>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</si>
  <si>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</si>
  <si>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</si>
  <si>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</si>
  <si>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</si>
  <si>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</si>
  <si>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</si>
  <si>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</si>
  <si>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</si>
  <si>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</si>
  <si>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</si>
  <si>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</si>
  <si>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</si>
  <si>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</si>
  <si>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</si>
  <si>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</si>
  <si>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</si>
  <si>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</si>
  <si>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</si>
  <si>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</si>
  <si>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</si>
  <si>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</si>
  <si>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</si>
  <si>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</si>
  <si>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</si>
  <si>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</si>
  <si>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</si>
  <si>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</si>
  <si>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</si>
  <si>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</si>
  <si>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</si>
  <si>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</si>
  <si>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</si>
  <si>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</si>
  <si>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</si>
  <si>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</si>
  <si>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</si>
  <si>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</si>
  <si>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</si>
  <si>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</si>
  <si>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</si>
  <si>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</si>
  <si>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</si>
  <si>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</si>
  <si>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</si>
  <si>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</si>
  <si>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</si>
  <si>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</si>
  <si>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</si>
  <si>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</si>
  <si>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</si>
  <si>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</si>
  <si>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</si>
  <si>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</si>
  <si>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</si>
  <si>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</si>
  <si>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</si>
  <si>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</si>
  <si>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</si>
  <si>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</si>
  <si>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</si>
  <si>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</si>
  <si>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</si>
  <si>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</si>
  <si>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</si>
  <si>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</si>
  <si>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</si>
  <si>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</si>
  <si>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</si>
  <si>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</si>
  <si>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</si>
  <si>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</si>
  <si>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</si>
  <si>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</si>
  <si>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</si>
  <si>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</si>
  <si>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</si>
  <si>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</si>
  <si>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</si>
  <si>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</si>
  <si>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</si>
  <si>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</si>
  <si>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</si>
  <si>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</si>
  <si>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</si>
  <si>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</si>
  <si>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</si>
  <si>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</si>
  <si>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</si>
  <si>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</si>
  <si>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</si>
  <si>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</si>
  <si>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</si>
  <si>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</si>
  <si>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</si>
  <si>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</si>
  <si>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</si>
  <si>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</si>
  <si>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</si>
  <si>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</si>
  <si>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</si>
  <si>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</si>
  <si>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</si>
  <si>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</si>
  <si>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</si>
  <si>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</si>
  <si>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</si>
  <si>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</si>
  <si>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</si>
  <si>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</si>
  <si>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</si>
  <si>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</si>
  <si>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</si>
  <si>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</si>
  <si>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</si>
  <si>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</si>
  <si>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</si>
  <si>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</si>
  <si>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</si>
  <si>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</si>
  <si>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</si>
  <si>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</si>
  <si>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</si>
  <si>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</si>
  <si>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</si>
  <si>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</si>
  <si>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</si>
  <si>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</si>
  <si>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</si>
  <si>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</si>
  <si>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</si>
  <si>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</si>
  <si>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</si>
  <si>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</si>
  <si>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</si>
  <si>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</si>
  <si>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</si>
  <si>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</si>
  <si>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</si>
  <si>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</si>
  <si>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</si>
  <si>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</si>
  <si>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</si>
  <si>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</si>
  <si>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</si>
  <si>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</si>
  <si>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</si>
  <si>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</si>
  <si>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</si>
  <si>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</si>
  <si>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</si>
  <si>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</si>
  <si>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</si>
  <si>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</si>
  <si>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</si>
  <si>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</si>
  <si>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</si>
  <si>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</si>
  <si>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</si>
  <si>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</si>
  <si>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</si>
  <si>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</si>
  <si>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</si>
  <si>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</si>
  <si>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</si>
  <si>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</si>
  <si>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</si>
  <si>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</si>
  <si>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</si>
  <si>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</si>
  <si>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</si>
  <si>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</si>
  <si>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</si>
  <si>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</si>
  <si>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</si>
  <si>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</si>
  <si>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</si>
  <si>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</si>
  <si>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</si>
  <si>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</si>
  <si>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</si>
  <si>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</si>
  <si>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</si>
  <si>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</si>
  <si>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</si>
  <si>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</si>
  <si>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</si>
  <si>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</si>
  <si>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</si>
  <si>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</si>
  <si>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</si>
  <si>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</si>
  <si>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</si>
  <si>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</si>
  <si>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</si>
  <si>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</si>
  <si>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</si>
  <si>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</si>
  <si>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</si>
  <si>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</si>
  <si>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</si>
  <si>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</si>
  <si>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</si>
  <si>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</si>
  <si>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</si>
  <si>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</si>
  <si>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</si>
  <si>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</si>
  <si>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</si>
  <si>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</si>
  <si>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</si>
  <si>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</si>
  <si>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</si>
  <si>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</si>
  <si>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</si>
  <si>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</si>
  <si>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</si>
  <si>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</si>
  <si>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</si>
  <si>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</si>
  <si>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</si>
  <si>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</si>
  <si>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</si>
  <si>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</si>
  <si>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</si>
  <si>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</si>
  <si>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</si>
  <si>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</si>
  <si>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</si>
  <si>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</si>
  <si>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</si>
  <si>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</si>
  <si>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</si>
  <si>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</si>
  <si>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</si>
  <si>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</si>
  <si>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</si>
  <si>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</si>
  <si>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</si>
  <si>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</si>
  <si>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</si>
  <si>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</si>
  <si>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</si>
  <si>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</si>
  <si>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</si>
  <si>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</si>
  <si>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</si>
  <si>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</si>
  <si>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</si>
  <si>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</si>
  <si>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</si>
  <si>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</si>
  <si>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</si>
  <si>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</si>
  <si>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</si>
  <si>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</si>
  <si>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</si>
  <si>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</si>
  <si>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</si>
  <si>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</si>
  <si>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</si>
  <si>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</si>
  <si>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</si>
  <si>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</si>
  <si>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</si>
  <si>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</si>
  <si>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</si>
  <si>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</si>
  <si>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</si>
  <si>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</si>
  <si>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</si>
  <si>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</si>
  <si>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</si>
  <si>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</si>
  <si>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</si>
  <si>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</si>
  <si>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</si>
  <si>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</si>
  <si>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</si>
  <si>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</si>
  <si>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</si>
  <si>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</si>
  <si>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</si>
  <si>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</si>
  <si>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</si>
  <si>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</si>
  <si>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</si>
  <si>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</si>
  <si>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</si>
  <si>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</si>
  <si>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</si>
  <si>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</si>
  <si>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</si>
  <si>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</si>
  <si>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</si>
  <si>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</si>
  <si>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</si>
  <si>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</si>
  <si>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</si>
  <si>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</si>
  <si>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</si>
  <si>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</si>
  <si>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</si>
  <si>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</si>
  <si>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</si>
  <si>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</si>
  <si>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</si>
  <si>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</si>
  <si>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</si>
  <si>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</si>
  <si>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</si>
  <si>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</si>
  <si>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</si>
  <si>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</si>
  <si>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</si>
  <si>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</si>
  <si>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</si>
  <si>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</si>
  <si>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</si>
  <si>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</si>
  <si>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</si>
  <si>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</si>
  <si>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</si>
  <si>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</si>
  <si>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</si>
  <si>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</si>
  <si>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</si>
  <si>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</si>
  <si>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</si>
  <si>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</si>
  <si>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</si>
  <si>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</si>
  <si>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</si>
  <si>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</si>
  <si>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</si>
  <si>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</si>
  <si>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</si>
  <si>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</si>
  <si>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</si>
  <si>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</si>
  <si>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</si>
  <si>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</si>
  <si>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</si>
  <si>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</si>
  <si>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</si>
  <si>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</si>
  <si>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</si>
  <si>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</si>
  <si>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</si>
  <si>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</si>
  <si>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</si>
  <si>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</si>
  <si>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</si>
  <si>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</si>
  <si>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</si>
  <si>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</si>
  <si>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</si>
  <si>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</si>
  <si>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</si>
  <si>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</si>
  <si>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</si>
  <si>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</si>
  <si>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</si>
  <si>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</si>
  <si>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</si>
  <si>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</si>
  <si>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</si>
  <si>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</si>
  <si>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</si>
  <si>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</si>
  <si>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</si>
  <si>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</si>
  <si>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</si>
  <si>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</si>
  <si>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</si>
  <si>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</si>
  <si>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</si>
  <si>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</si>
  <si>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</si>
  <si>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</si>
  <si>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</si>
  <si>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</si>
  <si>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</si>
  <si>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</si>
  <si>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</si>
  <si>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</si>
  <si>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</si>
  <si>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</si>
  <si>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</si>
  <si>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</si>
  <si>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</si>
  <si>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</si>
  <si>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</si>
  <si>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</si>
  <si>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</si>
  <si>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</si>
  <si>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</si>
  <si>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</si>
  <si>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</si>
  <si>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</si>
  <si>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</si>
  <si>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</si>
  <si>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</si>
  <si>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</si>
  <si>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</si>
  <si>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</si>
  <si>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</si>
  <si>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</si>
  <si>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</si>
  <si>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</si>
  <si>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</si>
  <si>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</si>
  <si>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</si>
  <si>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</si>
  <si>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</si>
  <si>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</si>
  <si>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</si>
  <si>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</si>
  <si>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</si>
  <si>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</si>
  <si>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</si>
  <si>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</si>
  <si>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</si>
  <si>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</si>
  <si>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</si>
  <si>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</si>
  <si>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</si>
  <si>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</si>
  <si>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</si>
  <si>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</si>
  <si>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</si>
  <si>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</si>
  <si>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</si>
  <si>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</si>
  <si>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</si>
  <si>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</si>
  <si>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</si>
  <si>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</si>
  <si>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</si>
  <si>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</si>
  <si>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</si>
  <si>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</si>
  <si>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</si>
  <si>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</si>
  <si>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</si>
  <si>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</si>
  <si>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</si>
  <si>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</si>
  <si>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</si>
  <si>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</si>
  <si>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</si>
  <si>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</si>
  <si>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</si>
  <si>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</si>
  <si>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</si>
  <si>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</si>
  <si>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</si>
  <si>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</si>
  <si>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</si>
  <si>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</si>
  <si>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</si>
  <si>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</si>
  <si>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</si>
  <si>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</si>
  <si>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</si>
  <si>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</si>
  <si>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</si>
  <si>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</si>
  <si>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</si>
  <si>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</si>
  <si>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</si>
  <si>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</si>
  <si>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</si>
  <si>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</si>
  <si>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</si>
  <si>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</si>
  <si>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</si>
  <si>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</si>
  <si>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</si>
  <si>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</si>
  <si>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</si>
  <si>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</si>
  <si>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</si>
  <si>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</si>
  <si>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</si>
  <si>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</si>
  <si>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</si>
  <si>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</si>
  <si>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</si>
  <si>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</si>
  <si>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</si>
  <si>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</si>
  <si>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</si>
  <si>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</si>
  <si>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</si>
  <si>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</si>
  <si>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</si>
  <si>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</si>
  <si>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</si>
  <si>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</si>
  <si>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</si>
  <si>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</si>
  <si>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</si>
  <si>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</si>
  <si>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</si>
  <si>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</si>
  <si>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</si>
  <si>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</si>
  <si>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</si>
  <si>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</si>
  <si>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</si>
  <si>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</si>
  <si>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</si>
  <si>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</si>
  <si>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</si>
  <si>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</si>
  <si>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</si>
  <si>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</si>
  <si>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</si>
  <si>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</si>
  <si>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</si>
  <si>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</si>
  <si>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</si>
  <si>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</si>
  <si>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</si>
  <si>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</si>
  <si>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</si>
  <si>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</si>
  <si>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</si>
  <si>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</si>
  <si>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</si>
  <si>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</si>
  <si>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</si>
  <si>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</si>
  <si>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</si>
  <si>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</si>
  <si>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</si>
  <si>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</si>
  <si>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</si>
  <si>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</si>
  <si>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</si>
  <si>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</si>
  <si>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</si>
  <si>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</si>
  <si>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</si>
  <si>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</si>
  <si>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</si>
  <si>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</si>
  <si>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</si>
  <si>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</si>
  <si>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</si>
  <si>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</si>
  <si>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</si>
  <si>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</si>
  <si>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</si>
  <si>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</si>
  <si>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</si>
  <si>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</si>
  <si>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</si>
  <si>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</si>
  <si>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</si>
  <si>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</si>
  <si>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</si>
  <si>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</si>
  <si>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</si>
  <si>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</si>
  <si>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</si>
  <si>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</si>
  <si>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</si>
  <si>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</si>
  <si>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</si>
  <si>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</si>
  <si>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</si>
  <si>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</si>
  <si>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</si>
  <si>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</si>
  <si>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</si>
  <si>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</si>
  <si>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</si>
  <si>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</si>
  <si>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</si>
  <si>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</si>
  <si>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</si>
  <si>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</si>
  <si>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</si>
  <si>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</si>
  <si>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</si>
  <si>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</si>
  <si>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</si>
  <si>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</si>
  <si>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</si>
  <si>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</si>
  <si>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</si>
  <si>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</si>
  <si>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</si>
  <si>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</si>
  <si>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</si>
  <si>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</si>
  <si>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</si>
  <si>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</si>
  <si>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</si>
  <si>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</si>
  <si>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</si>
  <si>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</si>
  <si>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</si>
  <si>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</si>
  <si>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</si>
  <si>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</si>
  <si>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</si>
  <si>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</si>
  <si>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</si>
  <si>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</si>
  <si>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</si>
  <si>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</si>
  <si>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</si>
  <si>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</si>
  <si>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</si>
  <si>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</si>
  <si>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</si>
  <si>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</si>
  <si>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</si>
  <si>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</si>
  <si>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</si>
  <si>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</si>
  <si>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</si>
  <si>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</si>
  <si>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</si>
  <si>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</si>
  <si>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</si>
  <si>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</si>
  <si>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</si>
  <si>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</si>
  <si>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</si>
  <si>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</si>
  <si>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</si>
  <si>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</si>
  <si>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</si>
  <si>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</si>
  <si>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</si>
  <si>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</si>
  <si>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</si>
  <si>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</si>
  <si>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</si>
  <si>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</si>
  <si>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</si>
  <si>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</si>
  <si>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</si>
  <si>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</si>
  <si>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</si>
  <si>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</si>
  <si>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</si>
  <si>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</si>
  <si>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</si>
  <si>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</si>
  <si>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</si>
  <si>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</si>
  <si>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</si>
  <si>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</si>
  <si>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</si>
  <si>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</si>
  <si>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</si>
  <si>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</si>
  <si>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</si>
  <si>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</si>
  <si>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</si>
  <si>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</si>
  <si>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</si>
  <si>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</si>
  <si>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</si>
  <si>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</si>
  <si>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</si>
  <si>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</si>
  <si>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</si>
  <si>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</si>
  <si>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</si>
  <si>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</si>
  <si>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</si>
  <si>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</si>
  <si>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</si>
  <si>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</si>
  <si>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</si>
  <si>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</si>
  <si>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</si>
  <si>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</si>
  <si>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</si>
  <si>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</si>
  <si>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</si>
  <si>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</si>
  <si>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</si>
  <si>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</si>
  <si>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</si>
  <si>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</si>
  <si>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</si>
  <si>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</si>
  <si>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</si>
  <si>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</si>
  <si>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</si>
  <si>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</si>
  <si>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</si>
  <si>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</si>
  <si>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</si>
  <si>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</si>
  <si>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</si>
  <si>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</si>
  <si>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</si>
  <si>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</si>
  <si>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</si>
  <si>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</si>
  <si>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</si>
  <si>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</si>
  <si>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</si>
  <si>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</si>
  <si>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</si>
  <si>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</si>
  <si>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</si>
  <si>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</si>
  <si>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</si>
  <si>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</si>
  <si>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</si>
  <si>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</si>
  <si>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</si>
  <si>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</si>
  <si>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</si>
  <si>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</si>
  <si>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</si>
  <si>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</si>
  <si>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</si>
  <si>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</si>
  <si>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</si>
  <si>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</si>
  <si>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</si>
  <si>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</si>
  <si>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</si>
  <si>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</si>
  <si>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</si>
  <si>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</si>
  <si>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</si>
  <si>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</si>
  <si>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</si>
  <si>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</si>
  <si>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</si>
  <si>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</si>
  <si>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</si>
  <si>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</si>
  <si>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</si>
  <si>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</si>
  <si>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</si>
  <si>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</si>
  <si>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</si>
  <si>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</si>
  <si>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</si>
  <si>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</si>
  <si>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</si>
  <si>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</si>
  <si>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</si>
  <si>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</si>
  <si>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</si>
  <si>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</si>
  <si>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</si>
  <si>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</si>
  <si>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</si>
  <si>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</si>
  <si>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</si>
  <si>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</si>
  <si>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</si>
  <si>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</si>
  <si>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</si>
  <si>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</si>
  <si>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</si>
  <si>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</si>
  <si>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</si>
  <si>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</si>
  <si>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</si>
  <si>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</si>
  <si>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</si>
  <si>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</si>
  <si>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</si>
  <si>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</si>
  <si>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</si>
  <si>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</si>
  <si>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</si>
  <si>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</si>
  <si>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</si>
  <si>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</si>
  <si>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</si>
  <si>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</si>
  <si>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</si>
  <si>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</si>
  <si>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</si>
  <si>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</si>
  <si>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</si>
  <si>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</si>
  <si>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</si>
  <si>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</si>
  <si>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</si>
  <si>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</si>
  <si>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</si>
  <si>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</si>
  <si>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</si>
  <si>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</si>
  <si>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</si>
  <si>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</si>
  <si>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</si>
  <si>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</si>
  <si>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</si>
  <si>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</si>
  <si>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</si>
  <si>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</si>
  <si>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</si>
  <si>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</si>
  <si>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</si>
  <si>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</si>
  <si>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</si>
  <si>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</si>
  <si>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</si>
  <si>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</si>
  <si>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</si>
  <si>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</si>
  <si>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</si>
  <si>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</si>
  <si>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</si>
  <si>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</si>
  <si>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</si>
  <si>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</si>
  <si>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</si>
  <si>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</si>
  <si>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</si>
  <si>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</si>
  <si>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</si>
  <si>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</si>
  <si>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</si>
  <si>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</si>
  <si>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</si>
  <si>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</si>
  <si>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</si>
  <si>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</si>
  <si>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</si>
  <si>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</si>
  <si>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</si>
  <si>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</si>
  <si>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</si>
  <si>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</si>
  <si>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</si>
  <si>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</si>
  <si>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</si>
  <si>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</si>
  <si>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</si>
  <si>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</si>
  <si>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</si>
  <si>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</si>
  <si>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</si>
  <si>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</si>
  <si>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</si>
  <si>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</si>
  <si>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</si>
  <si>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</si>
  <si>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</si>
  <si>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</si>
  <si>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</si>
  <si>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</si>
  <si>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</si>
  <si>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</si>
  <si>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</si>
  <si>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</si>
  <si>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</si>
  <si>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</si>
  <si>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</si>
  <si>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</si>
  <si>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</si>
  <si>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</si>
  <si>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</si>
  <si>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</si>
  <si>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</si>
  <si>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</si>
  <si>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</si>
  <si>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</si>
  <si>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</si>
  <si>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</si>
  <si>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</si>
  <si>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</si>
  <si>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</si>
  <si>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</si>
  <si>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</si>
  <si>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</si>
  <si>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</si>
  <si>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</si>
  <si>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</si>
  <si>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</si>
  <si>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</si>
  <si>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</si>
  <si>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</si>
  <si>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</si>
  <si>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</si>
  <si>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</si>
  <si>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</si>
  <si>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</si>
  <si>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</si>
  <si>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</si>
  <si>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</si>
  <si>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</si>
  <si>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</si>
  <si>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</si>
  <si>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</si>
  <si>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</si>
  <si>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</si>
  <si>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</si>
  <si>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</si>
  <si>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</si>
  <si>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</si>
  <si>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</si>
  <si>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</si>
  <si>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</si>
  <si>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</si>
  <si>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</si>
  <si>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</si>
  <si>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</si>
  <si>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</si>
  <si>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</si>
  <si>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</si>
  <si>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</si>
  <si>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</si>
  <si>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</si>
  <si>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</si>
  <si>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</si>
  <si>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</si>
  <si>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</si>
  <si>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</si>
  <si>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</si>
  <si>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</si>
  <si>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</si>
  <si>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</si>
  <si>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</si>
  <si>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</si>
  <si>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</si>
  <si>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</si>
  <si>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</si>
  <si>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</si>
  <si>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</si>
  <si>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</si>
  <si>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</si>
  <si>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</si>
  <si>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</si>
  <si>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</si>
  <si>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</si>
  <si>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</si>
  <si>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</si>
  <si>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</si>
  <si>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</si>
  <si>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</si>
  <si>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</si>
  <si>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</si>
  <si>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</si>
  <si>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</si>
  <si>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</si>
  <si>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</si>
  <si>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</si>
  <si>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</si>
  <si>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</si>
  <si>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</si>
  <si>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</si>
  <si>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</si>
  <si>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</si>
  <si>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</si>
  <si>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</si>
  <si>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</si>
  <si>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</si>
  <si>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</si>
  <si>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</si>
  <si>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</si>
  <si>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</si>
  <si>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</si>
  <si>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</si>
  <si>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</si>
  <si>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</si>
  <si>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</si>
  <si>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</si>
  <si>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</si>
  <si>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</si>
  <si>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</si>
  <si>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</si>
  <si>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</si>
  <si>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</si>
  <si>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</si>
  <si>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</si>
  <si>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</si>
  <si>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</si>
  <si>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</si>
  <si>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</si>
  <si>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</si>
  <si>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</si>
  <si>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</si>
  <si>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</si>
  <si>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</si>
  <si>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</si>
  <si>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</si>
  <si>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</si>
  <si>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</si>
  <si>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</si>
  <si>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</si>
  <si>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</si>
  <si>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</si>
  <si>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</si>
  <si>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</si>
  <si>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</si>
  <si>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</si>
  <si>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</si>
  <si>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</si>
  <si>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</si>
  <si>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</si>
  <si>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</si>
  <si>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</si>
  <si>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</si>
  <si>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</si>
  <si>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</si>
  <si>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</si>
  <si>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</si>
  <si>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</si>
  <si>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</si>
  <si>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</si>
  <si>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</si>
  <si>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</si>
  <si>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</si>
  <si>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</si>
  <si>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</si>
  <si>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</si>
  <si>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</si>
  <si>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</si>
  <si>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</si>
  <si>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</si>
  <si>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</si>
  <si>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</si>
  <si>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</si>
  <si>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</si>
  <si>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</si>
  <si>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</si>
  <si>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</si>
  <si>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</si>
  <si>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</si>
  <si>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</si>
  <si>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</si>
  <si>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</si>
  <si>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</si>
  <si>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</si>
  <si>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</si>
  <si>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</si>
  <si>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</si>
  <si>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</si>
  <si>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</si>
  <si>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</si>
  <si>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</si>
  <si>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</si>
  <si>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</si>
  <si>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</si>
  <si>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</si>
  <si>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</si>
  <si>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</si>
  <si>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</si>
  <si>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</si>
  <si>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</si>
  <si>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</si>
  <si>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</si>
  <si>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</si>
  <si>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</si>
  <si>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</si>
  <si>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</si>
  <si>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</si>
  <si>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</si>
  <si>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</si>
  <si>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</si>
  <si>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</si>
  <si>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</si>
  <si>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</si>
  <si>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</si>
  <si>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</si>
  <si>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</si>
  <si>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</si>
  <si>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</si>
  <si>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</si>
  <si>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</si>
  <si>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</si>
  <si>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</si>
  <si>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</si>
  <si>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</si>
  <si>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</si>
  <si>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</si>
  <si>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</si>
  <si>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</si>
  <si>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</si>
  <si>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</si>
  <si>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</si>
  <si>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</si>
  <si>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</si>
  <si>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</si>
  <si>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</si>
  <si>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</si>
  <si>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</si>
  <si>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</si>
  <si>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</si>
  <si>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</si>
  <si>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</si>
  <si>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</si>
  <si>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</si>
  <si>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</si>
  <si>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</si>
  <si>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</si>
  <si>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</si>
  <si>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</si>
  <si>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</si>
  <si>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</si>
  <si>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</si>
  <si>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</si>
  <si>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</si>
  <si>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</si>
  <si>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</si>
  <si>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</si>
  <si>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</si>
  <si>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</si>
  <si>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</si>
  <si>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</si>
  <si>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</si>
  <si>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</si>
  <si>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</si>
  <si>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</si>
  <si>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</si>
  <si>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</si>
  <si>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</si>
  <si>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</si>
  <si>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</si>
  <si>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</si>
  <si>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</si>
  <si>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</si>
  <si>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</si>
  <si>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</si>
  <si>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</si>
  <si>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</si>
  <si>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</si>
  <si>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</si>
  <si>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</si>
  <si>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</si>
  <si>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</si>
  <si>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</si>
  <si>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</si>
  <si>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</si>
  <si>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</si>
  <si>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</si>
  <si>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</si>
  <si>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</si>
  <si>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</si>
  <si>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</si>
  <si>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</si>
  <si>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</si>
  <si>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</si>
  <si>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</si>
  <si>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</si>
  <si>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</si>
  <si>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</si>
  <si>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</si>
  <si>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</si>
  <si>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</si>
  <si>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</si>
  <si>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</si>
  <si>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</si>
  <si>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</si>
  <si>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</si>
  <si>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</si>
  <si>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</si>
  <si>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</si>
  <si>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</si>
  <si>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</si>
  <si>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</si>
  <si>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</si>
  <si>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</si>
  <si>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</si>
  <si>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</si>
  <si>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</si>
  <si>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</si>
  <si>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</si>
  <si>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</si>
  <si>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</si>
  <si>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</si>
  <si>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</si>
  <si>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</si>
  <si>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</si>
  <si>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</si>
  <si>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</si>
  <si>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</si>
  <si>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</si>
  <si>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</si>
  <si>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</si>
  <si>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</si>
  <si>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</si>
  <si>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</si>
  <si>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</si>
  <si>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</si>
  <si>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</si>
  <si>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</si>
  <si>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</si>
  <si>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</si>
  <si>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</si>
  <si>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</si>
  <si>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</si>
  <si>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</si>
  <si>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</si>
  <si>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</si>
  <si>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</si>
  <si>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</si>
  <si>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</si>
  <si>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</si>
  <si>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</si>
  <si>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</si>
  <si>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</si>
  <si>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</si>
  <si>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</si>
  <si>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</si>
  <si>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</si>
  <si>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</si>
  <si>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</si>
  <si>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</si>
  <si>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</si>
  <si>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</si>
  <si>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</si>
  <si>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</si>
  <si>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</si>
  <si>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</si>
  <si>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</si>
  <si>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</si>
  <si>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</si>
  <si>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</si>
  <si>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</si>
  <si>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</si>
  <si>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</si>
  <si>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</si>
  <si>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</si>
  <si>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</si>
  <si>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</si>
  <si>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</si>
  <si>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</si>
  <si>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</si>
  <si>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</si>
  <si>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</si>
  <si>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</si>
  <si>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</si>
  <si>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</si>
  <si>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</si>
  <si>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</si>
  <si>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</si>
  <si>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</si>
  <si>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</si>
  <si>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</si>
  <si>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</si>
  <si>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</si>
  <si>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</si>
  <si>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</si>
  <si>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</si>
  <si>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</si>
  <si>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</si>
  <si>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</si>
  <si>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</si>
  <si>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</si>
  <si>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</si>
  <si>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</si>
  <si>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</si>
  <si>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</si>
  <si>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</si>
  <si>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</si>
  <si>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</si>
  <si>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</si>
  <si>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</si>
  <si>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</si>
  <si>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</si>
  <si>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</si>
  <si>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</si>
  <si>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</si>
  <si>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</si>
  <si>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</si>
  <si>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</si>
  <si>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</si>
  <si>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</si>
  <si>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</si>
  <si>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</si>
  <si>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</si>
  <si>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</si>
  <si>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</si>
  <si>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</si>
  <si>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</si>
  <si>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</si>
  <si>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</si>
  <si>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</si>
  <si>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</si>
  <si>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</si>
  <si>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</si>
  <si>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</si>
  <si>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</si>
  <si>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</si>
  <si>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</si>
  <si>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</si>
  <si>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</si>
  <si>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</si>
  <si>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</si>
  <si>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</si>
  <si>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</si>
  <si>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</si>
  <si>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</si>
  <si>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</si>
  <si>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</si>
  <si>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</si>
  <si>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</si>
  <si>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</si>
  <si>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</si>
  <si>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</si>
  <si>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</si>
  <si>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</si>
  <si>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</si>
  <si>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</si>
  <si>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</si>
  <si>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</si>
  <si>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</si>
  <si>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</si>
  <si>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</si>
  <si>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</si>
  <si>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</si>
  <si>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</si>
  <si>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</si>
  <si>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</si>
  <si>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</si>
  <si>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</si>
  <si>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</si>
  <si>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</si>
  <si>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</si>
  <si>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</si>
  <si>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</si>
  <si>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</si>
  <si>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</si>
  <si>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</si>
  <si>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</si>
  <si>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</si>
  <si>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</si>
  <si>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</si>
  <si>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</si>
  <si>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</si>
  <si>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</si>
  <si>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</si>
  <si>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</si>
  <si>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</si>
  <si>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</si>
  <si>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</si>
  <si>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</si>
  <si>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</si>
  <si>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</si>
  <si>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</si>
  <si>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</si>
  <si>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</si>
  <si>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</si>
  <si>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</si>
  <si>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</si>
  <si>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</si>
  <si>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</si>
  <si>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</si>
  <si>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</si>
  <si>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</si>
  <si>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</si>
  <si>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</si>
  <si>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</si>
  <si>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</si>
  <si>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</si>
  <si>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</si>
  <si>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</si>
  <si>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</si>
  <si>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</si>
  <si>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</si>
  <si>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</si>
  <si>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</si>
  <si>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</si>
  <si>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</si>
  <si>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</si>
  <si>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</si>
  <si>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</si>
  <si>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</si>
  <si>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</si>
  <si>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</si>
  <si>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</si>
  <si>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</si>
  <si>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</si>
  <si>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</si>
  <si>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</si>
  <si>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</si>
  <si>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</si>
  <si>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</si>
  <si>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</si>
  <si>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</si>
  <si>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</si>
  <si>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</si>
  <si>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</si>
  <si>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</si>
  <si>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</si>
  <si>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</si>
  <si>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</si>
  <si>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</si>
  <si>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</si>
  <si>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</si>
  <si>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</si>
  <si>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</si>
  <si>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</si>
  <si>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</si>
  <si>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</si>
  <si>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</si>
  <si>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</si>
  <si>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</si>
  <si>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</si>
  <si>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</si>
  <si>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</si>
  <si>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</si>
  <si>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</si>
  <si>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</si>
  <si>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</si>
  <si>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</si>
  <si>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</si>
  <si>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</si>
  <si>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</si>
  <si>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</si>
  <si>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</si>
  <si>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</si>
  <si>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</si>
  <si>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</si>
  <si>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</si>
  <si>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</si>
  <si>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</si>
  <si>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</si>
  <si>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</si>
  <si>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</si>
  <si>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</si>
  <si>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</si>
  <si>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</si>
  <si>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</si>
  <si>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</si>
  <si>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</si>
  <si>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</si>
  <si>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</si>
  <si>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</si>
  <si>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</si>
  <si>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</si>
  <si>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</si>
  <si>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</si>
  <si>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</si>
  <si>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</si>
  <si>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</si>
  <si>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</si>
  <si>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</si>
  <si>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</si>
  <si>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</si>
  <si>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</si>
  <si>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</si>
  <si>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</si>
  <si>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</si>
  <si>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</si>
  <si>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</si>
  <si>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</si>
  <si>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</si>
  <si>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</si>
  <si>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</si>
  <si>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</si>
  <si>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</si>
  <si>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</si>
  <si>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</si>
  <si>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</si>
  <si>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</si>
  <si>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</si>
  <si>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</si>
  <si>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</si>
  <si>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</si>
  <si>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</si>
  <si>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</si>
  <si>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</si>
  <si>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</si>
  <si>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</si>
  <si>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</si>
  <si>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</si>
  <si>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</si>
  <si>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</si>
  <si>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</si>
  <si>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</si>
  <si>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</si>
  <si>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</si>
  <si>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</si>
  <si>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</si>
  <si>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</si>
  <si>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</si>
  <si>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</si>
  <si>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</si>
  <si>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</si>
  <si>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</si>
  <si>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</si>
  <si>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</si>
  <si>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</si>
  <si>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</si>
  <si>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</si>
  <si>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</si>
  <si>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</si>
  <si>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</si>
  <si>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</si>
  <si>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</si>
  <si>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</si>
  <si>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</si>
  <si>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</si>
  <si>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</si>
  <si>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</si>
  <si>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</si>
  <si>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</si>
  <si>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</si>
  <si>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</si>
  <si>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</si>
  <si>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</si>
  <si>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</si>
  <si>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</si>
  <si>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</si>
  <si>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</si>
  <si>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</si>
  <si>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</si>
  <si>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</si>
  <si>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</si>
  <si>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</si>
  <si>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</si>
  <si>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</si>
  <si>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</si>
  <si>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</si>
  <si>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</si>
  <si>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</si>
  <si>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</si>
  <si>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</si>
  <si>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</si>
  <si>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</si>
  <si>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</si>
  <si>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</si>
  <si>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</si>
  <si>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</si>
  <si>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</si>
  <si>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</si>
  <si>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</si>
  <si>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</si>
  <si>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</si>
  <si>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</si>
  <si>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</si>
  <si>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</si>
  <si>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</si>
  <si>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</si>
  <si>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</si>
  <si>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</si>
  <si>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</si>
  <si>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</si>
  <si>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</si>
  <si>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</si>
  <si>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</si>
  <si>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</si>
  <si>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</si>
  <si>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</si>
  <si>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</si>
  <si>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</si>
  <si>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</si>
  <si>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</si>
  <si>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</si>
  <si>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</si>
  <si>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</si>
  <si>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</si>
  <si>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</si>
  <si>
    <t>Exception 7 – Days Past Due &gt; 15</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</si>
</sst>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xf numFmtId="9" fontId="23" fillId="0" borderId="0" applyFont="0" applyFill="0" applyBorder="0" applyAlignment="0" applyProtection="0"/>
  </cellStyleXfs>
  <cellXfs count="468">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2"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5" fillId="0" borderId="4" xfId="0" applyFont="1" applyBorder="1" applyAlignment="1">
      <alignment horizontal="center" vertical="center" wrapText="1" shrinkToFit="1"/>
    </xf>
    <xf numFmtId="0" fontId="25" fillId="0" borderId="12" xfId="0" applyFont="1" applyBorder="1" applyAlignment="1">
      <alignment horizontal="left" vertical="center" wrapText="1"/>
    </xf>
    <xf numFmtId="0" fontId="0" fillId="0" borderId="48" xfId="0" applyFill="1" applyBorder="1"/>
    <xf numFmtId="0" fontId="0" fillId="0" borderId="17" xfId="0" applyFill="1" applyBorder="1"/>
    <xf numFmtId="0" fontId="25" fillId="0" borderId="0" xfId="0" applyFont="1" applyFill="1"/>
    <xf numFmtId="0" fontId="25"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8" fillId="0" borderId="0" xfId="5" applyNumberFormat="1" applyFont="1" applyAlignment="1">
      <alignment vertical="center"/>
    </xf>
    <xf numFmtId="9" fontId="14" fillId="0" borderId="0" xfId="6" applyNumberFormat="1" applyFont="1"/>
    <xf numFmtId="0" fontId="7" fillId="41" borderId="2" xfId="0" applyFont="1" applyFill="1" applyBorder="1" applyAlignment="1">
      <alignment horizontal="left" vertical="center" wrapText="1"/>
    </xf>
    <xf numFmtId="0" fontId="21" fillId="0" borderId="0" xfId="0" applyFont="1" applyAlignment="1"/>
    <xf numFmtId="3" fontId="0" fillId="0" borderId="0" xfId="0" applyNumberFormat="1"/>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5" fillId="0" borderId="22" xfId="0" applyFont="1" applyBorder="1" applyAlignment="1">
      <alignment horizontal="left" vertical="center" wrapText="1"/>
    </xf>
    <xf numFmtId="0" fontId="25" fillId="0" borderId="19" xfId="0" applyFont="1" applyBorder="1" applyAlignment="1">
      <alignment horizontal="left" vertical="center"/>
    </xf>
    <xf numFmtId="0" fontId="25" fillId="0" borderId="28" xfId="0" applyFont="1" applyBorder="1" applyAlignment="1">
      <alignment horizontal="left" vertical="center"/>
    </xf>
    <xf numFmtId="0" fontId="0" fillId="0" borderId="4" xfId="0" applyBorder="1" applyAlignment="1">
      <alignment horizontal="left" vertical="center" wrapText="1" shrinkToFit="1"/>
    </xf>
    <xf numFmtId="0" fontId="22" fillId="0" borderId="4" xfId="0" applyFont="1" applyBorder="1" applyAlignment="1">
      <alignment horizontal="center"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8" xfId="0" applyFill="1" applyBorder="1" applyAlignment="1">
      <alignment horizontal="center" vertical="center"/>
    </xf>
    <xf numFmtId="0" fontId="22" fillId="37" borderId="0" xfId="0" applyFont="1" applyFill="1" applyAlignment="1">
      <alignment horizontal="center"/>
    </xf>
  </cellXfs>
  <cellStyles count="7">
    <cellStyle name="Bad 2" xfId="2"/>
    <cellStyle name="Comma" xfId="5" builtinId="3"/>
    <cellStyle name="Normal" xfId="0" builtinId="0"/>
    <cellStyle name="Normal 2" xfId="1"/>
    <cellStyle name="Normal 3" xfId="3"/>
    <cellStyle name="Normal 4" xfId="4"/>
    <cellStyle name="Percent" xfId="6" builtinId="5"/>
  </cellStyles>
  <dxfs count="34">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v>0</v>
          </cell>
        </row>
        <row r="28">
          <cell r="C28" t="str">
            <v>ID19</v>
          </cell>
          <cell r="D28" t="str">
            <v>Credit restructured at other bank</v>
          </cell>
          <cell r="E28" t="str">
            <v>Assign 1 if client has restructured credits in other banks, 0 otherwise</v>
          </cell>
          <cell r="F28" t="str">
            <v>External database</v>
          </cell>
          <cell r="G28">
            <v>0</v>
          </cell>
          <cell r="H28">
            <v>0</v>
          </cell>
          <cell r="Y28">
            <v>0</v>
          </cell>
        </row>
        <row r="29">
          <cell r="C29" t="str">
            <v>ID20</v>
          </cell>
          <cell r="D29" t="str">
            <v>Annual financial statement missing</v>
          </cell>
          <cell r="E29" t="str">
            <v>Assign 1 if client annual financial statement is missing, 0 otherwise</v>
          </cell>
          <cell r="F29" t="str">
            <v>Balance sheet</v>
          </cell>
          <cell r="G29">
            <v>0</v>
          </cell>
          <cell r="H29">
            <v>0</v>
          </cell>
          <cell r="Y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v>0</v>
          </cell>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v>0</v>
          </cell>
        </row>
        <row r="39">
          <cell r="C39" t="str">
            <v>ID30</v>
          </cell>
          <cell r="D39" t="str">
            <v>Cancelled from Court register</v>
          </cell>
          <cell r="E39" t="str">
            <v>Assign 1 if client is cancelled from Court register, 0 otherwise</v>
          </cell>
          <cell r="F39" t="str">
            <v>External database</v>
          </cell>
          <cell r="G39">
            <v>0</v>
          </cell>
          <cell r="H39">
            <v>0</v>
          </cell>
          <cell r="Y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v>0</v>
          </cell>
        </row>
        <row r="47">
          <cell r="C47" t="str">
            <v>ID38</v>
          </cell>
          <cell r="D47" t="str">
            <v xml:space="preserve">Notarization of collateral missing </v>
          </cell>
          <cell r="E47" t="str">
            <v>Assign 1 if a collateral is missing, 0 otherwise</v>
          </cell>
          <cell r="F47" t="str">
            <v>External database</v>
          </cell>
          <cell r="G47">
            <v>0</v>
          </cell>
          <cell r="H47">
            <v>0</v>
          </cell>
          <cell r="Y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v>0</v>
          </cell>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v>0</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v>0</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v>0</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v>0</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v>0</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v>0</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v>0</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v>0</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v>0</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v>0</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v>0</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v>0</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v>0</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v>0</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v>0</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v>0</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v>0</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v>0</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v>0</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v>0</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v>0</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v>0</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v>0</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v>0</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v>0</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v>0</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v>0</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v>0</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v>0</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v>0</v>
          </cell>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v>0</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v>0</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v>0</v>
          </cell>
        </row>
        <row r="189">
          <cell r="C189" t="str">
            <v>ID191</v>
          </cell>
          <cell r="D189" t="str">
            <v>Amount of unpaid overdue - leasing contracts</v>
          </cell>
          <cell r="E189" t="str">
            <v>Amount overdue for leasing contracts</v>
          </cell>
          <cell r="F189" t="str">
            <v>Client’s mispayments</v>
          </cell>
          <cell r="G189">
            <v>0</v>
          </cell>
          <cell r="H189">
            <v>0</v>
          </cell>
          <cell r="Y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v>0</v>
          </cell>
        </row>
        <row r="205">
          <cell r="C205" t="str">
            <v>ID207</v>
          </cell>
          <cell r="D205" t="str">
            <v>Unpaid instalments for leasing contracts</v>
          </cell>
          <cell r="E205" t="str">
            <v>Number od unpaid instalments for leasing contracts</v>
          </cell>
          <cell r="F205" t="str">
            <v>Client’s mispayments</v>
          </cell>
          <cell r="G205">
            <v>0</v>
          </cell>
          <cell r="H205">
            <v>0</v>
          </cell>
          <cell r="Y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topLeftCell="A30" workbookViewId="0">
      <selection activeCell="B43" sqref="B43"/>
    </sheetView>
  </sheetViews>
  <sheetFormatPr defaultColWidth="8.875" defaultRowHeight="15.75" x14ac:dyDescent="0.25"/>
  <cols>
    <col min="1" max="1" width="7.125" customWidth="1"/>
    <col min="2" max="2" width="27.25" customWidth="1"/>
    <col min="3" max="3" width="10.5" bestFit="1" customWidth="1"/>
  </cols>
  <sheetData>
    <row r="2" spans="1:9" x14ac:dyDescent="0.25">
      <c r="A2" s="57"/>
      <c r="B2" t="s">
        <v>1419</v>
      </c>
    </row>
    <row r="3" spans="1:9" x14ac:dyDescent="0.25">
      <c r="A3" s="54"/>
      <c r="B3" t="s">
        <v>1420</v>
      </c>
    </row>
    <row r="4" spans="1:9" x14ac:dyDescent="0.25">
      <c r="A4" s="121"/>
      <c r="B4" t="s">
        <v>1418</v>
      </c>
    </row>
    <row r="5" spans="1:9" x14ac:dyDescent="0.25">
      <c r="A5" s="121"/>
      <c r="B5" t="s">
        <v>1417</v>
      </c>
    </row>
    <row r="9" spans="1:9" x14ac:dyDescent="0.25">
      <c r="B9" s="263" t="s">
        <v>1967</v>
      </c>
      <c r="C9" s="264">
        <v>42760</v>
      </c>
      <c r="D9" s="264">
        <v>42836</v>
      </c>
    </row>
    <row r="10" spans="1:9" x14ac:dyDescent="0.25">
      <c r="B10" s="263" t="s">
        <v>1591</v>
      </c>
      <c r="C10" s="263" t="s">
        <v>1966</v>
      </c>
      <c r="D10" s="263"/>
    </row>
    <row r="11" spans="1:9" x14ac:dyDescent="0.25">
      <c r="B11" s="263" t="s">
        <v>1209</v>
      </c>
      <c r="C11" s="382">
        <v>14523</v>
      </c>
      <c r="D11" s="382">
        <v>14417</v>
      </c>
      <c r="E11" s="383">
        <f>D11/C11-1</f>
        <v>-7.2987674722853058E-3</v>
      </c>
    </row>
    <row r="12" spans="1:9" x14ac:dyDescent="0.25">
      <c r="B12" s="263" t="s">
        <v>831</v>
      </c>
      <c r="C12" s="382">
        <v>30931</v>
      </c>
      <c r="D12" s="382">
        <v>32762</v>
      </c>
      <c r="E12" s="383">
        <f t="shared" ref="E12:E14" si="0">D12/C12-1</f>
        <v>5.9196275581132163E-2</v>
      </c>
    </row>
    <row r="13" spans="1:9" x14ac:dyDescent="0.25">
      <c r="B13" s="263" t="s">
        <v>1452</v>
      </c>
      <c r="C13" s="382">
        <v>2504</v>
      </c>
      <c r="D13" s="382">
        <v>2278</v>
      </c>
      <c r="E13" s="383">
        <f t="shared" si="0"/>
        <v>-9.0255591054313133E-2</v>
      </c>
    </row>
    <row r="14" spans="1:9" x14ac:dyDescent="0.25">
      <c r="B14" s="263" t="s">
        <v>1968</v>
      </c>
      <c r="C14" s="335">
        <v>1824</v>
      </c>
      <c r="D14" s="382">
        <v>2266</v>
      </c>
      <c r="E14" s="383">
        <f t="shared" si="0"/>
        <v>0.24232456140350878</v>
      </c>
    </row>
    <row r="15" spans="1:9" x14ac:dyDescent="0.25">
      <c r="B15" s="265" t="s">
        <v>1646</v>
      </c>
      <c r="C15" s="335"/>
      <c r="D15" s="335">
        <v>4124</v>
      </c>
      <c r="E15" s="335"/>
    </row>
    <row r="16" spans="1:9" x14ac:dyDescent="0.25">
      <c r="B16" s="265" t="s">
        <v>1980</v>
      </c>
      <c r="C16" s="335"/>
      <c r="D16" s="335">
        <v>1443</v>
      </c>
      <c r="E16" s="335"/>
      <c r="I16" s="386"/>
    </row>
    <row r="17" spans="2:5" x14ac:dyDescent="0.25">
      <c r="B17" s="265" t="s">
        <v>2110</v>
      </c>
      <c r="C17" s="335"/>
      <c r="D17" s="335"/>
      <c r="E17" s="335"/>
    </row>
    <row r="18" spans="2:5" x14ac:dyDescent="0.25">
      <c r="B18" s="265"/>
      <c r="C18" s="335"/>
      <c r="D18" s="335"/>
      <c r="E18" s="335"/>
    </row>
    <row r="19" spans="2:5" x14ac:dyDescent="0.25">
      <c r="B19" t="s">
        <v>1591</v>
      </c>
      <c r="C19" t="s">
        <v>2102</v>
      </c>
    </row>
    <row r="20" spans="2:5" x14ac:dyDescent="0.25">
      <c r="B20" t="s">
        <v>2093</v>
      </c>
      <c r="C20" t="s">
        <v>1972</v>
      </c>
    </row>
    <row r="21" spans="2:5" x14ac:dyDescent="0.25">
      <c r="B21" t="s">
        <v>2093</v>
      </c>
      <c r="C21" t="s">
        <v>2094</v>
      </c>
    </row>
    <row r="22" spans="2:5" x14ac:dyDescent="0.25">
      <c r="B22" t="s">
        <v>2093</v>
      </c>
      <c r="C22" t="s">
        <v>1519</v>
      </c>
    </row>
    <row r="23" spans="2:5" x14ac:dyDescent="0.25">
      <c r="B23" t="s">
        <v>2095</v>
      </c>
      <c r="C23" t="s">
        <v>1169</v>
      </c>
    </row>
    <row r="24" spans="2:5" x14ac:dyDescent="0.25">
      <c r="B24" t="s">
        <v>2095</v>
      </c>
      <c r="C24" t="s">
        <v>1170</v>
      </c>
    </row>
    <row r="25" spans="2:5" x14ac:dyDescent="0.25">
      <c r="B25" t="s">
        <v>2096</v>
      </c>
      <c r="C25" t="s">
        <v>1972</v>
      </c>
    </row>
    <row r="26" spans="2:5" x14ac:dyDescent="0.25">
      <c r="B26" t="s">
        <v>2096</v>
      </c>
      <c r="C26" t="s">
        <v>2094</v>
      </c>
    </row>
    <row r="27" spans="2:5" x14ac:dyDescent="0.25">
      <c r="B27" t="s">
        <v>2096</v>
      </c>
      <c r="C27" t="s">
        <v>1519</v>
      </c>
    </row>
    <row r="28" spans="2:5" x14ac:dyDescent="0.25">
      <c r="B28" t="s">
        <v>2097</v>
      </c>
      <c r="C28" t="s">
        <v>1972</v>
      </c>
    </row>
    <row r="29" spans="2:5" x14ac:dyDescent="0.25">
      <c r="B29" t="s">
        <v>2097</v>
      </c>
      <c r="C29" t="s">
        <v>1950</v>
      </c>
    </row>
    <row r="30" spans="2:5" x14ac:dyDescent="0.25">
      <c r="B30" t="s">
        <v>2097</v>
      </c>
      <c r="C30" t="s">
        <v>2094</v>
      </c>
    </row>
    <row r="31" spans="2:5" x14ac:dyDescent="0.25">
      <c r="B31" t="s">
        <v>2098</v>
      </c>
      <c r="C31" t="s">
        <v>1972</v>
      </c>
    </row>
    <row r="32" spans="2:5" x14ac:dyDescent="0.25">
      <c r="B32" s="266" t="s">
        <v>2098</v>
      </c>
      <c r="C32" s="266" t="s">
        <v>2103</v>
      </c>
    </row>
    <row r="33" spans="2:3" x14ac:dyDescent="0.25">
      <c r="B33" s="266" t="s">
        <v>2098</v>
      </c>
      <c r="C33" s="266" t="s">
        <v>2094</v>
      </c>
    </row>
    <row r="34" spans="2:3" x14ac:dyDescent="0.25">
      <c r="B34" s="266" t="s">
        <v>2098</v>
      </c>
      <c r="C34" s="266" t="s">
        <v>2104</v>
      </c>
    </row>
    <row r="35" spans="2:3" x14ac:dyDescent="0.25">
      <c r="B35" s="266" t="s">
        <v>2098</v>
      </c>
      <c r="C35" s="266" t="s">
        <v>1519</v>
      </c>
    </row>
    <row r="36" spans="2:3" x14ac:dyDescent="0.25">
      <c r="B36" s="266" t="s">
        <v>2098</v>
      </c>
      <c r="C36" s="266" t="s">
        <v>2105</v>
      </c>
    </row>
    <row r="37" spans="2:3" x14ac:dyDescent="0.25">
      <c r="B37" t="s">
        <v>2099</v>
      </c>
      <c r="C37" t="s">
        <v>1972</v>
      </c>
    </row>
    <row r="38" spans="2:3" x14ac:dyDescent="0.25">
      <c r="B38" t="s">
        <v>2099</v>
      </c>
      <c r="C38" t="s">
        <v>2100</v>
      </c>
    </row>
    <row r="39" spans="2:3" x14ac:dyDescent="0.25">
      <c r="B39" t="s">
        <v>2099</v>
      </c>
      <c r="C39" t="s">
        <v>2101</v>
      </c>
    </row>
    <row r="40" spans="2:3" x14ac:dyDescent="0.25">
      <c r="B40" s="266" t="s">
        <v>2110</v>
      </c>
      <c r="C40" s="266" t="s">
        <v>2106</v>
      </c>
    </row>
    <row r="41" spans="2:3" x14ac:dyDescent="0.25">
      <c r="B41" s="266" t="s">
        <v>2110</v>
      </c>
      <c r="C41" s="266" t="s">
        <v>2107</v>
      </c>
    </row>
    <row r="42" spans="2:3" x14ac:dyDescent="0.25">
      <c r="B42" s="266" t="s">
        <v>2110</v>
      </c>
      <c r="C42" s="266" t="s">
        <v>2108</v>
      </c>
    </row>
    <row r="43" spans="2:3" x14ac:dyDescent="0.25">
      <c r="B43" s="266" t="s">
        <v>2110</v>
      </c>
      <c r="C43" s="266" t="s">
        <v>2109</v>
      </c>
    </row>
  </sheetData>
  <sortState ref="H16:I18">
    <sortCondition ref="H16"/>
  </sortState>
  <conditionalFormatting sqref="E11:E16">
    <cfRule type="cellIs" dxfId="33" priority="2" operator="greaterThan">
      <formula>0</formula>
    </cfRule>
  </conditionalFormatting>
  <conditionalFormatting sqref="E17:E18">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zoomScale="70" zoomScaleNormal="70" zoomScalePageLayoutView="90" workbookViewId="0">
      <pane xSplit="3" ySplit="2" topLeftCell="D184" activePane="bottomRight" state="frozen"/>
      <selection pane="topRight" activeCell="D1" sqref="D1"/>
      <selection pane="bottomLeft" activeCell="A3" sqref="A3"/>
      <selection pane="bottomRight" activeCell="D192" sqref="D192"/>
    </sheetView>
  </sheetViews>
  <sheetFormatPr defaultColWidth="8.625" defaultRowHeight="15.75" x14ac:dyDescent="0.25"/>
  <cols>
    <col min="1" max="1" width="42.25" style="16" customWidth="1"/>
    <col min="2" max="2" width="6" style="18" bestFit="1" customWidth="1"/>
    <col min="3" max="3" width="47.125" style="18" customWidth="1"/>
    <col min="4" max="5" width="29.125" style="18"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customWidth="1"/>
    <col min="24" max="24" width="7.375" style="37" customWidth="1"/>
    <col min="25" max="26" width="9.375" style="37" customWidth="1"/>
    <col min="27" max="27" width="9.375" style="338" customWidth="1"/>
    <col min="28" max="28" width="10.875" style="19" customWidth="1"/>
    <col min="29" max="29" width="10.5" style="26" customWidth="1"/>
    <col min="30" max="30" width="10.625" style="27" customWidth="1"/>
    <col min="31" max="31" width="11.625" style="27" customWidth="1"/>
    <col min="32" max="32" width="14.125" style="27" customWidth="1"/>
    <col min="33" max="33" width="35.875" style="27" customWidth="1"/>
    <col min="34" max="34" width="12.875" style="37" customWidth="1"/>
    <col min="35" max="37" width="8.125" style="47" customWidth="1"/>
    <col min="38" max="42" width="10.625" style="47" customWidth="1"/>
    <col min="43" max="45" width="8.125" style="47" customWidth="1"/>
    <col min="46" max="49" width="10.625" style="47" customWidth="1"/>
    <col min="50" max="50" width="12.125" style="47" customWidth="1"/>
    <col min="51" max="51" width="16" style="39" customWidth="1"/>
    <col min="52" max="52" width="15.875" style="40" customWidth="1"/>
    <col min="53" max="53" width="14.375" style="40" customWidth="1"/>
    <col min="54" max="54" width="13.625" style="60" customWidth="1"/>
    <col min="55" max="55" width="13.5" style="60" customWidth="1"/>
    <col min="56" max="56" width="24.125" style="60" customWidth="1"/>
    <col min="57" max="57" width="12.125" style="60" customWidth="1"/>
    <col min="58" max="58" width="21.625" style="60" customWidth="1"/>
    <col min="59" max="59" width="12.125" style="74" customWidth="1"/>
    <col min="60" max="60" width="14.5" style="74" customWidth="1"/>
    <col min="61" max="61" width="13.375" style="74" customWidth="1"/>
    <col min="62" max="62" width="13.625" style="74" customWidth="1"/>
    <col min="63" max="63" width="19" style="74" customWidth="1"/>
    <col min="64" max="64" width="20.5" style="74" customWidth="1"/>
    <col min="65" max="65" width="20.625" style="74" customWidth="1"/>
    <col min="66" max="67" width="21.125" style="74" customWidth="1"/>
    <col min="68" max="68" width="14.125" style="74" customWidth="1"/>
    <col min="69" max="69" width="10" style="74" customWidth="1"/>
    <col min="70" max="70" width="20.125" style="74" customWidth="1"/>
    <col min="71" max="71" width="13.5" style="228" customWidth="1"/>
    <col min="72" max="72" width="17.5" style="228" customWidth="1"/>
    <col min="73" max="73" width="13.5" style="228" customWidth="1"/>
    <col min="74" max="74" width="15" style="228" customWidth="1"/>
    <col min="75" max="75" width="8.625" style="16" customWidth="1"/>
    <col min="76" max="76" width="17.625" style="16" customWidth="1"/>
    <col min="77" max="77" width="16.5" style="16" customWidth="1"/>
    <col min="78" max="78" width="8.625" style="20" customWidth="1"/>
    <col min="79" max="79" width="14.5" style="20" customWidth="1"/>
    <col min="80" max="80" width="19.625" style="20" customWidth="1"/>
    <col min="81" max="81" width="19.125" style="20" customWidth="1"/>
    <col min="82" max="82" width="21" style="20" customWidth="1"/>
    <col min="83" max="83" width="8.625" style="16" customWidth="1"/>
    <col min="84" max="84" width="17.625" style="16" customWidth="1"/>
    <col min="85" max="85" width="8.625" style="20" customWidth="1"/>
    <col min="86" max="86" width="14.5" style="20" customWidth="1"/>
    <col min="87" max="87" width="19.625" style="20" customWidth="1"/>
    <col min="88" max="88" width="8.625" style="74" customWidth="1"/>
    <col min="89" max="89" width="17.875" style="74" customWidth="1"/>
    <col min="90" max="90" width="12.125" style="338" bestFit="1" customWidth="1"/>
    <col min="91" max="91" width="14.5" style="338" bestFit="1" customWidth="1"/>
    <col min="92" max="92" width="19.625" style="338" bestFit="1" customWidth="1"/>
    <col min="93" max="16384" width="8.625" style="16"/>
  </cols>
  <sheetData>
    <row r="1" spans="1:93" ht="32.1" customHeight="1" thickBot="1" x14ac:dyDescent="0.3">
      <c r="AH1" s="38"/>
      <c r="AI1" s="396" t="s">
        <v>1087</v>
      </c>
      <c r="AJ1" s="397"/>
      <c r="AK1" s="397"/>
      <c r="AL1" s="398"/>
      <c r="AM1" s="396" t="s">
        <v>1088</v>
      </c>
      <c r="AN1" s="397"/>
      <c r="AO1" s="397"/>
      <c r="AP1" s="398"/>
      <c r="AQ1" s="396" t="s">
        <v>1089</v>
      </c>
      <c r="AR1" s="397"/>
      <c r="AS1" s="397"/>
      <c r="AT1" s="398"/>
      <c r="AU1" s="396" t="s">
        <v>1090</v>
      </c>
      <c r="AV1" s="397"/>
      <c r="AW1" s="397"/>
      <c r="AX1" s="397"/>
      <c r="AY1" s="401" t="s">
        <v>831</v>
      </c>
      <c r="AZ1" s="401"/>
      <c r="BA1" s="401"/>
      <c r="BB1" s="401"/>
      <c r="BC1" s="400" t="s">
        <v>1582</v>
      </c>
      <c r="BD1" s="400"/>
      <c r="BE1" s="400" t="s">
        <v>1583</v>
      </c>
      <c r="BF1" s="400"/>
      <c r="BG1" s="389" t="s">
        <v>1209</v>
      </c>
      <c r="BH1" s="390"/>
      <c r="BI1" s="390"/>
      <c r="BJ1" s="391"/>
      <c r="BK1" s="399" t="s">
        <v>1584</v>
      </c>
      <c r="BL1" s="399"/>
      <c r="BM1" s="399" t="s">
        <v>1585</v>
      </c>
      <c r="BN1" s="399"/>
      <c r="BO1" s="389" t="s">
        <v>1521</v>
      </c>
      <c r="BP1" s="390"/>
      <c r="BQ1" s="390"/>
      <c r="BR1" s="391"/>
      <c r="BS1" s="394" t="s">
        <v>1586</v>
      </c>
      <c r="BT1" s="395"/>
      <c r="BU1" s="387" t="s">
        <v>1587</v>
      </c>
      <c r="BV1" s="388"/>
      <c r="BW1" s="389" t="s">
        <v>1974</v>
      </c>
      <c r="BX1" s="390"/>
      <c r="BY1" s="390"/>
      <c r="BZ1" s="391"/>
      <c r="CA1" s="394" t="s">
        <v>1969</v>
      </c>
      <c r="CB1" s="395"/>
      <c r="CC1" s="387" t="s">
        <v>1970</v>
      </c>
      <c r="CD1" s="388"/>
      <c r="CE1" s="389" t="s">
        <v>1982</v>
      </c>
      <c r="CF1" s="390"/>
      <c r="CG1" s="391"/>
      <c r="CH1" s="394" t="s">
        <v>1982</v>
      </c>
      <c r="CI1" s="395"/>
      <c r="CJ1" s="389" t="s">
        <v>2112</v>
      </c>
      <c r="CK1" s="390"/>
      <c r="CL1" s="391"/>
      <c r="CM1" s="392" t="s">
        <v>2112</v>
      </c>
      <c r="CN1" s="393"/>
    </row>
    <row r="2" spans="1:93" s="161" customFormat="1" ht="66" customHeight="1" thickBot="1" x14ac:dyDescent="0.3">
      <c r="A2" s="176" t="s">
        <v>806</v>
      </c>
      <c r="B2" s="176" t="s">
        <v>807</v>
      </c>
      <c r="C2" s="177" t="s">
        <v>0</v>
      </c>
      <c r="D2" s="176" t="s">
        <v>1</v>
      </c>
      <c r="E2" s="207" t="s">
        <v>1441</v>
      </c>
      <c r="F2" s="213" t="s">
        <v>2</v>
      </c>
      <c r="G2" s="176" t="s">
        <v>3</v>
      </c>
      <c r="H2" s="178" t="s">
        <v>7</v>
      </c>
      <c r="I2" s="179" t="s">
        <v>5</v>
      </c>
      <c r="J2" s="180" t="s">
        <v>805</v>
      </c>
      <c r="K2" s="180" t="s">
        <v>700</v>
      </c>
      <c r="L2" s="181" t="s">
        <v>726</v>
      </c>
      <c r="M2" s="182" t="s">
        <v>6</v>
      </c>
      <c r="N2" s="23" t="s">
        <v>831</v>
      </c>
      <c r="O2" s="23" t="s">
        <v>1158</v>
      </c>
      <c r="P2" s="23" t="s">
        <v>1209</v>
      </c>
      <c r="Q2" s="23" t="s">
        <v>1210</v>
      </c>
      <c r="R2" s="23" t="s">
        <v>1452</v>
      </c>
      <c r="S2" s="23" t="s">
        <v>1450</v>
      </c>
      <c r="T2" s="23" t="s">
        <v>1521</v>
      </c>
      <c r="U2" s="23" t="s">
        <v>1522</v>
      </c>
      <c r="V2" s="23" t="s">
        <v>1646</v>
      </c>
      <c r="W2" s="278" t="s">
        <v>1951</v>
      </c>
      <c r="X2" s="23" t="s">
        <v>1980</v>
      </c>
      <c r="Y2" s="23" t="s">
        <v>1981</v>
      </c>
      <c r="Z2" s="23" t="s">
        <v>2110</v>
      </c>
      <c r="AA2" s="339" t="s">
        <v>2111</v>
      </c>
      <c r="AB2" s="192" t="s">
        <v>11</v>
      </c>
      <c r="AC2" s="192" t="s">
        <v>1151</v>
      </c>
      <c r="AD2" s="24" t="s">
        <v>1006</v>
      </c>
      <c r="AE2" s="24" t="s">
        <v>832</v>
      </c>
      <c r="AF2" s="24" t="s">
        <v>833</v>
      </c>
      <c r="AG2" s="203" t="s">
        <v>1012</v>
      </c>
      <c r="AH2" s="183" t="s">
        <v>1091</v>
      </c>
      <c r="AI2" s="184" t="s">
        <v>1092</v>
      </c>
      <c r="AJ2" s="184" t="s">
        <v>1093</v>
      </c>
      <c r="AK2" s="184" t="s">
        <v>1094</v>
      </c>
      <c r="AL2" s="184" t="s">
        <v>1095</v>
      </c>
      <c r="AM2" s="184" t="s">
        <v>1092</v>
      </c>
      <c r="AN2" s="184" t="s">
        <v>1093</v>
      </c>
      <c r="AO2" s="184" t="s">
        <v>1094</v>
      </c>
      <c r="AP2" s="184" t="s">
        <v>1095</v>
      </c>
      <c r="AQ2" s="184" t="s">
        <v>1092</v>
      </c>
      <c r="AR2" s="184" t="s">
        <v>1093</v>
      </c>
      <c r="AS2" s="184" t="s">
        <v>1094</v>
      </c>
      <c r="AT2" s="184" t="s">
        <v>1095</v>
      </c>
      <c r="AU2" s="184" t="s">
        <v>1092</v>
      </c>
      <c r="AV2" s="184" t="s">
        <v>1093</v>
      </c>
      <c r="AW2" s="184" t="s">
        <v>1094</v>
      </c>
      <c r="AX2" s="288" t="s">
        <v>1095</v>
      </c>
      <c r="AY2" s="23" t="s">
        <v>1096</v>
      </c>
      <c r="AZ2" s="23" t="s">
        <v>1104</v>
      </c>
      <c r="BA2" s="23" t="s">
        <v>1105</v>
      </c>
      <c r="BB2" s="289" t="s">
        <v>1160</v>
      </c>
      <c r="BC2" s="67" t="s">
        <v>1580</v>
      </c>
      <c r="BD2" s="67" t="s">
        <v>1581</v>
      </c>
      <c r="BE2" s="67" t="s">
        <v>1580</v>
      </c>
      <c r="BF2" s="67" t="s">
        <v>1581</v>
      </c>
      <c r="BG2" s="274" t="s">
        <v>1207</v>
      </c>
      <c r="BH2" s="67" t="s">
        <v>1104</v>
      </c>
      <c r="BI2" s="67" t="s">
        <v>1208</v>
      </c>
      <c r="BJ2" s="67" t="s">
        <v>1160</v>
      </c>
      <c r="BK2" s="67" t="s">
        <v>1580</v>
      </c>
      <c r="BL2" s="67" t="s">
        <v>1581</v>
      </c>
      <c r="BM2" s="67" t="s">
        <v>1580</v>
      </c>
      <c r="BN2" s="67" t="s">
        <v>1581</v>
      </c>
      <c r="BO2" s="67" t="s">
        <v>1971</v>
      </c>
      <c r="BP2" s="67" t="s">
        <v>1579</v>
      </c>
      <c r="BQ2" s="67" t="s">
        <v>1519</v>
      </c>
      <c r="BR2" s="67" t="s">
        <v>1160</v>
      </c>
      <c r="BS2" s="225" t="s">
        <v>1580</v>
      </c>
      <c r="BT2" s="225" t="s">
        <v>1581</v>
      </c>
      <c r="BU2" s="225" t="s">
        <v>1580</v>
      </c>
      <c r="BV2" s="226" t="s">
        <v>1581</v>
      </c>
      <c r="BW2" s="67" t="s">
        <v>1971</v>
      </c>
      <c r="BX2" s="67" t="s">
        <v>1972</v>
      </c>
      <c r="BY2" s="67" t="s">
        <v>1973</v>
      </c>
      <c r="BZ2" s="67" t="s">
        <v>1160</v>
      </c>
      <c r="CA2" s="225" t="s">
        <v>1580</v>
      </c>
      <c r="CB2" s="225" t="s">
        <v>1581</v>
      </c>
      <c r="CC2" s="225" t="s">
        <v>1580</v>
      </c>
      <c r="CD2" s="267" t="s">
        <v>1581</v>
      </c>
      <c r="CE2" s="67" t="s">
        <v>1971</v>
      </c>
      <c r="CF2" s="67" t="s">
        <v>1099</v>
      </c>
      <c r="CG2" s="67" t="s">
        <v>1160</v>
      </c>
      <c r="CH2" s="225" t="s">
        <v>1580</v>
      </c>
      <c r="CI2" s="225" t="s">
        <v>1581</v>
      </c>
      <c r="CJ2" s="67" t="s">
        <v>1971</v>
      </c>
      <c r="CK2" s="67" t="s">
        <v>1099</v>
      </c>
      <c r="CL2" s="336" t="s">
        <v>1160</v>
      </c>
      <c r="CM2" s="337" t="s">
        <v>1580</v>
      </c>
      <c r="CN2" s="337" t="s">
        <v>1581</v>
      </c>
    </row>
    <row r="3" spans="1:93" s="4" customFormat="1" ht="29.45" customHeight="1" thickBot="1" x14ac:dyDescent="0.3">
      <c r="A3" s="21" t="str">
        <f t="shared" ref="A3:A34" si="0">CONCATENATE(C$2," ",B3," - ",C3)</f>
        <v>Indicator 1 - Days past due</v>
      </c>
      <c r="B3" s="270">
        <v>1</v>
      </c>
      <c r="C3" s="162" t="s">
        <v>308</v>
      </c>
      <c r="D3" s="162" t="str">
        <f>CONCATENATE("ID",B3)</f>
        <v>ID1</v>
      </c>
      <c r="E3" s="208"/>
      <c r="F3" s="214" t="s">
        <v>292</v>
      </c>
      <c r="G3" s="163" t="s">
        <v>310</v>
      </c>
      <c r="H3" s="164" t="s">
        <v>489</v>
      </c>
      <c r="I3" s="165" t="s">
        <v>18</v>
      </c>
      <c r="J3" s="166" t="s">
        <v>716</v>
      </c>
      <c r="K3" s="167" t="s">
        <v>702</v>
      </c>
      <c r="L3" s="168" t="s">
        <v>1205</v>
      </c>
      <c r="M3" s="165" t="s">
        <v>747</v>
      </c>
      <c r="N3" s="169">
        <v>1</v>
      </c>
      <c r="O3" s="169">
        <v>1</v>
      </c>
      <c r="P3" s="170">
        <v>1</v>
      </c>
      <c r="Q3" s="170">
        <v>1</v>
      </c>
      <c r="R3" s="170">
        <v>1</v>
      </c>
      <c r="S3" s="170"/>
      <c r="T3" s="170">
        <v>1</v>
      </c>
      <c r="U3" s="170">
        <v>1</v>
      </c>
      <c r="V3" s="258">
        <v>1</v>
      </c>
      <c r="W3" s="170">
        <v>1</v>
      </c>
      <c r="X3" s="258">
        <v>1</v>
      </c>
      <c r="Y3" s="170">
        <v>1</v>
      </c>
      <c r="Z3" s="37">
        <v>1</v>
      </c>
      <c r="AA3" s="170">
        <v>1</v>
      </c>
      <c r="AB3" s="193" t="s">
        <v>12</v>
      </c>
      <c r="AC3" s="194" t="s">
        <v>1152</v>
      </c>
      <c r="AD3" s="171" t="s">
        <v>12</v>
      </c>
      <c r="AE3" s="171" t="s">
        <v>12</v>
      </c>
      <c r="AF3" s="171" t="s">
        <v>837</v>
      </c>
      <c r="AG3" s="196"/>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0">
        <v>0</v>
      </c>
      <c r="AZ3" s="291" t="s">
        <v>1098</v>
      </c>
      <c r="BA3" s="291" t="s">
        <v>1098</v>
      </c>
      <c r="BB3" s="280" t="s">
        <v>1162</v>
      </c>
      <c r="BC3" s="280"/>
      <c r="BD3" s="280"/>
      <c r="BE3" s="280"/>
      <c r="BF3" s="280"/>
      <c r="BG3" s="285">
        <v>0</v>
      </c>
      <c r="BH3" s="172"/>
      <c r="BI3" s="172"/>
      <c r="BJ3" s="173" t="s">
        <v>1162</v>
      </c>
      <c r="BK3" s="174" t="s">
        <v>1213</v>
      </c>
      <c r="BL3" s="174" t="s">
        <v>1213</v>
      </c>
      <c r="BM3" s="175" t="s">
        <v>1213</v>
      </c>
      <c r="BN3" s="216" t="s">
        <v>1213</v>
      </c>
      <c r="BO3" s="223">
        <v>0</v>
      </c>
      <c r="BP3" s="223">
        <v>0</v>
      </c>
      <c r="BQ3" s="223">
        <v>0</v>
      </c>
      <c r="BR3" s="223" t="s">
        <v>1161</v>
      </c>
      <c r="BS3" s="227" t="s">
        <v>1162</v>
      </c>
      <c r="BT3" s="227">
        <v>90</v>
      </c>
      <c r="BU3" s="227" t="s">
        <v>1162</v>
      </c>
      <c r="BV3" s="227">
        <v>90</v>
      </c>
      <c r="BW3" s="223">
        <v>0</v>
      </c>
      <c r="BX3" s="223">
        <v>0</v>
      </c>
      <c r="BY3" s="223">
        <v>0</v>
      </c>
      <c r="BZ3" s="258" t="s">
        <v>1161</v>
      </c>
      <c r="CA3" s="258" t="s">
        <v>1162</v>
      </c>
      <c r="CB3" s="258">
        <v>90</v>
      </c>
      <c r="CC3" s="275" t="s">
        <v>1162</v>
      </c>
      <c r="CD3" s="275">
        <v>90</v>
      </c>
      <c r="CE3" s="258">
        <v>0</v>
      </c>
      <c r="CF3" s="258">
        <v>0</v>
      </c>
      <c r="CG3" s="258" t="s">
        <v>1161</v>
      </c>
      <c r="CH3" s="258" t="s">
        <v>1162</v>
      </c>
      <c r="CI3" s="258">
        <v>90</v>
      </c>
      <c r="CJ3" s="258">
        <v>0</v>
      </c>
      <c r="CK3" s="258">
        <v>0</v>
      </c>
      <c r="CL3" s="258" t="s">
        <v>1161</v>
      </c>
      <c r="CM3" s="258" t="s">
        <v>1162</v>
      </c>
      <c r="CN3" s="258">
        <v>90</v>
      </c>
    </row>
    <row r="4" spans="1:93" s="4" customFormat="1" ht="44.1" customHeight="1" thickBot="1" x14ac:dyDescent="0.3">
      <c r="A4" s="21" t="str">
        <f t="shared" si="0"/>
        <v>Indicator 2 - Past Due &gt; 90</v>
      </c>
      <c r="B4" s="271">
        <f>+B3+1</f>
        <v>2</v>
      </c>
      <c r="C4" s="8" t="s">
        <v>309</v>
      </c>
      <c r="D4" s="8" t="str">
        <f t="shared" ref="D4:D66" si="1">CONCATENATE("ID",B4)</f>
        <v>ID2</v>
      </c>
      <c r="E4" s="208"/>
      <c r="F4" s="214" t="s">
        <v>294</v>
      </c>
      <c r="G4" s="29" t="s">
        <v>311</v>
      </c>
      <c r="H4" s="30" t="s">
        <v>490</v>
      </c>
      <c r="I4" s="14" t="s">
        <v>9</v>
      </c>
      <c r="J4" s="10" t="s">
        <v>716</v>
      </c>
      <c r="K4" s="11" t="s">
        <v>702</v>
      </c>
      <c r="L4" s="9" t="s">
        <v>310</v>
      </c>
      <c r="M4" s="14" t="s">
        <v>747</v>
      </c>
      <c r="N4" s="28">
        <v>1</v>
      </c>
      <c r="O4" s="28">
        <v>1</v>
      </c>
      <c r="P4" s="59">
        <v>1</v>
      </c>
      <c r="Q4" s="59">
        <v>1</v>
      </c>
      <c r="R4" s="59">
        <v>1</v>
      </c>
      <c r="S4" s="59"/>
      <c r="T4" s="59">
        <v>1</v>
      </c>
      <c r="U4" s="170">
        <v>1</v>
      </c>
      <c r="V4" s="258">
        <v>1</v>
      </c>
      <c r="W4" s="170">
        <v>1</v>
      </c>
      <c r="X4" s="258">
        <v>1</v>
      </c>
      <c r="Y4" s="170">
        <v>1</v>
      </c>
      <c r="Z4" s="37">
        <v>1</v>
      </c>
      <c r="AA4" s="170">
        <v>1</v>
      </c>
      <c r="AB4" s="195" t="s">
        <v>19</v>
      </c>
      <c r="AC4" s="196" t="s">
        <v>1153</v>
      </c>
      <c r="AD4" s="171" t="s">
        <v>12</v>
      </c>
      <c r="AE4" s="171" t="s">
        <v>12</v>
      </c>
      <c r="AF4" s="171" t="s">
        <v>837</v>
      </c>
      <c r="AG4" s="196"/>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0"/>
      <c r="AZ4" s="291" t="s">
        <v>1098</v>
      </c>
      <c r="BA4" s="291" t="s">
        <v>1098</v>
      </c>
      <c r="BB4" s="280"/>
      <c r="BC4" s="280"/>
      <c r="BD4" s="280"/>
      <c r="BE4" s="280"/>
      <c r="BF4" s="280"/>
      <c r="BG4" s="286"/>
      <c r="BH4" s="68"/>
      <c r="BI4" s="68"/>
      <c r="BJ4" s="69"/>
      <c r="BK4" s="69"/>
      <c r="BL4" s="69"/>
      <c r="BM4" s="69"/>
      <c r="BN4" s="31"/>
      <c r="BO4" s="223">
        <v>0</v>
      </c>
      <c r="BP4" s="223">
        <v>0</v>
      </c>
      <c r="BQ4" s="223">
        <v>0</v>
      </c>
      <c r="BR4" s="223" t="s">
        <v>1162</v>
      </c>
      <c r="BS4" s="227" t="s">
        <v>1213</v>
      </c>
      <c r="BT4" s="227" t="s">
        <v>1213</v>
      </c>
      <c r="BU4" s="227" t="s">
        <v>1213</v>
      </c>
      <c r="BV4" s="227" t="s">
        <v>1213</v>
      </c>
      <c r="BW4" s="223">
        <v>0</v>
      </c>
      <c r="BX4" s="223">
        <v>0</v>
      </c>
      <c r="BY4" s="223">
        <v>0</v>
      </c>
      <c r="BZ4" s="258" t="s">
        <v>1162</v>
      </c>
      <c r="CA4" s="258" t="s">
        <v>1213</v>
      </c>
      <c r="CB4" s="258" t="s">
        <v>1213</v>
      </c>
      <c r="CC4" s="275" t="s">
        <v>1213</v>
      </c>
      <c r="CD4" s="275" t="s">
        <v>1213</v>
      </c>
      <c r="CE4" s="258">
        <v>0</v>
      </c>
      <c r="CF4" s="258">
        <v>0</v>
      </c>
      <c r="CG4" s="258" t="s">
        <v>1162</v>
      </c>
      <c r="CH4" s="258" t="s">
        <v>1162</v>
      </c>
      <c r="CI4" s="258" t="s">
        <v>1162</v>
      </c>
      <c r="CJ4" s="258">
        <v>0</v>
      </c>
      <c r="CK4" s="258">
        <v>0</v>
      </c>
      <c r="CL4" s="258" t="s">
        <v>1162</v>
      </c>
      <c r="CM4" s="258" t="s">
        <v>1213</v>
      </c>
      <c r="CN4" s="258" t="s">
        <v>1213</v>
      </c>
    </row>
    <row r="5" spans="1:93" s="4" customFormat="1" ht="44.1" customHeight="1" thickBot="1" x14ac:dyDescent="0.3">
      <c r="A5" s="21" t="str">
        <f t="shared" si="0"/>
        <v>Indicator 3 - Blocked accounts</v>
      </c>
      <c r="B5" s="22">
        <f t="shared" ref="B5:B67" si="2">+B4+1</f>
        <v>3</v>
      </c>
      <c r="C5" s="8" t="s">
        <v>14</v>
      </c>
      <c r="D5" s="8" t="str">
        <f t="shared" si="1"/>
        <v>ID3</v>
      </c>
      <c r="E5" s="8"/>
      <c r="F5" s="211" t="s">
        <v>292</v>
      </c>
      <c r="G5" s="29" t="s">
        <v>10</v>
      </c>
      <c r="H5" s="30" t="s">
        <v>1409</v>
      </c>
      <c r="I5" s="14" t="s">
        <v>9</v>
      </c>
      <c r="J5" s="10" t="s">
        <v>716</v>
      </c>
      <c r="K5" s="11" t="s">
        <v>714</v>
      </c>
      <c r="L5" s="9" t="s">
        <v>324</v>
      </c>
      <c r="M5" s="14" t="s">
        <v>748</v>
      </c>
      <c r="N5" s="28">
        <v>1</v>
      </c>
      <c r="O5" s="28">
        <v>1</v>
      </c>
      <c r="P5" s="59"/>
      <c r="Q5" s="59"/>
      <c r="R5" s="59"/>
      <c r="S5" s="59"/>
      <c r="T5" s="59"/>
      <c r="U5" s="170"/>
      <c r="V5" s="258">
        <v>1</v>
      </c>
      <c r="W5" s="170"/>
      <c r="X5" s="258">
        <v>1</v>
      </c>
      <c r="Y5" s="170"/>
      <c r="Z5" s="37">
        <v>1</v>
      </c>
      <c r="AA5" s="170">
        <v>1</v>
      </c>
      <c r="AB5" s="195" t="s">
        <v>12</v>
      </c>
      <c r="AC5" s="196" t="s">
        <v>1153</v>
      </c>
      <c r="AD5" s="171" t="s">
        <v>837</v>
      </c>
      <c r="AE5" s="171" t="s">
        <v>1098</v>
      </c>
      <c r="AF5" s="171" t="s">
        <v>837</v>
      </c>
      <c r="AG5" s="194"/>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0"/>
      <c r="AZ5" s="291" t="s">
        <v>1098</v>
      </c>
      <c r="BA5" s="291" t="s">
        <v>1098</v>
      </c>
      <c r="BB5" s="280" t="s">
        <v>1162</v>
      </c>
      <c r="BC5" s="280"/>
      <c r="BD5" s="280"/>
      <c r="BE5" s="280"/>
      <c r="BF5" s="280"/>
      <c r="BG5" s="286" t="s">
        <v>1098</v>
      </c>
      <c r="BH5" s="68"/>
      <c r="BI5" s="68"/>
      <c r="BJ5" s="69"/>
      <c r="BK5" s="69"/>
      <c r="BL5" s="69"/>
      <c r="BM5" s="69"/>
      <c r="BN5" s="31"/>
      <c r="BO5" s="223">
        <v>0</v>
      </c>
      <c r="BP5" s="223">
        <v>0</v>
      </c>
      <c r="BQ5" s="223">
        <v>0</v>
      </c>
      <c r="BR5" s="223" t="e">
        <v>#N/A</v>
      </c>
      <c r="BS5" s="227" t="e">
        <v>#N/A</v>
      </c>
      <c r="BT5" s="227" t="e">
        <v>#N/A</v>
      </c>
      <c r="BU5" s="227" t="e">
        <v>#N/A</v>
      </c>
      <c r="BV5" s="227" t="e">
        <v>#N/A</v>
      </c>
      <c r="BW5" s="223">
        <v>0</v>
      </c>
      <c r="BX5" s="223">
        <v>0</v>
      </c>
      <c r="BY5" s="223">
        <v>0</v>
      </c>
      <c r="BZ5" s="258" t="s">
        <v>1162</v>
      </c>
      <c r="CA5" s="258" t="s">
        <v>1213</v>
      </c>
      <c r="CB5" s="258" t="s">
        <v>1213</v>
      </c>
      <c r="CC5" s="275" t="s">
        <v>1213</v>
      </c>
      <c r="CD5" s="275" t="s">
        <v>1213</v>
      </c>
      <c r="CE5" s="258">
        <v>0</v>
      </c>
      <c r="CF5" s="258">
        <v>0</v>
      </c>
      <c r="CG5" s="258" t="s">
        <v>1162</v>
      </c>
      <c r="CH5" s="258" t="s">
        <v>1162</v>
      </c>
      <c r="CI5" s="258" t="s">
        <v>1162</v>
      </c>
      <c r="CJ5" s="258">
        <v>0</v>
      </c>
      <c r="CK5" s="258">
        <v>0</v>
      </c>
      <c r="CL5" s="258" t="s">
        <v>1162</v>
      </c>
      <c r="CM5" s="258" t="s">
        <v>1213</v>
      </c>
      <c r="CN5" s="258" t="s">
        <v>1213</v>
      </c>
    </row>
    <row r="6" spans="1:93" s="5" customFormat="1" ht="47.45" hidden="1"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0"/>
      <c r="V6" s="258"/>
      <c r="W6" s="170"/>
      <c r="X6" s="258">
        <v>1</v>
      </c>
      <c r="Y6" s="170"/>
      <c r="Z6" s="37"/>
      <c r="AA6" s="170"/>
      <c r="AB6" s="197" t="s">
        <v>12</v>
      </c>
      <c r="AC6" s="196" t="s">
        <v>1153</v>
      </c>
      <c r="AD6" s="171" t="s">
        <v>837</v>
      </c>
      <c r="AE6" s="171" t="s">
        <v>1098</v>
      </c>
      <c r="AF6" s="171" t="s">
        <v>837</v>
      </c>
      <c r="AG6" s="198"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2" t="s">
        <v>1098</v>
      </c>
      <c r="AZ6" s="291" t="s">
        <v>1098</v>
      </c>
      <c r="BA6" s="291" t="s">
        <v>1098</v>
      </c>
      <c r="BB6" s="281"/>
      <c r="BC6" s="281"/>
      <c r="BD6" s="281"/>
      <c r="BE6" s="281"/>
      <c r="BF6" s="281"/>
      <c r="BG6" s="286" t="s">
        <v>1098</v>
      </c>
      <c r="BH6" s="68"/>
      <c r="BI6" s="68"/>
      <c r="BJ6" s="70"/>
      <c r="BK6" s="70"/>
      <c r="BL6" s="70"/>
      <c r="BM6" s="70"/>
      <c r="BN6" s="32"/>
      <c r="BO6" s="223">
        <v>0</v>
      </c>
      <c r="BP6" s="223">
        <v>0</v>
      </c>
      <c r="BQ6" s="223">
        <v>0</v>
      </c>
      <c r="BR6" s="223" t="e">
        <v>#N/A</v>
      </c>
      <c r="BS6" s="227" t="e">
        <v>#N/A</v>
      </c>
      <c r="BT6" s="227" t="e">
        <v>#N/A</v>
      </c>
      <c r="BU6" s="227" t="e">
        <v>#N/A</v>
      </c>
      <c r="BV6" s="227" t="e">
        <v>#N/A</v>
      </c>
      <c r="BW6" s="223">
        <v>0</v>
      </c>
      <c r="BX6" s="223">
        <v>0</v>
      </c>
      <c r="BY6" s="223">
        <v>0</v>
      </c>
      <c r="BZ6" s="258"/>
      <c r="CA6" s="258"/>
      <c r="CB6" s="258"/>
      <c r="CC6" s="275"/>
      <c r="CD6" s="275"/>
      <c r="CE6" s="258">
        <v>0</v>
      </c>
      <c r="CF6" s="258">
        <v>0</v>
      </c>
      <c r="CG6" s="258" t="s">
        <v>1162</v>
      </c>
      <c r="CH6" s="258" t="s">
        <v>1162</v>
      </c>
      <c r="CI6" s="258" t="s">
        <v>1162</v>
      </c>
      <c r="CJ6" s="258">
        <v>0</v>
      </c>
      <c r="CK6" s="258">
        <v>0</v>
      </c>
      <c r="CL6" s="258"/>
      <c r="CM6" s="258"/>
      <c r="CN6" s="258"/>
    </row>
    <row r="7" spans="1:93" s="5" customFormat="1" ht="44.1" hidden="1" customHeight="1" thickBot="1" x14ac:dyDescent="0.25">
      <c r="A7" s="21" t="str">
        <f>CONCATENATE(C$2," ",B7," - ",C7)</f>
        <v>Indicator 5 - Days past due external</v>
      </c>
      <c r="B7" s="22">
        <f t="shared" si="2"/>
        <v>5</v>
      </c>
      <c r="C7" s="6" t="s">
        <v>312</v>
      </c>
      <c r="D7" s="8" t="str">
        <f t="shared" si="1"/>
        <v>ID5</v>
      </c>
      <c r="E7" s="8"/>
      <c r="F7" s="210" t="s">
        <v>291</v>
      </c>
      <c r="G7" s="29" t="s">
        <v>317</v>
      </c>
      <c r="H7" s="30" t="s">
        <v>492</v>
      </c>
      <c r="I7" s="14" t="s">
        <v>18</v>
      </c>
      <c r="J7" s="10" t="s">
        <v>716</v>
      </c>
      <c r="K7" s="11" t="s">
        <v>702</v>
      </c>
      <c r="L7" s="9" t="s">
        <v>326</v>
      </c>
      <c r="M7" s="14" t="s">
        <v>749</v>
      </c>
      <c r="N7" s="28"/>
      <c r="O7" s="59"/>
      <c r="P7" s="59"/>
      <c r="Q7" s="59"/>
      <c r="R7" s="59"/>
      <c r="S7" s="59"/>
      <c r="T7" s="59"/>
      <c r="U7" s="170"/>
      <c r="V7" s="258"/>
      <c r="W7" s="170"/>
      <c r="X7" s="258">
        <v>1</v>
      </c>
      <c r="Y7" s="170"/>
      <c r="Z7" s="37"/>
      <c r="AA7" s="170"/>
      <c r="AB7" s="197" t="s">
        <v>12</v>
      </c>
      <c r="AC7" s="196" t="s">
        <v>1152</v>
      </c>
      <c r="AD7" s="171" t="s">
        <v>837</v>
      </c>
      <c r="AE7" s="171" t="s">
        <v>1098</v>
      </c>
      <c r="AF7" s="171" t="s">
        <v>837</v>
      </c>
      <c r="AG7" s="198"/>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0" t="s">
        <v>1098</v>
      </c>
      <c r="AZ7" s="291" t="s">
        <v>1098</v>
      </c>
      <c r="BA7" s="291" t="s">
        <v>1098</v>
      </c>
      <c r="BB7" s="281"/>
      <c r="BC7" s="281"/>
      <c r="BD7" s="281"/>
      <c r="BE7" s="281"/>
      <c r="BF7" s="281"/>
      <c r="BG7" s="286" t="s">
        <v>1098</v>
      </c>
      <c r="BH7" s="68"/>
      <c r="BI7" s="68"/>
      <c r="BJ7" s="70"/>
      <c r="BK7" s="70"/>
      <c r="BL7" s="70"/>
      <c r="BM7" s="70"/>
      <c r="BN7" s="32"/>
      <c r="BO7" s="223">
        <v>0</v>
      </c>
      <c r="BP7" s="223">
        <v>0</v>
      </c>
      <c r="BQ7" s="223">
        <v>0</v>
      </c>
      <c r="BR7" s="223" t="e">
        <v>#N/A</v>
      </c>
      <c r="BS7" s="227" t="e">
        <v>#N/A</v>
      </c>
      <c r="BT7" s="227" t="e">
        <v>#N/A</v>
      </c>
      <c r="BU7" s="227" t="e">
        <v>#N/A</v>
      </c>
      <c r="BV7" s="227" t="e">
        <v>#N/A</v>
      </c>
      <c r="BW7" s="223">
        <v>0</v>
      </c>
      <c r="BX7" s="223">
        <v>0</v>
      </c>
      <c r="BY7" s="223">
        <v>0</v>
      </c>
      <c r="BZ7" s="258"/>
      <c r="CA7" s="258"/>
      <c r="CB7" s="258"/>
      <c r="CC7" s="275"/>
      <c r="CD7" s="275"/>
      <c r="CE7" s="258">
        <v>0</v>
      </c>
      <c r="CF7" s="258">
        <v>0</v>
      </c>
      <c r="CG7" s="258" t="s">
        <v>1162</v>
      </c>
      <c r="CH7" s="258" t="s">
        <v>1162</v>
      </c>
      <c r="CI7" s="258" t="s">
        <v>1162</v>
      </c>
      <c r="CJ7" s="258">
        <v>0</v>
      </c>
      <c r="CK7" s="258">
        <v>0</v>
      </c>
      <c r="CL7" s="258"/>
      <c r="CM7" s="258"/>
      <c r="CN7" s="258"/>
    </row>
    <row r="8" spans="1:93" s="5" customFormat="1" ht="44.1" hidden="1" customHeight="1" thickBot="1" x14ac:dyDescent="0.25">
      <c r="A8" s="21" t="str">
        <f t="shared" si="0"/>
        <v>Indicator 6 - Credit lines revoked</v>
      </c>
      <c r="B8" s="22">
        <f t="shared" si="2"/>
        <v>6</v>
      </c>
      <c r="C8" s="6" t="s">
        <v>16</v>
      </c>
      <c r="D8" s="8" t="str">
        <f t="shared" si="1"/>
        <v>ID6</v>
      </c>
      <c r="E8" s="208"/>
      <c r="F8" s="214" t="s">
        <v>291</v>
      </c>
      <c r="G8" s="29" t="s">
        <v>16</v>
      </c>
      <c r="H8" s="30" t="s">
        <v>493</v>
      </c>
      <c r="I8" s="14" t="s">
        <v>9</v>
      </c>
      <c r="J8" s="10" t="s">
        <v>716</v>
      </c>
      <c r="K8" s="11" t="s">
        <v>714</v>
      </c>
      <c r="L8" s="9" t="s">
        <v>327</v>
      </c>
      <c r="M8" s="14" t="s">
        <v>750</v>
      </c>
      <c r="N8" s="28"/>
      <c r="O8" s="59"/>
      <c r="P8" s="59"/>
      <c r="Q8" s="59"/>
      <c r="R8" s="59"/>
      <c r="S8" s="59"/>
      <c r="T8" s="59">
        <v>1</v>
      </c>
      <c r="U8" s="170"/>
      <c r="V8" s="258">
        <v>1</v>
      </c>
      <c r="W8" s="170"/>
      <c r="X8" s="258"/>
      <c r="Y8" s="170"/>
      <c r="Z8" s="37"/>
      <c r="AA8" s="170"/>
      <c r="AB8" s="197" t="s">
        <v>12</v>
      </c>
      <c r="AC8" s="198" t="s">
        <v>1153</v>
      </c>
      <c r="AD8" s="171" t="s">
        <v>12</v>
      </c>
      <c r="AE8" s="171" t="s">
        <v>12</v>
      </c>
      <c r="AF8" s="171" t="s">
        <v>837</v>
      </c>
      <c r="AG8" s="296"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0" t="s">
        <v>1098</v>
      </c>
      <c r="AZ8" s="291" t="s">
        <v>1098</v>
      </c>
      <c r="BA8" s="291" t="s">
        <v>1098</v>
      </c>
      <c r="BB8" s="281"/>
      <c r="BC8" s="281"/>
      <c r="BD8" s="281"/>
      <c r="BE8" s="281"/>
      <c r="BF8" s="281"/>
      <c r="BG8" s="286" t="s">
        <v>1098</v>
      </c>
      <c r="BH8" s="68"/>
      <c r="BI8" s="68"/>
      <c r="BJ8" s="70"/>
      <c r="BK8" s="70"/>
      <c r="BL8" s="70"/>
      <c r="BM8" s="70"/>
      <c r="BN8" s="32"/>
      <c r="BO8" s="223">
        <v>0</v>
      </c>
      <c r="BP8" s="223">
        <v>0</v>
      </c>
      <c r="BQ8" s="223">
        <v>0</v>
      </c>
      <c r="BR8" s="223" t="s">
        <v>1162</v>
      </c>
      <c r="BS8" s="227" t="s">
        <v>1213</v>
      </c>
      <c r="BT8" s="227" t="s">
        <v>1213</v>
      </c>
      <c r="BU8" s="227" t="s">
        <v>1213</v>
      </c>
      <c r="BV8" s="227" t="s">
        <v>1213</v>
      </c>
      <c r="BW8" s="223">
        <v>0</v>
      </c>
      <c r="BX8" s="223">
        <v>0</v>
      </c>
      <c r="BY8" s="223">
        <v>0</v>
      </c>
      <c r="BZ8" s="258" t="s">
        <v>1162</v>
      </c>
      <c r="CA8" s="258" t="s">
        <v>1213</v>
      </c>
      <c r="CB8" s="258" t="s">
        <v>1213</v>
      </c>
      <c r="CC8" s="275" t="s">
        <v>1213</v>
      </c>
      <c r="CD8" s="275" t="s">
        <v>1213</v>
      </c>
      <c r="CE8" s="258">
        <v>0</v>
      </c>
      <c r="CF8" s="258">
        <v>0</v>
      </c>
      <c r="CG8" s="258" t="e">
        <v>#N/A</v>
      </c>
      <c r="CH8" s="258" t="e">
        <v>#N/A</v>
      </c>
      <c r="CI8" s="258" t="e">
        <v>#N/A</v>
      </c>
      <c r="CJ8" s="258">
        <v>0</v>
      </c>
      <c r="CK8" s="258">
        <v>0</v>
      </c>
      <c r="CL8" s="258"/>
      <c r="CM8" s="258"/>
      <c r="CN8" s="258"/>
    </row>
    <row r="9" spans="1:93" s="5" customFormat="1" ht="130.35" customHeight="1" thickBot="1" x14ac:dyDescent="0.25">
      <c r="A9" s="21" t="str">
        <f t="shared" si="0"/>
        <v>Indicator 7 - Overdue amount/exposure amount</v>
      </c>
      <c r="B9" s="271">
        <f t="shared" si="2"/>
        <v>7</v>
      </c>
      <c r="C9" s="6" t="s">
        <v>17</v>
      </c>
      <c r="D9" s="8" t="str">
        <f t="shared" si="1"/>
        <v>ID7</v>
      </c>
      <c r="E9" s="208"/>
      <c r="F9" s="214" t="s">
        <v>292</v>
      </c>
      <c r="G9" s="29" t="s">
        <v>20</v>
      </c>
      <c r="H9" s="30" t="s">
        <v>494</v>
      </c>
      <c r="I9" s="14" t="s">
        <v>18</v>
      </c>
      <c r="J9" s="10" t="s">
        <v>716</v>
      </c>
      <c r="K9" s="11" t="s">
        <v>706</v>
      </c>
      <c r="L9" s="9" t="s">
        <v>405</v>
      </c>
      <c r="M9" s="14" t="s">
        <v>741</v>
      </c>
      <c r="N9" s="28">
        <v>1</v>
      </c>
      <c r="O9" s="59"/>
      <c r="P9" s="59">
        <v>1</v>
      </c>
      <c r="Q9" s="59"/>
      <c r="R9" s="59">
        <v>1</v>
      </c>
      <c r="S9" s="59"/>
      <c r="T9" s="59">
        <v>1</v>
      </c>
      <c r="U9" s="170"/>
      <c r="V9" s="258">
        <v>1</v>
      </c>
      <c r="W9" s="170"/>
      <c r="X9" s="258">
        <v>1</v>
      </c>
      <c r="Y9" s="170">
        <v>1</v>
      </c>
      <c r="Z9" s="37">
        <v>1</v>
      </c>
      <c r="AA9" s="170"/>
      <c r="AB9" s="197" t="s">
        <v>19</v>
      </c>
      <c r="AC9" s="196" t="s">
        <v>1154</v>
      </c>
      <c r="AD9" s="171" t="s">
        <v>12</v>
      </c>
      <c r="AE9" s="171" t="s">
        <v>12</v>
      </c>
      <c r="AF9" s="171" t="s">
        <v>837</v>
      </c>
      <c r="AG9" s="196"/>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0">
        <v>0</v>
      </c>
      <c r="AZ9" s="291" t="s">
        <v>1098</v>
      </c>
      <c r="BA9" s="291" t="s">
        <v>1098</v>
      </c>
      <c r="BB9" s="281"/>
      <c r="BC9" s="281"/>
      <c r="BD9" s="281"/>
      <c r="BE9" s="281"/>
      <c r="BF9" s="281"/>
      <c r="BG9" s="286">
        <v>0</v>
      </c>
      <c r="BH9" s="68"/>
      <c r="BI9" s="68"/>
      <c r="BJ9" s="70"/>
      <c r="BK9" s="70"/>
      <c r="BL9" s="70"/>
      <c r="BM9" s="70"/>
      <c r="BN9" s="32"/>
      <c r="BO9" s="223">
        <v>0</v>
      </c>
      <c r="BP9" s="223">
        <v>0</v>
      </c>
      <c r="BQ9" s="223">
        <v>0</v>
      </c>
      <c r="BR9" s="223" t="s">
        <v>1161</v>
      </c>
      <c r="BS9" s="227" t="s">
        <v>1162</v>
      </c>
      <c r="BT9" s="227">
        <v>1.5264E-3</v>
      </c>
      <c r="BU9" s="227" t="s">
        <v>1162</v>
      </c>
      <c r="BV9" s="227">
        <v>2.4003900000000002E-2</v>
      </c>
      <c r="BW9" s="223">
        <v>0</v>
      </c>
      <c r="BX9" s="223">
        <v>0</v>
      </c>
      <c r="BY9" s="223">
        <v>0</v>
      </c>
      <c r="BZ9" s="258" t="s">
        <v>1161</v>
      </c>
      <c r="CA9" s="258" t="s">
        <v>1162</v>
      </c>
      <c r="CB9" s="258">
        <v>29.223549999999999</v>
      </c>
      <c r="CC9" s="275" t="s">
        <v>1162</v>
      </c>
      <c r="CD9" s="275">
        <v>0</v>
      </c>
      <c r="CE9" s="258">
        <v>0</v>
      </c>
      <c r="CF9" s="258">
        <v>0</v>
      </c>
      <c r="CG9" s="258" t="s">
        <v>1161</v>
      </c>
      <c r="CH9" s="258" t="s">
        <v>1162</v>
      </c>
      <c r="CI9" s="258">
        <v>6.5846000000000003E-3</v>
      </c>
      <c r="CJ9" s="258">
        <v>0</v>
      </c>
      <c r="CK9" s="258">
        <v>0</v>
      </c>
      <c r="CL9" s="258"/>
      <c r="CM9" s="258"/>
      <c r="CN9" s="258"/>
    </row>
    <row r="10" spans="1:93" s="5" customFormat="1" ht="166.35" customHeight="1" thickBot="1" x14ac:dyDescent="0.25">
      <c r="A10" s="21" t="str">
        <f t="shared" si="0"/>
        <v>Indicator 8 - Account turnover oscillation</v>
      </c>
      <c r="B10" s="22">
        <f t="shared" si="2"/>
        <v>8</v>
      </c>
      <c r="C10" s="6" t="s">
        <v>21</v>
      </c>
      <c r="D10" s="8" t="str">
        <f t="shared" si="1"/>
        <v>ID8</v>
      </c>
      <c r="E10" s="8"/>
      <c r="F10" s="211"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0"/>
      <c r="V10" s="258">
        <v>1</v>
      </c>
      <c r="W10" s="170">
        <v>1</v>
      </c>
      <c r="X10" s="258">
        <v>1</v>
      </c>
      <c r="Y10" s="170">
        <v>1</v>
      </c>
      <c r="Z10" s="37">
        <v>1</v>
      </c>
      <c r="AA10" s="170">
        <v>1</v>
      </c>
      <c r="AB10" s="197" t="s">
        <v>19</v>
      </c>
      <c r="AC10" s="196" t="s">
        <v>1154</v>
      </c>
      <c r="AD10" s="171" t="s">
        <v>837</v>
      </c>
      <c r="AE10" s="171" t="s">
        <v>1098</v>
      </c>
      <c r="AF10" s="171" t="s">
        <v>837</v>
      </c>
      <c r="AG10" s="204"/>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0">
        <v>1</v>
      </c>
      <c r="AZ10" s="291" t="s">
        <v>1098</v>
      </c>
      <c r="BA10" s="291" t="s">
        <v>1098</v>
      </c>
      <c r="BB10" s="280" t="s">
        <v>1161</v>
      </c>
      <c r="BC10" s="280" t="s">
        <v>1163</v>
      </c>
      <c r="BD10" s="280">
        <v>1.6709609999999999</v>
      </c>
      <c r="BE10" s="280" t="s">
        <v>1163</v>
      </c>
      <c r="BF10" s="280">
        <v>1.958556</v>
      </c>
      <c r="BG10" s="286">
        <v>1</v>
      </c>
      <c r="BH10" s="68"/>
      <c r="BI10" s="68"/>
      <c r="BJ10" s="75" t="s">
        <v>1162</v>
      </c>
      <c r="BL10" s="70"/>
      <c r="BM10" s="76" t="s">
        <v>1213</v>
      </c>
      <c r="BN10" s="217" t="s">
        <v>1213</v>
      </c>
      <c r="BO10" s="223">
        <v>0</v>
      </c>
      <c r="BP10" s="223">
        <v>0</v>
      </c>
      <c r="BQ10" s="223">
        <v>0</v>
      </c>
      <c r="BR10" s="223" t="e">
        <v>#N/A</v>
      </c>
      <c r="BS10" s="227" t="e">
        <v>#N/A</v>
      </c>
      <c r="BT10" s="227" t="e">
        <v>#N/A</v>
      </c>
      <c r="BU10" s="227" t="e">
        <v>#N/A</v>
      </c>
      <c r="BV10" s="227" t="e">
        <v>#N/A</v>
      </c>
      <c r="BW10" s="223">
        <v>1</v>
      </c>
      <c r="BX10" s="223">
        <v>0</v>
      </c>
      <c r="BY10" s="223">
        <v>0</v>
      </c>
      <c r="BZ10" s="258" t="s">
        <v>1162</v>
      </c>
      <c r="CA10" s="258" t="s">
        <v>1213</v>
      </c>
      <c r="CB10" s="258" t="s">
        <v>1213</v>
      </c>
      <c r="CC10" s="275" t="s">
        <v>1213</v>
      </c>
      <c r="CD10" s="275" t="s">
        <v>1213</v>
      </c>
      <c r="CE10" s="258">
        <v>1</v>
      </c>
      <c r="CF10" s="258">
        <v>0</v>
      </c>
      <c r="CG10" s="258" t="s">
        <v>1162</v>
      </c>
      <c r="CH10" s="258" t="s">
        <v>1162</v>
      </c>
      <c r="CI10" s="258" t="s">
        <v>1162</v>
      </c>
      <c r="CJ10" s="258">
        <v>1</v>
      </c>
      <c r="CK10" s="258">
        <v>0</v>
      </c>
      <c r="CL10" s="258" t="s">
        <v>1162</v>
      </c>
      <c r="CM10" s="258" t="s">
        <v>1213</v>
      </c>
      <c r="CN10" s="258" t="s">
        <v>1213</v>
      </c>
    </row>
    <row r="11" spans="1:93"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0"/>
      <c r="V11" s="258">
        <v>1</v>
      </c>
      <c r="W11" s="170">
        <v>1</v>
      </c>
      <c r="X11" s="258">
        <v>1</v>
      </c>
      <c r="Y11" s="170">
        <v>1</v>
      </c>
      <c r="Z11" s="37">
        <v>1</v>
      </c>
      <c r="AA11" s="170">
        <v>1</v>
      </c>
      <c r="AB11" s="197" t="s">
        <v>19</v>
      </c>
      <c r="AC11" s="198" t="s">
        <v>1154</v>
      </c>
      <c r="AD11" s="171" t="s">
        <v>837</v>
      </c>
      <c r="AE11" s="171" t="s">
        <v>1098</v>
      </c>
      <c r="AF11" s="171" t="s">
        <v>837</v>
      </c>
      <c r="AG11" s="196"/>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0">
        <v>0</v>
      </c>
      <c r="AZ11" s="291" t="s">
        <v>1098</v>
      </c>
      <c r="BA11" s="291" t="s">
        <v>1098</v>
      </c>
      <c r="BB11" s="280"/>
      <c r="BC11" s="281"/>
      <c r="BD11" s="281"/>
      <c r="BE11" s="281"/>
      <c r="BF11" s="281"/>
      <c r="BG11" s="286">
        <v>0</v>
      </c>
      <c r="BH11" s="68"/>
      <c r="BI11" s="68"/>
      <c r="BJ11" s="70"/>
      <c r="BK11" s="70"/>
      <c r="BL11" s="70"/>
      <c r="BM11" s="70"/>
      <c r="BN11" s="32"/>
      <c r="BO11" s="223">
        <v>0</v>
      </c>
      <c r="BP11" s="223">
        <v>0</v>
      </c>
      <c r="BQ11" s="223">
        <v>0</v>
      </c>
      <c r="BR11" s="223" t="e">
        <v>#N/A</v>
      </c>
      <c r="BS11" s="227" t="e">
        <v>#N/A</v>
      </c>
      <c r="BT11" s="227" t="e">
        <v>#N/A</v>
      </c>
      <c r="BU11" s="227" t="e">
        <v>#N/A</v>
      </c>
      <c r="BV11" s="227" t="e">
        <v>#N/A</v>
      </c>
      <c r="BW11" s="223">
        <v>0</v>
      </c>
      <c r="BX11" s="223">
        <v>0</v>
      </c>
      <c r="BY11" s="223">
        <v>0</v>
      </c>
      <c r="BZ11" s="258" t="s">
        <v>1161</v>
      </c>
      <c r="CA11" s="258">
        <v>-0.82407589999999997</v>
      </c>
      <c r="CB11" s="258">
        <v>4.6343120000000004</v>
      </c>
      <c r="CC11" s="275">
        <v>-0.92845180000000005</v>
      </c>
      <c r="CD11" s="275">
        <v>7.055777</v>
      </c>
      <c r="CE11" s="258">
        <v>0</v>
      </c>
      <c r="CF11" s="258">
        <v>0</v>
      </c>
      <c r="CG11" s="258" t="s">
        <v>1161</v>
      </c>
      <c r="CH11" s="258">
        <v>-1</v>
      </c>
      <c r="CI11" s="258">
        <v>1.5309060000000001</v>
      </c>
      <c r="CJ11" s="258">
        <v>0</v>
      </c>
      <c r="CK11" s="258">
        <v>0</v>
      </c>
      <c r="CL11" s="258" t="s">
        <v>1161</v>
      </c>
      <c r="CM11" s="258">
        <v>-1</v>
      </c>
      <c r="CN11" s="258">
        <v>139.0573</v>
      </c>
    </row>
    <row r="12" spans="1:93" s="4" customFormat="1" ht="44.1" hidden="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0"/>
      <c r="V12" s="258">
        <v>1</v>
      </c>
      <c r="W12" s="170"/>
      <c r="X12" s="258">
        <v>1</v>
      </c>
      <c r="Y12" s="170"/>
      <c r="Z12" s="37"/>
      <c r="AA12" s="170"/>
      <c r="AB12" s="195" t="s">
        <v>12</v>
      </c>
      <c r="AC12" s="196" t="s">
        <v>1153</v>
      </c>
      <c r="AD12" s="171" t="s">
        <v>837</v>
      </c>
      <c r="AE12" s="171" t="s">
        <v>1098</v>
      </c>
      <c r="AF12" s="171" t="s">
        <v>837</v>
      </c>
      <c r="AG12" s="194"/>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0" t="s">
        <v>1098</v>
      </c>
      <c r="AZ12" s="291" t="s">
        <v>1098</v>
      </c>
      <c r="BA12" s="291" t="s">
        <v>1098</v>
      </c>
      <c r="BB12" s="280"/>
      <c r="BC12" s="280"/>
      <c r="BD12" s="280"/>
      <c r="BE12" s="280"/>
      <c r="BF12" s="280"/>
      <c r="BG12" s="286"/>
      <c r="BH12" s="68"/>
      <c r="BI12" s="68"/>
      <c r="BJ12" s="69"/>
      <c r="BK12" s="69"/>
      <c r="BL12" s="69"/>
      <c r="BM12" s="69"/>
      <c r="BN12" s="31"/>
      <c r="BO12" s="223">
        <v>0</v>
      </c>
      <c r="BP12" s="223">
        <v>0</v>
      </c>
      <c r="BQ12" s="223">
        <v>0</v>
      </c>
      <c r="BR12" s="223" t="e">
        <v>#N/A</v>
      </c>
      <c r="BS12" s="227" t="e">
        <v>#N/A</v>
      </c>
      <c r="BT12" s="227" t="e">
        <v>#N/A</v>
      </c>
      <c r="BU12" s="227" t="e">
        <v>#N/A</v>
      </c>
      <c r="BV12" s="227" t="e">
        <v>#N/A</v>
      </c>
      <c r="BW12" s="223">
        <v>0</v>
      </c>
      <c r="BX12" s="223">
        <v>0</v>
      </c>
      <c r="BY12" s="223">
        <v>0</v>
      </c>
      <c r="BZ12" s="258" t="s">
        <v>1162</v>
      </c>
      <c r="CA12" s="258" t="s">
        <v>1213</v>
      </c>
      <c r="CB12" s="258" t="s">
        <v>1213</v>
      </c>
      <c r="CC12" s="275" t="s">
        <v>1213</v>
      </c>
      <c r="CD12" s="275" t="s">
        <v>1213</v>
      </c>
      <c r="CE12" s="258">
        <v>0</v>
      </c>
      <c r="CF12" s="258">
        <v>0</v>
      </c>
      <c r="CG12" s="258" t="s">
        <v>1162</v>
      </c>
      <c r="CH12" s="258" t="s">
        <v>1162</v>
      </c>
      <c r="CI12" s="258" t="s">
        <v>1162</v>
      </c>
      <c r="CJ12" s="258">
        <v>0</v>
      </c>
      <c r="CK12" s="258">
        <v>0</v>
      </c>
      <c r="CL12" s="258"/>
      <c r="CM12" s="258"/>
      <c r="CN12" s="258"/>
    </row>
    <row r="13" spans="1:93" s="4" customFormat="1" ht="58.35" hidden="1"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0"/>
      <c r="V13" s="258">
        <v>1</v>
      </c>
      <c r="W13" s="170"/>
      <c r="X13" s="258"/>
      <c r="Y13" s="170"/>
      <c r="Z13" s="37"/>
      <c r="AA13" s="170"/>
      <c r="AB13" s="195" t="s">
        <v>19</v>
      </c>
      <c r="AC13" s="196" t="s">
        <v>1155</v>
      </c>
      <c r="AD13" s="171" t="s">
        <v>837</v>
      </c>
      <c r="AE13" s="171" t="s">
        <v>1098</v>
      </c>
      <c r="AF13" s="171" t="s">
        <v>837</v>
      </c>
      <c r="AG13" s="196"/>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0">
        <v>0</v>
      </c>
      <c r="AZ13" s="291" t="s">
        <v>1098</v>
      </c>
      <c r="BA13" s="291" t="s">
        <v>1098</v>
      </c>
      <c r="BB13" s="280"/>
      <c r="BC13" s="280"/>
      <c r="BD13" s="280"/>
      <c r="BE13" s="280"/>
      <c r="BF13" s="280"/>
      <c r="BG13" s="286">
        <v>0</v>
      </c>
      <c r="BH13" s="68"/>
      <c r="BI13" s="68"/>
      <c r="BJ13" s="69"/>
      <c r="BK13" s="69"/>
      <c r="BL13" s="69"/>
      <c r="BM13" s="69"/>
      <c r="BN13" s="31"/>
      <c r="BO13" s="223">
        <v>0</v>
      </c>
      <c r="BP13" s="223">
        <v>0</v>
      </c>
      <c r="BQ13" s="223">
        <v>0</v>
      </c>
      <c r="BR13" s="223" t="e">
        <v>#N/A</v>
      </c>
      <c r="BS13" s="227" t="e">
        <v>#N/A</v>
      </c>
      <c r="BT13" s="227" t="e">
        <v>#N/A</v>
      </c>
      <c r="BU13" s="227" t="e">
        <v>#N/A</v>
      </c>
      <c r="BV13" s="227" t="e">
        <v>#N/A</v>
      </c>
      <c r="BW13" s="223">
        <v>0</v>
      </c>
      <c r="BX13" s="223">
        <v>0</v>
      </c>
      <c r="BY13" s="223">
        <v>0</v>
      </c>
      <c r="BZ13" s="258" t="s">
        <v>1162</v>
      </c>
      <c r="CA13" s="258" t="s">
        <v>1213</v>
      </c>
      <c r="CB13" s="258" t="s">
        <v>1213</v>
      </c>
      <c r="CC13" s="275" t="s">
        <v>1213</v>
      </c>
      <c r="CD13" s="275" t="s">
        <v>1213</v>
      </c>
      <c r="CE13" s="258">
        <v>0</v>
      </c>
      <c r="CF13" s="258">
        <v>0</v>
      </c>
      <c r="CG13" s="258" t="e">
        <v>#N/A</v>
      </c>
      <c r="CH13" s="258" t="e">
        <v>#N/A</v>
      </c>
      <c r="CI13" s="258" t="e">
        <v>#N/A</v>
      </c>
      <c r="CJ13" s="258">
        <v>0</v>
      </c>
      <c r="CK13" s="258">
        <v>0</v>
      </c>
      <c r="CL13" s="258"/>
      <c r="CM13" s="258"/>
      <c r="CN13" s="258"/>
      <c r="CO13" s="4" t="s">
        <v>2113</v>
      </c>
    </row>
    <row r="14" spans="1:93" s="4" customFormat="1" ht="32.1" hidden="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0"/>
      <c r="V14" s="258">
        <v>1</v>
      </c>
      <c r="W14" s="170"/>
      <c r="X14" s="258"/>
      <c r="Y14" s="170"/>
      <c r="Z14" s="37"/>
      <c r="AA14" s="170"/>
      <c r="AB14" s="195" t="s">
        <v>19</v>
      </c>
      <c r="AC14" s="196" t="s">
        <v>1156</v>
      </c>
      <c r="AD14" s="171" t="s">
        <v>837</v>
      </c>
      <c r="AE14" s="171" t="s">
        <v>1098</v>
      </c>
      <c r="AF14" s="171" t="s">
        <v>837</v>
      </c>
      <c r="AG14" s="202"/>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0" t="s">
        <v>1098</v>
      </c>
      <c r="AZ14" s="291" t="s">
        <v>1098</v>
      </c>
      <c r="BA14" s="291" t="s">
        <v>1098</v>
      </c>
      <c r="BB14" s="280"/>
      <c r="BC14" s="280"/>
      <c r="BD14" s="280"/>
      <c r="BE14" s="280"/>
      <c r="BF14" s="280"/>
      <c r="BG14" s="286" t="s">
        <v>1098</v>
      </c>
      <c r="BH14" s="68"/>
      <c r="BI14" s="68"/>
      <c r="BJ14" s="69"/>
      <c r="BK14" s="69"/>
      <c r="BL14" s="69"/>
      <c r="BM14" s="69"/>
      <c r="BN14" s="31"/>
      <c r="BO14" s="223">
        <v>0</v>
      </c>
      <c r="BP14" s="223">
        <v>0</v>
      </c>
      <c r="BQ14" s="223">
        <v>0</v>
      </c>
      <c r="BR14" s="223" t="e">
        <v>#N/A</v>
      </c>
      <c r="BS14" s="227" t="e">
        <v>#N/A</v>
      </c>
      <c r="BT14" s="227" t="e">
        <v>#N/A</v>
      </c>
      <c r="BU14" s="227" t="e">
        <v>#N/A</v>
      </c>
      <c r="BV14" s="227" t="e">
        <v>#N/A</v>
      </c>
      <c r="BW14" s="223" t="s">
        <v>1213</v>
      </c>
      <c r="BX14" s="223">
        <v>0</v>
      </c>
      <c r="BY14" s="223">
        <v>0</v>
      </c>
      <c r="BZ14" s="258" t="s">
        <v>1162</v>
      </c>
      <c r="CA14" s="258" t="s">
        <v>1213</v>
      </c>
      <c r="CB14" s="258" t="s">
        <v>1213</v>
      </c>
      <c r="CC14" s="275" t="s">
        <v>1213</v>
      </c>
      <c r="CD14" s="275" t="s">
        <v>1213</v>
      </c>
      <c r="CE14" s="258">
        <v>0</v>
      </c>
      <c r="CF14" s="258">
        <v>0</v>
      </c>
      <c r="CG14" s="258" t="e">
        <v>#N/A</v>
      </c>
      <c r="CH14" s="258" t="e">
        <v>#N/A</v>
      </c>
      <c r="CI14" s="258" t="e">
        <v>#N/A</v>
      </c>
      <c r="CJ14" s="258">
        <v>0</v>
      </c>
      <c r="CK14" s="258">
        <v>0</v>
      </c>
      <c r="CL14" s="258"/>
      <c r="CM14" s="258"/>
      <c r="CN14" s="258"/>
      <c r="CO14" s="4" t="s">
        <v>2113</v>
      </c>
    </row>
    <row r="15" spans="1:93"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0"/>
      <c r="V15" s="258">
        <v>1</v>
      </c>
      <c r="W15" s="170">
        <v>1</v>
      </c>
      <c r="X15" s="258">
        <v>1</v>
      </c>
      <c r="Y15" s="170">
        <v>1</v>
      </c>
      <c r="Z15" s="37">
        <v>1</v>
      </c>
      <c r="AA15" s="170"/>
      <c r="AB15" s="195" t="s">
        <v>19</v>
      </c>
      <c r="AC15" s="196" t="s">
        <v>1157</v>
      </c>
      <c r="AD15" s="171" t="s">
        <v>837</v>
      </c>
      <c r="AE15" s="171" t="s">
        <v>1098</v>
      </c>
      <c r="AF15" s="171" t="s">
        <v>837</v>
      </c>
      <c r="AG15" s="196"/>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0" t="s">
        <v>1099</v>
      </c>
      <c r="AZ15" s="291">
        <v>6058.6854999999996</v>
      </c>
      <c r="BA15" s="291">
        <v>145.21431000000001</v>
      </c>
      <c r="BB15" s="280" t="s">
        <v>1161</v>
      </c>
      <c r="BC15" s="280">
        <v>48.168900000000001</v>
      </c>
      <c r="BD15" s="280">
        <v>221617.1</v>
      </c>
      <c r="BE15" s="280" t="s">
        <v>1163</v>
      </c>
      <c r="BF15" s="280">
        <v>29135.72</v>
      </c>
      <c r="BG15" s="286" t="s">
        <v>1099</v>
      </c>
      <c r="BH15" s="68">
        <v>9545.1640000000007</v>
      </c>
      <c r="BI15" s="68">
        <v>104.7183</v>
      </c>
      <c r="BJ15" s="69"/>
      <c r="BK15" s="78" t="s">
        <v>1161</v>
      </c>
      <c r="BL15" s="69"/>
      <c r="BM15" s="79">
        <v>-20342.189999999999</v>
      </c>
      <c r="BN15" s="218">
        <v>22492.17</v>
      </c>
      <c r="BO15" s="223">
        <v>0</v>
      </c>
      <c r="BP15" s="223">
        <v>0</v>
      </c>
      <c r="BQ15" s="223">
        <v>0</v>
      </c>
      <c r="BR15" s="223" t="e">
        <v>#N/A</v>
      </c>
      <c r="BS15" s="227" t="e">
        <v>#N/A</v>
      </c>
      <c r="BT15" s="227" t="e">
        <v>#N/A</v>
      </c>
      <c r="BU15" s="227" t="e">
        <v>#N/A</v>
      </c>
      <c r="BV15" s="227" t="e">
        <v>#N/A</v>
      </c>
      <c r="BW15" s="223" t="s">
        <v>1099</v>
      </c>
      <c r="BX15" s="223">
        <v>1084740</v>
      </c>
      <c r="BY15" s="223">
        <v>34.450000000000003</v>
      </c>
      <c r="BZ15" s="258" t="s">
        <v>1161</v>
      </c>
      <c r="CA15" s="258">
        <v>-237000000</v>
      </c>
      <c r="CB15" s="258">
        <v>99400000</v>
      </c>
      <c r="CC15" s="275">
        <v>-11800000</v>
      </c>
      <c r="CD15" s="275">
        <v>19200000</v>
      </c>
      <c r="CE15" s="258" t="s">
        <v>1099</v>
      </c>
      <c r="CF15" s="258">
        <v>3395.85</v>
      </c>
      <c r="CG15" s="258" t="s">
        <v>1161</v>
      </c>
      <c r="CH15" s="258" t="s">
        <v>1162</v>
      </c>
      <c r="CI15" s="258">
        <v>815891.3</v>
      </c>
      <c r="CJ15" s="258" t="s">
        <v>1099</v>
      </c>
      <c r="CK15" s="258">
        <v>33833.22</v>
      </c>
      <c r="CL15" s="258"/>
      <c r="CM15" s="258"/>
      <c r="CN15" s="258"/>
      <c r="CO15" s="4" t="s">
        <v>2113</v>
      </c>
    </row>
    <row r="16" spans="1:93" s="4" customFormat="1" ht="29.45" customHeight="1" thickBot="1" x14ac:dyDescent="0.3">
      <c r="A16" s="21" t="str">
        <f t="shared" si="0"/>
        <v>Indicator 14 - Number of business current accounts</v>
      </c>
      <c r="B16" s="22">
        <f t="shared" si="2"/>
        <v>14</v>
      </c>
      <c r="C16" s="6" t="s">
        <v>27</v>
      </c>
      <c r="D16" s="8" t="str">
        <f t="shared" si="1"/>
        <v>ID14</v>
      </c>
      <c r="E16" s="8"/>
      <c r="F16" s="210" t="s">
        <v>295</v>
      </c>
      <c r="G16" s="29" t="s">
        <v>27</v>
      </c>
      <c r="H16" s="30" t="s">
        <v>501</v>
      </c>
      <c r="I16" s="14" t="s">
        <v>18</v>
      </c>
      <c r="J16" s="10" t="s">
        <v>716</v>
      </c>
      <c r="K16" s="11" t="s">
        <v>715</v>
      </c>
      <c r="L16" s="9" t="s">
        <v>27</v>
      </c>
      <c r="M16" s="14" t="s">
        <v>752</v>
      </c>
      <c r="N16" s="28">
        <v>1</v>
      </c>
      <c r="O16" s="59"/>
      <c r="P16" s="59">
        <v>1</v>
      </c>
      <c r="Q16" s="59">
        <v>1</v>
      </c>
      <c r="R16" s="59">
        <v>1</v>
      </c>
      <c r="S16" s="59"/>
      <c r="T16" s="59"/>
      <c r="U16" s="170"/>
      <c r="V16" s="258">
        <v>1</v>
      </c>
      <c r="W16" s="170"/>
      <c r="X16" s="258">
        <v>1</v>
      </c>
      <c r="Y16" s="170"/>
      <c r="Z16" s="37">
        <v>1</v>
      </c>
      <c r="AA16" s="170"/>
      <c r="AB16" s="195" t="s">
        <v>12</v>
      </c>
      <c r="AC16" s="196" t="s">
        <v>1155</v>
      </c>
      <c r="AD16" s="171" t="s">
        <v>837</v>
      </c>
      <c r="AE16" s="171" t="s">
        <v>1098</v>
      </c>
      <c r="AF16" s="171" t="s">
        <v>837</v>
      </c>
      <c r="AG16" s="194"/>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0">
        <v>1</v>
      </c>
      <c r="AZ16" s="291" t="s">
        <v>1098</v>
      </c>
      <c r="BA16" s="291" t="s">
        <v>1098</v>
      </c>
      <c r="BB16" s="280"/>
      <c r="BC16" s="280"/>
      <c r="BD16" s="280"/>
      <c r="BE16" s="280"/>
      <c r="BF16" s="280"/>
      <c r="BG16" s="286">
        <v>1</v>
      </c>
      <c r="BH16" s="68"/>
      <c r="BI16" s="68"/>
      <c r="BJ16" s="69"/>
      <c r="BK16" s="69"/>
      <c r="BL16" s="69"/>
      <c r="BM16" s="69"/>
      <c r="BN16" s="31"/>
      <c r="BO16" s="223">
        <v>0</v>
      </c>
      <c r="BP16" s="223">
        <v>0</v>
      </c>
      <c r="BQ16" s="223">
        <v>0</v>
      </c>
      <c r="BR16" s="223" t="e">
        <v>#N/A</v>
      </c>
      <c r="BS16" s="227" t="e">
        <v>#N/A</v>
      </c>
      <c r="BT16" s="227" t="e">
        <v>#N/A</v>
      </c>
      <c r="BU16" s="227" t="e">
        <v>#N/A</v>
      </c>
      <c r="BV16" s="227" t="e">
        <v>#N/A</v>
      </c>
      <c r="BW16" s="223">
        <v>1</v>
      </c>
      <c r="BX16" s="223">
        <v>0</v>
      </c>
      <c r="BY16" s="223">
        <v>0</v>
      </c>
      <c r="BZ16" s="258" t="s">
        <v>1161</v>
      </c>
      <c r="CA16" s="258" t="s">
        <v>1162</v>
      </c>
      <c r="CB16" s="258">
        <v>20</v>
      </c>
      <c r="CC16" s="275" t="s">
        <v>1213</v>
      </c>
      <c r="CD16" s="275" t="s">
        <v>1213</v>
      </c>
      <c r="CE16" s="258">
        <v>1</v>
      </c>
      <c r="CF16" s="258">
        <v>0</v>
      </c>
      <c r="CG16" s="258" t="s">
        <v>1162</v>
      </c>
      <c r="CH16" s="258" t="s">
        <v>1162</v>
      </c>
      <c r="CI16" s="258" t="s">
        <v>1162</v>
      </c>
      <c r="CJ16" s="258">
        <v>1</v>
      </c>
      <c r="CK16" s="258">
        <v>0</v>
      </c>
      <c r="CL16" s="258"/>
      <c r="CM16" s="258"/>
      <c r="CN16" s="258"/>
    </row>
    <row r="17" spans="1:92" s="4" customFormat="1" ht="179.25" thickBot="1" x14ac:dyDescent="0.3">
      <c r="A17" s="21" t="str">
        <f t="shared" si="0"/>
        <v>Indicator 15 - Overdraft limit utilization</v>
      </c>
      <c r="B17" s="22">
        <f t="shared" si="2"/>
        <v>15</v>
      </c>
      <c r="C17" s="6" t="s">
        <v>28</v>
      </c>
      <c r="D17" s="8" t="str">
        <f t="shared" si="1"/>
        <v>ID15</v>
      </c>
      <c r="E17" s="208"/>
      <c r="F17" s="214" t="s">
        <v>295</v>
      </c>
      <c r="G17" s="29" t="s">
        <v>29</v>
      </c>
      <c r="H17" s="30" t="s">
        <v>502</v>
      </c>
      <c r="I17" s="14" t="s">
        <v>9</v>
      </c>
      <c r="J17" s="10" t="s">
        <v>722</v>
      </c>
      <c r="K17" s="11" t="s">
        <v>705</v>
      </c>
      <c r="L17" s="9" t="s">
        <v>408</v>
      </c>
      <c r="M17" s="14" t="s">
        <v>1144</v>
      </c>
      <c r="N17" s="28">
        <v>1</v>
      </c>
      <c r="O17" s="59"/>
      <c r="P17" s="59">
        <v>1</v>
      </c>
      <c r="Q17" s="59"/>
      <c r="R17" s="59"/>
      <c r="S17" s="59"/>
      <c r="T17" s="59">
        <v>1</v>
      </c>
      <c r="U17" s="170">
        <v>1</v>
      </c>
      <c r="V17" s="258">
        <v>1</v>
      </c>
      <c r="W17" s="170"/>
      <c r="X17" s="258">
        <v>1</v>
      </c>
      <c r="Y17" s="170"/>
      <c r="Z17" s="37">
        <v>1</v>
      </c>
      <c r="AA17" s="170"/>
      <c r="AB17" s="195" t="s">
        <v>19</v>
      </c>
      <c r="AC17" s="196" t="s">
        <v>1153</v>
      </c>
      <c r="AD17" s="171" t="s">
        <v>12</v>
      </c>
      <c r="AE17" s="171" t="s">
        <v>12</v>
      </c>
      <c r="AF17" s="171" t="s">
        <v>837</v>
      </c>
      <c r="AG17" s="196"/>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0">
        <v>0</v>
      </c>
      <c r="AZ17" s="291" t="s">
        <v>1098</v>
      </c>
      <c r="BA17" s="291" t="s">
        <v>1098</v>
      </c>
      <c r="BB17" s="280"/>
      <c r="BC17" s="280"/>
      <c r="BD17" s="280"/>
      <c r="BE17" s="280"/>
      <c r="BF17" s="280"/>
      <c r="BG17" s="286"/>
      <c r="BH17" s="68"/>
      <c r="BI17" s="68"/>
      <c r="BJ17" s="69"/>
      <c r="BK17" s="69"/>
      <c r="BL17" s="69"/>
      <c r="BM17" s="69"/>
      <c r="BN17" s="31"/>
      <c r="BO17" s="223">
        <v>0</v>
      </c>
      <c r="BP17" s="223">
        <v>0</v>
      </c>
      <c r="BQ17" s="223">
        <v>0</v>
      </c>
      <c r="BR17" s="223" t="s">
        <v>1162</v>
      </c>
      <c r="BS17" s="227" t="s">
        <v>1213</v>
      </c>
      <c r="BT17" s="227" t="s">
        <v>1213</v>
      </c>
      <c r="BU17" s="227" t="s">
        <v>1213</v>
      </c>
      <c r="BV17" s="227" t="s">
        <v>1213</v>
      </c>
      <c r="BW17" s="223">
        <v>0</v>
      </c>
      <c r="BX17" s="223">
        <v>0</v>
      </c>
      <c r="BY17" s="223">
        <v>0</v>
      </c>
      <c r="BZ17" s="258" t="s">
        <v>1162</v>
      </c>
      <c r="CA17" s="258" t="s">
        <v>1213</v>
      </c>
      <c r="CB17" s="258" t="s">
        <v>1213</v>
      </c>
      <c r="CC17" s="275" t="s">
        <v>1213</v>
      </c>
      <c r="CD17" s="275" t="s">
        <v>1213</v>
      </c>
      <c r="CE17" s="258">
        <v>0</v>
      </c>
      <c r="CF17" s="258">
        <v>0</v>
      </c>
      <c r="CG17" s="258" t="s">
        <v>1162</v>
      </c>
      <c r="CH17" s="258" t="s">
        <v>1162</v>
      </c>
      <c r="CI17" s="258" t="s">
        <v>1162</v>
      </c>
      <c r="CJ17" s="258">
        <v>0</v>
      </c>
      <c r="CK17" s="258">
        <v>0</v>
      </c>
      <c r="CL17" s="258"/>
      <c r="CM17" s="258"/>
      <c r="CN17" s="258"/>
    </row>
    <row r="18" spans="1:92" s="4" customFormat="1" ht="101.45" customHeight="1" thickBot="1" x14ac:dyDescent="0.3">
      <c r="A18" s="21" t="str">
        <f t="shared" si="0"/>
        <v>Indicator 16 - Default</v>
      </c>
      <c r="B18" s="271">
        <f t="shared" si="2"/>
        <v>16</v>
      </c>
      <c r="C18" s="6" t="s">
        <v>30</v>
      </c>
      <c r="D18" s="8" t="str">
        <f t="shared" si="1"/>
        <v>ID16</v>
      </c>
      <c r="E18" s="208"/>
      <c r="F18" s="214" t="s">
        <v>292</v>
      </c>
      <c r="G18" s="29" t="s">
        <v>31</v>
      </c>
      <c r="H18" s="30" t="s">
        <v>503</v>
      </c>
      <c r="I18" s="14" t="s">
        <v>9</v>
      </c>
      <c r="J18" s="10" t="s">
        <v>716</v>
      </c>
      <c r="K18" s="11" t="s">
        <v>702</v>
      </c>
      <c r="L18" s="9" t="s">
        <v>331</v>
      </c>
      <c r="M18" s="14" t="s">
        <v>753</v>
      </c>
      <c r="N18" s="28">
        <v>1</v>
      </c>
      <c r="O18" s="59"/>
      <c r="P18" s="59">
        <v>1</v>
      </c>
      <c r="Q18" s="59"/>
      <c r="R18" s="59">
        <v>1</v>
      </c>
      <c r="S18" s="59"/>
      <c r="T18" s="59">
        <v>1</v>
      </c>
      <c r="U18" s="170"/>
      <c r="V18" s="258">
        <v>1</v>
      </c>
      <c r="W18" s="170"/>
      <c r="X18" s="258">
        <v>1</v>
      </c>
      <c r="Y18" s="170"/>
      <c r="Z18" s="37">
        <v>1</v>
      </c>
      <c r="AA18" s="170"/>
      <c r="AB18" s="195" t="s">
        <v>12</v>
      </c>
      <c r="AC18" s="196" t="s">
        <v>1153</v>
      </c>
      <c r="AD18" s="171" t="s">
        <v>12</v>
      </c>
      <c r="AE18" s="171" t="s">
        <v>12</v>
      </c>
      <c r="AF18" s="171" t="s">
        <v>837</v>
      </c>
      <c r="AG18" s="202"/>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3"/>
      <c r="AZ18" s="291" t="s">
        <v>1098</v>
      </c>
      <c r="BA18" s="291" t="s">
        <v>1098</v>
      </c>
      <c r="BB18" s="280"/>
      <c r="BC18" s="280"/>
      <c r="BD18" s="280"/>
      <c r="BE18" s="280"/>
      <c r="BF18" s="280"/>
      <c r="BG18" s="286"/>
      <c r="BH18" s="68"/>
      <c r="BI18" s="68"/>
      <c r="BJ18" s="69"/>
      <c r="BK18" s="69"/>
      <c r="BL18" s="69"/>
      <c r="BM18" s="69"/>
      <c r="BN18" s="31"/>
      <c r="BO18" s="223">
        <v>0</v>
      </c>
      <c r="BP18" s="223">
        <v>0</v>
      </c>
      <c r="BQ18" s="223">
        <v>0</v>
      </c>
      <c r="BR18" s="223" t="s">
        <v>1162</v>
      </c>
      <c r="BS18" s="227" t="s">
        <v>1213</v>
      </c>
      <c r="BT18" s="227" t="s">
        <v>1213</v>
      </c>
      <c r="BU18" s="227" t="s">
        <v>1213</v>
      </c>
      <c r="BV18" s="227" t="s">
        <v>1213</v>
      </c>
      <c r="BW18" s="223">
        <v>0</v>
      </c>
      <c r="BX18" s="223">
        <v>0</v>
      </c>
      <c r="BY18" s="223">
        <v>0</v>
      </c>
      <c r="BZ18" s="258" t="s">
        <v>1162</v>
      </c>
      <c r="CA18" s="258" t="s">
        <v>1213</v>
      </c>
      <c r="CB18" s="258" t="s">
        <v>1213</v>
      </c>
      <c r="CC18" s="275" t="s">
        <v>1213</v>
      </c>
      <c r="CD18" s="275" t="s">
        <v>1213</v>
      </c>
      <c r="CE18" s="258" t="s">
        <v>1213</v>
      </c>
      <c r="CF18" s="258">
        <v>0</v>
      </c>
      <c r="CG18" s="258" t="s">
        <v>1162</v>
      </c>
      <c r="CH18" s="258" t="s">
        <v>1162</v>
      </c>
      <c r="CI18" s="258" t="s">
        <v>1162</v>
      </c>
      <c r="CJ18" s="258" t="s">
        <v>1213</v>
      </c>
      <c r="CK18" s="258">
        <v>0</v>
      </c>
      <c r="CL18" s="258"/>
      <c r="CM18" s="258"/>
      <c r="CN18" s="258"/>
    </row>
    <row r="19" spans="1:92" s="4" customFormat="1" ht="44.1" customHeight="1" thickBot="1" x14ac:dyDescent="0.3">
      <c r="A19" s="21" t="str">
        <f t="shared" si="0"/>
        <v>Indicator 17 - CRR Default</v>
      </c>
      <c r="B19" s="22">
        <f t="shared" si="2"/>
        <v>17</v>
      </c>
      <c r="C19" s="6" t="s">
        <v>8</v>
      </c>
      <c r="D19" s="8" t="str">
        <f t="shared" si="1"/>
        <v>ID17</v>
      </c>
      <c r="E19" s="208"/>
      <c r="F19" s="214" t="s">
        <v>294</v>
      </c>
      <c r="G19" s="7" t="s">
        <v>320</v>
      </c>
      <c r="H19" s="30" t="s">
        <v>504</v>
      </c>
      <c r="I19" s="14" t="s">
        <v>9</v>
      </c>
      <c r="J19" s="10" t="s">
        <v>716</v>
      </c>
      <c r="K19" s="11" t="s">
        <v>702</v>
      </c>
      <c r="L19" s="9" t="s">
        <v>332</v>
      </c>
      <c r="M19" s="14" t="s">
        <v>754</v>
      </c>
      <c r="N19" s="28"/>
      <c r="O19" s="59"/>
      <c r="P19" s="59">
        <v>1</v>
      </c>
      <c r="Q19" s="59"/>
      <c r="R19" s="59"/>
      <c r="S19" s="59"/>
      <c r="T19" s="59">
        <v>1</v>
      </c>
      <c r="U19" s="170"/>
      <c r="V19" s="258">
        <v>1</v>
      </c>
      <c r="W19" s="170">
        <v>1</v>
      </c>
      <c r="X19" s="258">
        <v>1</v>
      </c>
      <c r="Y19" s="170">
        <v>1</v>
      </c>
      <c r="Z19" s="37">
        <v>1</v>
      </c>
      <c r="AA19" s="170">
        <v>1</v>
      </c>
      <c r="AB19" s="195" t="s">
        <v>12</v>
      </c>
      <c r="AC19" s="196" t="s">
        <v>1153</v>
      </c>
      <c r="AD19" s="171" t="s">
        <v>12</v>
      </c>
      <c r="AE19" s="171" t="s">
        <v>12</v>
      </c>
      <c r="AF19" s="171" t="s">
        <v>837</v>
      </c>
      <c r="AG19" s="196"/>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0" t="s">
        <v>1098</v>
      </c>
      <c r="AZ19" s="291" t="s">
        <v>1098</v>
      </c>
      <c r="BA19" s="291" t="s">
        <v>1098</v>
      </c>
      <c r="BB19" s="280"/>
      <c r="BC19" s="280"/>
      <c r="BD19" s="280"/>
      <c r="BE19" s="280"/>
      <c r="BF19" s="280"/>
      <c r="BG19" s="286"/>
      <c r="BH19" s="68"/>
      <c r="BI19" s="68"/>
      <c r="BJ19" s="69"/>
      <c r="BK19" s="69"/>
      <c r="BL19" s="69"/>
      <c r="BM19" s="69"/>
      <c r="BN19" s="31"/>
      <c r="BO19" s="223">
        <v>0</v>
      </c>
      <c r="BP19" s="223">
        <v>0</v>
      </c>
      <c r="BQ19" s="223">
        <v>0</v>
      </c>
      <c r="BR19" s="223" t="s">
        <v>1162</v>
      </c>
      <c r="BS19" s="227" t="s">
        <v>1213</v>
      </c>
      <c r="BT19" s="227" t="s">
        <v>1213</v>
      </c>
      <c r="BU19" s="227" t="s">
        <v>1213</v>
      </c>
      <c r="BV19" s="227" t="s">
        <v>1213</v>
      </c>
      <c r="BW19" s="223">
        <v>0</v>
      </c>
      <c r="BX19" s="223">
        <v>0</v>
      </c>
      <c r="BY19" s="223">
        <v>0</v>
      </c>
      <c r="BZ19" s="258" t="s">
        <v>1162</v>
      </c>
      <c r="CA19" s="258" t="s">
        <v>1213</v>
      </c>
      <c r="CB19" s="258" t="s">
        <v>1213</v>
      </c>
      <c r="CC19" s="275" t="s">
        <v>1213</v>
      </c>
      <c r="CD19" s="275" t="s">
        <v>1213</v>
      </c>
      <c r="CE19" s="258">
        <v>0</v>
      </c>
      <c r="CF19" s="258">
        <v>0</v>
      </c>
      <c r="CG19" s="258" t="s">
        <v>1162</v>
      </c>
      <c r="CH19" s="258" t="s">
        <v>1162</v>
      </c>
      <c r="CI19" s="258" t="s">
        <v>1162</v>
      </c>
      <c r="CJ19" s="258">
        <v>0</v>
      </c>
      <c r="CK19" s="258">
        <v>0</v>
      </c>
      <c r="CL19" s="258" t="s">
        <v>1162</v>
      </c>
      <c r="CM19" s="258" t="s">
        <v>1213</v>
      </c>
      <c r="CN19" s="258" t="s">
        <v>1213</v>
      </c>
    </row>
    <row r="20" spans="1:92" s="4" customFormat="1" ht="44.1" hidden="1" customHeight="1" thickBot="1" x14ac:dyDescent="0.3">
      <c r="A20" s="21" t="str">
        <f t="shared" si="0"/>
        <v>Indicator 18 - Request for restructuring</v>
      </c>
      <c r="B20" s="22">
        <f t="shared" si="2"/>
        <v>18</v>
      </c>
      <c r="C20" s="6" t="s">
        <v>32</v>
      </c>
      <c r="D20" s="8" t="str">
        <f t="shared" si="1"/>
        <v>ID18</v>
      </c>
      <c r="E20" s="8"/>
      <c r="F20" s="211" t="s">
        <v>290</v>
      </c>
      <c r="G20" s="29" t="s">
        <v>32</v>
      </c>
      <c r="H20" s="30" t="s">
        <v>505</v>
      </c>
      <c r="I20" s="14" t="s">
        <v>9</v>
      </c>
      <c r="J20" s="10" t="s">
        <v>716</v>
      </c>
      <c r="K20" s="11" t="s">
        <v>714</v>
      </c>
      <c r="L20" s="9" t="s">
        <v>333</v>
      </c>
      <c r="M20" s="14" t="s">
        <v>755</v>
      </c>
      <c r="N20" s="28"/>
      <c r="O20" s="59"/>
      <c r="P20" s="59"/>
      <c r="Q20" s="59"/>
      <c r="R20" s="59"/>
      <c r="S20" s="59"/>
      <c r="T20" s="59"/>
      <c r="U20" s="170"/>
      <c r="V20" s="258"/>
      <c r="W20" s="170"/>
      <c r="X20" s="258"/>
      <c r="Y20" s="170"/>
      <c r="Z20" s="37"/>
      <c r="AA20" s="170"/>
      <c r="AB20" s="195" t="s">
        <v>12</v>
      </c>
      <c r="AC20" s="196" t="s">
        <v>1153</v>
      </c>
      <c r="AD20" s="171" t="s">
        <v>837</v>
      </c>
      <c r="AE20" s="171" t="s">
        <v>1098</v>
      </c>
      <c r="AF20" s="171" t="s">
        <v>837</v>
      </c>
      <c r="AG20" s="299"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0" t="s">
        <v>1098</v>
      </c>
      <c r="AZ20" s="291" t="s">
        <v>1098</v>
      </c>
      <c r="BA20" s="291" t="s">
        <v>1098</v>
      </c>
      <c r="BB20" s="280"/>
      <c r="BC20" s="280"/>
      <c r="BD20" s="280"/>
      <c r="BE20" s="280"/>
      <c r="BF20" s="280"/>
      <c r="BG20" s="286" t="s">
        <v>1098</v>
      </c>
      <c r="BH20" s="68"/>
      <c r="BI20" s="68"/>
      <c r="BJ20" s="69"/>
      <c r="BK20" s="69"/>
      <c r="BL20" s="69"/>
      <c r="BM20" s="69"/>
      <c r="BN20" s="31"/>
      <c r="BO20" s="223">
        <v>0</v>
      </c>
      <c r="BP20" s="223">
        <v>0</v>
      </c>
      <c r="BQ20" s="223">
        <v>0</v>
      </c>
      <c r="BR20" s="223" t="e">
        <v>#N/A</v>
      </c>
      <c r="BS20" s="227" t="e">
        <v>#N/A</v>
      </c>
      <c r="BT20" s="227" t="e">
        <v>#N/A</v>
      </c>
      <c r="BU20" s="227" t="e">
        <v>#N/A</v>
      </c>
      <c r="BV20" s="227" t="e">
        <v>#N/A</v>
      </c>
      <c r="BW20" s="223">
        <v>0</v>
      </c>
      <c r="BX20" s="223">
        <v>0</v>
      </c>
      <c r="BY20" s="223">
        <v>0</v>
      </c>
      <c r="BZ20" s="258"/>
      <c r="CA20" s="258"/>
      <c r="CB20" s="258"/>
      <c r="CC20" s="275"/>
      <c r="CD20" s="275"/>
      <c r="CE20" s="258">
        <v>0</v>
      </c>
      <c r="CF20" s="258">
        <v>0</v>
      </c>
      <c r="CG20" s="258" t="e">
        <v>#N/A</v>
      </c>
      <c r="CH20" s="258" t="e">
        <v>#N/A</v>
      </c>
      <c r="CI20" s="258" t="e">
        <v>#N/A</v>
      </c>
      <c r="CJ20" s="258">
        <v>0</v>
      </c>
      <c r="CK20" s="258">
        <v>0</v>
      </c>
      <c r="CL20" s="258"/>
      <c r="CM20" s="258"/>
      <c r="CN20" s="258"/>
    </row>
    <row r="21" spans="1:92" s="4" customFormat="1" ht="44.1" hidden="1" customHeight="1" thickBot="1" x14ac:dyDescent="0.3">
      <c r="A21" s="21" t="str">
        <f t="shared" si="0"/>
        <v>Indicator 19 - Credit restructured at other bank</v>
      </c>
      <c r="B21" s="22">
        <f t="shared" si="2"/>
        <v>19</v>
      </c>
      <c r="C21" s="6" t="s">
        <v>33</v>
      </c>
      <c r="D21" s="8" t="str">
        <f t="shared" si="1"/>
        <v>ID19</v>
      </c>
      <c r="E21" s="8"/>
      <c r="F21" s="210" t="s">
        <v>291</v>
      </c>
      <c r="G21" s="29" t="s">
        <v>33</v>
      </c>
      <c r="H21" s="30" t="s">
        <v>506</v>
      </c>
      <c r="I21" s="14" t="s">
        <v>9</v>
      </c>
      <c r="J21" s="10" t="s">
        <v>716</v>
      </c>
      <c r="K21" s="11" t="s">
        <v>714</v>
      </c>
      <c r="L21" s="9" t="s">
        <v>334</v>
      </c>
      <c r="M21" s="14" t="s">
        <v>732</v>
      </c>
      <c r="N21" s="28"/>
      <c r="O21" s="59"/>
      <c r="P21" s="59"/>
      <c r="Q21" s="59"/>
      <c r="R21" s="59"/>
      <c r="S21" s="59"/>
      <c r="T21" s="59"/>
      <c r="U21" s="170"/>
      <c r="V21" s="258"/>
      <c r="W21" s="170"/>
      <c r="X21" s="258">
        <v>1</v>
      </c>
      <c r="Y21" s="170"/>
      <c r="Z21" s="37"/>
      <c r="AA21" s="170"/>
      <c r="AB21" s="195" t="s">
        <v>12</v>
      </c>
      <c r="AC21" s="196" t="s">
        <v>1153</v>
      </c>
      <c r="AD21" s="171" t="s">
        <v>837</v>
      </c>
      <c r="AE21" s="171" t="s">
        <v>1098</v>
      </c>
      <c r="AF21" s="171" t="s">
        <v>837</v>
      </c>
      <c r="AG21" s="198"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0" t="s">
        <v>1098</v>
      </c>
      <c r="AZ21" s="291" t="s">
        <v>1098</v>
      </c>
      <c r="BA21" s="291" t="s">
        <v>1098</v>
      </c>
      <c r="BB21" s="280"/>
      <c r="BC21" s="280"/>
      <c r="BD21" s="280"/>
      <c r="BE21" s="280"/>
      <c r="BF21" s="280"/>
      <c r="BG21" s="286" t="s">
        <v>1098</v>
      </c>
      <c r="BH21" s="68"/>
      <c r="BI21" s="68"/>
      <c r="BJ21" s="69"/>
      <c r="BK21" s="69"/>
      <c r="BL21" s="69"/>
      <c r="BM21" s="69"/>
      <c r="BN21" s="31"/>
      <c r="BO21" s="223">
        <v>0</v>
      </c>
      <c r="BP21" s="223">
        <v>0</v>
      </c>
      <c r="BQ21" s="223">
        <v>0</v>
      </c>
      <c r="BR21" s="223" t="e">
        <v>#N/A</v>
      </c>
      <c r="BS21" s="227" t="e">
        <v>#N/A</v>
      </c>
      <c r="BT21" s="227" t="e">
        <v>#N/A</v>
      </c>
      <c r="BU21" s="227" t="e">
        <v>#N/A</v>
      </c>
      <c r="BV21" s="227" t="e">
        <v>#N/A</v>
      </c>
      <c r="BW21" s="223">
        <v>0</v>
      </c>
      <c r="BX21" s="223">
        <v>0</v>
      </c>
      <c r="BY21" s="223">
        <v>0</v>
      </c>
      <c r="BZ21" s="258"/>
      <c r="CA21" s="258"/>
      <c r="CB21" s="258"/>
      <c r="CC21" s="275"/>
      <c r="CD21" s="275"/>
      <c r="CE21" s="258">
        <v>0</v>
      </c>
      <c r="CF21" s="258">
        <v>0</v>
      </c>
      <c r="CG21" s="258" t="s">
        <v>1162</v>
      </c>
      <c r="CH21" s="258" t="s">
        <v>1162</v>
      </c>
      <c r="CI21" s="258" t="s">
        <v>1162</v>
      </c>
      <c r="CJ21" s="258">
        <v>0</v>
      </c>
      <c r="CK21" s="258">
        <v>0</v>
      </c>
      <c r="CL21" s="258"/>
      <c r="CM21" s="258"/>
      <c r="CN21" s="258"/>
    </row>
    <row r="22" spans="1:92" s="17" customFormat="1" ht="58.35" hidden="1" customHeight="1" thickBot="1" x14ac:dyDescent="0.3">
      <c r="A22" s="21" t="str">
        <f t="shared" si="0"/>
        <v>Indicator 20 - Missing financial statements</v>
      </c>
      <c r="B22" s="22">
        <f t="shared" si="2"/>
        <v>20</v>
      </c>
      <c r="C22" s="6" t="s">
        <v>34</v>
      </c>
      <c r="D22" s="8" t="str">
        <f t="shared" si="1"/>
        <v>ID20</v>
      </c>
      <c r="E22" s="208"/>
      <c r="F22" s="214" t="s">
        <v>293</v>
      </c>
      <c r="G22" s="29" t="s">
        <v>34</v>
      </c>
      <c r="H22" s="30" t="s">
        <v>507</v>
      </c>
      <c r="I22" s="14" t="s">
        <v>9</v>
      </c>
      <c r="J22" s="10" t="s">
        <v>716</v>
      </c>
      <c r="K22" s="11" t="s">
        <v>714</v>
      </c>
      <c r="L22" s="9" t="s">
        <v>335</v>
      </c>
      <c r="M22" s="14" t="s">
        <v>756</v>
      </c>
      <c r="N22" s="28">
        <v>1</v>
      </c>
      <c r="O22" s="28">
        <v>1</v>
      </c>
      <c r="P22" s="59">
        <v>1</v>
      </c>
      <c r="Q22" s="59">
        <v>1</v>
      </c>
      <c r="R22" s="59"/>
      <c r="S22" s="59"/>
      <c r="T22" s="59">
        <v>1</v>
      </c>
      <c r="U22" s="170"/>
      <c r="V22" s="258">
        <v>1</v>
      </c>
      <c r="W22" s="170"/>
      <c r="X22" s="258">
        <v>1</v>
      </c>
      <c r="Y22" s="170"/>
      <c r="Z22" s="37"/>
      <c r="AA22" s="170"/>
      <c r="AB22" s="199" t="s">
        <v>12</v>
      </c>
      <c r="AC22" s="200" t="s">
        <v>1153</v>
      </c>
      <c r="AD22" s="171" t="s">
        <v>12</v>
      </c>
      <c r="AE22" s="171" t="s">
        <v>12</v>
      </c>
      <c r="AF22" s="171" t="s">
        <v>837</v>
      </c>
      <c r="AG22" s="196"/>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0"/>
      <c r="AZ22" s="291" t="s">
        <v>1098</v>
      </c>
      <c r="BA22" s="291" t="s">
        <v>1098</v>
      </c>
      <c r="BB22" s="280"/>
      <c r="BC22" s="282"/>
      <c r="BD22" s="282"/>
      <c r="BE22" s="282"/>
      <c r="BF22" s="282"/>
      <c r="BG22" s="286"/>
      <c r="BH22" s="68"/>
      <c r="BI22" s="68"/>
      <c r="BJ22" s="71"/>
      <c r="BK22" s="71"/>
      <c r="BL22" s="71"/>
      <c r="BM22" s="71"/>
      <c r="BN22" s="34"/>
      <c r="BO22" s="223">
        <v>0</v>
      </c>
      <c r="BP22" s="223">
        <v>0</v>
      </c>
      <c r="BQ22" s="223">
        <v>0</v>
      </c>
      <c r="BR22" s="223" t="s">
        <v>1162</v>
      </c>
      <c r="BS22" s="227" t="s">
        <v>1213</v>
      </c>
      <c r="BT22" s="227" t="s">
        <v>1213</v>
      </c>
      <c r="BU22" s="227" t="s">
        <v>1213</v>
      </c>
      <c r="BV22" s="227" t="s">
        <v>1213</v>
      </c>
      <c r="BW22" s="223">
        <v>0</v>
      </c>
      <c r="BX22" s="276">
        <v>0</v>
      </c>
      <c r="BY22" s="276">
        <v>0</v>
      </c>
      <c r="BZ22" s="258" t="s">
        <v>1162</v>
      </c>
      <c r="CA22" s="277" t="s">
        <v>1213</v>
      </c>
      <c r="CB22" s="277" t="s">
        <v>1213</v>
      </c>
      <c r="CC22" s="275" t="s">
        <v>1213</v>
      </c>
      <c r="CD22" s="275" t="s">
        <v>1213</v>
      </c>
      <c r="CE22" s="258">
        <v>0</v>
      </c>
      <c r="CF22" s="258">
        <v>0</v>
      </c>
      <c r="CG22" s="258" t="s">
        <v>1162</v>
      </c>
      <c r="CH22" s="258" t="s">
        <v>1162</v>
      </c>
      <c r="CI22" s="258" t="s">
        <v>1162</v>
      </c>
      <c r="CJ22" s="258">
        <v>0</v>
      </c>
      <c r="CK22" s="258">
        <v>0</v>
      </c>
      <c r="CL22" s="258"/>
      <c r="CM22" s="258"/>
      <c r="CN22" s="258"/>
    </row>
    <row r="23" spans="1:92" s="4" customFormat="1" ht="44.1" hidden="1" customHeight="1" thickBot="1" x14ac:dyDescent="0.3">
      <c r="A23" s="21" t="str">
        <f t="shared" si="0"/>
        <v>Indicator 21 - Unfulfilled financial covenant</v>
      </c>
      <c r="B23" s="22">
        <f t="shared" si="2"/>
        <v>21</v>
      </c>
      <c r="C23" s="6" t="s">
        <v>35</v>
      </c>
      <c r="D23" s="8" t="str">
        <f t="shared" si="1"/>
        <v>ID21</v>
      </c>
      <c r="E23" s="8"/>
      <c r="F23" s="211" t="s">
        <v>316</v>
      </c>
      <c r="G23" s="29" t="s">
        <v>35</v>
      </c>
      <c r="H23" s="30" t="s">
        <v>508</v>
      </c>
      <c r="I23" s="14" t="s">
        <v>9</v>
      </c>
      <c r="J23" s="10" t="s">
        <v>716</v>
      </c>
      <c r="K23" s="11" t="s">
        <v>714</v>
      </c>
      <c r="L23" s="9" t="s">
        <v>336</v>
      </c>
      <c r="M23" s="14" t="s">
        <v>757</v>
      </c>
      <c r="N23" s="28"/>
      <c r="O23" s="59"/>
      <c r="P23" s="59"/>
      <c r="Q23" s="59"/>
      <c r="R23" s="59"/>
      <c r="S23" s="59"/>
      <c r="T23" s="59"/>
      <c r="U23" s="170"/>
      <c r="V23" s="258"/>
      <c r="W23" s="170"/>
      <c r="X23" s="258"/>
      <c r="Y23" s="170"/>
      <c r="Z23" s="37"/>
      <c r="AA23" s="170"/>
      <c r="AB23" s="195" t="s">
        <v>12</v>
      </c>
      <c r="AC23" s="196" t="s">
        <v>1153</v>
      </c>
      <c r="AD23" s="171" t="s">
        <v>837</v>
      </c>
      <c r="AE23" s="171" t="s">
        <v>1098</v>
      </c>
      <c r="AF23" s="171" t="s">
        <v>837</v>
      </c>
      <c r="AG23" s="196"/>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0" t="s">
        <v>1098</v>
      </c>
      <c r="AZ23" s="291" t="s">
        <v>1098</v>
      </c>
      <c r="BA23" s="291" t="s">
        <v>1098</v>
      </c>
      <c r="BB23" s="280"/>
      <c r="BC23" s="280"/>
      <c r="BD23" s="280"/>
      <c r="BE23" s="280"/>
      <c r="BF23" s="280"/>
      <c r="BG23" s="286" t="s">
        <v>1098</v>
      </c>
      <c r="BH23" s="68"/>
      <c r="BI23" s="68"/>
      <c r="BJ23" s="69"/>
      <c r="BK23" s="69"/>
      <c r="BL23" s="69"/>
      <c r="BM23" s="69"/>
      <c r="BN23" s="31"/>
      <c r="BO23" s="223">
        <v>0</v>
      </c>
      <c r="BP23" s="223">
        <v>0</v>
      </c>
      <c r="BQ23" s="223">
        <v>0</v>
      </c>
      <c r="BR23" s="223" t="e">
        <v>#N/A</v>
      </c>
      <c r="BS23" s="227" t="e">
        <v>#N/A</v>
      </c>
      <c r="BT23" s="227" t="e">
        <v>#N/A</v>
      </c>
      <c r="BU23" s="227" t="e">
        <v>#N/A</v>
      </c>
      <c r="BV23" s="227" t="e">
        <v>#N/A</v>
      </c>
      <c r="BW23" s="223">
        <v>0</v>
      </c>
      <c r="BX23" s="223">
        <v>0</v>
      </c>
      <c r="BY23" s="223">
        <v>0</v>
      </c>
      <c r="BZ23" s="258"/>
      <c r="CA23" s="258"/>
      <c r="CB23" s="258"/>
      <c r="CC23" s="275"/>
      <c r="CD23" s="275"/>
      <c r="CE23" s="258">
        <v>0</v>
      </c>
      <c r="CF23" s="258">
        <v>0</v>
      </c>
      <c r="CG23" s="258" t="e">
        <v>#N/A</v>
      </c>
      <c r="CH23" s="258" t="e">
        <v>#N/A</v>
      </c>
      <c r="CI23" s="258" t="e">
        <v>#N/A</v>
      </c>
      <c r="CJ23" s="258">
        <v>0</v>
      </c>
      <c r="CK23" s="258">
        <v>0</v>
      </c>
      <c r="CL23" s="258"/>
      <c r="CM23" s="258"/>
      <c r="CN23" s="258"/>
    </row>
    <row r="24" spans="1:92" s="4" customFormat="1" ht="58.35" hidden="1" customHeight="1" thickBot="1" x14ac:dyDescent="0.3">
      <c r="A24" s="21" t="str">
        <f t="shared" si="0"/>
        <v>Indicator 22 - Unfulfilment of payments</v>
      </c>
      <c r="B24" s="22">
        <f t="shared" si="2"/>
        <v>22</v>
      </c>
      <c r="C24" s="6" t="s">
        <v>36</v>
      </c>
      <c r="D24" s="8" t="str">
        <f t="shared" si="1"/>
        <v>ID22</v>
      </c>
      <c r="E24" s="8"/>
      <c r="F24" s="210" t="s">
        <v>294</v>
      </c>
      <c r="G24" s="29" t="s">
        <v>36</v>
      </c>
      <c r="H24" s="30" t="s">
        <v>509</v>
      </c>
      <c r="I24" s="14" t="s">
        <v>9</v>
      </c>
      <c r="J24" s="10" t="s">
        <v>716</v>
      </c>
      <c r="K24" s="11" t="s">
        <v>714</v>
      </c>
      <c r="L24" s="9" t="s">
        <v>337</v>
      </c>
      <c r="M24" s="14" t="s">
        <v>758</v>
      </c>
      <c r="N24" s="28"/>
      <c r="O24" s="59"/>
      <c r="P24" s="59"/>
      <c r="Q24" s="59"/>
      <c r="R24" s="59"/>
      <c r="S24" s="59"/>
      <c r="T24" s="59"/>
      <c r="U24" s="170"/>
      <c r="V24" s="258"/>
      <c r="W24" s="170"/>
      <c r="X24" s="258"/>
      <c r="Y24" s="170"/>
      <c r="Z24" s="37"/>
      <c r="AA24" s="170"/>
      <c r="AB24" s="195" t="s">
        <v>12</v>
      </c>
      <c r="AC24" s="196" t="s">
        <v>1153</v>
      </c>
      <c r="AD24" s="171" t="s">
        <v>837</v>
      </c>
      <c r="AE24" s="171" t="s">
        <v>1098</v>
      </c>
      <c r="AF24" s="171" t="s">
        <v>837</v>
      </c>
      <c r="AG24" s="198"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0" t="s">
        <v>1098</v>
      </c>
      <c r="AZ24" s="291" t="s">
        <v>1098</v>
      </c>
      <c r="BA24" s="291" t="s">
        <v>1098</v>
      </c>
      <c r="BB24" s="280"/>
      <c r="BC24" s="280"/>
      <c r="BD24" s="280"/>
      <c r="BE24" s="280"/>
      <c r="BF24" s="280"/>
      <c r="BG24" s="286" t="s">
        <v>1098</v>
      </c>
      <c r="BH24" s="68"/>
      <c r="BI24" s="68"/>
      <c r="BJ24" s="69"/>
      <c r="BK24" s="69"/>
      <c r="BL24" s="69"/>
      <c r="BM24" s="69"/>
      <c r="BN24" s="31"/>
      <c r="BO24" s="223">
        <v>0</v>
      </c>
      <c r="BP24" s="223">
        <v>0</v>
      </c>
      <c r="BQ24" s="223">
        <v>0</v>
      </c>
      <c r="BR24" s="223" t="e">
        <v>#N/A</v>
      </c>
      <c r="BS24" s="227" t="e">
        <v>#N/A</v>
      </c>
      <c r="BT24" s="227" t="e">
        <v>#N/A</v>
      </c>
      <c r="BU24" s="227" t="e">
        <v>#N/A</v>
      </c>
      <c r="BV24" s="227" t="e">
        <v>#N/A</v>
      </c>
      <c r="BW24" s="223">
        <v>0</v>
      </c>
      <c r="BX24" s="223">
        <v>0</v>
      </c>
      <c r="BY24" s="223">
        <v>0</v>
      </c>
      <c r="BZ24" s="258"/>
      <c r="CA24" s="258"/>
      <c r="CB24" s="258"/>
      <c r="CC24" s="275"/>
      <c r="CD24" s="275"/>
      <c r="CE24" s="258">
        <v>0</v>
      </c>
      <c r="CF24" s="258">
        <v>0</v>
      </c>
      <c r="CG24" s="258" t="e">
        <v>#N/A</v>
      </c>
      <c r="CH24" s="258" t="e">
        <v>#N/A</v>
      </c>
      <c r="CI24" s="258" t="e">
        <v>#N/A</v>
      </c>
      <c r="CJ24" s="258">
        <v>0</v>
      </c>
      <c r="CK24" s="258">
        <v>0</v>
      </c>
      <c r="CL24" s="258"/>
      <c r="CM24" s="258"/>
      <c r="CN24" s="258"/>
    </row>
    <row r="25" spans="1:92" s="4" customFormat="1" ht="47.45" hidden="1" customHeight="1" thickBot="1" x14ac:dyDescent="0.3">
      <c r="A25" s="21" t="str">
        <f t="shared" si="0"/>
        <v>Indicator 23 - Delinquency</v>
      </c>
      <c r="B25" s="22">
        <f t="shared" si="2"/>
        <v>23</v>
      </c>
      <c r="C25" s="6" t="s">
        <v>38</v>
      </c>
      <c r="D25" s="8" t="str">
        <f t="shared" si="1"/>
        <v>ID23</v>
      </c>
      <c r="E25" s="208"/>
      <c r="F25" s="214" t="s">
        <v>316</v>
      </c>
      <c r="G25" s="29" t="s">
        <v>38</v>
      </c>
      <c r="H25" s="30" t="s">
        <v>510</v>
      </c>
      <c r="I25" s="14" t="s">
        <v>9</v>
      </c>
      <c r="J25" s="10" t="s">
        <v>716</v>
      </c>
      <c r="K25" s="11" t="s">
        <v>714</v>
      </c>
      <c r="L25" s="9" t="s">
        <v>338</v>
      </c>
      <c r="M25" s="14" t="s">
        <v>759</v>
      </c>
      <c r="N25" s="28"/>
      <c r="O25" s="59"/>
      <c r="P25" s="59"/>
      <c r="Q25" s="59"/>
      <c r="R25" s="59"/>
      <c r="S25" s="59"/>
      <c r="T25" s="59">
        <v>1</v>
      </c>
      <c r="U25" s="170"/>
      <c r="V25" s="258">
        <v>1</v>
      </c>
      <c r="W25" s="170"/>
      <c r="X25" s="258">
        <v>1</v>
      </c>
      <c r="Y25" s="170"/>
      <c r="Z25" s="37"/>
      <c r="AA25" s="170"/>
      <c r="AB25" s="195" t="s">
        <v>12</v>
      </c>
      <c r="AC25" s="196" t="s">
        <v>1153</v>
      </c>
      <c r="AD25" s="171" t="s">
        <v>12</v>
      </c>
      <c r="AE25" s="171" t="s">
        <v>12</v>
      </c>
      <c r="AF25" s="171" t="s">
        <v>837</v>
      </c>
      <c r="AG25" s="196"/>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0" t="s">
        <v>1098</v>
      </c>
      <c r="AZ25" s="291" t="s">
        <v>1098</v>
      </c>
      <c r="BA25" s="291" t="s">
        <v>1098</v>
      </c>
      <c r="BB25" s="280"/>
      <c r="BC25" s="280"/>
      <c r="BD25" s="280"/>
      <c r="BE25" s="280"/>
      <c r="BF25" s="280"/>
      <c r="BG25" s="286" t="s">
        <v>1098</v>
      </c>
      <c r="BH25" s="68"/>
      <c r="BI25" s="68"/>
      <c r="BJ25" s="69"/>
      <c r="BK25" s="69"/>
      <c r="BL25" s="69"/>
      <c r="BM25" s="69"/>
      <c r="BN25" s="31"/>
      <c r="BO25" s="223">
        <v>0</v>
      </c>
      <c r="BP25" s="223">
        <v>0</v>
      </c>
      <c r="BQ25" s="223">
        <v>0</v>
      </c>
      <c r="BR25" s="223" t="s">
        <v>1162</v>
      </c>
      <c r="BS25" s="227" t="s">
        <v>1213</v>
      </c>
      <c r="BT25" s="227" t="s">
        <v>1213</v>
      </c>
      <c r="BU25" s="227" t="s">
        <v>1213</v>
      </c>
      <c r="BV25" s="227" t="s">
        <v>1213</v>
      </c>
      <c r="BW25" s="223">
        <v>0</v>
      </c>
      <c r="BX25" s="223">
        <v>0</v>
      </c>
      <c r="BY25" s="223">
        <v>0</v>
      </c>
      <c r="BZ25" s="258" t="s">
        <v>1162</v>
      </c>
      <c r="CA25" s="258" t="s">
        <v>1213</v>
      </c>
      <c r="CB25" s="258" t="s">
        <v>1213</v>
      </c>
      <c r="CC25" s="275" t="s">
        <v>1213</v>
      </c>
      <c r="CD25" s="275" t="s">
        <v>1213</v>
      </c>
      <c r="CE25" s="258">
        <v>0</v>
      </c>
      <c r="CF25" s="258">
        <v>0</v>
      </c>
      <c r="CG25" s="258" t="s">
        <v>1162</v>
      </c>
      <c r="CH25" s="258" t="s">
        <v>1162</v>
      </c>
      <c r="CI25" s="258" t="s">
        <v>1162</v>
      </c>
      <c r="CJ25" s="258">
        <v>0</v>
      </c>
      <c r="CK25" s="258">
        <v>0</v>
      </c>
      <c r="CL25" s="258"/>
      <c r="CM25" s="258"/>
      <c r="CN25" s="258"/>
    </row>
    <row r="26" spans="1:92" s="4" customFormat="1" ht="44.1" customHeight="1" thickBot="1" x14ac:dyDescent="0.3">
      <c r="A26" s="21" t="str">
        <f t="shared" si="0"/>
        <v>Indicator 24 - Execution</v>
      </c>
      <c r="B26" s="22">
        <f t="shared" si="2"/>
        <v>24</v>
      </c>
      <c r="C26" s="6" t="s">
        <v>39</v>
      </c>
      <c r="D26" s="8" t="str">
        <f t="shared" si="1"/>
        <v>ID24</v>
      </c>
      <c r="E26" s="8"/>
      <c r="F26" s="211" t="s">
        <v>316</v>
      </c>
      <c r="G26" s="29" t="s">
        <v>39</v>
      </c>
      <c r="H26" s="30" t="s">
        <v>511</v>
      </c>
      <c r="I26" s="14" t="s">
        <v>9</v>
      </c>
      <c r="J26" s="10" t="s">
        <v>716</v>
      </c>
      <c r="K26" s="11" t="s">
        <v>714</v>
      </c>
      <c r="L26" s="9" t="s">
        <v>339</v>
      </c>
      <c r="M26" s="14" t="s">
        <v>760</v>
      </c>
      <c r="N26" s="28"/>
      <c r="O26" s="59"/>
      <c r="P26" s="59"/>
      <c r="Q26" s="59"/>
      <c r="R26" s="59"/>
      <c r="S26" s="59"/>
      <c r="T26" s="59"/>
      <c r="U26" s="170"/>
      <c r="V26" s="258">
        <v>1</v>
      </c>
      <c r="W26" s="170"/>
      <c r="X26" s="258">
        <v>1</v>
      </c>
      <c r="Y26" s="170"/>
      <c r="Z26" s="37">
        <v>1</v>
      </c>
      <c r="AA26" s="170"/>
      <c r="AB26" s="195" t="s">
        <v>12</v>
      </c>
      <c r="AC26" s="196" t="s">
        <v>1153</v>
      </c>
      <c r="AD26" s="171" t="s">
        <v>837</v>
      </c>
      <c r="AE26" s="171" t="s">
        <v>1098</v>
      </c>
      <c r="AF26" s="171" t="s">
        <v>837</v>
      </c>
      <c r="AG26" s="198"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0" t="s">
        <v>1098</v>
      </c>
      <c r="AZ26" s="291" t="s">
        <v>1098</v>
      </c>
      <c r="BA26" s="291" t="s">
        <v>1098</v>
      </c>
      <c r="BB26" s="280"/>
      <c r="BC26" s="280"/>
      <c r="BD26" s="280"/>
      <c r="BE26" s="280"/>
      <c r="BF26" s="280"/>
      <c r="BG26" s="286" t="s">
        <v>1098</v>
      </c>
      <c r="BH26" s="68"/>
      <c r="BI26" s="68"/>
      <c r="BJ26" s="69"/>
      <c r="BK26" s="69"/>
      <c r="BL26" s="69"/>
      <c r="BM26" s="69"/>
      <c r="BN26" s="31"/>
      <c r="BO26" s="223">
        <v>0</v>
      </c>
      <c r="BP26" s="223">
        <v>0</v>
      </c>
      <c r="BQ26" s="223">
        <v>0</v>
      </c>
      <c r="BR26" s="223" t="e">
        <v>#N/A</v>
      </c>
      <c r="BS26" s="227" t="e">
        <v>#N/A</v>
      </c>
      <c r="BT26" s="227" t="e">
        <v>#N/A</v>
      </c>
      <c r="BU26" s="227" t="e">
        <v>#N/A</v>
      </c>
      <c r="BV26" s="227" t="e">
        <v>#N/A</v>
      </c>
      <c r="BW26" s="223">
        <v>0</v>
      </c>
      <c r="BX26" s="223">
        <v>0</v>
      </c>
      <c r="BY26" s="223">
        <v>0</v>
      </c>
      <c r="BZ26" s="258" t="s">
        <v>1162</v>
      </c>
      <c r="CA26" s="258" t="s">
        <v>1213</v>
      </c>
      <c r="CB26" s="258" t="s">
        <v>1213</v>
      </c>
      <c r="CC26" s="275" t="s">
        <v>1213</v>
      </c>
      <c r="CD26" s="275" t="s">
        <v>1213</v>
      </c>
      <c r="CE26" s="258">
        <v>0</v>
      </c>
      <c r="CF26" s="258">
        <v>0</v>
      </c>
      <c r="CG26" s="258" t="s">
        <v>1162</v>
      </c>
      <c r="CH26" s="258" t="s">
        <v>1162</v>
      </c>
      <c r="CI26" s="258" t="s">
        <v>1162</v>
      </c>
      <c r="CJ26" s="258">
        <v>0</v>
      </c>
      <c r="CK26" s="258">
        <v>0</v>
      </c>
      <c r="CL26" s="258"/>
      <c r="CM26" s="258"/>
      <c r="CN26" s="258"/>
    </row>
    <row r="27" spans="1:92" s="4" customFormat="1" ht="44.1" hidden="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0"/>
      <c r="V27" s="258"/>
      <c r="W27" s="170"/>
      <c r="X27" s="258"/>
      <c r="Y27" s="170"/>
      <c r="Z27" s="37"/>
      <c r="AA27" s="170"/>
      <c r="AB27" s="195" t="s">
        <v>12</v>
      </c>
      <c r="AC27" s="196" t="s">
        <v>1153</v>
      </c>
      <c r="AD27" s="171" t="s">
        <v>837</v>
      </c>
      <c r="AE27" s="171" t="s">
        <v>1098</v>
      </c>
      <c r="AF27" s="171" t="s">
        <v>837</v>
      </c>
      <c r="AG27" s="196"/>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0" t="s">
        <v>1098</v>
      </c>
      <c r="AZ27" s="291" t="s">
        <v>1098</v>
      </c>
      <c r="BA27" s="291" t="s">
        <v>1098</v>
      </c>
      <c r="BB27" s="280"/>
      <c r="BC27" s="280"/>
      <c r="BD27" s="280"/>
      <c r="BE27" s="280"/>
      <c r="BF27" s="280"/>
      <c r="BG27" s="286" t="s">
        <v>1098</v>
      </c>
      <c r="BH27" s="68"/>
      <c r="BI27" s="68"/>
      <c r="BJ27" s="69"/>
      <c r="BK27" s="69"/>
      <c r="BL27" s="69"/>
      <c r="BM27" s="69"/>
      <c r="BN27" s="31"/>
      <c r="BO27" s="223">
        <v>0</v>
      </c>
      <c r="BP27" s="223">
        <v>0</v>
      </c>
      <c r="BQ27" s="223">
        <v>0</v>
      </c>
      <c r="BR27" s="223" t="e">
        <v>#N/A</v>
      </c>
      <c r="BS27" s="227" t="e">
        <v>#N/A</v>
      </c>
      <c r="BT27" s="227" t="e">
        <v>#N/A</v>
      </c>
      <c r="BU27" s="227" t="e">
        <v>#N/A</v>
      </c>
      <c r="BV27" s="227" t="e">
        <v>#N/A</v>
      </c>
      <c r="BW27" s="223">
        <v>0</v>
      </c>
      <c r="BX27" s="223">
        <v>0</v>
      </c>
      <c r="BY27" s="223">
        <v>0</v>
      </c>
      <c r="BZ27" s="258"/>
      <c r="CA27" s="258"/>
      <c r="CB27" s="258"/>
      <c r="CC27" s="275"/>
      <c r="CD27" s="275"/>
      <c r="CE27" s="258">
        <v>0</v>
      </c>
      <c r="CF27" s="258">
        <v>0</v>
      </c>
      <c r="CG27" s="258" t="e">
        <v>#N/A</v>
      </c>
      <c r="CH27" s="258" t="e">
        <v>#N/A</v>
      </c>
      <c r="CI27" s="258" t="e">
        <v>#N/A</v>
      </c>
      <c r="CJ27" s="258">
        <v>0</v>
      </c>
      <c r="CK27" s="258">
        <v>0</v>
      </c>
      <c r="CL27" s="258"/>
      <c r="CM27" s="258"/>
      <c r="CN27" s="258"/>
    </row>
    <row r="28" spans="1:92" s="4" customFormat="1" ht="44.1" hidden="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0"/>
      <c r="V28" s="258"/>
      <c r="W28" s="170"/>
      <c r="X28" s="258"/>
      <c r="Y28" s="170"/>
      <c r="Z28" s="37"/>
      <c r="AA28" s="170"/>
      <c r="AB28" s="195" t="s">
        <v>12</v>
      </c>
      <c r="AC28" s="196" t="s">
        <v>1153</v>
      </c>
      <c r="AD28" s="171" t="s">
        <v>837</v>
      </c>
      <c r="AE28" s="171" t="s">
        <v>1098</v>
      </c>
      <c r="AF28" s="171" t="s">
        <v>837</v>
      </c>
      <c r="AG28" s="198"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0" t="s">
        <v>1098</v>
      </c>
      <c r="AZ28" s="291" t="s">
        <v>1098</v>
      </c>
      <c r="BA28" s="291" t="s">
        <v>1098</v>
      </c>
      <c r="BB28" s="280"/>
      <c r="BC28" s="280"/>
      <c r="BD28" s="280"/>
      <c r="BE28" s="280"/>
      <c r="BF28" s="280"/>
      <c r="BG28" s="286" t="s">
        <v>1098</v>
      </c>
      <c r="BH28" s="68"/>
      <c r="BI28" s="68"/>
      <c r="BJ28" s="69"/>
      <c r="BK28" s="69"/>
      <c r="BL28" s="69"/>
      <c r="BM28" s="69"/>
      <c r="BN28" s="31"/>
      <c r="BO28" s="223">
        <v>0</v>
      </c>
      <c r="BP28" s="223">
        <v>0</v>
      </c>
      <c r="BQ28" s="223">
        <v>0</v>
      </c>
      <c r="BR28" s="223" t="e">
        <v>#N/A</v>
      </c>
      <c r="BS28" s="227" t="e">
        <v>#N/A</v>
      </c>
      <c r="BT28" s="227" t="e">
        <v>#N/A</v>
      </c>
      <c r="BU28" s="227" t="e">
        <v>#N/A</v>
      </c>
      <c r="BV28" s="227" t="e">
        <v>#N/A</v>
      </c>
      <c r="BW28" s="223">
        <v>0</v>
      </c>
      <c r="BX28" s="223">
        <v>0</v>
      </c>
      <c r="BY28" s="223">
        <v>0</v>
      </c>
      <c r="BZ28" s="258"/>
      <c r="CA28" s="258"/>
      <c r="CB28" s="258"/>
      <c r="CC28" s="275"/>
      <c r="CD28" s="275"/>
      <c r="CE28" s="258">
        <v>0</v>
      </c>
      <c r="CF28" s="258">
        <v>0</v>
      </c>
      <c r="CG28" s="258" t="e">
        <v>#N/A</v>
      </c>
      <c r="CH28" s="258" t="e">
        <v>#N/A</v>
      </c>
      <c r="CI28" s="258" t="e">
        <v>#N/A</v>
      </c>
      <c r="CJ28" s="258">
        <v>0</v>
      </c>
      <c r="CK28" s="258">
        <v>0</v>
      </c>
      <c r="CL28" s="258"/>
      <c r="CM28" s="258"/>
      <c r="CN28" s="258"/>
    </row>
    <row r="29" spans="1:92" s="4" customFormat="1" ht="44.1" hidden="1" customHeight="1" thickBot="1" x14ac:dyDescent="0.3">
      <c r="A29" s="21" t="str">
        <f t="shared" si="0"/>
        <v>Indicator 27 - Change of headquarters - 12 months</v>
      </c>
      <c r="B29" s="22">
        <f t="shared" si="2"/>
        <v>27</v>
      </c>
      <c r="C29" s="6" t="s">
        <v>1023</v>
      </c>
      <c r="D29" s="8" t="str">
        <f t="shared" si="1"/>
        <v>ID27</v>
      </c>
      <c r="E29" s="8"/>
      <c r="F29" s="210" t="s">
        <v>291</v>
      </c>
      <c r="G29" s="29" t="s">
        <v>42</v>
      </c>
      <c r="H29" s="30" t="s">
        <v>514</v>
      </c>
      <c r="I29" s="14" t="s">
        <v>9</v>
      </c>
      <c r="J29" s="10" t="s">
        <v>716</v>
      </c>
      <c r="K29" s="11" t="s">
        <v>714</v>
      </c>
      <c r="L29" s="9" t="s">
        <v>342</v>
      </c>
      <c r="M29" s="14" t="s">
        <v>763</v>
      </c>
      <c r="N29" s="28"/>
      <c r="O29" s="59"/>
      <c r="P29" s="59">
        <v>1</v>
      </c>
      <c r="Q29" s="59" t="s">
        <v>1395</v>
      </c>
      <c r="R29" s="59"/>
      <c r="S29" s="59"/>
      <c r="T29" s="59"/>
      <c r="U29" s="170"/>
      <c r="V29" s="258">
        <v>1</v>
      </c>
      <c r="W29" s="170"/>
      <c r="X29" s="258"/>
      <c r="Y29" s="170"/>
      <c r="Z29" s="37"/>
      <c r="AA29" s="170"/>
      <c r="AB29" s="195" t="s">
        <v>12</v>
      </c>
      <c r="AC29" s="196" t="s">
        <v>1153</v>
      </c>
      <c r="AD29" s="171" t="s">
        <v>837</v>
      </c>
      <c r="AE29" s="171" t="s">
        <v>1098</v>
      </c>
      <c r="AF29" s="171" t="s">
        <v>837</v>
      </c>
      <c r="AG29" s="196"/>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0" t="s">
        <v>1098</v>
      </c>
      <c r="AZ29" s="291" t="s">
        <v>1098</v>
      </c>
      <c r="BA29" s="291" t="s">
        <v>1098</v>
      </c>
      <c r="BB29" s="280"/>
      <c r="BC29" s="280"/>
      <c r="BD29" s="280"/>
      <c r="BE29" s="280"/>
      <c r="BF29" s="280"/>
      <c r="BG29" s="286"/>
      <c r="BH29" s="68"/>
      <c r="BI29" s="68"/>
      <c r="BJ29" s="69"/>
      <c r="BK29" s="69"/>
      <c r="BL29" s="69"/>
      <c r="BM29" s="69"/>
      <c r="BN29" s="31"/>
      <c r="BO29" s="223">
        <v>0</v>
      </c>
      <c r="BP29" s="223">
        <v>0</v>
      </c>
      <c r="BQ29" s="223">
        <v>0</v>
      </c>
      <c r="BR29" s="223" t="e">
        <v>#N/A</v>
      </c>
      <c r="BS29" s="227" t="e">
        <v>#N/A</v>
      </c>
      <c r="BT29" s="227" t="e">
        <v>#N/A</v>
      </c>
      <c r="BU29" s="227" t="e">
        <v>#N/A</v>
      </c>
      <c r="BV29" s="227" t="e">
        <v>#N/A</v>
      </c>
      <c r="BW29" s="223">
        <v>0</v>
      </c>
      <c r="BX29" s="223">
        <v>0</v>
      </c>
      <c r="BY29" s="223">
        <v>0</v>
      </c>
      <c r="BZ29" s="258" t="s">
        <v>1162</v>
      </c>
      <c r="CA29" s="258" t="s">
        <v>1213</v>
      </c>
      <c r="CB29" s="258" t="s">
        <v>1213</v>
      </c>
      <c r="CC29" s="275" t="s">
        <v>1213</v>
      </c>
      <c r="CD29" s="275" t="s">
        <v>1213</v>
      </c>
      <c r="CE29" s="258">
        <v>0</v>
      </c>
      <c r="CF29" s="258">
        <v>0</v>
      </c>
      <c r="CG29" s="258" t="e">
        <v>#N/A</v>
      </c>
      <c r="CH29" s="258" t="e">
        <v>#N/A</v>
      </c>
      <c r="CI29" s="258" t="e">
        <v>#N/A</v>
      </c>
      <c r="CJ29" s="258">
        <v>0</v>
      </c>
      <c r="CK29" s="258">
        <v>0</v>
      </c>
      <c r="CL29" s="258"/>
      <c r="CM29" s="258"/>
      <c r="CN29" s="258"/>
    </row>
    <row r="30" spans="1:92" s="4" customFormat="1" ht="44.1" hidden="1" customHeight="1" thickBot="1" x14ac:dyDescent="0.3">
      <c r="A30" s="21" t="str">
        <f t="shared" si="0"/>
        <v>Indicator 28 - Change of main activity - 12 months</v>
      </c>
      <c r="B30" s="22">
        <f t="shared" si="2"/>
        <v>28</v>
      </c>
      <c r="C30" s="6" t="s">
        <v>48</v>
      </c>
      <c r="D30" s="8" t="str">
        <f t="shared" si="1"/>
        <v>ID28</v>
      </c>
      <c r="E30" s="208"/>
      <c r="F30" s="214" t="s">
        <v>291</v>
      </c>
      <c r="G30" s="29" t="s">
        <v>43</v>
      </c>
      <c r="H30" s="30" t="s">
        <v>515</v>
      </c>
      <c r="I30" s="14" t="s">
        <v>9</v>
      </c>
      <c r="J30" s="10" t="s">
        <v>716</v>
      </c>
      <c r="K30" s="11" t="s">
        <v>714</v>
      </c>
      <c r="L30" s="9" t="s">
        <v>343</v>
      </c>
      <c r="M30" s="14" t="s">
        <v>764</v>
      </c>
      <c r="N30" s="28"/>
      <c r="O30" s="59"/>
      <c r="P30" s="59">
        <v>1</v>
      </c>
      <c r="Q30" s="59"/>
      <c r="R30" s="59"/>
      <c r="S30" s="59"/>
      <c r="T30" s="59">
        <v>1</v>
      </c>
      <c r="U30" s="170"/>
      <c r="V30" s="258">
        <v>1</v>
      </c>
      <c r="W30" s="170"/>
      <c r="X30" s="258"/>
      <c r="Y30" s="170"/>
      <c r="Z30" s="37"/>
      <c r="AA30" s="170"/>
      <c r="AB30" s="195" t="s">
        <v>12</v>
      </c>
      <c r="AC30" s="196" t="s">
        <v>1153</v>
      </c>
      <c r="AD30" s="171" t="s">
        <v>12</v>
      </c>
      <c r="AE30" s="171" t="s">
        <v>12</v>
      </c>
      <c r="AF30" s="171" t="s">
        <v>837</v>
      </c>
      <c r="AG30" s="196"/>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0" t="s">
        <v>1098</v>
      </c>
      <c r="AZ30" s="291" t="s">
        <v>1098</v>
      </c>
      <c r="BA30" s="291" t="s">
        <v>1098</v>
      </c>
      <c r="BB30" s="280"/>
      <c r="BC30" s="280"/>
      <c r="BD30" s="280"/>
      <c r="BE30" s="280"/>
      <c r="BF30" s="280"/>
      <c r="BG30" s="286"/>
      <c r="BH30" s="68"/>
      <c r="BI30" s="68"/>
      <c r="BJ30" s="69"/>
      <c r="BK30" s="69"/>
      <c r="BL30" s="69"/>
      <c r="BM30" s="69"/>
      <c r="BN30" s="31"/>
      <c r="BO30" s="223">
        <v>0</v>
      </c>
      <c r="BP30" s="223">
        <v>0</v>
      </c>
      <c r="BQ30" s="223">
        <v>0</v>
      </c>
      <c r="BR30" s="223" t="s">
        <v>1162</v>
      </c>
      <c r="BS30" s="227" t="s">
        <v>1213</v>
      </c>
      <c r="BT30" s="227" t="s">
        <v>1213</v>
      </c>
      <c r="BU30" s="227" t="s">
        <v>1213</v>
      </c>
      <c r="BV30" s="227" t="s">
        <v>1213</v>
      </c>
      <c r="BW30" s="223">
        <v>0</v>
      </c>
      <c r="BX30" s="223">
        <v>0</v>
      </c>
      <c r="BY30" s="223">
        <v>0</v>
      </c>
      <c r="BZ30" s="258" t="s">
        <v>1162</v>
      </c>
      <c r="CA30" s="258" t="s">
        <v>1213</v>
      </c>
      <c r="CB30" s="258" t="s">
        <v>1213</v>
      </c>
      <c r="CC30" s="275" t="s">
        <v>1213</v>
      </c>
      <c r="CD30" s="275" t="s">
        <v>1213</v>
      </c>
      <c r="CE30" s="258">
        <v>0</v>
      </c>
      <c r="CF30" s="258">
        <v>0</v>
      </c>
      <c r="CG30" s="258" t="e">
        <v>#N/A</v>
      </c>
      <c r="CH30" s="258" t="e">
        <v>#N/A</v>
      </c>
      <c r="CI30" s="258" t="e">
        <v>#N/A</v>
      </c>
      <c r="CJ30" s="258">
        <v>0</v>
      </c>
      <c r="CK30" s="258">
        <v>0</v>
      </c>
      <c r="CL30" s="258"/>
      <c r="CM30" s="258"/>
      <c r="CN30" s="258"/>
    </row>
    <row r="31" spans="1:92" s="4" customFormat="1" ht="44.1" hidden="1" customHeight="1" thickBot="1" x14ac:dyDescent="0.3">
      <c r="A31" s="21" t="str">
        <f t="shared" si="0"/>
        <v>Indicator 29 - Change of tax number - 12 months</v>
      </c>
      <c r="B31" s="22">
        <f t="shared" si="2"/>
        <v>29</v>
      </c>
      <c r="C31" s="6" t="s">
        <v>1024</v>
      </c>
      <c r="D31" s="8" t="str">
        <f t="shared" si="1"/>
        <v>ID29</v>
      </c>
      <c r="E31" s="8"/>
      <c r="F31" s="211" t="s">
        <v>291</v>
      </c>
      <c r="G31" s="29" t="s">
        <v>44</v>
      </c>
      <c r="H31" s="30" t="s">
        <v>516</v>
      </c>
      <c r="I31" s="14" t="s">
        <v>9</v>
      </c>
      <c r="J31" s="10" t="s">
        <v>716</v>
      </c>
      <c r="K31" s="11" t="s">
        <v>714</v>
      </c>
      <c r="L31" s="9" t="s">
        <v>344</v>
      </c>
      <c r="M31" s="14" t="s">
        <v>765</v>
      </c>
      <c r="N31" s="28"/>
      <c r="O31" s="59"/>
      <c r="P31" s="59">
        <v>1</v>
      </c>
      <c r="Q31" s="59"/>
      <c r="R31" s="59"/>
      <c r="S31" s="59"/>
      <c r="T31" s="59"/>
      <c r="U31" s="170"/>
      <c r="V31" s="258">
        <v>1</v>
      </c>
      <c r="W31" s="170"/>
      <c r="X31" s="258"/>
      <c r="Y31" s="170"/>
      <c r="Z31" s="37"/>
      <c r="AA31" s="170"/>
      <c r="AB31" s="195" t="s">
        <v>12</v>
      </c>
      <c r="AC31" s="196" t="s">
        <v>1153</v>
      </c>
      <c r="AD31" s="171" t="s">
        <v>837</v>
      </c>
      <c r="AE31" s="171" t="s">
        <v>1098</v>
      </c>
      <c r="AF31" s="171" t="s">
        <v>837</v>
      </c>
      <c r="AG31" s="196"/>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0" t="s">
        <v>1098</v>
      </c>
      <c r="AZ31" s="291" t="s">
        <v>1098</v>
      </c>
      <c r="BA31" s="291" t="s">
        <v>1098</v>
      </c>
      <c r="BB31" s="280"/>
      <c r="BC31" s="280"/>
      <c r="BD31" s="280"/>
      <c r="BE31" s="280"/>
      <c r="BF31" s="280"/>
      <c r="BG31" s="286"/>
      <c r="BH31" s="68"/>
      <c r="BI31" s="68"/>
      <c r="BJ31" s="69"/>
      <c r="BK31" s="69"/>
      <c r="BL31" s="69"/>
      <c r="BM31" s="69"/>
      <c r="BN31" s="31"/>
      <c r="BO31" s="223">
        <v>0</v>
      </c>
      <c r="BP31" s="223">
        <v>0</v>
      </c>
      <c r="BQ31" s="223">
        <v>0</v>
      </c>
      <c r="BR31" s="223" t="e">
        <v>#N/A</v>
      </c>
      <c r="BS31" s="227" t="e">
        <v>#N/A</v>
      </c>
      <c r="BT31" s="227" t="e">
        <v>#N/A</v>
      </c>
      <c r="BU31" s="227" t="e">
        <v>#N/A</v>
      </c>
      <c r="BV31" s="227" t="e">
        <v>#N/A</v>
      </c>
      <c r="BW31" s="223">
        <v>0</v>
      </c>
      <c r="BX31" s="223">
        <v>0</v>
      </c>
      <c r="BY31" s="223">
        <v>0</v>
      </c>
      <c r="BZ31" s="258" t="s">
        <v>1162</v>
      </c>
      <c r="CA31" s="258" t="s">
        <v>1213</v>
      </c>
      <c r="CB31" s="258" t="s">
        <v>1213</v>
      </c>
      <c r="CC31" s="275" t="s">
        <v>1213</v>
      </c>
      <c r="CD31" s="275" t="s">
        <v>1213</v>
      </c>
      <c r="CE31" s="258">
        <v>0</v>
      </c>
      <c r="CF31" s="258">
        <v>0</v>
      </c>
      <c r="CG31" s="258" t="e">
        <v>#N/A</v>
      </c>
      <c r="CH31" s="258" t="e">
        <v>#N/A</v>
      </c>
      <c r="CI31" s="258" t="e">
        <v>#N/A</v>
      </c>
      <c r="CJ31" s="258">
        <v>0</v>
      </c>
      <c r="CK31" s="258">
        <v>0</v>
      </c>
      <c r="CL31" s="258"/>
      <c r="CM31" s="258"/>
      <c r="CN31" s="258"/>
    </row>
    <row r="32" spans="1:92" s="4" customFormat="1" ht="44.1" hidden="1" customHeight="1" thickBot="1" x14ac:dyDescent="0.3">
      <c r="A32" s="21" t="str">
        <f t="shared" si="0"/>
        <v>Indicator 30 - Cancelled from Court register</v>
      </c>
      <c r="B32" s="22">
        <f t="shared" si="2"/>
        <v>30</v>
      </c>
      <c r="C32" s="6" t="s">
        <v>45</v>
      </c>
      <c r="D32" s="8" t="str">
        <f t="shared" si="1"/>
        <v>ID30</v>
      </c>
      <c r="E32" s="8"/>
      <c r="F32" s="210" t="s">
        <v>291</v>
      </c>
      <c r="G32" s="29" t="s">
        <v>45</v>
      </c>
      <c r="H32" s="30" t="s">
        <v>517</v>
      </c>
      <c r="I32" s="14" t="s">
        <v>9</v>
      </c>
      <c r="J32" s="10" t="s">
        <v>716</v>
      </c>
      <c r="K32" s="11" t="s">
        <v>714</v>
      </c>
      <c r="L32" s="9" t="s">
        <v>345</v>
      </c>
      <c r="M32" s="14" t="s">
        <v>766</v>
      </c>
      <c r="N32" s="28"/>
      <c r="O32" s="59"/>
      <c r="P32" s="59">
        <v>1</v>
      </c>
      <c r="Q32" s="59"/>
      <c r="R32" s="59"/>
      <c r="S32" s="59"/>
      <c r="T32" s="59"/>
      <c r="U32" s="170"/>
      <c r="V32" s="258">
        <v>1</v>
      </c>
      <c r="W32" s="170"/>
      <c r="X32" s="258"/>
      <c r="Y32" s="170"/>
      <c r="Z32" s="37"/>
      <c r="AA32" s="170"/>
      <c r="AB32" s="195" t="s">
        <v>12</v>
      </c>
      <c r="AC32" s="196" t="s">
        <v>1153</v>
      </c>
      <c r="AD32" s="171" t="s">
        <v>837</v>
      </c>
      <c r="AE32" s="171" t="s">
        <v>1098</v>
      </c>
      <c r="AF32" s="171" t="s">
        <v>837</v>
      </c>
      <c r="AG32" s="196"/>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0" t="s">
        <v>1098</v>
      </c>
      <c r="AZ32" s="291" t="s">
        <v>1098</v>
      </c>
      <c r="BA32" s="291" t="s">
        <v>1098</v>
      </c>
      <c r="BB32" s="280"/>
      <c r="BC32" s="280"/>
      <c r="BD32" s="280"/>
      <c r="BE32" s="280"/>
      <c r="BF32" s="280"/>
      <c r="BG32" s="286"/>
      <c r="BH32" s="68"/>
      <c r="BI32" s="68"/>
      <c r="BJ32" s="69"/>
      <c r="BK32" s="69"/>
      <c r="BL32" s="69"/>
      <c r="BM32" s="69"/>
      <c r="BN32" s="31"/>
      <c r="BO32" s="223">
        <v>0</v>
      </c>
      <c r="BP32" s="223">
        <v>0</v>
      </c>
      <c r="BQ32" s="223">
        <v>0</v>
      </c>
      <c r="BR32" s="223" t="e">
        <v>#N/A</v>
      </c>
      <c r="BS32" s="227" t="e">
        <v>#N/A</v>
      </c>
      <c r="BT32" s="227" t="e">
        <v>#N/A</v>
      </c>
      <c r="BU32" s="227" t="e">
        <v>#N/A</v>
      </c>
      <c r="BV32" s="227" t="e">
        <v>#N/A</v>
      </c>
      <c r="BW32" s="223">
        <v>0</v>
      </c>
      <c r="BX32" s="223">
        <v>0</v>
      </c>
      <c r="BY32" s="223">
        <v>0</v>
      </c>
      <c r="BZ32" s="258" t="s">
        <v>1162</v>
      </c>
      <c r="CA32" s="258" t="s">
        <v>1213</v>
      </c>
      <c r="CB32" s="258" t="s">
        <v>1213</v>
      </c>
      <c r="CC32" s="275" t="s">
        <v>1213</v>
      </c>
      <c r="CD32" s="275" t="s">
        <v>1213</v>
      </c>
      <c r="CE32" s="258">
        <v>0</v>
      </c>
      <c r="CF32" s="258">
        <v>0</v>
      </c>
      <c r="CG32" s="258" t="e">
        <v>#N/A</v>
      </c>
      <c r="CH32" s="258" t="e">
        <v>#N/A</v>
      </c>
      <c r="CI32" s="258" t="e">
        <v>#N/A</v>
      </c>
      <c r="CJ32" s="258">
        <v>0</v>
      </c>
      <c r="CK32" s="258">
        <v>0</v>
      </c>
      <c r="CL32" s="258"/>
      <c r="CM32" s="258"/>
      <c r="CN32" s="258"/>
    </row>
    <row r="33" spans="1:92" s="4" customFormat="1" ht="72.599999999999994" customHeight="1" thickBot="1" x14ac:dyDescent="0.3">
      <c r="A33" s="21" t="str">
        <f t="shared" si="0"/>
        <v>Indicator 31 - Cash or non-cash collaterals expiring within 90 days</v>
      </c>
      <c r="B33" s="271">
        <f t="shared" si="2"/>
        <v>31</v>
      </c>
      <c r="C33" s="6" t="s">
        <v>1025</v>
      </c>
      <c r="D33" s="8" t="str">
        <f t="shared" si="1"/>
        <v>ID31</v>
      </c>
      <c r="E33" s="208"/>
      <c r="F33" s="214" t="s">
        <v>290</v>
      </c>
      <c r="G33" s="29" t="s">
        <v>49</v>
      </c>
      <c r="H33" s="30" t="s">
        <v>518</v>
      </c>
      <c r="I33" s="14" t="s">
        <v>9</v>
      </c>
      <c r="J33" s="10" t="s">
        <v>716</v>
      </c>
      <c r="K33" s="11" t="s">
        <v>707</v>
      </c>
      <c r="L33" s="9" t="s">
        <v>409</v>
      </c>
      <c r="M33" s="14" t="s">
        <v>730</v>
      </c>
      <c r="N33" s="28"/>
      <c r="O33" s="59"/>
      <c r="P33" s="59"/>
      <c r="Q33" s="59"/>
      <c r="R33" s="59">
        <v>1</v>
      </c>
      <c r="S33" s="59"/>
      <c r="T33" s="59">
        <v>1</v>
      </c>
      <c r="U33" s="170"/>
      <c r="V33" s="258">
        <v>1</v>
      </c>
      <c r="W33" s="170"/>
      <c r="X33" s="258">
        <v>1</v>
      </c>
      <c r="Y33" s="170"/>
      <c r="Z33" s="37">
        <v>1</v>
      </c>
      <c r="AA33" s="170"/>
      <c r="AB33" s="195" t="s">
        <v>19</v>
      </c>
      <c r="AC33" s="196" t="s">
        <v>1153</v>
      </c>
      <c r="AD33" s="171" t="s">
        <v>12</v>
      </c>
      <c r="AE33" s="171" t="s">
        <v>12</v>
      </c>
      <c r="AF33" s="171" t="s">
        <v>837</v>
      </c>
      <c r="AG33" s="198"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0" t="s">
        <v>1098</v>
      </c>
      <c r="AZ33" s="291" t="s">
        <v>1098</v>
      </c>
      <c r="BA33" s="291" t="s">
        <v>1098</v>
      </c>
      <c r="BB33" s="280"/>
      <c r="BC33" s="280"/>
      <c r="BD33" s="280"/>
      <c r="BE33" s="280"/>
      <c r="BF33" s="280"/>
      <c r="BG33" s="286" t="s">
        <v>1098</v>
      </c>
      <c r="BH33" s="68"/>
      <c r="BI33" s="68"/>
      <c r="BJ33" s="69"/>
      <c r="BK33" s="69"/>
      <c r="BL33" s="69"/>
      <c r="BM33" s="69"/>
      <c r="BN33" s="31"/>
      <c r="BO33" s="223">
        <v>0</v>
      </c>
      <c r="BP33" s="223">
        <v>0</v>
      </c>
      <c r="BQ33" s="223">
        <v>0</v>
      </c>
      <c r="BR33" s="223" t="s">
        <v>1162</v>
      </c>
      <c r="BS33" s="227" t="s">
        <v>1213</v>
      </c>
      <c r="BT33" s="227" t="s">
        <v>1213</v>
      </c>
      <c r="BU33" s="227" t="s">
        <v>1213</v>
      </c>
      <c r="BV33" s="227" t="s">
        <v>1213</v>
      </c>
      <c r="BW33" s="223">
        <v>0</v>
      </c>
      <c r="BX33" s="223">
        <v>0</v>
      </c>
      <c r="BY33" s="223">
        <v>0</v>
      </c>
      <c r="BZ33" s="258" t="s">
        <v>1162</v>
      </c>
      <c r="CA33" s="258" t="s">
        <v>1213</v>
      </c>
      <c r="CB33" s="258" t="s">
        <v>1213</v>
      </c>
      <c r="CC33" s="275" t="s">
        <v>1213</v>
      </c>
      <c r="CD33" s="275" t="s">
        <v>1213</v>
      </c>
      <c r="CE33" s="258">
        <v>0</v>
      </c>
      <c r="CF33" s="258">
        <v>0</v>
      </c>
      <c r="CG33" s="258" t="s">
        <v>1162</v>
      </c>
      <c r="CH33" s="258" t="s">
        <v>1162</v>
      </c>
      <c r="CI33" s="258" t="s">
        <v>1162</v>
      </c>
      <c r="CJ33" s="258">
        <v>0</v>
      </c>
      <c r="CK33" s="258">
        <v>0</v>
      </c>
      <c r="CL33" s="258"/>
      <c r="CM33" s="258"/>
      <c r="CN33" s="258"/>
    </row>
    <row r="34" spans="1:92" s="4" customFormat="1" ht="44.1" hidden="1" customHeight="1" thickBot="1" x14ac:dyDescent="0.3">
      <c r="A34" s="21" t="str">
        <f t="shared" si="0"/>
        <v>Indicator 32 - Deleted collateral from Land registry</v>
      </c>
      <c r="B34" s="22">
        <f t="shared" si="2"/>
        <v>32</v>
      </c>
      <c r="C34" s="6" t="s">
        <v>46</v>
      </c>
      <c r="D34" s="8" t="str">
        <f t="shared" si="1"/>
        <v>ID32</v>
      </c>
      <c r="E34" s="8"/>
      <c r="F34" s="211" t="s">
        <v>291</v>
      </c>
      <c r="G34" s="29" t="s">
        <v>46</v>
      </c>
      <c r="H34" s="30" t="s">
        <v>519</v>
      </c>
      <c r="I34" s="14" t="s">
        <v>9</v>
      </c>
      <c r="J34" s="10" t="s">
        <v>716</v>
      </c>
      <c r="K34" s="11" t="s">
        <v>714</v>
      </c>
      <c r="L34" s="9" t="s">
        <v>346</v>
      </c>
      <c r="M34" s="14" t="s">
        <v>767</v>
      </c>
      <c r="N34" s="28"/>
      <c r="O34" s="59"/>
      <c r="P34" s="59"/>
      <c r="Q34" s="59"/>
      <c r="R34" s="59"/>
      <c r="S34" s="59"/>
      <c r="T34" s="59"/>
      <c r="U34" s="170"/>
      <c r="V34" s="258">
        <v>1</v>
      </c>
      <c r="W34" s="170"/>
      <c r="X34" s="258"/>
      <c r="Y34" s="170"/>
      <c r="Z34" s="37"/>
      <c r="AA34" s="170"/>
      <c r="AB34" s="195" t="s">
        <v>12</v>
      </c>
      <c r="AC34" s="196" t="s">
        <v>1153</v>
      </c>
      <c r="AD34" s="171" t="s">
        <v>837</v>
      </c>
      <c r="AE34" s="171" t="s">
        <v>1098</v>
      </c>
      <c r="AF34" s="171" t="s">
        <v>837</v>
      </c>
      <c r="AG34" s="196"/>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0" t="s">
        <v>1098</v>
      </c>
      <c r="AZ34" s="291" t="s">
        <v>1098</v>
      </c>
      <c r="BA34" s="291" t="s">
        <v>1098</v>
      </c>
      <c r="BB34" s="280"/>
      <c r="BC34" s="280"/>
      <c r="BD34" s="280"/>
      <c r="BE34" s="280"/>
      <c r="BF34" s="280"/>
      <c r="BG34" s="286" t="s">
        <v>1098</v>
      </c>
      <c r="BH34" s="68"/>
      <c r="BI34" s="68"/>
      <c r="BJ34" s="69"/>
      <c r="BK34" s="69"/>
      <c r="BL34" s="69"/>
      <c r="BM34" s="69"/>
      <c r="BN34" s="31"/>
      <c r="BO34" s="223">
        <v>0</v>
      </c>
      <c r="BP34" s="223">
        <v>0</v>
      </c>
      <c r="BQ34" s="223">
        <v>0</v>
      </c>
      <c r="BR34" s="223" t="e">
        <v>#N/A</v>
      </c>
      <c r="BS34" s="227" t="e">
        <v>#N/A</v>
      </c>
      <c r="BT34" s="227" t="e">
        <v>#N/A</v>
      </c>
      <c r="BU34" s="227" t="e">
        <v>#N/A</v>
      </c>
      <c r="BV34" s="227" t="e">
        <v>#N/A</v>
      </c>
      <c r="BW34" s="223">
        <v>0</v>
      </c>
      <c r="BX34" s="223">
        <v>0</v>
      </c>
      <c r="BY34" s="223">
        <v>0</v>
      </c>
      <c r="BZ34" s="258" t="s">
        <v>1162</v>
      </c>
      <c r="CA34" s="258" t="s">
        <v>1213</v>
      </c>
      <c r="CB34" s="258" t="s">
        <v>1213</v>
      </c>
      <c r="CC34" s="275" t="s">
        <v>1213</v>
      </c>
      <c r="CD34" s="275" t="s">
        <v>1213</v>
      </c>
      <c r="CE34" s="258">
        <v>0</v>
      </c>
      <c r="CF34" s="258">
        <v>0</v>
      </c>
      <c r="CG34" s="258" t="e">
        <v>#N/A</v>
      </c>
      <c r="CH34" s="258" t="e">
        <v>#N/A</v>
      </c>
      <c r="CI34" s="258" t="e">
        <v>#N/A</v>
      </c>
      <c r="CJ34" s="258">
        <v>0</v>
      </c>
      <c r="CK34" s="258">
        <v>0</v>
      </c>
      <c r="CL34" s="258"/>
      <c r="CM34" s="258"/>
      <c r="CN34" s="258"/>
    </row>
    <row r="35" spans="1:92" s="4" customFormat="1" ht="44.1" hidden="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0"/>
      <c r="V35" s="258"/>
      <c r="W35" s="170"/>
      <c r="X35" s="258"/>
      <c r="Y35" s="170"/>
      <c r="Z35" s="37"/>
      <c r="AA35" s="170"/>
      <c r="AB35" s="195" t="s">
        <v>12</v>
      </c>
      <c r="AC35" s="196" t="s">
        <v>1153</v>
      </c>
      <c r="AD35" s="171" t="s">
        <v>837</v>
      </c>
      <c r="AE35" s="171" t="s">
        <v>1098</v>
      </c>
      <c r="AF35" s="171" t="s">
        <v>837</v>
      </c>
      <c r="AG35" s="296"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0" t="s">
        <v>1098</v>
      </c>
      <c r="AZ35" s="291" t="s">
        <v>1098</v>
      </c>
      <c r="BA35" s="291" t="s">
        <v>1098</v>
      </c>
      <c r="BB35" s="280"/>
      <c r="BC35" s="280"/>
      <c r="BD35" s="280"/>
      <c r="BE35" s="280"/>
      <c r="BF35" s="280"/>
      <c r="BG35" s="286" t="s">
        <v>1098</v>
      </c>
      <c r="BH35" s="68"/>
      <c r="BI35" s="68"/>
      <c r="BJ35" s="69"/>
      <c r="BK35" s="69"/>
      <c r="BL35" s="69"/>
      <c r="BM35" s="69"/>
      <c r="BN35" s="31"/>
      <c r="BO35" s="223">
        <v>0</v>
      </c>
      <c r="BP35" s="223">
        <v>0</v>
      </c>
      <c r="BQ35" s="223">
        <v>0</v>
      </c>
      <c r="BR35" s="223" t="e">
        <v>#N/A</v>
      </c>
      <c r="BS35" s="227" t="e">
        <v>#N/A</v>
      </c>
      <c r="BT35" s="227" t="e">
        <v>#N/A</v>
      </c>
      <c r="BU35" s="227" t="e">
        <v>#N/A</v>
      </c>
      <c r="BV35" s="227" t="e">
        <v>#N/A</v>
      </c>
      <c r="BW35" s="223">
        <v>0</v>
      </c>
      <c r="BX35" s="223">
        <v>0</v>
      </c>
      <c r="BY35" s="223">
        <v>0</v>
      </c>
      <c r="BZ35" s="258"/>
      <c r="CA35" s="258"/>
      <c r="CB35" s="258"/>
      <c r="CC35" s="275"/>
      <c r="CD35" s="275"/>
      <c r="CE35" s="258">
        <v>0</v>
      </c>
      <c r="CF35" s="258">
        <v>0</v>
      </c>
      <c r="CG35" s="258" t="e">
        <v>#N/A</v>
      </c>
      <c r="CH35" s="258" t="e">
        <v>#N/A</v>
      </c>
      <c r="CI35" s="258" t="e">
        <v>#N/A</v>
      </c>
      <c r="CJ35" s="258">
        <v>0</v>
      </c>
      <c r="CK35" s="258">
        <v>0</v>
      </c>
      <c r="CL35" s="258"/>
      <c r="CM35" s="258"/>
      <c r="CN35" s="258"/>
    </row>
    <row r="36" spans="1:92"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0"/>
      <c r="V36" s="258">
        <v>1</v>
      </c>
      <c r="W36" s="170"/>
      <c r="X36" s="258">
        <v>1</v>
      </c>
      <c r="Y36" s="170">
        <v>1</v>
      </c>
      <c r="Z36" s="37">
        <v>1</v>
      </c>
      <c r="AA36" s="170"/>
      <c r="AB36" s="199" t="s">
        <v>19</v>
      </c>
      <c r="AC36" s="200" t="s">
        <v>1153</v>
      </c>
      <c r="AD36" s="171" t="s">
        <v>837</v>
      </c>
      <c r="AE36" s="171" t="s">
        <v>1098</v>
      </c>
      <c r="AF36" s="171" t="s">
        <v>837</v>
      </c>
      <c r="AG36" s="196"/>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0"/>
      <c r="AZ36" s="291" t="s">
        <v>1098</v>
      </c>
      <c r="BA36" s="291" t="s">
        <v>1098</v>
      </c>
      <c r="BB36" s="282"/>
      <c r="BC36" s="282"/>
      <c r="BD36" s="282"/>
      <c r="BE36" s="282"/>
      <c r="BF36" s="282"/>
      <c r="BG36" s="286"/>
      <c r="BH36" s="68"/>
      <c r="BI36" s="68"/>
      <c r="BJ36" s="71"/>
      <c r="BK36" s="71"/>
      <c r="BL36" s="71"/>
      <c r="BM36" s="71"/>
      <c r="BN36" s="34"/>
      <c r="BO36" s="223">
        <v>0</v>
      </c>
      <c r="BP36" s="223">
        <v>0</v>
      </c>
      <c r="BQ36" s="223">
        <v>0</v>
      </c>
      <c r="BR36" s="223" t="e">
        <v>#N/A</v>
      </c>
      <c r="BS36" s="227" t="e">
        <v>#N/A</v>
      </c>
      <c r="BT36" s="227" t="e">
        <v>#N/A</v>
      </c>
      <c r="BU36" s="227" t="e">
        <v>#N/A</v>
      </c>
      <c r="BV36" s="227" t="e">
        <v>#N/A</v>
      </c>
      <c r="BW36" s="223">
        <v>0</v>
      </c>
      <c r="BX36" s="276">
        <v>0</v>
      </c>
      <c r="BY36" s="276">
        <v>0</v>
      </c>
      <c r="BZ36" s="258" t="s">
        <v>1162</v>
      </c>
      <c r="CA36" s="277" t="s">
        <v>1213</v>
      </c>
      <c r="CB36" s="277" t="s">
        <v>1213</v>
      </c>
      <c r="CC36" s="275" t="s">
        <v>1213</v>
      </c>
      <c r="CD36" s="275" t="s">
        <v>1213</v>
      </c>
      <c r="CE36" s="258">
        <v>0</v>
      </c>
      <c r="CF36" s="258">
        <v>0</v>
      </c>
      <c r="CG36" s="258" t="s">
        <v>1162</v>
      </c>
      <c r="CH36" s="258" t="s">
        <v>1162</v>
      </c>
      <c r="CI36" s="258" t="s">
        <v>1162</v>
      </c>
      <c r="CJ36" s="258">
        <v>0</v>
      </c>
      <c r="CK36" s="258">
        <v>0</v>
      </c>
      <c r="CL36" s="258"/>
      <c r="CM36" s="258"/>
      <c r="CN36" s="258"/>
    </row>
    <row r="37" spans="1:92"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0"/>
      <c r="V37" s="258">
        <v>1</v>
      </c>
      <c r="W37" s="170">
        <v>1</v>
      </c>
      <c r="X37" s="258">
        <v>1</v>
      </c>
      <c r="Y37" s="170">
        <v>1</v>
      </c>
      <c r="Z37" s="37">
        <v>1</v>
      </c>
      <c r="AA37" s="170">
        <v>1</v>
      </c>
      <c r="AB37" s="195" t="s">
        <v>19</v>
      </c>
      <c r="AC37" s="198" t="s">
        <v>1154</v>
      </c>
      <c r="AD37" s="171" t="s">
        <v>837</v>
      </c>
      <c r="AE37" s="171" t="s">
        <v>1098</v>
      </c>
      <c r="AF37" s="171" t="s">
        <v>837</v>
      </c>
      <c r="AG37" s="196"/>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0">
        <v>0</v>
      </c>
      <c r="AZ37" s="291" t="s">
        <v>1098</v>
      </c>
      <c r="BA37" s="291" t="s">
        <v>1098</v>
      </c>
      <c r="BB37" s="280"/>
      <c r="BC37" s="280"/>
      <c r="BD37" s="280"/>
      <c r="BE37" s="280"/>
      <c r="BF37" s="280"/>
      <c r="BG37" s="286">
        <v>0</v>
      </c>
      <c r="BH37" s="68"/>
      <c r="BI37" s="68"/>
      <c r="BJ37" s="69"/>
      <c r="BK37" s="69"/>
      <c r="BL37" s="69"/>
      <c r="BM37" s="69"/>
      <c r="BN37" s="31"/>
      <c r="BO37" s="223">
        <v>0</v>
      </c>
      <c r="BP37" s="223">
        <v>0</v>
      </c>
      <c r="BQ37" s="223">
        <v>0</v>
      </c>
      <c r="BR37" s="223" t="e">
        <v>#N/A</v>
      </c>
      <c r="BS37" s="227" t="e">
        <v>#N/A</v>
      </c>
      <c r="BT37" s="227" t="e">
        <v>#N/A</v>
      </c>
      <c r="BU37" s="227" t="e">
        <v>#N/A</v>
      </c>
      <c r="BV37" s="227" t="e">
        <v>#N/A</v>
      </c>
      <c r="BW37" s="223">
        <v>0</v>
      </c>
      <c r="BX37" s="223">
        <v>0</v>
      </c>
      <c r="BY37" s="223">
        <v>0</v>
      </c>
      <c r="BZ37" s="258" t="s">
        <v>1161</v>
      </c>
      <c r="CA37" s="258">
        <v>-2.7739060000000002</v>
      </c>
      <c r="CB37" s="258">
        <v>6.1597629999999999</v>
      </c>
      <c r="CC37" s="275">
        <v>-5.2356109999999996</v>
      </c>
      <c r="CD37" s="275">
        <v>7</v>
      </c>
      <c r="CE37" s="258">
        <v>0</v>
      </c>
      <c r="CF37" s="258">
        <v>0</v>
      </c>
      <c r="CG37" s="258" t="s">
        <v>1161</v>
      </c>
      <c r="CH37" s="258">
        <v>-13.32818</v>
      </c>
      <c r="CI37" s="258">
        <v>13.62589</v>
      </c>
      <c r="CJ37" s="258">
        <v>0</v>
      </c>
      <c r="CK37" s="258">
        <v>0</v>
      </c>
      <c r="CL37" s="258" t="s">
        <v>1161</v>
      </c>
      <c r="CM37" s="258">
        <v>-4.4340419999999998</v>
      </c>
      <c r="CN37" s="258">
        <v>144.68350000000001</v>
      </c>
    </row>
    <row r="38" spans="1:92" s="4" customFormat="1" ht="58.35" hidden="1"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0"/>
      <c r="V38" s="258">
        <v>1</v>
      </c>
      <c r="W38" s="170"/>
      <c r="X38" s="258"/>
      <c r="Y38" s="170"/>
      <c r="Z38" s="37"/>
      <c r="AA38" s="170"/>
      <c r="AB38" s="195" t="s">
        <v>12</v>
      </c>
      <c r="AC38" s="196" t="s">
        <v>1153</v>
      </c>
      <c r="AD38" s="171" t="s">
        <v>837</v>
      </c>
      <c r="AE38" s="171" t="s">
        <v>1098</v>
      </c>
      <c r="AF38" s="171" t="s">
        <v>837</v>
      </c>
      <c r="AG38" s="194"/>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0" t="s">
        <v>1098</v>
      </c>
      <c r="AZ38" s="291" t="s">
        <v>1098</v>
      </c>
      <c r="BA38" s="291" t="s">
        <v>1098</v>
      </c>
      <c r="BB38" s="280"/>
      <c r="BC38" s="280"/>
      <c r="BD38" s="280"/>
      <c r="BE38" s="280"/>
      <c r="BF38" s="280"/>
      <c r="BG38" s="286" t="s">
        <v>1098</v>
      </c>
      <c r="BH38" s="68"/>
      <c r="BI38" s="68"/>
      <c r="BJ38" s="69"/>
      <c r="BK38" s="69"/>
      <c r="BL38" s="69"/>
      <c r="BM38" s="69"/>
      <c r="BN38" s="31"/>
      <c r="BO38" s="223">
        <v>0</v>
      </c>
      <c r="BP38" s="223">
        <v>0</v>
      </c>
      <c r="BQ38" s="223">
        <v>0</v>
      </c>
      <c r="BR38" s="223" t="e">
        <v>#N/A</v>
      </c>
      <c r="BS38" s="227" t="e">
        <v>#N/A</v>
      </c>
      <c r="BT38" s="227" t="e">
        <v>#N/A</v>
      </c>
      <c r="BU38" s="227" t="e">
        <v>#N/A</v>
      </c>
      <c r="BV38" s="227" t="e">
        <v>#N/A</v>
      </c>
      <c r="BW38" s="223">
        <v>0</v>
      </c>
      <c r="BX38" s="223">
        <v>0</v>
      </c>
      <c r="BY38" s="223">
        <v>0</v>
      </c>
      <c r="BZ38" s="258" t="s">
        <v>1162</v>
      </c>
      <c r="CA38" s="258" t="s">
        <v>1213</v>
      </c>
      <c r="CB38" s="258" t="s">
        <v>1213</v>
      </c>
      <c r="CC38" s="275" t="s">
        <v>1213</v>
      </c>
      <c r="CD38" s="275" t="s">
        <v>1213</v>
      </c>
      <c r="CE38" s="258">
        <v>0</v>
      </c>
      <c r="CF38" s="258">
        <v>0</v>
      </c>
      <c r="CG38" s="258" t="e">
        <v>#N/A</v>
      </c>
      <c r="CH38" s="258" t="e">
        <v>#N/A</v>
      </c>
      <c r="CI38" s="258" t="e">
        <v>#N/A</v>
      </c>
      <c r="CJ38" s="258">
        <v>0</v>
      </c>
      <c r="CK38" s="258">
        <v>0</v>
      </c>
      <c r="CL38" s="258"/>
      <c r="CM38" s="258"/>
      <c r="CN38" s="258"/>
    </row>
    <row r="39" spans="1:92" s="4" customFormat="1" ht="58.35" hidden="1"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0"/>
      <c r="V39" s="258">
        <v>1</v>
      </c>
      <c r="W39" s="170"/>
      <c r="X39" s="258"/>
      <c r="Y39" s="170"/>
      <c r="Z39" s="37"/>
      <c r="AA39" s="170"/>
      <c r="AB39" s="195" t="s">
        <v>12</v>
      </c>
      <c r="AC39" s="196" t="s">
        <v>1153</v>
      </c>
      <c r="AD39" s="171" t="s">
        <v>837</v>
      </c>
      <c r="AE39" s="171" t="s">
        <v>1098</v>
      </c>
      <c r="AF39" s="171" t="s">
        <v>837</v>
      </c>
      <c r="AG39" s="198"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0" t="s">
        <v>1098</v>
      </c>
      <c r="AZ39" s="291" t="s">
        <v>1098</v>
      </c>
      <c r="BA39" s="291" t="s">
        <v>1098</v>
      </c>
      <c r="BB39" s="280"/>
      <c r="BC39" s="280"/>
      <c r="BD39" s="280"/>
      <c r="BE39" s="280"/>
      <c r="BF39" s="280"/>
      <c r="BG39" s="286" t="s">
        <v>1098</v>
      </c>
      <c r="BH39" s="68"/>
      <c r="BI39" s="68"/>
      <c r="BJ39" s="69"/>
      <c r="BK39" s="69"/>
      <c r="BL39" s="69"/>
      <c r="BM39" s="69"/>
      <c r="BN39" s="31"/>
      <c r="BO39" s="223">
        <v>0</v>
      </c>
      <c r="BP39" s="223">
        <v>0</v>
      </c>
      <c r="BQ39" s="223">
        <v>0</v>
      </c>
      <c r="BR39" s="223" t="e">
        <v>#N/A</v>
      </c>
      <c r="BS39" s="227" t="e">
        <v>#N/A</v>
      </c>
      <c r="BT39" s="227" t="e">
        <v>#N/A</v>
      </c>
      <c r="BU39" s="227" t="e">
        <v>#N/A</v>
      </c>
      <c r="BV39" s="227" t="e">
        <v>#N/A</v>
      </c>
      <c r="BW39" s="223">
        <v>0</v>
      </c>
      <c r="BX39" s="223">
        <v>0</v>
      </c>
      <c r="BY39" s="223">
        <v>0</v>
      </c>
      <c r="BZ39" s="258" t="s">
        <v>1162</v>
      </c>
      <c r="CA39" s="258" t="s">
        <v>1213</v>
      </c>
      <c r="CB39" s="258" t="s">
        <v>1213</v>
      </c>
      <c r="CC39" s="275" t="s">
        <v>1213</v>
      </c>
      <c r="CD39" s="275" t="s">
        <v>1213</v>
      </c>
      <c r="CE39" s="258">
        <v>0</v>
      </c>
      <c r="CF39" s="258">
        <v>0</v>
      </c>
      <c r="CG39" s="258" t="e">
        <v>#N/A</v>
      </c>
      <c r="CH39" s="258" t="e">
        <v>#N/A</v>
      </c>
      <c r="CI39" s="258" t="e">
        <v>#N/A</v>
      </c>
      <c r="CJ39" s="258">
        <v>0</v>
      </c>
      <c r="CK39" s="258">
        <v>0</v>
      </c>
      <c r="CL39" s="258"/>
      <c r="CM39" s="258"/>
      <c r="CN39" s="258"/>
    </row>
    <row r="40" spans="1:92" s="4" customFormat="1" ht="29.45" hidden="1"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0"/>
      <c r="V40" s="258">
        <v>1</v>
      </c>
      <c r="W40" s="170"/>
      <c r="X40" s="258"/>
      <c r="Y40" s="170"/>
      <c r="Z40" s="37"/>
      <c r="AA40" s="170"/>
      <c r="AB40" s="195" t="s">
        <v>12</v>
      </c>
      <c r="AC40" s="196" t="s">
        <v>1153</v>
      </c>
      <c r="AD40" s="171" t="s">
        <v>837</v>
      </c>
      <c r="AE40" s="171" t="s">
        <v>1098</v>
      </c>
      <c r="AF40" s="171" t="s">
        <v>837</v>
      </c>
      <c r="AG40" s="196"/>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0" t="s">
        <v>1098</v>
      </c>
      <c r="AZ40" s="291" t="s">
        <v>1098</v>
      </c>
      <c r="BA40" s="291" t="s">
        <v>1098</v>
      </c>
      <c r="BB40" s="280"/>
      <c r="BC40" s="280"/>
      <c r="BD40" s="280"/>
      <c r="BE40" s="280"/>
      <c r="BF40" s="280"/>
      <c r="BG40" s="286" t="s">
        <v>1098</v>
      </c>
      <c r="BH40" s="68"/>
      <c r="BI40" s="68"/>
      <c r="BJ40" s="69"/>
      <c r="BK40" s="69"/>
      <c r="BL40" s="69"/>
      <c r="BM40" s="69"/>
      <c r="BN40" s="31"/>
      <c r="BO40" s="223">
        <v>0</v>
      </c>
      <c r="BP40" s="223">
        <v>0</v>
      </c>
      <c r="BQ40" s="223">
        <v>0</v>
      </c>
      <c r="BR40" s="223" t="e">
        <v>#N/A</v>
      </c>
      <c r="BS40" s="227" t="e">
        <v>#N/A</v>
      </c>
      <c r="BT40" s="227" t="e">
        <v>#N/A</v>
      </c>
      <c r="BU40" s="227" t="e">
        <v>#N/A</v>
      </c>
      <c r="BV40" s="227" t="e">
        <v>#N/A</v>
      </c>
      <c r="BW40" s="223">
        <v>0</v>
      </c>
      <c r="BX40" s="223">
        <v>0</v>
      </c>
      <c r="BY40" s="223">
        <v>0</v>
      </c>
      <c r="BZ40" s="258" t="s">
        <v>1162</v>
      </c>
      <c r="CA40" s="258" t="s">
        <v>1213</v>
      </c>
      <c r="CB40" s="258" t="s">
        <v>1213</v>
      </c>
      <c r="CC40" s="275" t="s">
        <v>1213</v>
      </c>
      <c r="CD40" s="275" t="s">
        <v>1213</v>
      </c>
      <c r="CE40" s="258">
        <v>0</v>
      </c>
      <c r="CF40" s="258">
        <v>0</v>
      </c>
      <c r="CG40" s="258" t="e">
        <v>#N/A</v>
      </c>
      <c r="CH40" s="258" t="e">
        <v>#N/A</v>
      </c>
      <c r="CI40" s="258" t="e">
        <v>#N/A</v>
      </c>
      <c r="CJ40" s="258">
        <v>0</v>
      </c>
      <c r="CK40" s="258">
        <v>0</v>
      </c>
      <c r="CL40" s="258"/>
      <c r="CM40" s="258"/>
      <c r="CN40" s="258"/>
    </row>
    <row r="41" spans="1:92" s="4" customFormat="1" ht="44.1" hidden="1" customHeight="1" thickBot="1" x14ac:dyDescent="0.3">
      <c r="A41" s="21" t="str">
        <f t="shared" si="3"/>
        <v>Indicator 39 - Notarization, pledge are missing more than 60 days</v>
      </c>
      <c r="B41" s="22">
        <f t="shared" si="2"/>
        <v>39</v>
      </c>
      <c r="C41" s="6" t="s">
        <v>54</v>
      </c>
      <c r="D41" s="8" t="str">
        <f t="shared" si="1"/>
        <v>ID39</v>
      </c>
      <c r="E41" s="8"/>
      <c r="F41" s="210" t="s">
        <v>291</v>
      </c>
      <c r="G41" s="29" t="s">
        <v>58</v>
      </c>
      <c r="H41" s="30" t="s">
        <v>526</v>
      </c>
      <c r="I41" s="14" t="s">
        <v>9</v>
      </c>
      <c r="J41" s="10" t="s">
        <v>716</v>
      </c>
      <c r="K41" s="11" t="s">
        <v>714</v>
      </c>
      <c r="L41" s="9" t="s">
        <v>352</v>
      </c>
      <c r="M41" s="14" t="s">
        <v>772</v>
      </c>
      <c r="N41" s="28"/>
      <c r="O41" s="59"/>
      <c r="P41" s="59"/>
      <c r="Q41" s="59"/>
      <c r="R41" s="59"/>
      <c r="S41" s="59"/>
      <c r="T41" s="59"/>
      <c r="U41" s="170"/>
      <c r="V41" s="258">
        <v>1</v>
      </c>
      <c r="W41" s="170"/>
      <c r="X41" s="258"/>
      <c r="Y41" s="170"/>
      <c r="Z41" s="37"/>
      <c r="AA41" s="170"/>
      <c r="AB41" s="195" t="s">
        <v>12</v>
      </c>
      <c r="AC41" s="196" t="s">
        <v>1153</v>
      </c>
      <c r="AD41" s="171" t="s">
        <v>837</v>
      </c>
      <c r="AE41" s="171" t="s">
        <v>1098</v>
      </c>
      <c r="AF41" s="171" t="s">
        <v>837</v>
      </c>
      <c r="AG41" s="198"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0" t="s">
        <v>1098</v>
      </c>
      <c r="AZ41" s="291" t="s">
        <v>1098</v>
      </c>
      <c r="BA41" s="291" t="s">
        <v>1098</v>
      </c>
      <c r="BB41" s="280"/>
      <c r="BC41" s="280"/>
      <c r="BD41" s="280"/>
      <c r="BE41" s="280"/>
      <c r="BF41" s="280"/>
      <c r="BG41" s="286" t="s">
        <v>1098</v>
      </c>
      <c r="BH41" s="68"/>
      <c r="BI41" s="68"/>
      <c r="BJ41" s="69"/>
      <c r="BK41" s="69"/>
      <c r="BL41" s="69"/>
      <c r="BM41" s="69"/>
      <c r="BN41" s="31"/>
      <c r="BO41" s="223">
        <v>0</v>
      </c>
      <c r="BP41" s="223">
        <v>0</v>
      </c>
      <c r="BQ41" s="223">
        <v>0</v>
      </c>
      <c r="BR41" s="223" t="e">
        <v>#N/A</v>
      </c>
      <c r="BS41" s="227" t="e">
        <v>#N/A</v>
      </c>
      <c r="BT41" s="227" t="e">
        <v>#N/A</v>
      </c>
      <c r="BU41" s="227" t="e">
        <v>#N/A</v>
      </c>
      <c r="BV41" s="227" t="e">
        <v>#N/A</v>
      </c>
      <c r="BW41" s="223">
        <v>0</v>
      </c>
      <c r="BX41" s="223">
        <v>0</v>
      </c>
      <c r="BY41" s="223">
        <v>0</v>
      </c>
      <c r="BZ41" s="258" t="s">
        <v>1162</v>
      </c>
      <c r="CA41" s="258" t="s">
        <v>1213</v>
      </c>
      <c r="CB41" s="258" t="s">
        <v>1213</v>
      </c>
      <c r="CC41" s="275" t="s">
        <v>1213</v>
      </c>
      <c r="CD41" s="275" t="s">
        <v>1213</v>
      </c>
      <c r="CE41" s="258">
        <v>0</v>
      </c>
      <c r="CF41" s="258">
        <v>0</v>
      </c>
      <c r="CG41" s="258" t="e">
        <v>#N/A</v>
      </c>
      <c r="CH41" s="258" t="e">
        <v>#N/A</v>
      </c>
      <c r="CI41" s="258" t="e">
        <v>#N/A</v>
      </c>
      <c r="CJ41" s="258">
        <v>0</v>
      </c>
      <c r="CK41" s="258">
        <v>0</v>
      </c>
      <c r="CL41" s="258"/>
      <c r="CM41" s="258"/>
      <c r="CN41" s="258"/>
    </row>
    <row r="42" spans="1:92" s="4" customFormat="1" ht="47.45" customHeight="1" thickBot="1" x14ac:dyDescent="0.3">
      <c r="A42" s="21" t="str">
        <f t="shared" si="3"/>
        <v>Indicator 40 - Loan to value ratio</v>
      </c>
      <c r="B42" s="271">
        <f t="shared" si="2"/>
        <v>40</v>
      </c>
      <c r="C42" s="6" t="s">
        <v>59</v>
      </c>
      <c r="D42" s="8" t="str">
        <f t="shared" si="1"/>
        <v>ID40</v>
      </c>
      <c r="E42" s="208"/>
      <c r="F42" s="214" t="s">
        <v>290</v>
      </c>
      <c r="G42" s="29" t="s">
        <v>59</v>
      </c>
      <c r="H42" s="30" t="s">
        <v>527</v>
      </c>
      <c r="I42" s="14" t="s">
        <v>18</v>
      </c>
      <c r="J42" s="10" t="s">
        <v>716</v>
      </c>
      <c r="K42" s="11" t="s">
        <v>702</v>
      </c>
      <c r="L42" s="9" t="s">
        <v>411</v>
      </c>
      <c r="M42" s="14" t="s">
        <v>729</v>
      </c>
      <c r="N42" s="28">
        <v>1</v>
      </c>
      <c r="O42" s="59"/>
      <c r="P42" s="59">
        <v>1</v>
      </c>
      <c r="Q42" s="59"/>
      <c r="R42" s="59">
        <v>1</v>
      </c>
      <c r="S42" s="59"/>
      <c r="T42" s="59">
        <v>1</v>
      </c>
      <c r="U42" s="170"/>
      <c r="V42" s="258">
        <v>1</v>
      </c>
      <c r="W42" s="170"/>
      <c r="X42" s="258">
        <v>1</v>
      </c>
      <c r="Y42" s="170"/>
      <c r="Z42" s="37">
        <v>1</v>
      </c>
      <c r="AA42" s="170"/>
      <c r="AB42" s="195" t="s">
        <v>19</v>
      </c>
      <c r="AC42" s="198" t="s">
        <v>1155</v>
      </c>
      <c r="AD42" s="171" t="s">
        <v>12</v>
      </c>
      <c r="AE42" s="171" t="s">
        <v>12</v>
      </c>
      <c r="AF42" s="171" t="s">
        <v>837</v>
      </c>
      <c r="AG42" s="196"/>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0" t="s">
        <v>1099</v>
      </c>
      <c r="AZ42" s="291">
        <v>0.79426788999999998</v>
      </c>
      <c r="BA42" s="291">
        <v>0.58823532000000001</v>
      </c>
      <c r="BB42" s="280"/>
      <c r="BC42" s="280"/>
      <c r="BD42" s="280"/>
      <c r="BE42" s="280"/>
      <c r="BF42" s="280"/>
      <c r="BG42" s="286" t="s">
        <v>1099</v>
      </c>
      <c r="BH42" s="68">
        <v>0.99667050000000001</v>
      </c>
      <c r="BI42" s="68">
        <v>0.91452809999999995</v>
      </c>
      <c r="BJ42" s="69"/>
      <c r="BK42" s="69"/>
      <c r="BL42" s="69"/>
      <c r="BM42" s="69"/>
      <c r="BN42" s="31"/>
      <c r="BO42" s="223" t="s">
        <v>1099</v>
      </c>
      <c r="BP42" s="223">
        <v>5.1718800000000002E-2</v>
      </c>
      <c r="BQ42" s="223">
        <v>0.3333333</v>
      </c>
      <c r="BR42" s="223" t="s">
        <v>1161</v>
      </c>
      <c r="BS42" s="227">
        <v>0</v>
      </c>
      <c r="BT42" s="227">
        <v>13.38688</v>
      </c>
      <c r="BU42" s="227">
        <v>0</v>
      </c>
      <c r="BV42" s="227">
        <v>1.111111</v>
      </c>
      <c r="BW42" s="223" t="s">
        <v>1099</v>
      </c>
      <c r="BX42" s="223">
        <v>0.2167367</v>
      </c>
      <c r="BY42" s="223">
        <v>0.47297299999999998</v>
      </c>
      <c r="BZ42" s="258" t="s">
        <v>1161</v>
      </c>
      <c r="CA42" s="258" t="s">
        <v>1162</v>
      </c>
      <c r="CB42" s="258">
        <v>10.91399</v>
      </c>
      <c r="CC42" s="275" t="s">
        <v>1162</v>
      </c>
      <c r="CD42" s="275">
        <v>15.12402</v>
      </c>
      <c r="CE42" s="258" t="s">
        <v>1099</v>
      </c>
      <c r="CF42" s="258">
        <v>0.5891864</v>
      </c>
      <c r="CG42" s="258" t="s">
        <v>1161</v>
      </c>
      <c r="CH42" s="258">
        <v>0</v>
      </c>
      <c r="CI42" s="258">
        <v>2.4533049999999998</v>
      </c>
      <c r="CJ42" s="258" t="s">
        <v>1099</v>
      </c>
      <c r="CK42" s="258">
        <v>0.4987105</v>
      </c>
      <c r="CL42" s="258"/>
      <c r="CM42" s="258"/>
      <c r="CN42" s="258"/>
    </row>
    <row r="43" spans="1:92" s="4" customFormat="1" ht="44.1" hidden="1" customHeight="1" thickBot="1" x14ac:dyDescent="0.3">
      <c r="A43" s="21" t="str">
        <f t="shared" si="3"/>
        <v>Indicator 41 - Criminal prosecution of mgmt</v>
      </c>
      <c r="B43" s="22">
        <f t="shared" si="2"/>
        <v>41</v>
      </c>
      <c r="C43" s="6" t="s">
        <v>1028</v>
      </c>
      <c r="D43" s="8" t="str">
        <f t="shared" si="1"/>
        <v>ID41</v>
      </c>
      <c r="E43" s="8"/>
      <c r="F43" s="211" t="s">
        <v>291</v>
      </c>
      <c r="G43" s="29" t="s">
        <v>204</v>
      </c>
      <c r="H43" s="30" t="s">
        <v>528</v>
      </c>
      <c r="I43" s="14" t="s">
        <v>9</v>
      </c>
      <c r="J43" s="10" t="s">
        <v>716</v>
      </c>
      <c r="K43" s="11" t="s">
        <v>714</v>
      </c>
      <c r="L43" s="9" t="s">
        <v>353</v>
      </c>
      <c r="M43" s="14" t="s">
        <v>773</v>
      </c>
      <c r="N43" s="28"/>
      <c r="O43" s="59"/>
      <c r="P43" s="59"/>
      <c r="Q43" s="59"/>
      <c r="R43" s="59"/>
      <c r="S43" s="59"/>
      <c r="T43" s="59"/>
      <c r="U43" s="170"/>
      <c r="V43" s="258">
        <v>1</v>
      </c>
      <c r="W43" s="170"/>
      <c r="X43" s="258"/>
      <c r="Y43" s="170"/>
      <c r="Z43" s="37"/>
      <c r="AA43" s="170"/>
      <c r="AB43" s="195" t="s">
        <v>12</v>
      </c>
      <c r="AC43" s="196" t="s">
        <v>1153</v>
      </c>
      <c r="AD43" s="171" t="s">
        <v>837</v>
      </c>
      <c r="AE43" s="171" t="s">
        <v>1098</v>
      </c>
      <c r="AF43" s="171" t="s">
        <v>837</v>
      </c>
      <c r="AG43" s="196"/>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0" t="s">
        <v>1098</v>
      </c>
      <c r="AZ43" s="291" t="s">
        <v>1098</v>
      </c>
      <c r="BA43" s="291" t="s">
        <v>1098</v>
      </c>
      <c r="BB43" s="280"/>
      <c r="BC43" s="280"/>
      <c r="BD43" s="280"/>
      <c r="BE43" s="280"/>
      <c r="BF43" s="280"/>
      <c r="BG43" s="286" t="s">
        <v>1098</v>
      </c>
      <c r="BH43" s="68"/>
      <c r="BI43" s="68"/>
      <c r="BJ43" s="69"/>
      <c r="BK43" s="69"/>
      <c r="BL43" s="69"/>
      <c r="BM43" s="69"/>
      <c r="BN43" s="31"/>
      <c r="BO43" s="223">
        <v>0</v>
      </c>
      <c r="BP43" s="223">
        <v>0</v>
      </c>
      <c r="BQ43" s="223">
        <v>0</v>
      </c>
      <c r="BR43" s="223" t="e">
        <v>#N/A</v>
      </c>
      <c r="BS43" s="227" t="e">
        <v>#N/A</v>
      </c>
      <c r="BT43" s="227" t="e">
        <v>#N/A</v>
      </c>
      <c r="BU43" s="227" t="e">
        <v>#N/A</v>
      </c>
      <c r="BV43" s="227" t="e">
        <v>#N/A</v>
      </c>
      <c r="BW43" s="223">
        <v>0</v>
      </c>
      <c r="BX43" s="223">
        <v>0</v>
      </c>
      <c r="BY43" s="223">
        <v>0</v>
      </c>
      <c r="BZ43" s="258" t="s">
        <v>1162</v>
      </c>
      <c r="CA43" s="258" t="s">
        <v>1213</v>
      </c>
      <c r="CB43" s="258" t="s">
        <v>1213</v>
      </c>
      <c r="CC43" s="275" t="s">
        <v>1213</v>
      </c>
      <c r="CD43" s="275" t="s">
        <v>1213</v>
      </c>
      <c r="CE43" s="258">
        <v>0</v>
      </c>
      <c r="CF43" s="258">
        <v>0</v>
      </c>
      <c r="CG43" s="258" t="e">
        <v>#N/A</v>
      </c>
      <c r="CH43" s="258" t="e">
        <v>#N/A</v>
      </c>
      <c r="CI43" s="258" t="e">
        <v>#N/A</v>
      </c>
      <c r="CJ43" s="258">
        <v>0</v>
      </c>
      <c r="CK43" s="258">
        <v>0</v>
      </c>
      <c r="CL43" s="258"/>
      <c r="CM43" s="258"/>
      <c r="CN43" s="258"/>
    </row>
    <row r="44" spans="1:92" s="4" customFormat="1" ht="44.1" hidden="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0"/>
      <c r="V44" s="258">
        <v>1</v>
      </c>
      <c r="W44" s="170"/>
      <c r="X44" s="258"/>
      <c r="Y44" s="170"/>
      <c r="Z44" s="37"/>
      <c r="AA44" s="170"/>
      <c r="AB44" s="195" t="s">
        <v>12</v>
      </c>
      <c r="AC44" s="196" t="s">
        <v>1153</v>
      </c>
      <c r="AD44" s="171" t="s">
        <v>837</v>
      </c>
      <c r="AE44" s="171" t="s">
        <v>1098</v>
      </c>
      <c r="AF44" s="171" t="s">
        <v>837</v>
      </c>
      <c r="AG44" s="196"/>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0" t="s">
        <v>1098</v>
      </c>
      <c r="AZ44" s="291" t="s">
        <v>1098</v>
      </c>
      <c r="BA44" s="291" t="s">
        <v>1098</v>
      </c>
      <c r="BB44" s="280"/>
      <c r="BC44" s="280"/>
      <c r="BD44" s="280"/>
      <c r="BE44" s="280"/>
      <c r="BF44" s="280"/>
      <c r="BG44" s="286" t="s">
        <v>1098</v>
      </c>
      <c r="BH44" s="68"/>
      <c r="BI44" s="68"/>
      <c r="BJ44" s="69"/>
      <c r="BK44" s="69"/>
      <c r="BL44" s="69"/>
      <c r="BM44" s="69"/>
      <c r="BN44" s="31"/>
      <c r="BO44" s="223">
        <v>0</v>
      </c>
      <c r="BP44" s="223">
        <v>0</v>
      </c>
      <c r="BQ44" s="223">
        <v>0</v>
      </c>
      <c r="BR44" s="223" t="e">
        <v>#N/A</v>
      </c>
      <c r="BS44" s="227" t="e">
        <v>#N/A</v>
      </c>
      <c r="BT44" s="227" t="e">
        <v>#N/A</v>
      </c>
      <c r="BU44" s="227" t="e">
        <v>#N/A</v>
      </c>
      <c r="BV44" s="227" t="e">
        <v>#N/A</v>
      </c>
      <c r="BW44" s="223">
        <v>0</v>
      </c>
      <c r="BX44" s="223">
        <v>0</v>
      </c>
      <c r="BY44" s="223">
        <v>0</v>
      </c>
      <c r="BZ44" s="258" t="s">
        <v>1162</v>
      </c>
      <c r="CA44" s="258" t="s">
        <v>1213</v>
      </c>
      <c r="CB44" s="258" t="s">
        <v>1213</v>
      </c>
      <c r="CC44" s="275" t="s">
        <v>1213</v>
      </c>
      <c r="CD44" s="275" t="s">
        <v>1213</v>
      </c>
      <c r="CE44" s="258">
        <v>0</v>
      </c>
      <c r="CF44" s="258">
        <v>0</v>
      </c>
      <c r="CG44" s="258" t="e">
        <v>#N/A</v>
      </c>
      <c r="CH44" s="258" t="e">
        <v>#N/A</v>
      </c>
      <c r="CI44" s="258" t="e">
        <v>#N/A</v>
      </c>
      <c r="CJ44" s="258">
        <v>0</v>
      </c>
      <c r="CK44" s="258">
        <v>0</v>
      </c>
      <c r="CL44" s="258"/>
      <c r="CM44" s="258"/>
      <c r="CN44" s="258"/>
    </row>
    <row r="45" spans="1:92" s="4" customFormat="1" ht="47.45" hidden="1" customHeight="1" thickBot="1" x14ac:dyDescent="0.3">
      <c r="A45" s="21" t="str">
        <f t="shared" si="3"/>
        <v>Indicator 43 - Guarantor/collateral provider insolvent/bankrupt</v>
      </c>
      <c r="B45" s="22">
        <f t="shared" si="2"/>
        <v>43</v>
      </c>
      <c r="C45" s="6" t="s">
        <v>296</v>
      </c>
      <c r="D45" s="8" t="str">
        <f t="shared" si="1"/>
        <v>ID43</v>
      </c>
      <c r="E45" s="8"/>
      <c r="F45" s="210" t="s">
        <v>291</v>
      </c>
      <c r="G45" s="29" t="s">
        <v>206</v>
      </c>
      <c r="H45" s="30" t="s">
        <v>530</v>
      </c>
      <c r="I45" s="14" t="s">
        <v>9</v>
      </c>
      <c r="J45" s="10" t="s">
        <v>716</v>
      </c>
      <c r="K45" s="11" t="s">
        <v>714</v>
      </c>
      <c r="L45" s="9" t="s">
        <v>355</v>
      </c>
      <c r="M45" s="14" t="s">
        <v>775</v>
      </c>
      <c r="N45" s="28"/>
      <c r="O45" s="59"/>
      <c r="P45" s="59">
        <v>1</v>
      </c>
      <c r="Q45" s="59" t="s">
        <v>1395</v>
      </c>
      <c r="R45" s="59"/>
      <c r="S45" s="59"/>
      <c r="T45" s="59"/>
      <c r="U45" s="170"/>
      <c r="V45" s="258">
        <v>1</v>
      </c>
      <c r="W45" s="170">
        <v>1</v>
      </c>
      <c r="X45" s="258">
        <v>1</v>
      </c>
      <c r="Y45" s="170"/>
      <c r="Z45" s="37"/>
      <c r="AA45" s="170"/>
      <c r="AB45" s="195" t="s">
        <v>12</v>
      </c>
      <c r="AC45" s="196" t="s">
        <v>1153</v>
      </c>
      <c r="AD45" s="171" t="s">
        <v>837</v>
      </c>
      <c r="AE45" s="171" t="s">
        <v>1098</v>
      </c>
      <c r="AF45" s="171" t="s">
        <v>837</v>
      </c>
      <c r="AG45" s="202"/>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0" t="s">
        <v>1098</v>
      </c>
      <c r="AZ45" s="291" t="s">
        <v>1098</v>
      </c>
      <c r="BA45" s="291" t="s">
        <v>1098</v>
      </c>
      <c r="BB45" s="280"/>
      <c r="BC45" s="280"/>
      <c r="BD45" s="280"/>
      <c r="BE45" s="280"/>
      <c r="BF45" s="280"/>
      <c r="BG45" s="286"/>
      <c r="BH45" s="68"/>
      <c r="BI45" s="68"/>
      <c r="BJ45" s="69"/>
      <c r="BK45" s="69"/>
      <c r="BL45" s="69"/>
      <c r="BM45" s="69"/>
      <c r="BN45" s="31"/>
      <c r="BO45" s="223">
        <v>0</v>
      </c>
      <c r="BP45" s="223">
        <v>0</v>
      </c>
      <c r="BQ45" s="223">
        <v>0</v>
      </c>
      <c r="BR45" s="223" t="e">
        <v>#N/A</v>
      </c>
      <c r="BS45" s="227" t="e">
        <v>#N/A</v>
      </c>
      <c r="BT45" s="227" t="e">
        <v>#N/A</v>
      </c>
      <c r="BU45" s="227" t="e">
        <v>#N/A</v>
      </c>
      <c r="BV45" s="227" t="e">
        <v>#N/A</v>
      </c>
      <c r="BW45" s="223">
        <v>0</v>
      </c>
      <c r="BX45" s="223">
        <v>0</v>
      </c>
      <c r="BY45" s="223">
        <v>0</v>
      </c>
      <c r="BZ45" s="258" t="s">
        <v>1162</v>
      </c>
      <c r="CA45" s="258" t="s">
        <v>1213</v>
      </c>
      <c r="CB45" s="258" t="s">
        <v>1213</v>
      </c>
      <c r="CC45" s="275" t="s">
        <v>1213</v>
      </c>
      <c r="CD45" s="275" t="s">
        <v>1213</v>
      </c>
      <c r="CE45" s="258">
        <v>0</v>
      </c>
      <c r="CF45" s="258">
        <v>0</v>
      </c>
      <c r="CG45" s="258" t="s">
        <v>1162</v>
      </c>
      <c r="CH45" s="258" t="s">
        <v>1162</v>
      </c>
      <c r="CI45" s="258" t="s">
        <v>1162</v>
      </c>
      <c r="CJ45" s="258">
        <v>0</v>
      </c>
      <c r="CK45" s="258">
        <v>0</v>
      </c>
      <c r="CL45" s="258"/>
      <c r="CM45" s="258"/>
      <c r="CN45" s="258"/>
    </row>
    <row r="46" spans="1:92" s="4" customFormat="1" ht="29.45" customHeight="1" thickBot="1" x14ac:dyDescent="0.3">
      <c r="A46" s="21" t="str">
        <f>CONCATENATE(C$2," ",B46," - ",C46)</f>
        <v>Indicator 44 - Past due amount</v>
      </c>
      <c r="B46" s="271">
        <f t="shared" si="2"/>
        <v>44</v>
      </c>
      <c r="C46" s="6" t="s">
        <v>60</v>
      </c>
      <c r="D46" s="8" t="str">
        <f t="shared" si="1"/>
        <v>ID44</v>
      </c>
      <c r="E46" s="208"/>
      <c r="F46" s="214"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0">
        <v>1</v>
      </c>
      <c r="V46" s="258">
        <v>1</v>
      </c>
      <c r="W46" s="170"/>
      <c r="X46" s="258">
        <v>1</v>
      </c>
      <c r="Y46" s="170">
        <v>1</v>
      </c>
      <c r="Z46" s="37">
        <v>1</v>
      </c>
      <c r="AA46" s="170">
        <v>1</v>
      </c>
      <c r="AB46" s="195" t="s">
        <v>12</v>
      </c>
      <c r="AC46" s="196" t="s">
        <v>1157</v>
      </c>
      <c r="AD46" s="171" t="s">
        <v>12</v>
      </c>
      <c r="AE46" s="171" t="s">
        <v>12</v>
      </c>
      <c r="AF46" s="171" t="s">
        <v>837</v>
      </c>
      <c r="AG46" s="196"/>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0">
        <v>0</v>
      </c>
      <c r="AZ46" s="291" t="s">
        <v>1098</v>
      </c>
      <c r="BA46" s="291" t="s">
        <v>1098</v>
      </c>
      <c r="BB46" s="280" t="s">
        <v>1161</v>
      </c>
      <c r="BC46" s="280" t="s">
        <v>1163</v>
      </c>
      <c r="BD46" s="280">
        <v>91717.19</v>
      </c>
      <c r="BE46" s="280"/>
      <c r="BF46" s="280"/>
      <c r="BG46" s="286">
        <v>0</v>
      </c>
      <c r="BH46" s="68"/>
      <c r="BI46" s="68"/>
      <c r="BJ46" s="78" t="s">
        <v>1161</v>
      </c>
      <c r="BK46" s="80" t="s">
        <v>1162</v>
      </c>
      <c r="BL46" s="81">
        <v>8000000</v>
      </c>
      <c r="BM46" s="75" t="s">
        <v>1162</v>
      </c>
      <c r="BN46" s="219">
        <v>4633.32</v>
      </c>
      <c r="BO46" s="223">
        <v>0</v>
      </c>
      <c r="BP46" s="223">
        <v>0</v>
      </c>
      <c r="BQ46" s="223">
        <v>0</v>
      </c>
      <c r="BR46" s="223" t="s">
        <v>1161</v>
      </c>
      <c r="BS46" s="227" t="s">
        <v>1162</v>
      </c>
      <c r="BT46" s="227">
        <v>3231590</v>
      </c>
      <c r="BU46" s="227" t="s">
        <v>1162</v>
      </c>
      <c r="BV46" s="227">
        <v>26893.81</v>
      </c>
      <c r="BW46" s="223">
        <v>0</v>
      </c>
      <c r="BX46" s="223">
        <v>0</v>
      </c>
      <c r="BY46" s="223">
        <v>0</v>
      </c>
      <c r="BZ46" s="258" t="s">
        <v>1161</v>
      </c>
      <c r="CA46" s="258" t="s">
        <v>1162</v>
      </c>
      <c r="CB46" s="258">
        <v>2839891</v>
      </c>
      <c r="CC46" s="275" t="s">
        <v>1162</v>
      </c>
      <c r="CD46" s="275">
        <v>547835.6</v>
      </c>
      <c r="CE46" s="258">
        <v>0</v>
      </c>
      <c r="CF46" s="258">
        <v>0</v>
      </c>
      <c r="CG46" s="258" t="s">
        <v>1161</v>
      </c>
      <c r="CH46" s="258">
        <v>0</v>
      </c>
      <c r="CI46" s="258">
        <v>71467.850000000006</v>
      </c>
      <c r="CJ46" s="258">
        <v>0</v>
      </c>
      <c r="CK46" s="258">
        <v>0</v>
      </c>
      <c r="CL46" s="258" t="s">
        <v>1161</v>
      </c>
      <c r="CM46" s="258" t="s">
        <v>1162</v>
      </c>
      <c r="CN46" s="258">
        <v>39100000</v>
      </c>
    </row>
    <row r="47" spans="1:92" s="4" customFormat="1" ht="44.1" hidden="1" customHeight="1" thickBot="1" x14ac:dyDescent="0.3">
      <c r="A47" s="21" t="str">
        <f t="shared" si="3"/>
        <v>Indicator 45 - On breach of any credit line covenant</v>
      </c>
      <c r="B47" s="22">
        <f t="shared" si="2"/>
        <v>45</v>
      </c>
      <c r="C47" s="6" t="s">
        <v>297</v>
      </c>
      <c r="D47" s="8" t="str">
        <f t="shared" si="1"/>
        <v>ID45</v>
      </c>
      <c r="E47" s="208"/>
      <c r="F47" s="214" t="s">
        <v>290</v>
      </c>
      <c r="G47" s="29" t="s">
        <v>208</v>
      </c>
      <c r="H47" s="30" t="s">
        <v>532</v>
      </c>
      <c r="I47" s="53" t="s">
        <v>9</v>
      </c>
      <c r="J47" s="10" t="s">
        <v>716</v>
      </c>
      <c r="K47" s="11" t="s">
        <v>714</v>
      </c>
      <c r="L47" s="9" t="s">
        <v>356</v>
      </c>
      <c r="M47" s="14" t="s">
        <v>777</v>
      </c>
      <c r="N47" s="28"/>
      <c r="O47" s="59"/>
      <c r="P47" s="59"/>
      <c r="Q47" s="59"/>
      <c r="R47" s="59"/>
      <c r="S47" s="59"/>
      <c r="T47" s="59">
        <v>1</v>
      </c>
      <c r="U47" s="170"/>
      <c r="V47" s="258"/>
      <c r="W47" s="170"/>
      <c r="X47" s="258">
        <v>1</v>
      </c>
      <c r="Y47" s="170"/>
      <c r="Z47" s="37"/>
      <c r="AA47" s="170"/>
      <c r="AB47" s="195" t="s">
        <v>12</v>
      </c>
      <c r="AC47" s="196" t="s">
        <v>1153</v>
      </c>
      <c r="AD47" s="171" t="s">
        <v>12</v>
      </c>
      <c r="AE47" s="171" t="s">
        <v>12</v>
      </c>
      <c r="AF47" s="171" t="s">
        <v>837</v>
      </c>
      <c r="AG47" s="194"/>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0" t="s">
        <v>1098</v>
      </c>
      <c r="AZ47" s="291" t="s">
        <v>1098</v>
      </c>
      <c r="BA47" s="291" t="s">
        <v>1098</v>
      </c>
      <c r="BB47" s="280"/>
      <c r="BC47" s="280"/>
      <c r="BD47" s="280"/>
      <c r="BE47" s="280"/>
      <c r="BF47" s="280"/>
      <c r="BG47" s="286" t="s">
        <v>1098</v>
      </c>
      <c r="BH47" s="68"/>
      <c r="BI47" s="68"/>
      <c r="BJ47" s="69"/>
      <c r="BK47" s="69"/>
      <c r="BL47" s="69"/>
      <c r="BM47" s="69"/>
      <c r="BN47" s="31"/>
      <c r="BO47" s="223">
        <v>0</v>
      </c>
      <c r="BP47" s="223">
        <v>0</v>
      </c>
      <c r="BQ47" s="223">
        <v>0</v>
      </c>
      <c r="BR47" s="223" t="s">
        <v>1162</v>
      </c>
      <c r="BS47" s="227" t="s">
        <v>1213</v>
      </c>
      <c r="BT47" s="227" t="s">
        <v>1213</v>
      </c>
      <c r="BU47" s="227" t="s">
        <v>1213</v>
      </c>
      <c r="BV47" s="227" t="s">
        <v>1213</v>
      </c>
      <c r="BW47" s="223">
        <v>0</v>
      </c>
      <c r="BX47" s="223">
        <v>0</v>
      </c>
      <c r="BY47" s="223">
        <v>0</v>
      </c>
      <c r="BZ47" s="258"/>
      <c r="CA47" s="258"/>
      <c r="CB47" s="258"/>
      <c r="CC47" s="275"/>
      <c r="CD47" s="275"/>
      <c r="CE47" s="258">
        <v>0</v>
      </c>
      <c r="CF47" s="258">
        <v>0</v>
      </c>
      <c r="CG47" s="258" t="s">
        <v>1162</v>
      </c>
      <c r="CH47" s="258" t="s">
        <v>1162</v>
      </c>
      <c r="CI47" s="258" t="s">
        <v>1162</v>
      </c>
      <c r="CJ47" s="258">
        <v>0</v>
      </c>
      <c r="CK47" s="258">
        <v>0</v>
      </c>
      <c r="CL47" s="258"/>
      <c r="CM47" s="258"/>
      <c r="CN47" s="258"/>
    </row>
    <row r="48" spans="1:92" s="17" customFormat="1" ht="44.1" hidden="1" customHeight="1" thickBot="1" x14ac:dyDescent="0.3">
      <c r="A48" s="21" t="str">
        <f t="shared" si="3"/>
        <v>Indicator 46 - Doubts in fin. info consistency</v>
      </c>
      <c r="B48" s="22">
        <f t="shared" si="2"/>
        <v>46</v>
      </c>
      <c r="C48" s="6" t="s">
        <v>1030</v>
      </c>
      <c r="D48" s="8" t="str">
        <f t="shared" si="1"/>
        <v>ID46</v>
      </c>
      <c r="E48" s="8"/>
      <c r="F48" s="211" t="s">
        <v>293</v>
      </c>
      <c r="G48" s="29" t="s">
        <v>209</v>
      </c>
      <c r="H48" s="30" t="s">
        <v>533</v>
      </c>
      <c r="I48" s="14" t="s">
        <v>9</v>
      </c>
      <c r="J48" s="10" t="s">
        <v>716</v>
      </c>
      <c r="K48" s="11" t="s">
        <v>714</v>
      </c>
      <c r="L48" s="9" t="s">
        <v>357</v>
      </c>
      <c r="M48" s="14" t="s">
        <v>778</v>
      </c>
      <c r="N48" s="28"/>
      <c r="O48" s="59"/>
      <c r="P48" s="59"/>
      <c r="Q48" s="59"/>
      <c r="R48" s="59"/>
      <c r="S48" s="59"/>
      <c r="T48" s="59"/>
      <c r="U48" s="170"/>
      <c r="V48" s="258"/>
      <c r="W48" s="170"/>
      <c r="X48" s="258"/>
      <c r="Y48" s="170"/>
      <c r="Z48" s="37"/>
      <c r="AA48" s="170"/>
      <c r="AB48" s="199" t="s">
        <v>12</v>
      </c>
      <c r="AC48" s="200" t="s">
        <v>1153</v>
      </c>
      <c r="AD48" s="171" t="s">
        <v>837</v>
      </c>
      <c r="AE48" s="171" t="s">
        <v>1098</v>
      </c>
      <c r="AF48" s="171" t="s">
        <v>837</v>
      </c>
      <c r="AG48" s="200"/>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0" t="s">
        <v>1098</v>
      </c>
      <c r="AZ48" s="291" t="s">
        <v>1098</v>
      </c>
      <c r="BA48" s="291" t="s">
        <v>1098</v>
      </c>
      <c r="BB48" s="282"/>
      <c r="BC48" s="282"/>
      <c r="BD48" s="282"/>
      <c r="BE48" s="282"/>
      <c r="BF48" s="282"/>
      <c r="BG48" s="286" t="s">
        <v>1098</v>
      </c>
      <c r="BH48" s="68"/>
      <c r="BI48" s="68"/>
      <c r="BJ48" s="71"/>
      <c r="BK48" s="71"/>
      <c r="BL48" s="71"/>
      <c r="BM48" s="71"/>
      <c r="BN48" s="34"/>
      <c r="BO48" s="223">
        <v>0</v>
      </c>
      <c r="BP48" s="223">
        <v>0</v>
      </c>
      <c r="BQ48" s="223">
        <v>0</v>
      </c>
      <c r="BR48" s="223" t="e">
        <v>#N/A</v>
      </c>
      <c r="BS48" s="227" t="e">
        <v>#N/A</v>
      </c>
      <c r="BT48" s="227" t="e">
        <v>#N/A</v>
      </c>
      <c r="BU48" s="227" t="e">
        <v>#N/A</v>
      </c>
      <c r="BV48" s="227" t="e">
        <v>#N/A</v>
      </c>
      <c r="BW48" s="223">
        <v>0</v>
      </c>
      <c r="BX48" s="223">
        <v>0</v>
      </c>
      <c r="BY48" s="223">
        <v>0</v>
      </c>
      <c r="BZ48" s="258"/>
      <c r="CA48" s="258"/>
      <c r="CB48" s="258"/>
      <c r="CC48" s="275"/>
      <c r="CD48" s="275"/>
      <c r="CE48" s="258">
        <v>0</v>
      </c>
      <c r="CF48" s="258">
        <v>0</v>
      </c>
      <c r="CG48" s="258" t="e">
        <v>#N/A</v>
      </c>
      <c r="CH48" s="258" t="e">
        <v>#N/A</v>
      </c>
      <c r="CI48" s="258" t="e">
        <v>#N/A</v>
      </c>
      <c r="CJ48" s="258">
        <v>0</v>
      </c>
      <c r="CK48" s="258">
        <v>0</v>
      </c>
      <c r="CL48" s="258"/>
      <c r="CM48" s="258"/>
      <c r="CN48" s="258"/>
    </row>
    <row r="49" spans="1:92" s="4" customFormat="1" ht="44.1" hidden="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0"/>
      <c r="V49" s="258">
        <v>1</v>
      </c>
      <c r="W49" s="170"/>
      <c r="X49" s="258">
        <v>1</v>
      </c>
      <c r="Y49" s="170"/>
      <c r="Z49" s="37"/>
      <c r="AA49" s="170"/>
      <c r="AB49" s="199" t="s">
        <v>12</v>
      </c>
      <c r="AC49" s="196" t="s">
        <v>1153</v>
      </c>
      <c r="AD49" s="171" t="s">
        <v>837</v>
      </c>
      <c r="AE49" s="171" t="s">
        <v>1098</v>
      </c>
      <c r="AF49" s="171" t="s">
        <v>837</v>
      </c>
      <c r="AG49" s="196"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0" t="s">
        <v>1098</v>
      </c>
      <c r="AZ49" s="291" t="s">
        <v>1098</v>
      </c>
      <c r="BA49" s="291" t="s">
        <v>1098</v>
      </c>
      <c r="BB49" s="280"/>
      <c r="BC49" s="280"/>
      <c r="BD49" s="280"/>
      <c r="BE49" s="280"/>
      <c r="BF49" s="280"/>
      <c r="BG49" s="286"/>
      <c r="BH49" s="68"/>
      <c r="BI49" s="68"/>
      <c r="BJ49" s="75" t="s">
        <v>1162</v>
      </c>
      <c r="BK49" s="76" t="s">
        <v>1213</v>
      </c>
      <c r="BL49" s="76" t="s">
        <v>1213</v>
      </c>
      <c r="BM49" s="69"/>
      <c r="BN49" s="31"/>
      <c r="BO49" s="223">
        <v>0</v>
      </c>
      <c r="BP49" s="223">
        <v>0</v>
      </c>
      <c r="BQ49" s="223">
        <v>0</v>
      </c>
      <c r="BR49" s="223" t="e">
        <v>#N/A</v>
      </c>
      <c r="BS49" s="227" t="e">
        <v>#N/A</v>
      </c>
      <c r="BT49" s="227" t="e">
        <v>#N/A</v>
      </c>
      <c r="BU49" s="227" t="e">
        <v>#N/A</v>
      </c>
      <c r="BV49" s="227" t="e">
        <v>#N/A</v>
      </c>
      <c r="BW49" s="223">
        <v>0</v>
      </c>
      <c r="BX49" s="223">
        <v>0</v>
      </c>
      <c r="BY49" s="223">
        <v>0</v>
      </c>
      <c r="BZ49" s="258" t="s">
        <v>1162</v>
      </c>
      <c r="CA49" s="258" t="s">
        <v>1213</v>
      </c>
      <c r="CB49" s="258" t="s">
        <v>1213</v>
      </c>
      <c r="CC49" s="275" t="s">
        <v>1213</v>
      </c>
      <c r="CD49" s="275" t="s">
        <v>1213</v>
      </c>
      <c r="CE49" s="258">
        <v>0</v>
      </c>
      <c r="CF49" s="258">
        <v>0</v>
      </c>
      <c r="CG49" s="258" t="s">
        <v>1162</v>
      </c>
      <c r="CH49" s="258" t="s">
        <v>1162</v>
      </c>
      <c r="CI49" s="258" t="s">
        <v>1162</v>
      </c>
      <c r="CJ49" s="258">
        <v>0</v>
      </c>
      <c r="CK49" s="258">
        <v>0</v>
      </c>
      <c r="CL49" s="258"/>
      <c r="CM49" s="258"/>
      <c r="CN49" s="258"/>
    </row>
    <row r="50" spans="1:92"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0"/>
      <c r="V50" s="258">
        <v>1</v>
      </c>
      <c r="W50" s="170"/>
      <c r="X50" s="258"/>
      <c r="Y50" s="170"/>
      <c r="Z50" s="37">
        <v>1</v>
      </c>
      <c r="AA50" s="170"/>
      <c r="AB50" s="199" t="s">
        <v>19</v>
      </c>
      <c r="AC50" s="196" t="s">
        <v>1154</v>
      </c>
      <c r="AD50" s="171" t="s">
        <v>837</v>
      </c>
      <c r="AE50" s="171" t="s">
        <v>1098</v>
      </c>
      <c r="AF50" s="171" t="s">
        <v>837</v>
      </c>
      <c r="AG50" s="202"/>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0" t="s">
        <v>1098</v>
      </c>
      <c r="AZ50" s="291" t="s">
        <v>1098</v>
      </c>
      <c r="BA50" s="291" t="s">
        <v>1098</v>
      </c>
      <c r="BB50" s="280"/>
      <c r="BC50" s="280"/>
      <c r="BD50" s="280"/>
      <c r="BE50" s="280"/>
      <c r="BF50" s="280"/>
      <c r="BG50" s="286" t="s">
        <v>1099</v>
      </c>
      <c r="BH50" s="68">
        <v>0.4015377</v>
      </c>
      <c r="BI50" s="68">
        <v>0.35165069999999998</v>
      </c>
      <c r="BJ50" s="69"/>
      <c r="BK50" s="69"/>
      <c r="BL50" s="69"/>
      <c r="BM50" s="69"/>
      <c r="BN50" s="31"/>
      <c r="BO50" s="223">
        <v>0</v>
      </c>
      <c r="BP50" s="223">
        <v>0</v>
      </c>
      <c r="BQ50" s="223">
        <v>0</v>
      </c>
      <c r="BR50" s="223" t="e">
        <v>#N/A</v>
      </c>
      <c r="BS50" s="227" t="e">
        <v>#N/A</v>
      </c>
      <c r="BT50" s="227" t="e">
        <v>#N/A</v>
      </c>
      <c r="BU50" s="227" t="e">
        <v>#N/A</v>
      </c>
      <c r="BV50" s="227" t="e">
        <v>#N/A</v>
      </c>
      <c r="BW50" s="223" t="s">
        <v>1099</v>
      </c>
      <c r="BX50" s="223">
        <v>0.24051819999999999</v>
      </c>
      <c r="BY50" s="223">
        <v>0.31194929999999998</v>
      </c>
      <c r="BZ50" s="258" t="s">
        <v>1161</v>
      </c>
      <c r="CA50" s="258">
        <v>-4.522081</v>
      </c>
      <c r="CB50" s="258">
        <v>11.255660000000001</v>
      </c>
      <c r="CC50" s="275">
        <v>-5.4907329999999996</v>
      </c>
      <c r="CD50" s="275">
        <v>53.259259999999998</v>
      </c>
      <c r="CE50" s="258">
        <v>0</v>
      </c>
      <c r="CF50" s="258">
        <v>0</v>
      </c>
      <c r="CG50" s="258" t="e">
        <v>#N/A</v>
      </c>
      <c r="CH50" s="258" t="e">
        <v>#N/A</v>
      </c>
      <c r="CI50" s="258" t="e">
        <v>#N/A</v>
      </c>
      <c r="CJ50" s="258" t="s">
        <v>1099</v>
      </c>
      <c r="CK50" s="258">
        <v>0.10199519999999999</v>
      </c>
      <c r="CL50" s="258"/>
      <c r="CM50" s="258"/>
      <c r="CN50" s="258"/>
    </row>
    <row r="51" spans="1:92" s="4" customFormat="1" ht="44.1" hidden="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0"/>
      <c r="V51" s="258">
        <v>1</v>
      </c>
      <c r="W51" s="170">
        <v>1</v>
      </c>
      <c r="X51" s="258">
        <v>1</v>
      </c>
      <c r="Y51" s="170">
        <v>1</v>
      </c>
      <c r="Z51" s="37"/>
      <c r="AA51" s="170"/>
      <c r="AB51" s="199" t="s">
        <v>12</v>
      </c>
      <c r="AC51" s="196" t="s">
        <v>1153</v>
      </c>
      <c r="AD51" s="171" t="s">
        <v>837</v>
      </c>
      <c r="AE51" s="171" t="s">
        <v>1098</v>
      </c>
      <c r="AF51" s="171" t="s">
        <v>837</v>
      </c>
      <c r="AG51" s="196"/>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0" t="s">
        <v>1098</v>
      </c>
      <c r="AZ51" s="291" t="s">
        <v>1098</v>
      </c>
      <c r="BA51" s="291" t="s">
        <v>1098</v>
      </c>
      <c r="BB51" s="280"/>
      <c r="BC51" s="280"/>
      <c r="BD51" s="280"/>
      <c r="BE51" s="280"/>
      <c r="BF51" s="280"/>
      <c r="BG51" s="286"/>
      <c r="BH51" s="68"/>
      <c r="BI51" s="68"/>
      <c r="BJ51" s="69"/>
      <c r="BK51" s="69"/>
      <c r="BL51" s="69"/>
      <c r="BM51" s="69"/>
      <c r="BN51" s="31"/>
      <c r="BO51" s="223">
        <v>0</v>
      </c>
      <c r="BP51" s="223">
        <v>0</v>
      </c>
      <c r="BQ51" s="223">
        <v>0</v>
      </c>
      <c r="BR51" s="223" t="e">
        <v>#N/A</v>
      </c>
      <c r="BS51" s="227" t="e">
        <v>#N/A</v>
      </c>
      <c r="BT51" s="227" t="e">
        <v>#N/A</v>
      </c>
      <c r="BU51" s="227" t="e">
        <v>#N/A</v>
      </c>
      <c r="BV51" s="227" t="e">
        <v>#N/A</v>
      </c>
      <c r="BW51" s="223">
        <v>0</v>
      </c>
      <c r="BX51" s="223">
        <v>0</v>
      </c>
      <c r="BY51" s="223">
        <v>0</v>
      </c>
      <c r="BZ51" s="258" t="s">
        <v>1162</v>
      </c>
      <c r="CA51" s="258" t="s">
        <v>1213</v>
      </c>
      <c r="CB51" s="258" t="s">
        <v>1213</v>
      </c>
      <c r="CC51" s="275" t="s">
        <v>1213</v>
      </c>
      <c r="CD51" s="275" t="s">
        <v>1213</v>
      </c>
      <c r="CE51" s="258">
        <v>0</v>
      </c>
      <c r="CF51" s="258">
        <v>0</v>
      </c>
      <c r="CG51" s="258" t="s">
        <v>1162</v>
      </c>
      <c r="CH51" s="258" t="s">
        <v>1162</v>
      </c>
      <c r="CI51" s="258" t="s">
        <v>1162</v>
      </c>
      <c r="CJ51" s="258">
        <v>0</v>
      </c>
      <c r="CK51" s="258">
        <v>0</v>
      </c>
      <c r="CL51" s="258"/>
      <c r="CM51" s="258"/>
      <c r="CN51" s="258"/>
    </row>
    <row r="52" spans="1:92" s="4" customFormat="1" ht="58.35" hidden="1" customHeight="1" thickBot="1" x14ac:dyDescent="0.3">
      <c r="A52" s="21" t="str">
        <f t="shared" si="3"/>
        <v>Indicator 50 - Group bankruptcy</v>
      </c>
      <c r="B52" s="22">
        <f t="shared" si="2"/>
        <v>50</v>
      </c>
      <c r="C52" s="6" t="s">
        <v>306</v>
      </c>
      <c r="D52" s="8" t="str">
        <f t="shared" si="1"/>
        <v>ID50</v>
      </c>
      <c r="E52" s="8"/>
      <c r="F52" s="210" t="s">
        <v>294</v>
      </c>
      <c r="G52" s="29" t="s">
        <v>213</v>
      </c>
      <c r="H52" s="30" t="s">
        <v>537</v>
      </c>
      <c r="I52" s="14" t="s">
        <v>9</v>
      </c>
      <c r="J52" s="10" t="s">
        <v>716</v>
      </c>
      <c r="K52" s="11" t="s">
        <v>704</v>
      </c>
      <c r="L52" s="9" t="s">
        <v>360</v>
      </c>
      <c r="M52" s="14" t="s">
        <v>781</v>
      </c>
      <c r="N52" s="28"/>
      <c r="O52" s="59"/>
      <c r="P52" s="59">
        <v>1</v>
      </c>
      <c r="Q52" s="59">
        <v>1</v>
      </c>
      <c r="R52" s="59"/>
      <c r="S52" s="59"/>
      <c r="T52" s="59"/>
      <c r="U52" s="170"/>
      <c r="V52" s="258">
        <v>1</v>
      </c>
      <c r="W52" s="170"/>
      <c r="X52" s="258">
        <v>1</v>
      </c>
      <c r="Y52" s="170"/>
      <c r="Z52" s="37"/>
      <c r="AA52" s="170"/>
      <c r="AB52" s="199" t="s">
        <v>12</v>
      </c>
      <c r="AC52" s="196" t="s">
        <v>1153</v>
      </c>
      <c r="AD52" s="171" t="s">
        <v>837</v>
      </c>
      <c r="AE52" s="171" t="s">
        <v>1098</v>
      </c>
      <c r="AF52" s="171" t="s">
        <v>837</v>
      </c>
      <c r="AG52" s="194"/>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0" t="s">
        <v>1098</v>
      </c>
      <c r="AZ52" s="291" t="s">
        <v>1098</v>
      </c>
      <c r="BA52" s="291" t="s">
        <v>1098</v>
      </c>
      <c r="BB52" s="280"/>
      <c r="BC52" s="280"/>
      <c r="BD52" s="280"/>
      <c r="BE52" s="280"/>
      <c r="BF52" s="280"/>
      <c r="BG52" s="286"/>
      <c r="BH52" s="68"/>
      <c r="BI52" s="68"/>
      <c r="BJ52" s="69"/>
      <c r="BK52" s="69"/>
      <c r="BL52" s="69"/>
      <c r="BM52" s="69"/>
      <c r="BN52" s="31"/>
      <c r="BO52" s="223">
        <v>0</v>
      </c>
      <c r="BP52" s="223">
        <v>0</v>
      </c>
      <c r="BQ52" s="223">
        <v>0</v>
      </c>
      <c r="BR52" s="223" t="e">
        <v>#N/A</v>
      </c>
      <c r="BS52" s="227" t="e">
        <v>#N/A</v>
      </c>
      <c r="BT52" s="227" t="e">
        <v>#N/A</v>
      </c>
      <c r="BU52" s="227" t="e">
        <v>#N/A</v>
      </c>
      <c r="BV52" s="227" t="e">
        <v>#N/A</v>
      </c>
      <c r="BW52" s="223">
        <v>0</v>
      </c>
      <c r="BX52" s="223">
        <v>0</v>
      </c>
      <c r="BY52" s="223">
        <v>0</v>
      </c>
      <c r="BZ52" s="258" t="s">
        <v>1162</v>
      </c>
      <c r="CA52" s="258" t="s">
        <v>1213</v>
      </c>
      <c r="CB52" s="258" t="s">
        <v>1213</v>
      </c>
      <c r="CC52" s="275" t="s">
        <v>1213</v>
      </c>
      <c r="CD52" s="275" t="s">
        <v>1213</v>
      </c>
      <c r="CE52" s="258">
        <v>0</v>
      </c>
      <c r="CF52" s="258">
        <v>0</v>
      </c>
      <c r="CG52" s="258" t="s">
        <v>1162</v>
      </c>
      <c r="CH52" s="258" t="s">
        <v>1162</v>
      </c>
      <c r="CI52" s="258" t="s">
        <v>1162</v>
      </c>
      <c r="CJ52" s="258">
        <v>0</v>
      </c>
      <c r="CK52" s="258">
        <v>0</v>
      </c>
      <c r="CL52" s="258"/>
      <c r="CM52" s="258"/>
      <c r="CN52" s="258"/>
    </row>
    <row r="53" spans="1:92" s="4" customFormat="1" ht="63" customHeight="1" thickBot="1" x14ac:dyDescent="0.3">
      <c r="A53" s="21" t="str">
        <f t="shared" si="3"/>
        <v>Indicator 51 - Overdraft</v>
      </c>
      <c r="B53" s="22">
        <f t="shared" si="2"/>
        <v>51</v>
      </c>
      <c r="C53" s="6" t="s">
        <v>305</v>
      </c>
      <c r="D53" s="8" t="str">
        <f t="shared" si="1"/>
        <v>ID51</v>
      </c>
      <c r="E53" s="208"/>
      <c r="F53" s="214" t="s">
        <v>294</v>
      </c>
      <c r="G53" s="29" t="s">
        <v>214</v>
      </c>
      <c r="H53" s="30" t="s">
        <v>538</v>
      </c>
      <c r="I53" s="14" t="s">
        <v>9</v>
      </c>
      <c r="J53" s="10" t="s">
        <v>717</v>
      </c>
      <c r="K53" s="11" t="s">
        <v>705</v>
      </c>
      <c r="L53" s="9" t="s">
        <v>361</v>
      </c>
      <c r="M53" s="14" t="s">
        <v>955</v>
      </c>
      <c r="N53" s="28">
        <v>1</v>
      </c>
      <c r="O53" s="59"/>
      <c r="P53" s="59">
        <v>1</v>
      </c>
      <c r="Q53" s="59">
        <v>1</v>
      </c>
      <c r="R53" s="59"/>
      <c r="S53" s="59"/>
      <c r="T53" s="59">
        <v>1</v>
      </c>
      <c r="U53" s="170">
        <v>1</v>
      </c>
      <c r="V53" s="258">
        <v>1</v>
      </c>
      <c r="W53" s="170"/>
      <c r="X53" s="258">
        <v>1</v>
      </c>
      <c r="Y53" s="170"/>
      <c r="Z53" s="37">
        <v>1</v>
      </c>
      <c r="AA53" s="170">
        <v>1</v>
      </c>
      <c r="AB53" s="199" t="s">
        <v>19</v>
      </c>
      <c r="AC53" s="196" t="s">
        <v>1153</v>
      </c>
      <c r="AD53" s="171" t="s">
        <v>12</v>
      </c>
      <c r="AE53" s="171" t="s">
        <v>12</v>
      </c>
      <c r="AF53" s="171" t="s">
        <v>837</v>
      </c>
      <c r="AG53" s="202"/>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0"/>
      <c r="AZ53" s="291" t="s">
        <v>1098</v>
      </c>
      <c r="BA53" s="291" t="s">
        <v>1098</v>
      </c>
      <c r="BB53" s="280"/>
      <c r="BC53" s="280"/>
      <c r="BD53" s="280"/>
      <c r="BE53" s="280"/>
      <c r="BF53" s="280"/>
      <c r="BG53" s="286"/>
      <c r="BH53" s="68"/>
      <c r="BI53" s="68"/>
      <c r="BJ53" s="69"/>
      <c r="BK53" s="69"/>
      <c r="BL53" s="69"/>
      <c r="BM53" s="69"/>
      <c r="BN53" s="31"/>
      <c r="BO53" s="223">
        <v>0</v>
      </c>
      <c r="BP53" s="223">
        <v>0</v>
      </c>
      <c r="BQ53" s="223">
        <v>0</v>
      </c>
      <c r="BR53" s="223" t="s">
        <v>1162</v>
      </c>
      <c r="BS53" s="227" t="s">
        <v>1213</v>
      </c>
      <c r="BT53" s="227" t="s">
        <v>1213</v>
      </c>
      <c r="BU53" s="227" t="s">
        <v>1213</v>
      </c>
      <c r="BV53" s="227" t="s">
        <v>1213</v>
      </c>
      <c r="BW53" s="223">
        <v>0</v>
      </c>
      <c r="BX53" s="223">
        <v>0</v>
      </c>
      <c r="BY53" s="223">
        <v>0</v>
      </c>
      <c r="BZ53" s="258" t="s">
        <v>1162</v>
      </c>
      <c r="CA53" s="258" t="s">
        <v>1213</v>
      </c>
      <c r="CB53" s="258" t="s">
        <v>1213</v>
      </c>
      <c r="CC53" s="275" t="s">
        <v>1213</v>
      </c>
      <c r="CD53" s="275" t="s">
        <v>1213</v>
      </c>
      <c r="CE53" s="258">
        <v>0</v>
      </c>
      <c r="CF53" s="258">
        <v>0</v>
      </c>
      <c r="CG53" s="258" t="s">
        <v>1162</v>
      </c>
      <c r="CH53" s="258" t="s">
        <v>1162</v>
      </c>
      <c r="CI53" s="258" t="s">
        <v>1162</v>
      </c>
      <c r="CJ53" s="258">
        <v>0</v>
      </c>
      <c r="CK53" s="258">
        <v>0</v>
      </c>
      <c r="CL53" s="258" t="s">
        <v>1162</v>
      </c>
      <c r="CM53" s="258" t="s">
        <v>1213</v>
      </c>
      <c r="CN53" s="258" t="s">
        <v>1213</v>
      </c>
    </row>
    <row r="54" spans="1:92" s="4" customFormat="1" ht="44.1" hidden="1" customHeight="1" thickBot="1" x14ac:dyDescent="0.3">
      <c r="A54" s="21" t="str">
        <f t="shared" si="3"/>
        <v>Indicator 52 - Bills or cheques rejection</v>
      </c>
      <c r="B54" s="22">
        <f t="shared" si="2"/>
        <v>52</v>
      </c>
      <c r="C54" s="6" t="s">
        <v>304</v>
      </c>
      <c r="D54" s="8" t="str">
        <f t="shared" si="1"/>
        <v>ID52</v>
      </c>
      <c r="E54" s="8"/>
      <c r="F54" s="211" t="s">
        <v>294</v>
      </c>
      <c r="G54" s="29" t="s">
        <v>215</v>
      </c>
      <c r="H54" s="30" t="s">
        <v>539</v>
      </c>
      <c r="I54" s="53" t="s">
        <v>9</v>
      </c>
      <c r="J54" s="10" t="s">
        <v>716</v>
      </c>
      <c r="K54" s="11" t="s">
        <v>704</v>
      </c>
      <c r="L54" s="9" t="s">
        <v>362</v>
      </c>
      <c r="M54" s="14" t="s">
        <v>782</v>
      </c>
      <c r="N54" s="28"/>
      <c r="O54" s="59"/>
      <c r="P54" s="59"/>
      <c r="Q54" s="59"/>
      <c r="R54" s="59"/>
      <c r="S54" s="59"/>
      <c r="T54" s="59"/>
      <c r="U54" s="170"/>
      <c r="V54" s="258"/>
      <c r="W54" s="170"/>
      <c r="X54" s="258">
        <v>1</v>
      </c>
      <c r="Y54" s="170">
        <v>1</v>
      </c>
      <c r="Z54" s="37"/>
      <c r="AA54" s="170"/>
      <c r="AB54" s="199" t="s">
        <v>12</v>
      </c>
      <c r="AC54" s="196" t="s">
        <v>1153</v>
      </c>
      <c r="AD54" s="171" t="s">
        <v>837</v>
      </c>
      <c r="AE54" s="171" t="s">
        <v>1098</v>
      </c>
      <c r="AF54" s="171" t="s">
        <v>837</v>
      </c>
      <c r="AG54" s="196"/>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0" t="s">
        <v>1098</v>
      </c>
      <c r="AZ54" s="291" t="s">
        <v>1098</v>
      </c>
      <c r="BA54" s="291" t="s">
        <v>1098</v>
      </c>
      <c r="BB54" s="280"/>
      <c r="BC54" s="280"/>
      <c r="BD54" s="280"/>
      <c r="BE54" s="280"/>
      <c r="BF54" s="280"/>
      <c r="BG54" s="286" t="s">
        <v>1098</v>
      </c>
      <c r="BH54" s="68"/>
      <c r="BI54" s="68"/>
      <c r="BJ54" s="69"/>
      <c r="BK54" s="69"/>
      <c r="BL54" s="69"/>
      <c r="BM54" s="69"/>
      <c r="BN54" s="31"/>
      <c r="BO54" s="223">
        <v>0</v>
      </c>
      <c r="BP54" s="223">
        <v>0</v>
      </c>
      <c r="BQ54" s="223">
        <v>0</v>
      </c>
      <c r="BR54" s="223" t="e">
        <v>#N/A</v>
      </c>
      <c r="BS54" s="227" t="e">
        <v>#N/A</v>
      </c>
      <c r="BT54" s="227" t="e">
        <v>#N/A</v>
      </c>
      <c r="BU54" s="227" t="e">
        <v>#N/A</v>
      </c>
      <c r="BV54" s="227" t="e">
        <v>#N/A</v>
      </c>
      <c r="BW54" s="223">
        <v>0</v>
      </c>
      <c r="BX54" s="223">
        <v>0</v>
      </c>
      <c r="BY54" s="223">
        <v>0</v>
      </c>
      <c r="BZ54" s="258"/>
      <c r="CA54" s="258"/>
      <c r="CB54" s="258"/>
      <c r="CC54" s="275"/>
      <c r="CD54" s="275"/>
      <c r="CE54" s="258">
        <v>0</v>
      </c>
      <c r="CF54" s="258">
        <v>0</v>
      </c>
      <c r="CG54" s="258" t="s">
        <v>1162</v>
      </c>
      <c r="CH54" s="258" t="s">
        <v>1162</v>
      </c>
      <c r="CI54" s="258" t="s">
        <v>1162</v>
      </c>
      <c r="CJ54" s="258">
        <v>0</v>
      </c>
      <c r="CK54" s="258">
        <v>0</v>
      </c>
      <c r="CL54" s="258"/>
      <c r="CM54" s="258"/>
      <c r="CN54" s="258"/>
    </row>
    <row r="55" spans="1:92" s="4" customFormat="1" ht="44.1" hidden="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0"/>
      <c r="V55" s="258"/>
      <c r="W55" s="170"/>
      <c r="X55" s="258"/>
      <c r="Y55" s="170"/>
      <c r="Z55" s="37"/>
      <c r="AA55" s="170"/>
      <c r="AB55" s="199" t="s">
        <v>12</v>
      </c>
      <c r="AC55" s="196" t="s">
        <v>1153</v>
      </c>
      <c r="AD55" s="171" t="s">
        <v>837</v>
      </c>
      <c r="AE55" s="171" t="s">
        <v>1098</v>
      </c>
      <c r="AF55" s="171" t="s">
        <v>837</v>
      </c>
      <c r="AG55" s="194"/>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0" t="s">
        <v>1098</v>
      </c>
      <c r="AZ55" s="291" t="s">
        <v>1098</v>
      </c>
      <c r="BA55" s="291" t="s">
        <v>1098</v>
      </c>
      <c r="BB55" s="280"/>
      <c r="BC55" s="280"/>
      <c r="BD55" s="280"/>
      <c r="BE55" s="280"/>
      <c r="BF55" s="280"/>
      <c r="BG55" s="286" t="s">
        <v>1098</v>
      </c>
      <c r="BH55" s="68"/>
      <c r="BI55" s="68"/>
      <c r="BJ55" s="69"/>
      <c r="BK55" s="69"/>
      <c r="BL55" s="69"/>
      <c r="BM55" s="69"/>
      <c r="BN55" s="31"/>
      <c r="BO55" s="223">
        <v>0</v>
      </c>
      <c r="BP55" s="223">
        <v>0</v>
      </c>
      <c r="BQ55" s="223">
        <v>0</v>
      </c>
      <c r="BR55" s="223" t="e">
        <v>#N/A</v>
      </c>
      <c r="BS55" s="227" t="e">
        <v>#N/A</v>
      </c>
      <c r="BT55" s="227" t="e">
        <v>#N/A</v>
      </c>
      <c r="BU55" s="227" t="e">
        <v>#N/A</v>
      </c>
      <c r="BV55" s="227" t="e">
        <v>#N/A</v>
      </c>
      <c r="BW55" s="223">
        <v>0</v>
      </c>
      <c r="BX55" s="223">
        <v>0</v>
      </c>
      <c r="BY55" s="223">
        <v>0</v>
      </c>
      <c r="BZ55" s="258"/>
      <c r="CA55" s="258"/>
      <c r="CB55" s="258"/>
      <c r="CC55" s="275"/>
      <c r="CD55" s="275"/>
      <c r="CE55" s="258">
        <v>0</v>
      </c>
      <c r="CF55" s="258">
        <v>0</v>
      </c>
      <c r="CG55" s="258" t="e">
        <v>#N/A</v>
      </c>
      <c r="CH55" s="258" t="e">
        <v>#N/A</v>
      </c>
      <c r="CI55" s="258" t="e">
        <v>#N/A</v>
      </c>
      <c r="CJ55" s="258">
        <v>0</v>
      </c>
      <c r="CK55" s="258">
        <v>0</v>
      </c>
      <c r="CL55" s="258"/>
      <c r="CM55" s="258"/>
      <c r="CN55" s="258"/>
    </row>
    <row r="56" spans="1:92" s="4" customFormat="1" ht="44.1" hidden="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0"/>
      <c r="V56" s="258">
        <v>1</v>
      </c>
      <c r="W56" s="170">
        <v>1</v>
      </c>
      <c r="X56" s="258"/>
      <c r="Y56" s="170"/>
      <c r="Z56" s="37"/>
      <c r="AA56" s="170"/>
      <c r="AB56" s="199" t="s">
        <v>12</v>
      </c>
      <c r="AC56" s="196" t="s">
        <v>1153</v>
      </c>
      <c r="AD56" s="171" t="s">
        <v>837</v>
      </c>
      <c r="AE56" s="171" t="s">
        <v>1098</v>
      </c>
      <c r="AF56" s="171" t="s">
        <v>837</v>
      </c>
      <c r="AG56" s="202"/>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0" t="s">
        <v>1098</v>
      </c>
      <c r="AZ56" s="291" t="s">
        <v>1098</v>
      </c>
      <c r="BA56" s="291" t="s">
        <v>1098</v>
      </c>
      <c r="BB56" s="280"/>
      <c r="BC56" s="280"/>
      <c r="BD56" s="280"/>
      <c r="BE56" s="280"/>
      <c r="BF56" s="280"/>
      <c r="BG56" s="286" t="s">
        <v>1098</v>
      </c>
      <c r="BH56" s="68"/>
      <c r="BI56" s="68"/>
      <c r="BJ56" s="69"/>
      <c r="BK56" s="69"/>
      <c r="BL56" s="69"/>
      <c r="BM56" s="69"/>
      <c r="BN56" s="31"/>
      <c r="BO56" s="223">
        <v>0</v>
      </c>
      <c r="BP56" s="223">
        <v>0</v>
      </c>
      <c r="BQ56" s="223">
        <v>0</v>
      </c>
      <c r="BR56" s="223" t="e">
        <v>#N/A</v>
      </c>
      <c r="BS56" s="227" t="e">
        <v>#N/A</v>
      </c>
      <c r="BT56" s="227" t="e">
        <v>#N/A</v>
      </c>
      <c r="BU56" s="227" t="e">
        <v>#N/A</v>
      </c>
      <c r="BV56" s="227" t="e">
        <v>#N/A</v>
      </c>
      <c r="BW56" s="223">
        <v>0</v>
      </c>
      <c r="BX56" s="223">
        <v>0</v>
      </c>
      <c r="BY56" s="223">
        <v>0</v>
      </c>
      <c r="BZ56" s="258" t="s">
        <v>1162</v>
      </c>
      <c r="CA56" s="258" t="s">
        <v>1213</v>
      </c>
      <c r="CB56" s="258" t="s">
        <v>1213</v>
      </c>
      <c r="CC56" s="275" t="s">
        <v>1213</v>
      </c>
      <c r="CD56" s="275" t="s">
        <v>1213</v>
      </c>
      <c r="CE56" s="258">
        <v>0</v>
      </c>
      <c r="CF56" s="258">
        <v>0</v>
      </c>
      <c r="CG56" s="258" t="e">
        <v>#N/A</v>
      </c>
      <c r="CH56" s="258" t="e">
        <v>#N/A</v>
      </c>
      <c r="CI56" s="258" t="e">
        <v>#N/A</v>
      </c>
      <c r="CJ56" s="258">
        <v>0</v>
      </c>
      <c r="CK56" s="258">
        <v>0</v>
      </c>
      <c r="CL56" s="258"/>
      <c r="CM56" s="258"/>
      <c r="CN56" s="258"/>
    </row>
    <row r="57" spans="1:92" s="4" customFormat="1" ht="47.45" customHeight="1" thickBot="1" x14ac:dyDescent="0.3">
      <c r="A57" s="21" t="str">
        <f t="shared" si="3"/>
        <v>Indicator 55 - Forborne NPE</v>
      </c>
      <c r="B57" s="22">
        <f t="shared" si="2"/>
        <v>55</v>
      </c>
      <c r="C57" s="6" t="s">
        <v>62</v>
      </c>
      <c r="D57" s="8" t="str">
        <f t="shared" si="1"/>
        <v>ID55</v>
      </c>
      <c r="E57" s="8"/>
      <c r="F57" s="210" t="s">
        <v>294</v>
      </c>
      <c r="G57" s="29" t="s">
        <v>218</v>
      </c>
      <c r="H57" s="30" t="s">
        <v>1159</v>
      </c>
      <c r="I57" s="14" t="s">
        <v>9</v>
      </c>
      <c r="J57" s="10" t="s">
        <v>716</v>
      </c>
      <c r="K57" s="11" t="s">
        <v>702</v>
      </c>
      <c r="L57" s="9" t="s">
        <v>365</v>
      </c>
      <c r="M57" s="14" t="s">
        <v>785</v>
      </c>
      <c r="N57" s="28">
        <v>1</v>
      </c>
      <c r="O57" s="28">
        <v>1</v>
      </c>
      <c r="P57" s="59">
        <v>1</v>
      </c>
      <c r="Q57" s="59">
        <v>1</v>
      </c>
      <c r="R57" s="59"/>
      <c r="S57" s="59"/>
      <c r="T57" s="59"/>
      <c r="U57" s="170"/>
      <c r="V57" s="258">
        <v>1</v>
      </c>
      <c r="W57" s="170">
        <v>1</v>
      </c>
      <c r="X57" s="258">
        <v>1</v>
      </c>
      <c r="Y57" s="170">
        <v>1</v>
      </c>
      <c r="Z57" s="37">
        <v>1</v>
      </c>
      <c r="AA57" s="170">
        <v>1</v>
      </c>
      <c r="AB57" s="199" t="s">
        <v>12</v>
      </c>
      <c r="AC57" s="196" t="s">
        <v>1157</v>
      </c>
      <c r="AD57" s="171" t="s">
        <v>837</v>
      </c>
      <c r="AE57" s="171" t="s">
        <v>1098</v>
      </c>
      <c r="AF57" s="171" t="s">
        <v>837</v>
      </c>
      <c r="AG57" s="196"/>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0"/>
      <c r="AZ57" s="291" t="s">
        <v>1098</v>
      </c>
      <c r="BA57" s="291" t="s">
        <v>1098</v>
      </c>
      <c r="BB57" s="280"/>
      <c r="BC57" s="280"/>
      <c r="BD57" s="280"/>
      <c r="BE57" s="280"/>
      <c r="BF57" s="280"/>
      <c r="BG57" s="286"/>
      <c r="BH57" s="68"/>
      <c r="BI57" s="68"/>
      <c r="BJ57" s="69"/>
      <c r="BK57" s="69"/>
      <c r="BL57" s="69"/>
      <c r="BM57" s="69"/>
      <c r="BN57" s="31"/>
      <c r="BO57" s="223">
        <v>0</v>
      </c>
      <c r="BP57" s="223">
        <v>0</v>
      </c>
      <c r="BQ57" s="223">
        <v>0</v>
      </c>
      <c r="BR57" s="223" t="e">
        <v>#N/A</v>
      </c>
      <c r="BS57" s="227" t="e">
        <v>#N/A</v>
      </c>
      <c r="BT57" s="227" t="e">
        <v>#N/A</v>
      </c>
      <c r="BU57" s="227" t="e">
        <v>#N/A</v>
      </c>
      <c r="BV57" s="227" t="e">
        <v>#N/A</v>
      </c>
      <c r="BW57" s="223">
        <v>0</v>
      </c>
      <c r="BX57" s="223">
        <v>0</v>
      </c>
      <c r="BY57" s="223">
        <v>0</v>
      </c>
      <c r="BZ57" s="258" t="s">
        <v>1162</v>
      </c>
      <c r="CA57" s="258" t="s">
        <v>1213</v>
      </c>
      <c r="CB57" s="258" t="s">
        <v>1213</v>
      </c>
      <c r="CC57" s="275" t="s">
        <v>1213</v>
      </c>
      <c r="CD57" s="275" t="s">
        <v>1213</v>
      </c>
      <c r="CE57" s="258">
        <v>0</v>
      </c>
      <c r="CF57" s="258">
        <v>0</v>
      </c>
      <c r="CG57" s="258" t="s">
        <v>1162</v>
      </c>
      <c r="CH57" s="258" t="s">
        <v>1162</v>
      </c>
      <c r="CI57" s="258" t="s">
        <v>1162</v>
      </c>
      <c r="CJ57" s="258">
        <v>0</v>
      </c>
      <c r="CK57" s="258">
        <v>0</v>
      </c>
      <c r="CL57" s="258" t="s">
        <v>1162</v>
      </c>
      <c r="CM57" s="258" t="s">
        <v>1213</v>
      </c>
      <c r="CN57" s="258" t="s">
        <v>1213</v>
      </c>
    </row>
    <row r="58" spans="1:92" s="4" customFormat="1" ht="72.599999999999994" customHeight="1" thickBot="1" x14ac:dyDescent="0.3">
      <c r="A58" s="21" t="str">
        <f t="shared" si="3"/>
        <v>Indicator 56 - Outstanding + overdue/Approved amount for loans</v>
      </c>
      <c r="B58" s="271">
        <f t="shared" si="2"/>
        <v>56</v>
      </c>
      <c r="C58" s="6" t="s">
        <v>63</v>
      </c>
      <c r="D58" s="8" t="str">
        <f t="shared" si="1"/>
        <v>ID56</v>
      </c>
      <c r="E58" s="208"/>
      <c r="F58" s="214"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0"/>
      <c r="V58" s="258">
        <v>1</v>
      </c>
      <c r="W58" s="170"/>
      <c r="X58" s="258">
        <v>1</v>
      </c>
      <c r="Y58" s="170">
        <v>1</v>
      </c>
      <c r="Z58" s="37">
        <v>1</v>
      </c>
      <c r="AA58" s="170"/>
      <c r="AB58" s="199" t="s">
        <v>19</v>
      </c>
      <c r="AC58" s="196" t="s">
        <v>1154</v>
      </c>
      <c r="AD58" s="171" t="s">
        <v>12</v>
      </c>
      <c r="AE58" s="171" t="s">
        <v>12</v>
      </c>
      <c r="AF58" s="171" t="s">
        <v>837</v>
      </c>
      <c r="AG58" s="196"/>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0" t="s">
        <v>1099</v>
      </c>
      <c r="AZ58" s="291">
        <v>0.51284324999999997</v>
      </c>
      <c r="BA58" s="291">
        <v>0.71321385999999998</v>
      </c>
      <c r="BB58" s="280" t="s">
        <v>1161</v>
      </c>
      <c r="BC58" s="280"/>
      <c r="BD58" s="280"/>
      <c r="BE58" s="280" t="s">
        <v>1163</v>
      </c>
      <c r="BF58" s="280">
        <v>1.51457</v>
      </c>
      <c r="BG58" s="286" t="s">
        <v>1099</v>
      </c>
      <c r="BH58" s="68">
        <v>0.97486620000000002</v>
      </c>
      <c r="BI58" s="68">
        <v>0.63574759999999997</v>
      </c>
      <c r="BJ58" s="69"/>
      <c r="BK58" s="69"/>
      <c r="BL58" s="69"/>
      <c r="BM58" s="69"/>
      <c r="BN58" s="31"/>
      <c r="BO58" s="223" t="s">
        <v>1099</v>
      </c>
      <c r="BP58" s="223">
        <v>0.93851180000000001</v>
      </c>
      <c r="BQ58" s="223">
        <v>0.72609889999999999</v>
      </c>
      <c r="BR58" s="223" t="s">
        <v>1161</v>
      </c>
      <c r="BS58" s="227">
        <v>9.9400000000000009E-4</v>
      </c>
      <c r="BT58" s="227">
        <v>1.0759069999999999</v>
      </c>
      <c r="BU58" s="227">
        <v>9.9992800000000007E-2</v>
      </c>
      <c r="BV58" s="227">
        <v>1.0124109999999999</v>
      </c>
      <c r="BW58" s="223" t="s">
        <v>1099</v>
      </c>
      <c r="BX58" s="223">
        <v>1.43181</v>
      </c>
      <c r="BY58" s="223">
        <v>756.673</v>
      </c>
      <c r="BZ58" s="258" t="s">
        <v>1161</v>
      </c>
      <c r="CA58" s="258" t="s">
        <v>1162</v>
      </c>
      <c r="CB58" s="258">
        <v>14201</v>
      </c>
      <c r="CC58" s="275">
        <v>9.1900000000000001E-6</v>
      </c>
      <c r="CD58" s="275">
        <v>53745.87</v>
      </c>
      <c r="CE58" s="258" t="s">
        <v>1099</v>
      </c>
      <c r="CF58" s="258">
        <v>0.74209000000000003</v>
      </c>
      <c r="CG58" s="258" t="s">
        <v>1161</v>
      </c>
      <c r="CH58" s="258">
        <v>6.9793999999999995E-2</v>
      </c>
      <c r="CI58" s="258">
        <v>1.7168680000000001</v>
      </c>
      <c r="CJ58" s="258" t="s">
        <v>1099</v>
      </c>
      <c r="CK58" s="258">
        <v>0.83213139999999997</v>
      </c>
      <c r="CL58" s="258"/>
      <c r="CM58" s="258"/>
      <c r="CN58" s="258"/>
    </row>
    <row r="59" spans="1:92" s="4" customFormat="1" ht="30" hidden="1" customHeight="1" thickBot="1" x14ac:dyDescent="0.3">
      <c r="A59" s="21" t="str">
        <f t="shared" si="3"/>
        <v>Indicator 57 - Max number of days with overdue</v>
      </c>
      <c r="B59" s="22">
        <f t="shared" si="2"/>
        <v>57</v>
      </c>
      <c r="C59" s="6" t="s">
        <v>64</v>
      </c>
      <c r="D59" s="8" t="str">
        <f t="shared" si="1"/>
        <v>ID57</v>
      </c>
      <c r="E59" s="8"/>
      <c r="F59" s="212" t="s">
        <v>292</v>
      </c>
      <c r="G59" s="29" t="s">
        <v>220</v>
      </c>
      <c r="H59" s="30" t="s">
        <v>543</v>
      </c>
      <c r="I59" s="14" t="s">
        <v>18</v>
      </c>
      <c r="J59" s="10" t="s">
        <v>718</v>
      </c>
      <c r="K59" s="11" t="s">
        <v>702</v>
      </c>
      <c r="L59" s="9" t="s">
        <v>195</v>
      </c>
      <c r="M59" s="56" t="s">
        <v>1149</v>
      </c>
      <c r="N59" s="28"/>
      <c r="O59" s="59"/>
      <c r="P59" s="59"/>
      <c r="Q59" s="59"/>
      <c r="R59" s="59"/>
      <c r="S59" s="59"/>
      <c r="T59" s="59"/>
      <c r="U59" s="170"/>
      <c r="V59" s="258"/>
      <c r="W59" s="170"/>
      <c r="X59" s="258">
        <v>1</v>
      </c>
      <c r="Y59" s="170"/>
      <c r="Z59" s="37"/>
      <c r="AA59" s="170"/>
      <c r="AB59" s="199" t="s">
        <v>19</v>
      </c>
      <c r="AC59" s="196" t="s">
        <v>1152</v>
      </c>
      <c r="AD59" s="171" t="s">
        <v>837</v>
      </c>
      <c r="AE59" s="171" t="s">
        <v>1098</v>
      </c>
      <c r="AF59" s="171" t="s">
        <v>837</v>
      </c>
      <c r="AG59" s="194"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0">
        <v>0</v>
      </c>
      <c r="AZ59" s="291" t="s">
        <v>1098</v>
      </c>
      <c r="BA59" s="291" t="s">
        <v>1098</v>
      </c>
      <c r="BB59" s="280"/>
      <c r="BC59" s="280"/>
      <c r="BD59" s="280"/>
      <c r="BE59" s="280"/>
      <c r="BF59" s="280"/>
      <c r="BG59" s="286" t="s">
        <v>1098</v>
      </c>
      <c r="BH59" s="68"/>
      <c r="BI59" s="68"/>
      <c r="BJ59" s="69"/>
      <c r="BK59" s="69"/>
      <c r="BL59" s="69"/>
      <c r="BM59" s="69"/>
      <c r="BN59" s="31"/>
      <c r="BO59" s="223">
        <v>0</v>
      </c>
      <c r="BP59" s="223">
        <v>0</v>
      </c>
      <c r="BQ59" s="223">
        <v>0</v>
      </c>
      <c r="BR59" s="223" t="e">
        <v>#N/A</v>
      </c>
      <c r="BS59" s="227" t="e">
        <v>#N/A</v>
      </c>
      <c r="BT59" s="227" t="e">
        <v>#N/A</v>
      </c>
      <c r="BU59" s="227" t="e">
        <v>#N/A</v>
      </c>
      <c r="BV59" s="227" t="e">
        <v>#N/A</v>
      </c>
      <c r="BW59" s="223">
        <v>0</v>
      </c>
      <c r="BX59" s="223">
        <v>0</v>
      </c>
      <c r="BY59" s="223">
        <v>0</v>
      </c>
      <c r="BZ59" s="258"/>
      <c r="CA59" s="258"/>
      <c r="CB59" s="258"/>
      <c r="CC59" s="275"/>
      <c r="CD59" s="275"/>
      <c r="CE59" s="258">
        <v>0</v>
      </c>
      <c r="CF59" s="258">
        <v>0</v>
      </c>
      <c r="CG59" s="258" t="s">
        <v>1162</v>
      </c>
      <c r="CH59" s="258" t="s">
        <v>1162</v>
      </c>
      <c r="CI59" s="258" t="s">
        <v>1162</v>
      </c>
      <c r="CJ59" s="258">
        <v>0</v>
      </c>
      <c r="CK59" s="258">
        <v>0</v>
      </c>
      <c r="CL59" s="258"/>
      <c r="CM59" s="258"/>
      <c r="CN59" s="258"/>
    </row>
    <row r="60" spans="1:92" s="4" customFormat="1" ht="29.45" customHeight="1" thickBot="1" x14ac:dyDescent="0.3">
      <c r="A60" s="21" t="str">
        <f t="shared" si="3"/>
        <v>Indicator 58 - Months with overdue</v>
      </c>
      <c r="B60" s="271">
        <f t="shared" si="2"/>
        <v>58</v>
      </c>
      <c r="C60" s="6" t="s">
        <v>65</v>
      </c>
      <c r="D60" s="8" t="str">
        <f t="shared" si="1"/>
        <v>ID58</v>
      </c>
      <c r="E60" s="208"/>
      <c r="F60" s="214"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0"/>
      <c r="V60" s="258">
        <v>1</v>
      </c>
      <c r="W60" s="170">
        <v>1</v>
      </c>
      <c r="X60" s="258">
        <v>1</v>
      </c>
      <c r="Y60" s="170"/>
      <c r="Z60" s="37">
        <v>1</v>
      </c>
      <c r="AA60" s="170">
        <v>1</v>
      </c>
      <c r="AB60" s="199" t="s">
        <v>12</v>
      </c>
      <c r="AC60" s="196" t="s">
        <v>1155</v>
      </c>
      <c r="AD60" s="171" t="s">
        <v>12</v>
      </c>
      <c r="AE60" s="171" t="s">
        <v>12</v>
      </c>
      <c r="AF60" s="171" t="s">
        <v>837</v>
      </c>
      <c r="AG60" s="202"/>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0">
        <v>0</v>
      </c>
      <c r="AZ60" s="291" t="s">
        <v>1098</v>
      </c>
      <c r="BA60" s="291" t="s">
        <v>1098</v>
      </c>
      <c r="BB60" s="280" t="s">
        <v>1162</v>
      </c>
      <c r="BC60" s="280"/>
      <c r="BD60" s="280"/>
      <c r="BE60" s="280"/>
      <c r="BF60" s="280"/>
      <c r="BG60" s="286">
        <v>0</v>
      </c>
      <c r="BH60" s="68"/>
      <c r="BI60" s="68"/>
      <c r="BJ60" s="75" t="s">
        <v>1162</v>
      </c>
      <c r="BK60" s="76" t="s">
        <v>1213</v>
      </c>
      <c r="BL60" s="76" t="s">
        <v>1213</v>
      </c>
      <c r="BM60" s="69"/>
      <c r="BN60" s="31"/>
      <c r="BO60" s="223">
        <v>0</v>
      </c>
      <c r="BP60" s="223">
        <v>0</v>
      </c>
      <c r="BQ60" s="223">
        <v>0</v>
      </c>
      <c r="BR60" s="223" t="s">
        <v>1162</v>
      </c>
      <c r="BS60" s="227" t="s">
        <v>1213</v>
      </c>
      <c r="BT60" s="227" t="s">
        <v>1213</v>
      </c>
      <c r="BU60" s="227" t="s">
        <v>1213</v>
      </c>
      <c r="BV60" s="227" t="s">
        <v>1213</v>
      </c>
      <c r="BW60" s="223">
        <v>0</v>
      </c>
      <c r="BX60" s="223">
        <v>0</v>
      </c>
      <c r="BY60" s="223">
        <v>0</v>
      </c>
      <c r="BZ60" s="258" t="s">
        <v>1162</v>
      </c>
      <c r="CA60" s="258" t="s">
        <v>1213</v>
      </c>
      <c r="CB60" s="258" t="s">
        <v>1213</v>
      </c>
      <c r="CC60" s="275" t="s">
        <v>1213</v>
      </c>
      <c r="CD60" s="275" t="s">
        <v>1213</v>
      </c>
      <c r="CE60" s="258">
        <v>0</v>
      </c>
      <c r="CF60" s="258">
        <v>0</v>
      </c>
      <c r="CG60" s="258" t="s">
        <v>1162</v>
      </c>
      <c r="CH60" s="258" t="s">
        <v>1162</v>
      </c>
      <c r="CI60" s="258" t="s">
        <v>1162</v>
      </c>
      <c r="CJ60" s="258">
        <v>0</v>
      </c>
      <c r="CK60" s="258">
        <v>0</v>
      </c>
      <c r="CL60" s="258" t="s">
        <v>1162</v>
      </c>
      <c r="CM60" s="258" t="s">
        <v>1213</v>
      </c>
      <c r="CN60" s="258" t="s">
        <v>1213</v>
      </c>
    </row>
    <row r="61" spans="1:92" s="4" customFormat="1" ht="166.35" customHeight="1" thickBot="1" x14ac:dyDescent="0.3">
      <c r="A61" s="21" t="str">
        <f t="shared" si="3"/>
        <v>Indicator 60 - Current accounts average inflows - last 12 months</v>
      </c>
      <c r="B61" s="22">
        <v>60</v>
      </c>
      <c r="C61" s="6" t="s">
        <v>67</v>
      </c>
      <c r="D61" s="8" t="str">
        <f t="shared" si="1"/>
        <v>ID60</v>
      </c>
      <c r="E61" s="8"/>
      <c r="F61" s="211" t="s">
        <v>295</v>
      </c>
      <c r="G61" s="29" t="s">
        <v>223</v>
      </c>
      <c r="H61" s="30" t="s">
        <v>546</v>
      </c>
      <c r="I61" s="14" t="s">
        <v>18</v>
      </c>
      <c r="J61" s="10" t="s">
        <v>1073</v>
      </c>
      <c r="K61" s="11" t="s">
        <v>701</v>
      </c>
      <c r="L61" s="9" t="s">
        <v>328</v>
      </c>
      <c r="M61" s="14" t="s">
        <v>1075</v>
      </c>
      <c r="N61" s="28">
        <v>1</v>
      </c>
      <c r="O61" s="59"/>
      <c r="P61" s="59">
        <v>1</v>
      </c>
      <c r="Q61" s="59">
        <v>1</v>
      </c>
      <c r="R61" s="59">
        <v>1</v>
      </c>
      <c r="S61" s="59"/>
      <c r="T61" s="59"/>
      <c r="U61" s="170"/>
      <c r="V61" s="258">
        <v>1</v>
      </c>
      <c r="W61" s="170">
        <v>1</v>
      </c>
      <c r="X61" s="258">
        <v>1</v>
      </c>
      <c r="Y61" s="170">
        <v>1</v>
      </c>
      <c r="Z61" s="37">
        <v>1</v>
      </c>
      <c r="AA61" s="170">
        <v>1</v>
      </c>
      <c r="AB61" s="199" t="s">
        <v>19</v>
      </c>
      <c r="AC61" s="196" t="s">
        <v>1157</v>
      </c>
      <c r="AD61" s="171" t="s">
        <v>837</v>
      </c>
      <c r="AE61" s="171" t="s">
        <v>1098</v>
      </c>
      <c r="AF61" s="171" t="s">
        <v>837</v>
      </c>
      <c r="AG61" s="196"/>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0" t="s">
        <v>1099</v>
      </c>
      <c r="AZ61" s="291">
        <v>179082.13</v>
      </c>
      <c r="BA61" s="291">
        <v>6362.0640000000003</v>
      </c>
      <c r="BB61" s="280"/>
      <c r="BC61" s="280"/>
      <c r="BD61" s="280"/>
      <c r="BE61" s="280"/>
      <c r="BF61" s="280"/>
      <c r="BG61" s="286" t="s">
        <v>1099</v>
      </c>
      <c r="BH61" s="68">
        <v>183674.6</v>
      </c>
      <c r="BI61" s="68">
        <v>9216.2909999999993</v>
      </c>
      <c r="BJ61" s="69"/>
      <c r="BK61" s="69"/>
      <c r="BL61" s="69"/>
      <c r="BM61" s="82">
        <v>898.95669999999996</v>
      </c>
      <c r="BN61" s="220">
        <v>104776.4</v>
      </c>
      <c r="BO61" s="223">
        <v>0</v>
      </c>
      <c r="BP61" s="223">
        <v>0</v>
      </c>
      <c r="BQ61" s="223">
        <v>0</v>
      </c>
      <c r="BR61" s="223" t="e">
        <v>#N/A</v>
      </c>
      <c r="BS61" s="227" t="e">
        <v>#N/A</v>
      </c>
      <c r="BT61" s="227" t="e">
        <v>#N/A</v>
      </c>
      <c r="BU61" s="227" t="e">
        <v>#N/A</v>
      </c>
      <c r="BV61" s="227" t="e">
        <v>#N/A</v>
      </c>
      <c r="BW61" s="223" t="s">
        <v>1099</v>
      </c>
      <c r="BX61" s="223">
        <v>40500000</v>
      </c>
      <c r="BY61" s="223">
        <v>2894946</v>
      </c>
      <c r="BZ61" s="258" t="s">
        <v>1161</v>
      </c>
      <c r="CA61" s="258">
        <v>772233.8</v>
      </c>
      <c r="CB61" s="258">
        <v>2280000000</v>
      </c>
      <c r="CC61" s="275">
        <v>163473.29999999999</v>
      </c>
      <c r="CD61" s="275">
        <v>32800000</v>
      </c>
      <c r="CE61" s="258" t="s">
        <v>1099</v>
      </c>
      <c r="CF61" s="258">
        <v>42382.2</v>
      </c>
      <c r="CG61" s="258" t="s">
        <v>1161</v>
      </c>
      <c r="CH61" s="258">
        <v>961.66669999999999</v>
      </c>
      <c r="CI61" s="258">
        <v>1190491</v>
      </c>
      <c r="CJ61" s="258" t="s">
        <v>1099</v>
      </c>
      <c r="CK61" s="258">
        <v>7176314</v>
      </c>
      <c r="CL61" s="258" t="s">
        <v>1161</v>
      </c>
      <c r="CM61" s="258">
        <v>38750</v>
      </c>
      <c r="CN61" s="258">
        <v>781000000</v>
      </c>
    </row>
    <row r="62" spans="1:92"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0"/>
      <c r="V62" s="258">
        <v>1</v>
      </c>
      <c r="W62" s="170"/>
      <c r="X62" s="258">
        <v>1</v>
      </c>
      <c r="Y62" s="170"/>
      <c r="Z62" s="37">
        <v>1</v>
      </c>
      <c r="AA62" s="170"/>
      <c r="AB62" s="199" t="s">
        <v>19</v>
      </c>
      <c r="AC62" s="196" t="s">
        <v>1157</v>
      </c>
      <c r="AD62" s="171" t="s">
        <v>837</v>
      </c>
      <c r="AE62" s="171" t="s">
        <v>1098</v>
      </c>
      <c r="AF62" s="171" t="s">
        <v>837</v>
      </c>
      <c r="AG62" s="194"/>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0" t="s">
        <v>1099</v>
      </c>
      <c r="AZ62" s="291">
        <v>178372.33</v>
      </c>
      <c r="BA62" s="291">
        <v>6343.7617</v>
      </c>
      <c r="BB62" s="280"/>
      <c r="BC62" s="280"/>
      <c r="BD62" s="280"/>
      <c r="BE62" s="280"/>
      <c r="BF62" s="280"/>
      <c r="BG62" s="286" t="s">
        <v>1099</v>
      </c>
      <c r="BH62" s="68">
        <v>193535.4</v>
      </c>
      <c r="BI62" s="68">
        <v>8190.5690000000004</v>
      </c>
      <c r="BJ62" s="69"/>
      <c r="BK62" s="69"/>
      <c r="BL62" s="69"/>
      <c r="BM62" s="69"/>
      <c r="BN62" s="31"/>
      <c r="BO62" s="223">
        <v>0</v>
      </c>
      <c r="BP62" s="223">
        <v>0</v>
      </c>
      <c r="BQ62" s="223">
        <v>0</v>
      </c>
      <c r="BR62" s="223" t="e">
        <v>#N/A</v>
      </c>
      <c r="BS62" s="227" t="e">
        <v>#N/A</v>
      </c>
      <c r="BT62" s="227" t="e">
        <v>#N/A</v>
      </c>
      <c r="BU62" s="227" t="e">
        <v>#N/A</v>
      </c>
      <c r="BV62" s="227" t="e">
        <v>#N/A</v>
      </c>
      <c r="BW62" s="223" t="s">
        <v>1099</v>
      </c>
      <c r="BX62" s="223">
        <v>40300000</v>
      </c>
      <c r="BY62" s="223">
        <v>2710462</v>
      </c>
      <c r="BZ62" s="258" t="s">
        <v>1161</v>
      </c>
      <c r="CA62" s="258">
        <v>540252.69999999995</v>
      </c>
      <c r="CB62" s="258">
        <v>3010000000</v>
      </c>
      <c r="CC62" s="275">
        <v>159575.29999999999</v>
      </c>
      <c r="CD62" s="275">
        <v>30400000</v>
      </c>
      <c r="CE62" s="258" t="s">
        <v>1099</v>
      </c>
      <c r="CF62" s="258">
        <v>51184.61</v>
      </c>
      <c r="CG62" s="258" t="s">
        <v>1161</v>
      </c>
      <c r="CH62" s="258">
        <v>218.47829999999999</v>
      </c>
      <c r="CI62" s="258">
        <v>1263297</v>
      </c>
      <c r="CJ62" s="258" t="s">
        <v>1099</v>
      </c>
      <c r="CK62" s="258">
        <v>4508521</v>
      </c>
      <c r="CL62" s="258"/>
      <c r="CM62" s="258"/>
      <c r="CN62" s="258"/>
    </row>
    <row r="63" spans="1:92"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0"/>
      <c r="V63" s="258">
        <v>1</v>
      </c>
      <c r="W63" s="170"/>
      <c r="X63" s="258">
        <v>1</v>
      </c>
      <c r="Y63" s="170"/>
      <c r="Z63" s="37">
        <v>1</v>
      </c>
      <c r="AA63" s="170"/>
      <c r="AB63" s="199" t="s">
        <v>19</v>
      </c>
      <c r="AC63" s="196" t="s">
        <v>1157</v>
      </c>
      <c r="AD63" s="171" t="s">
        <v>837</v>
      </c>
      <c r="AE63" s="171" t="s">
        <v>1098</v>
      </c>
      <c r="AF63" s="171" t="s">
        <v>837</v>
      </c>
      <c r="AG63" s="196"/>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0" t="s">
        <v>1099</v>
      </c>
      <c r="AZ63" s="291">
        <v>10391.223</v>
      </c>
      <c r="BA63" s="291">
        <v>353.39893000000001</v>
      </c>
      <c r="BB63" s="280"/>
      <c r="BC63" s="280"/>
      <c r="BD63" s="280"/>
      <c r="BE63" s="280"/>
      <c r="BF63" s="280"/>
      <c r="BG63" s="286" t="s">
        <v>1099</v>
      </c>
      <c r="BH63" s="68">
        <v>29388.63</v>
      </c>
      <c r="BI63" s="68">
        <v>3093.5360000000001</v>
      </c>
      <c r="BJ63" s="69"/>
      <c r="BK63" s="69"/>
      <c r="BL63" s="69"/>
      <c r="BM63" s="69"/>
      <c r="BN63" s="31"/>
      <c r="BO63" s="223">
        <v>0</v>
      </c>
      <c r="BP63" s="223">
        <v>0</v>
      </c>
      <c r="BQ63" s="223">
        <v>0</v>
      </c>
      <c r="BR63" s="223" t="e">
        <v>#N/A</v>
      </c>
      <c r="BS63" s="227" t="e">
        <v>#N/A</v>
      </c>
      <c r="BT63" s="227" t="e">
        <v>#N/A</v>
      </c>
      <c r="BU63" s="227" t="e">
        <v>#N/A</v>
      </c>
      <c r="BV63" s="227" t="e">
        <v>#N/A</v>
      </c>
      <c r="BW63" s="223" t="s">
        <v>1099</v>
      </c>
      <c r="BX63" s="223">
        <v>4548672</v>
      </c>
      <c r="BY63" s="223">
        <v>613527.6</v>
      </c>
      <c r="BZ63" s="258" t="s">
        <v>1161</v>
      </c>
      <c r="CA63" s="258" t="s">
        <v>1162</v>
      </c>
      <c r="CB63" s="258">
        <v>83300000</v>
      </c>
      <c r="CC63" s="275" t="s">
        <v>1162</v>
      </c>
      <c r="CD63" s="275">
        <v>12900000</v>
      </c>
      <c r="CE63" s="258" t="s">
        <v>1099</v>
      </c>
      <c r="CF63" s="258">
        <v>4439.317</v>
      </c>
      <c r="CG63" s="258" t="s">
        <v>1161</v>
      </c>
      <c r="CH63" s="258">
        <v>7.2578810000000002</v>
      </c>
      <c r="CI63" s="258">
        <v>168154.4</v>
      </c>
      <c r="CJ63" s="258" t="s">
        <v>1099</v>
      </c>
      <c r="CK63" s="258">
        <v>1108019</v>
      </c>
      <c r="CL63" s="258"/>
      <c r="CM63" s="258"/>
      <c r="CN63" s="258"/>
    </row>
    <row r="64" spans="1:92"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0"/>
      <c r="V64" s="258">
        <v>1</v>
      </c>
      <c r="W64" s="170"/>
      <c r="X64" s="258">
        <v>1</v>
      </c>
      <c r="Y64" s="170"/>
      <c r="Z64" s="37">
        <v>1</v>
      </c>
      <c r="AA64" s="170"/>
      <c r="AB64" s="199" t="s">
        <v>19</v>
      </c>
      <c r="AC64" s="196" t="s">
        <v>1157</v>
      </c>
      <c r="AD64" s="171" t="s">
        <v>837</v>
      </c>
      <c r="AE64" s="171" t="s">
        <v>1098</v>
      </c>
      <c r="AF64" s="171" t="s">
        <v>837</v>
      </c>
      <c r="AG64" s="196"/>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0" t="s">
        <v>1099</v>
      </c>
      <c r="AZ64" s="291">
        <v>202969.25</v>
      </c>
      <c r="BA64" s="291">
        <v>7435.1768000000002</v>
      </c>
      <c r="BB64" s="280"/>
      <c r="BC64" s="280"/>
      <c r="BD64" s="280"/>
      <c r="BE64" s="280"/>
      <c r="BF64" s="280"/>
      <c r="BG64" s="286" t="s">
        <v>1099</v>
      </c>
      <c r="BH64" s="68">
        <v>208980.6</v>
      </c>
      <c r="BI64" s="68">
        <v>10417.75</v>
      </c>
      <c r="BJ64" s="69"/>
      <c r="BK64" s="69"/>
      <c r="BL64" s="69"/>
      <c r="BM64" s="69"/>
      <c r="BN64" s="31"/>
      <c r="BO64" s="223">
        <v>0</v>
      </c>
      <c r="BP64" s="223">
        <v>0</v>
      </c>
      <c r="BQ64" s="223">
        <v>0</v>
      </c>
      <c r="BR64" s="223" t="e">
        <v>#N/A</v>
      </c>
      <c r="BS64" s="227" t="e">
        <v>#N/A</v>
      </c>
      <c r="BT64" s="227" t="e">
        <v>#N/A</v>
      </c>
      <c r="BU64" s="227" t="e">
        <v>#N/A</v>
      </c>
      <c r="BV64" s="227" t="e">
        <v>#N/A</v>
      </c>
      <c r="BW64" s="223" t="s">
        <v>1099</v>
      </c>
      <c r="BX64" s="223">
        <v>29200000</v>
      </c>
      <c r="BY64" s="223">
        <v>2361766</v>
      </c>
      <c r="BZ64" s="258" t="s">
        <v>1161</v>
      </c>
      <c r="CA64" s="258">
        <v>2652268</v>
      </c>
      <c r="CB64" s="258">
        <v>396000000</v>
      </c>
      <c r="CC64" s="275">
        <v>112937.7</v>
      </c>
      <c r="CD64" s="275">
        <v>26800000</v>
      </c>
      <c r="CE64" s="258" t="s">
        <v>1099</v>
      </c>
      <c r="CF64" s="258">
        <v>54585.09</v>
      </c>
      <c r="CG64" s="258" t="s">
        <v>1161</v>
      </c>
      <c r="CH64" s="258">
        <v>1512.269</v>
      </c>
      <c r="CI64" s="258">
        <v>1027177</v>
      </c>
      <c r="CJ64" s="258" t="s">
        <v>1099</v>
      </c>
      <c r="CK64" s="258">
        <v>6320400</v>
      </c>
      <c r="CL64" s="258"/>
      <c r="CM64" s="258"/>
      <c r="CN64" s="258"/>
    </row>
    <row r="65" spans="1:92" s="4" customFormat="1" ht="58.35" customHeight="1" thickBot="1" x14ac:dyDescent="0.3">
      <c r="A65" s="21" t="str">
        <f t="shared" si="3"/>
        <v>Indicator 64 - Total debt/EBITDA</v>
      </c>
      <c r="B65" s="22">
        <f t="shared" si="2"/>
        <v>64</v>
      </c>
      <c r="C65" s="6" t="s">
        <v>71</v>
      </c>
      <c r="D65" s="8" t="str">
        <f t="shared" si="1"/>
        <v>ID64</v>
      </c>
      <c r="E65" s="8"/>
      <c r="F65" s="210" t="s">
        <v>292</v>
      </c>
      <c r="G65" s="29" t="s">
        <v>227</v>
      </c>
      <c r="H65" s="30" t="s">
        <v>550</v>
      </c>
      <c r="I65" s="14" t="s">
        <v>18</v>
      </c>
      <c r="J65" s="10" t="s">
        <v>721</v>
      </c>
      <c r="K65" s="11" t="s">
        <v>701</v>
      </c>
      <c r="L65" s="9" t="s">
        <v>412</v>
      </c>
      <c r="M65" s="14" t="s">
        <v>841</v>
      </c>
      <c r="N65" s="28">
        <v>1</v>
      </c>
      <c r="O65" s="59"/>
      <c r="P65" s="59">
        <v>1</v>
      </c>
      <c r="Q65" s="59"/>
      <c r="R65" s="59">
        <v>1</v>
      </c>
      <c r="S65" s="59"/>
      <c r="T65" s="59"/>
      <c r="U65" s="170"/>
      <c r="V65" s="258">
        <v>1</v>
      </c>
      <c r="W65" s="170"/>
      <c r="X65" s="258">
        <v>1</v>
      </c>
      <c r="Y65" s="170"/>
      <c r="Z65" s="37">
        <v>1</v>
      </c>
      <c r="AA65" s="170"/>
      <c r="AB65" s="199" t="s">
        <v>19</v>
      </c>
      <c r="AC65" s="196" t="s">
        <v>1154</v>
      </c>
      <c r="AD65" s="171" t="s">
        <v>837</v>
      </c>
      <c r="AE65" s="171" t="s">
        <v>1098</v>
      </c>
      <c r="AF65" s="171" t="s">
        <v>837</v>
      </c>
      <c r="AG65" s="196"/>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0" t="s">
        <v>1099</v>
      </c>
      <c r="AZ65" s="291">
        <v>4.5284538000000003</v>
      </c>
      <c r="BA65" s="291">
        <v>2.4769738000000001</v>
      </c>
      <c r="BB65" s="280"/>
      <c r="BC65" s="280"/>
      <c r="BD65" s="280"/>
      <c r="BE65" s="280"/>
      <c r="BF65" s="280"/>
      <c r="BG65" s="286" t="s">
        <v>1099</v>
      </c>
      <c r="BH65" s="68">
        <v>6.2019729999999997</v>
      </c>
      <c r="BI65" s="68">
        <v>4.9040559999999997</v>
      </c>
      <c r="BJ65" s="69"/>
      <c r="BK65" s="69"/>
      <c r="BL65" s="69"/>
      <c r="BM65" s="69"/>
      <c r="BN65" s="31"/>
      <c r="BO65" s="223">
        <v>0</v>
      </c>
      <c r="BP65" s="223">
        <v>0</v>
      </c>
      <c r="BQ65" s="223">
        <v>0</v>
      </c>
      <c r="BR65" s="223" t="e">
        <v>#N/A</v>
      </c>
      <c r="BS65" s="227" t="e">
        <v>#N/A</v>
      </c>
      <c r="BT65" s="227" t="e">
        <v>#N/A</v>
      </c>
      <c r="BU65" s="227" t="e">
        <v>#N/A</v>
      </c>
      <c r="BV65" s="227" t="e">
        <v>#N/A</v>
      </c>
      <c r="BW65" s="223" t="s">
        <v>1099</v>
      </c>
      <c r="BX65" s="223">
        <v>4.6548590000000001</v>
      </c>
      <c r="BY65" s="223">
        <v>2.8297910000000002</v>
      </c>
      <c r="BZ65" s="258" t="s">
        <v>1161</v>
      </c>
      <c r="CA65" s="258">
        <v>-86.003280000000004</v>
      </c>
      <c r="CB65" s="258">
        <v>110.6923</v>
      </c>
      <c r="CC65" s="275">
        <v>-69.639269999999996</v>
      </c>
      <c r="CD65" s="275">
        <v>97.90804</v>
      </c>
      <c r="CE65" s="258" t="s">
        <v>1099</v>
      </c>
      <c r="CF65" s="258">
        <v>4.7565600000000003</v>
      </c>
      <c r="CG65" s="258" t="s">
        <v>1161</v>
      </c>
      <c r="CH65" s="258">
        <v>-28.690670000000001</v>
      </c>
      <c r="CI65" s="258">
        <v>42.720230000000001</v>
      </c>
      <c r="CJ65" s="258" t="s">
        <v>1099</v>
      </c>
      <c r="CK65" s="258">
        <v>3.1487690000000002</v>
      </c>
      <c r="CL65" s="258"/>
      <c r="CM65" s="258"/>
      <c r="CN65" s="258"/>
    </row>
    <row r="66" spans="1:92" s="4" customFormat="1" ht="27.6" hidden="1" customHeight="1" thickBot="1" x14ac:dyDescent="0.3">
      <c r="A66" s="21" t="str">
        <f t="shared" ref="A66:A90" si="4">CONCATENATE(C$2," ",B66," - ",C66)</f>
        <v>Indicator 65 - Total debt per interest due/Total debt per interest due older than 30 days</v>
      </c>
      <c r="B66" s="271">
        <f t="shared" si="2"/>
        <v>65</v>
      </c>
      <c r="C66" s="6" t="s">
        <v>72</v>
      </c>
      <c r="D66" s="8" t="str">
        <f t="shared" si="1"/>
        <v>ID65</v>
      </c>
      <c r="E66" s="208"/>
      <c r="F66" s="214" t="s">
        <v>292</v>
      </c>
      <c r="G66" s="29" t="s">
        <v>228</v>
      </c>
      <c r="H66" s="30" t="s">
        <v>551</v>
      </c>
      <c r="I66" s="14" t="s">
        <v>18</v>
      </c>
      <c r="J66" s="10" t="s">
        <v>716</v>
      </c>
      <c r="K66" s="11" t="s">
        <v>702</v>
      </c>
      <c r="L66" s="9" t="s">
        <v>413</v>
      </c>
      <c r="M66" s="14" t="s">
        <v>1068</v>
      </c>
      <c r="N66" s="28"/>
      <c r="O66" s="59"/>
      <c r="P66" s="59">
        <v>1</v>
      </c>
      <c r="Q66" s="59"/>
      <c r="R66" s="59">
        <v>1</v>
      </c>
      <c r="S66" s="59"/>
      <c r="T66" s="59">
        <v>1</v>
      </c>
      <c r="U66" s="170"/>
      <c r="V66" s="258">
        <v>1</v>
      </c>
      <c r="W66" s="170"/>
      <c r="X66" s="258">
        <v>1</v>
      </c>
      <c r="Y66" s="170"/>
      <c r="Z66" s="37"/>
      <c r="AA66" s="170"/>
      <c r="AB66" s="199" t="s">
        <v>19</v>
      </c>
      <c r="AC66" s="196" t="s">
        <v>1154</v>
      </c>
      <c r="AD66" s="171" t="s">
        <v>12</v>
      </c>
      <c r="AE66" s="171" t="s">
        <v>12</v>
      </c>
      <c r="AF66" s="171" t="s">
        <v>837</v>
      </c>
      <c r="AG66" s="196"/>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0" t="s">
        <v>1098</v>
      </c>
      <c r="AZ66" s="291" t="s">
        <v>1098</v>
      </c>
      <c r="BA66" s="291" t="s">
        <v>1098</v>
      </c>
      <c r="BB66" s="280"/>
      <c r="BC66" s="280"/>
      <c r="BD66" s="280"/>
      <c r="BE66" s="280"/>
      <c r="BF66" s="280"/>
      <c r="BG66" s="286">
        <v>0</v>
      </c>
      <c r="BH66" s="68"/>
      <c r="BI66" s="68"/>
      <c r="BJ66" s="69"/>
      <c r="BK66" s="69"/>
      <c r="BL66" s="69"/>
      <c r="BM66" s="69"/>
      <c r="BN66" s="31"/>
      <c r="BO66" s="223">
        <v>0</v>
      </c>
      <c r="BP66" s="223">
        <v>0</v>
      </c>
      <c r="BQ66" s="223">
        <v>0</v>
      </c>
      <c r="BR66" s="223" t="s">
        <v>1162</v>
      </c>
      <c r="BS66" s="227" t="s">
        <v>1213</v>
      </c>
      <c r="BT66" s="227" t="s">
        <v>1213</v>
      </c>
      <c r="BU66" s="227" t="s">
        <v>1213</v>
      </c>
      <c r="BV66" s="227" t="s">
        <v>1213</v>
      </c>
      <c r="BW66" s="223">
        <v>0</v>
      </c>
      <c r="BX66" s="223">
        <v>0</v>
      </c>
      <c r="BY66" s="223">
        <v>0</v>
      </c>
      <c r="BZ66" s="258" t="s">
        <v>1162</v>
      </c>
      <c r="CA66" s="258" t="s">
        <v>1213</v>
      </c>
      <c r="CB66" s="258" t="s">
        <v>1213</v>
      </c>
      <c r="CC66" s="275" t="s">
        <v>1213</v>
      </c>
      <c r="CD66" s="275" t="s">
        <v>1213</v>
      </c>
      <c r="CE66" s="258">
        <v>0</v>
      </c>
      <c r="CF66" s="258">
        <v>0</v>
      </c>
      <c r="CG66" s="258" t="s">
        <v>1161</v>
      </c>
      <c r="CH66" s="258">
        <v>1</v>
      </c>
      <c r="CI66" s="258">
        <v>8.6032390000000003</v>
      </c>
      <c r="CJ66" s="258">
        <v>0</v>
      </c>
      <c r="CK66" s="258">
        <v>0</v>
      </c>
      <c r="CL66" s="258"/>
      <c r="CM66" s="258"/>
      <c r="CN66" s="258"/>
    </row>
    <row r="67" spans="1:92" s="4" customFormat="1" ht="58.35" customHeight="1" thickBot="1" x14ac:dyDescent="0.3">
      <c r="A67" s="21" t="str">
        <f t="shared" si="4"/>
        <v>Indicator 66 - Max debt/EBITDA - 1 year</v>
      </c>
      <c r="B67" s="22">
        <f t="shared" si="2"/>
        <v>66</v>
      </c>
      <c r="C67" s="6" t="s">
        <v>73</v>
      </c>
      <c r="D67" s="8" t="str">
        <f t="shared" ref="D67:D125" si="5">CONCATENATE("ID",B67)</f>
        <v>ID66</v>
      </c>
      <c r="E67" s="8"/>
      <c r="F67" s="211" t="s">
        <v>292</v>
      </c>
      <c r="G67" s="29" t="s">
        <v>229</v>
      </c>
      <c r="H67" s="30" t="s">
        <v>552</v>
      </c>
      <c r="I67" s="14" t="s">
        <v>18</v>
      </c>
      <c r="J67" s="10" t="s">
        <v>718</v>
      </c>
      <c r="K67" s="11" t="s">
        <v>701</v>
      </c>
      <c r="L67" s="9" t="s">
        <v>1082</v>
      </c>
      <c r="M67" s="14" t="s">
        <v>1101</v>
      </c>
      <c r="N67" s="28">
        <v>1</v>
      </c>
      <c r="O67" s="59"/>
      <c r="P67" s="59">
        <v>1</v>
      </c>
      <c r="Q67" s="59"/>
      <c r="R67" s="59"/>
      <c r="S67" s="59"/>
      <c r="T67" s="59"/>
      <c r="U67" s="170"/>
      <c r="V67" s="258">
        <v>1</v>
      </c>
      <c r="W67" s="170"/>
      <c r="X67" s="258">
        <v>1</v>
      </c>
      <c r="Y67" s="170"/>
      <c r="Z67" s="37">
        <v>1</v>
      </c>
      <c r="AA67" s="170"/>
      <c r="AB67" s="199" t="s">
        <v>19</v>
      </c>
      <c r="AC67" s="196" t="s">
        <v>1154</v>
      </c>
      <c r="AD67" s="171" t="s">
        <v>837</v>
      </c>
      <c r="AE67" s="171" t="s">
        <v>1098</v>
      </c>
      <c r="AF67" s="171" t="s">
        <v>837</v>
      </c>
      <c r="AG67" s="196"/>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0" t="s">
        <v>1099</v>
      </c>
      <c r="AZ67" s="291">
        <v>4.5284538000000003</v>
      </c>
      <c r="BA67" s="291">
        <v>2.4769738000000001</v>
      </c>
      <c r="BB67" s="280"/>
      <c r="BC67" s="280"/>
      <c r="BD67" s="280"/>
      <c r="BE67" s="280"/>
      <c r="BF67" s="280"/>
      <c r="BG67" s="286" t="s">
        <v>1099</v>
      </c>
      <c r="BH67" s="68">
        <v>6.2019729999999997</v>
      </c>
      <c r="BI67" s="68">
        <v>4.9040559999999997</v>
      </c>
      <c r="BJ67" s="69"/>
      <c r="BK67" s="69"/>
      <c r="BL67" s="69"/>
      <c r="BM67" s="69"/>
      <c r="BN67" s="31"/>
      <c r="BO67" s="223">
        <v>0</v>
      </c>
      <c r="BP67" s="223">
        <v>0</v>
      </c>
      <c r="BQ67" s="223">
        <v>0</v>
      </c>
      <c r="BR67" s="223" t="e">
        <v>#N/A</v>
      </c>
      <c r="BS67" s="227" t="e">
        <v>#N/A</v>
      </c>
      <c r="BT67" s="227" t="e">
        <v>#N/A</v>
      </c>
      <c r="BU67" s="227" t="e">
        <v>#N/A</v>
      </c>
      <c r="BV67" s="227" t="e">
        <v>#N/A</v>
      </c>
      <c r="BW67" s="223" t="s">
        <v>1099</v>
      </c>
      <c r="BX67" s="223">
        <v>4.6548590000000001</v>
      </c>
      <c r="BY67" s="223">
        <v>2.8297910000000002</v>
      </c>
      <c r="BZ67" s="258" t="s">
        <v>1161</v>
      </c>
      <c r="CA67" s="258">
        <v>-86.003280000000004</v>
      </c>
      <c r="CB67" s="258">
        <v>110.6923</v>
      </c>
      <c r="CC67" s="275">
        <v>-69.639269999999996</v>
      </c>
      <c r="CD67" s="275">
        <v>97.90804</v>
      </c>
      <c r="CE67" s="258" t="s">
        <v>1099</v>
      </c>
      <c r="CF67" s="258">
        <v>4.7565600000000003</v>
      </c>
      <c r="CG67" s="258" t="s">
        <v>1161</v>
      </c>
      <c r="CH67" s="258">
        <v>-28.690670000000001</v>
      </c>
      <c r="CI67" s="258">
        <v>42.720230000000001</v>
      </c>
      <c r="CJ67" s="258" t="s">
        <v>1099</v>
      </c>
      <c r="CK67" s="258">
        <v>3.1487690000000002</v>
      </c>
      <c r="CL67" s="258"/>
      <c r="CM67" s="258"/>
      <c r="CN67" s="258"/>
    </row>
    <row r="68" spans="1:92"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0"/>
      <c r="V68" s="258">
        <v>1</v>
      </c>
      <c r="W68" s="170"/>
      <c r="X68" s="258">
        <v>1</v>
      </c>
      <c r="Y68" s="170"/>
      <c r="Z68" s="37">
        <v>1</v>
      </c>
      <c r="AA68" s="170"/>
      <c r="AB68" s="199" t="s">
        <v>19</v>
      </c>
      <c r="AC68" s="196" t="s">
        <v>1154</v>
      </c>
      <c r="AD68" s="171" t="s">
        <v>837</v>
      </c>
      <c r="AE68" s="171" t="s">
        <v>1098</v>
      </c>
      <c r="AF68" s="171" t="s">
        <v>837</v>
      </c>
      <c r="AG68" s="196"/>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0" t="s">
        <v>1099</v>
      </c>
      <c r="AZ68" s="291">
        <v>4.5284538000000003</v>
      </c>
      <c r="BA68" s="291">
        <v>2.4769738000000001</v>
      </c>
      <c r="BB68" s="280"/>
      <c r="BC68" s="280"/>
      <c r="BD68" s="280"/>
      <c r="BE68" s="280"/>
      <c r="BF68" s="280"/>
      <c r="BG68" s="286" t="s">
        <v>1099</v>
      </c>
      <c r="BH68" s="68">
        <v>6.2019729999999997</v>
      </c>
      <c r="BI68" s="68">
        <v>4.9040559999999997</v>
      </c>
      <c r="BJ68" s="69"/>
      <c r="BK68" s="69"/>
      <c r="BL68" s="69"/>
      <c r="BM68" s="69"/>
      <c r="BN68" s="31"/>
      <c r="BO68" s="223">
        <v>0</v>
      </c>
      <c r="BP68" s="223">
        <v>0</v>
      </c>
      <c r="BQ68" s="223">
        <v>0</v>
      </c>
      <c r="BR68" s="223" t="e">
        <v>#N/A</v>
      </c>
      <c r="BS68" s="227" t="e">
        <v>#N/A</v>
      </c>
      <c r="BT68" s="227" t="e">
        <v>#N/A</v>
      </c>
      <c r="BU68" s="227" t="e">
        <v>#N/A</v>
      </c>
      <c r="BV68" s="227" t="e">
        <v>#N/A</v>
      </c>
      <c r="BW68" s="223" t="s">
        <v>1099</v>
      </c>
      <c r="BX68" s="223">
        <v>4.6548590000000001</v>
      </c>
      <c r="BY68" s="223">
        <v>2.8297910000000002</v>
      </c>
      <c r="BZ68" s="258" t="s">
        <v>1161</v>
      </c>
      <c r="CA68" s="258">
        <v>-86.003280000000004</v>
      </c>
      <c r="CB68" s="258">
        <v>110.6923</v>
      </c>
      <c r="CC68" s="275">
        <v>-69.639269999999996</v>
      </c>
      <c r="CD68" s="275">
        <v>97.90804</v>
      </c>
      <c r="CE68" s="258" t="s">
        <v>1099</v>
      </c>
      <c r="CF68" s="258">
        <v>4.7565600000000003</v>
      </c>
      <c r="CG68" s="258" t="s">
        <v>1161</v>
      </c>
      <c r="CH68" s="258">
        <v>-28.690670000000001</v>
      </c>
      <c r="CI68" s="258">
        <v>42.720230000000001</v>
      </c>
      <c r="CJ68" s="258" t="s">
        <v>1099</v>
      </c>
      <c r="CK68" s="258">
        <v>3.1487690000000002</v>
      </c>
      <c r="CL68" s="258"/>
      <c r="CM68" s="258"/>
      <c r="CN68" s="258"/>
    </row>
    <row r="69" spans="1:92"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0"/>
      <c r="V69" s="258">
        <v>1</v>
      </c>
      <c r="W69" s="170"/>
      <c r="X69" s="258">
        <v>1</v>
      </c>
      <c r="Y69" s="170"/>
      <c r="Z69" s="37">
        <v>1</v>
      </c>
      <c r="AA69" s="170"/>
      <c r="AB69" s="199" t="s">
        <v>19</v>
      </c>
      <c r="AC69" s="196" t="s">
        <v>1154</v>
      </c>
      <c r="AD69" s="171" t="s">
        <v>837</v>
      </c>
      <c r="AE69" s="171" t="s">
        <v>1098</v>
      </c>
      <c r="AF69" s="171" t="s">
        <v>837</v>
      </c>
      <c r="AG69" s="202"/>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0" t="s">
        <v>1099</v>
      </c>
      <c r="AZ69" s="291">
        <v>0.38435042000000003</v>
      </c>
      <c r="BA69" s="291">
        <v>0.25999987000000002</v>
      </c>
      <c r="BB69" s="280"/>
      <c r="BC69" s="280"/>
      <c r="BD69" s="280"/>
      <c r="BE69" s="280"/>
      <c r="BF69" s="280"/>
      <c r="BG69" s="286" t="s">
        <v>1099</v>
      </c>
      <c r="BH69" s="68">
        <v>0.4982336</v>
      </c>
      <c r="BI69" s="68">
        <v>0.34197319999999998</v>
      </c>
      <c r="BJ69" s="69"/>
      <c r="BK69" s="69"/>
      <c r="BL69" s="69"/>
      <c r="BM69" s="69"/>
      <c r="BN69" s="31"/>
      <c r="BO69" s="223">
        <v>0</v>
      </c>
      <c r="BP69" s="223">
        <v>0</v>
      </c>
      <c r="BQ69" s="223">
        <v>0</v>
      </c>
      <c r="BR69" s="223" t="e">
        <v>#N/A</v>
      </c>
      <c r="BS69" s="227" t="e">
        <v>#N/A</v>
      </c>
      <c r="BT69" s="227" t="e">
        <v>#N/A</v>
      </c>
      <c r="BU69" s="227" t="e">
        <v>#N/A</v>
      </c>
      <c r="BV69" s="227" t="e">
        <v>#N/A</v>
      </c>
      <c r="BW69" s="223" t="s">
        <v>1099</v>
      </c>
      <c r="BX69" s="223">
        <v>0.35551359999999999</v>
      </c>
      <c r="BY69" s="223">
        <v>0.33970270000000002</v>
      </c>
      <c r="BZ69" s="258" t="s">
        <v>1161</v>
      </c>
      <c r="CA69" s="258" t="s">
        <v>1162</v>
      </c>
      <c r="CB69" s="258">
        <v>23.231020000000001</v>
      </c>
      <c r="CC69" s="275" t="s">
        <v>1162</v>
      </c>
      <c r="CD69" s="275">
        <v>13.81786</v>
      </c>
      <c r="CE69" s="258" t="s">
        <v>1099</v>
      </c>
      <c r="CF69" s="258">
        <v>0.76002539999999996</v>
      </c>
      <c r="CG69" s="258" t="s">
        <v>1161</v>
      </c>
      <c r="CH69" s="258">
        <v>6.9140800000000002E-2</v>
      </c>
      <c r="CI69" s="258">
        <v>78.063689999999994</v>
      </c>
      <c r="CJ69" s="258" t="s">
        <v>1099</v>
      </c>
      <c r="CK69" s="258">
        <v>0.51998869999999997</v>
      </c>
      <c r="CL69" s="258"/>
      <c r="CM69" s="258"/>
      <c r="CN69" s="258"/>
    </row>
    <row r="70" spans="1:92"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0"/>
      <c r="V70" s="258">
        <v>1</v>
      </c>
      <c r="W70" s="170"/>
      <c r="X70" s="258">
        <v>1</v>
      </c>
      <c r="Y70" s="170">
        <v>1</v>
      </c>
      <c r="Z70" s="37">
        <v>1</v>
      </c>
      <c r="AA70" s="170"/>
      <c r="AB70" s="199" t="s">
        <v>19</v>
      </c>
      <c r="AC70" s="200" t="s">
        <v>1154</v>
      </c>
      <c r="AD70" s="171" t="s">
        <v>837</v>
      </c>
      <c r="AE70" s="171" t="s">
        <v>1098</v>
      </c>
      <c r="AF70" s="171" t="s">
        <v>837</v>
      </c>
      <c r="AG70" s="200"/>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0">
        <v>0</v>
      </c>
      <c r="AZ70" s="291" t="s">
        <v>1098</v>
      </c>
      <c r="BA70" s="291" t="s">
        <v>1098</v>
      </c>
      <c r="BB70" s="282"/>
      <c r="BC70" s="282"/>
      <c r="BD70" s="282"/>
      <c r="BE70" s="282"/>
      <c r="BF70" s="282"/>
      <c r="BG70" s="286">
        <v>0</v>
      </c>
      <c r="BH70" s="68"/>
      <c r="BI70" s="68"/>
      <c r="BJ70" s="71"/>
      <c r="BK70" s="71"/>
      <c r="BL70" s="71"/>
      <c r="BM70" s="71"/>
      <c r="BN70" s="34"/>
      <c r="BO70" s="223">
        <v>0</v>
      </c>
      <c r="BP70" s="223">
        <v>0</v>
      </c>
      <c r="BQ70" s="223">
        <v>0</v>
      </c>
      <c r="BR70" s="223" t="e">
        <v>#N/A</v>
      </c>
      <c r="BS70" s="227" t="e">
        <v>#N/A</v>
      </c>
      <c r="BT70" s="227" t="e">
        <v>#N/A</v>
      </c>
      <c r="BU70" s="227" t="e">
        <v>#N/A</v>
      </c>
      <c r="BV70" s="227" t="e">
        <v>#N/A</v>
      </c>
      <c r="BW70" s="223">
        <v>0</v>
      </c>
      <c r="BX70" s="276">
        <v>0</v>
      </c>
      <c r="BY70" s="276">
        <v>0</v>
      </c>
      <c r="BZ70" s="258" t="s">
        <v>1161</v>
      </c>
      <c r="CA70" s="277">
        <v>-0.9848943</v>
      </c>
      <c r="CB70" s="277">
        <v>79.503979999999999</v>
      </c>
      <c r="CC70" s="275">
        <v>-0.9945541</v>
      </c>
      <c r="CD70" s="275">
        <v>60.985509999999998</v>
      </c>
      <c r="CE70" s="258">
        <v>0</v>
      </c>
      <c r="CF70" s="258">
        <v>0</v>
      </c>
      <c r="CG70" s="258" t="s">
        <v>1161</v>
      </c>
      <c r="CH70" s="258">
        <v>-0.99521079999999995</v>
      </c>
      <c r="CI70" s="258">
        <v>16.285260000000001</v>
      </c>
      <c r="CJ70" s="258">
        <v>0</v>
      </c>
      <c r="CK70" s="258">
        <v>0</v>
      </c>
      <c r="CL70" s="258"/>
      <c r="CM70" s="258"/>
      <c r="CN70" s="258"/>
    </row>
    <row r="71" spans="1:92"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0"/>
      <c r="V71" s="258">
        <v>1</v>
      </c>
      <c r="W71" s="170"/>
      <c r="X71" s="258"/>
      <c r="Y71" s="170"/>
      <c r="Z71" s="37">
        <v>1</v>
      </c>
      <c r="AA71" s="170"/>
      <c r="AB71" s="199" t="s">
        <v>19</v>
      </c>
      <c r="AC71" s="200" t="s">
        <v>1154</v>
      </c>
      <c r="AD71" s="171" t="s">
        <v>837</v>
      </c>
      <c r="AE71" s="171" t="s">
        <v>1098</v>
      </c>
      <c r="AF71" s="171" t="s">
        <v>837</v>
      </c>
      <c r="AG71" s="194"/>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0">
        <v>0</v>
      </c>
      <c r="AZ71" s="291" t="s">
        <v>1098</v>
      </c>
      <c r="BA71" s="291" t="s">
        <v>1098</v>
      </c>
      <c r="BB71" s="282"/>
      <c r="BC71" s="282"/>
      <c r="BD71" s="282"/>
      <c r="BE71" s="282"/>
      <c r="BF71" s="282"/>
      <c r="BG71" s="286">
        <v>0</v>
      </c>
      <c r="BH71" s="68"/>
      <c r="BI71" s="68"/>
      <c r="BJ71" s="71"/>
      <c r="BK71" s="71"/>
      <c r="BL71" s="71"/>
      <c r="BM71" s="71"/>
      <c r="BN71" s="34"/>
      <c r="BO71" s="223">
        <v>0</v>
      </c>
      <c r="BP71" s="223">
        <v>0</v>
      </c>
      <c r="BQ71" s="223">
        <v>0</v>
      </c>
      <c r="BR71" s="223" t="e">
        <v>#N/A</v>
      </c>
      <c r="BS71" s="227" t="e">
        <v>#N/A</v>
      </c>
      <c r="BT71" s="227" t="e">
        <v>#N/A</v>
      </c>
      <c r="BU71" s="227" t="e">
        <v>#N/A</v>
      </c>
      <c r="BV71" s="227" t="e">
        <v>#N/A</v>
      </c>
      <c r="BW71" s="223">
        <v>0</v>
      </c>
      <c r="BX71" s="276">
        <v>0</v>
      </c>
      <c r="BY71" s="276">
        <v>0</v>
      </c>
      <c r="BZ71" s="258" t="s">
        <v>1161</v>
      </c>
      <c r="CA71" s="277">
        <v>-16.758220000000001</v>
      </c>
      <c r="CB71" s="277">
        <v>14.234450000000001</v>
      </c>
      <c r="CC71" s="275">
        <v>-16.72832</v>
      </c>
      <c r="CD71" s="275">
        <v>19.754449999999999</v>
      </c>
      <c r="CE71" s="258">
        <v>0</v>
      </c>
      <c r="CF71" s="258">
        <v>0</v>
      </c>
      <c r="CG71" s="258" t="e">
        <v>#N/A</v>
      </c>
      <c r="CH71" s="258" t="e">
        <v>#N/A</v>
      </c>
      <c r="CI71" s="258" t="e">
        <v>#N/A</v>
      </c>
      <c r="CJ71" s="258">
        <v>0</v>
      </c>
      <c r="CK71" s="258">
        <v>0</v>
      </c>
      <c r="CL71" s="258"/>
      <c r="CM71" s="258"/>
      <c r="CN71" s="258"/>
    </row>
    <row r="72" spans="1:92"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0"/>
      <c r="V72" s="258">
        <v>1</v>
      </c>
      <c r="W72" s="170"/>
      <c r="X72" s="258">
        <v>1</v>
      </c>
      <c r="Y72" s="170"/>
      <c r="Z72" s="37">
        <v>1</v>
      </c>
      <c r="AA72" s="170"/>
      <c r="AB72" s="199" t="s">
        <v>19</v>
      </c>
      <c r="AC72" s="200" t="s">
        <v>1154</v>
      </c>
      <c r="AD72" s="171" t="s">
        <v>837</v>
      </c>
      <c r="AE72" s="171" t="s">
        <v>1098</v>
      </c>
      <c r="AF72" s="171" t="s">
        <v>837</v>
      </c>
      <c r="AG72" s="297"/>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0">
        <v>0</v>
      </c>
      <c r="AZ72" s="291" t="s">
        <v>1098</v>
      </c>
      <c r="BA72" s="291" t="s">
        <v>1098</v>
      </c>
      <c r="BB72" s="282"/>
      <c r="BC72" s="282"/>
      <c r="BD72" s="282"/>
      <c r="BE72" s="282"/>
      <c r="BF72" s="282"/>
      <c r="BG72" s="286">
        <v>0</v>
      </c>
      <c r="BH72" s="68"/>
      <c r="BI72" s="68"/>
      <c r="BJ72" s="71"/>
      <c r="BK72" s="71"/>
      <c r="BL72" s="71"/>
      <c r="BM72" s="71"/>
      <c r="BN72" s="34"/>
      <c r="BO72" s="223">
        <v>0</v>
      </c>
      <c r="BP72" s="223">
        <v>0</v>
      </c>
      <c r="BQ72" s="223">
        <v>0</v>
      </c>
      <c r="BR72" s="223" t="e">
        <v>#N/A</v>
      </c>
      <c r="BS72" s="227" t="e">
        <v>#N/A</v>
      </c>
      <c r="BT72" s="227" t="e">
        <v>#N/A</v>
      </c>
      <c r="BU72" s="227" t="e">
        <v>#N/A</v>
      </c>
      <c r="BV72" s="227" t="e">
        <v>#N/A</v>
      </c>
      <c r="BW72" s="223">
        <v>0</v>
      </c>
      <c r="BX72" s="276">
        <v>0</v>
      </c>
      <c r="BY72" s="276">
        <v>0</v>
      </c>
      <c r="BZ72" s="258" t="s">
        <v>1161</v>
      </c>
      <c r="CA72" s="277" t="s">
        <v>1162</v>
      </c>
      <c r="CB72" s="277">
        <v>5.5128209999999997</v>
      </c>
      <c r="CC72" s="275" t="s">
        <v>1162</v>
      </c>
      <c r="CD72" s="275">
        <v>11.24408</v>
      </c>
      <c r="CE72" s="258">
        <v>0</v>
      </c>
      <c r="CF72" s="258">
        <v>0</v>
      </c>
      <c r="CG72" s="258" t="s">
        <v>1161</v>
      </c>
      <c r="CH72" s="258">
        <v>-1</v>
      </c>
      <c r="CI72" s="258">
        <v>14.716670000000001</v>
      </c>
      <c r="CJ72" s="258">
        <v>0</v>
      </c>
      <c r="CK72" s="258">
        <v>0</v>
      </c>
      <c r="CL72" s="258"/>
      <c r="CM72" s="258"/>
      <c r="CN72" s="258"/>
    </row>
    <row r="73" spans="1:92" s="17" customFormat="1" ht="72.599999999999994" hidden="1"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0"/>
      <c r="V73" s="258">
        <v>1</v>
      </c>
      <c r="W73" s="170"/>
      <c r="X73" s="258">
        <v>1</v>
      </c>
      <c r="Y73" s="170">
        <v>1</v>
      </c>
      <c r="Z73" s="37"/>
      <c r="AA73" s="170"/>
      <c r="AB73" s="199" t="s">
        <v>19</v>
      </c>
      <c r="AC73" s="200" t="s">
        <v>1154</v>
      </c>
      <c r="AD73" s="171" t="s">
        <v>837</v>
      </c>
      <c r="AE73" s="171" t="s">
        <v>1098</v>
      </c>
      <c r="AF73" s="171" t="s">
        <v>837</v>
      </c>
      <c r="AG73" s="196"/>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0" t="s">
        <v>1098</v>
      </c>
      <c r="AZ73" s="291" t="s">
        <v>1098</v>
      </c>
      <c r="BA73" s="291" t="s">
        <v>1098</v>
      </c>
      <c r="BB73" s="282"/>
      <c r="BC73" s="282"/>
      <c r="BD73" s="282"/>
      <c r="BE73" s="282"/>
      <c r="BF73" s="282"/>
      <c r="BG73" s="286" t="s">
        <v>1099</v>
      </c>
      <c r="BH73" s="68">
        <v>0.14805309999999999</v>
      </c>
      <c r="BI73" s="68">
        <v>0.11099920000000001</v>
      </c>
      <c r="BJ73" s="71"/>
      <c r="BK73" s="71"/>
      <c r="BL73" s="71"/>
      <c r="BM73" s="71"/>
      <c r="BN73" s="34"/>
      <c r="BO73" s="223">
        <v>0</v>
      </c>
      <c r="BP73" s="223">
        <v>0</v>
      </c>
      <c r="BQ73" s="223">
        <v>0</v>
      </c>
      <c r="BR73" s="223" t="e">
        <v>#N/A</v>
      </c>
      <c r="BS73" s="227" t="e">
        <v>#N/A</v>
      </c>
      <c r="BT73" s="227" t="e">
        <v>#N/A</v>
      </c>
      <c r="BU73" s="227" t="e">
        <v>#N/A</v>
      </c>
      <c r="BV73" s="227" t="e">
        <v>#N/A</v>
      </c>
      <c r="BW73" s="223" t="s">
        <v>1099</v>
      </c>
      <c r="BX73" s="276">
        <v>8.9716430000000003</v>
      </c>
      <c r="BY73" s="276">
        <v>82.776939999999996</v>
      </c>
      <c r="BZ73" s="258" t="s">
        <v>1161</v>
      </c>
      <c r="CA73" s="277" t="s">
        <v>1162</v>
      </c>
      <c r="CB73" s="277">
        <v>49.921050000000001</v>
      </c>
      <c r="CC73" s="275" t="s">
        <v>1162</v>
      </c>
      <c r="CD73" s="275">
        <v>152.57820000000001</v>
      </c>
      <c r="CE73" s="258" t="s">
        <v>1099</v>
      </c>
      <c r="CF73" s="258">
        <v>5.0548260000000003</v>
      </c>
      <c r="CG73" s="258" t="s">
        <v>1161</v>
      </c>
      <c r="CH73" s="258">
        <v>0.27730519999999997</v>
      </c>
      <c r="CI73" s="258">
        <v>54.853529999999999</v>
      </c>
      <c r="CJ73" s="258">
        <v>0</v>
      </c>
      <c r="CK73" s="258">
        <v>0</v>
      </c>
      <c r="CL73" s="258"/>
      <c r="CM73" s="258"/>
      <c r="CN73" s="258"/>
    </row>
    <row r="74" spans="1:92" s="17" customFormat="1" ht="72.599999999999994" hidden="1"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0"/>
      <c r="V74" s="258">
        <v>1</v>
      </c>
      <c r="W74" s="170"/>
      <c r="X74" s="258">
        <v>1</v>
      </c>
      <c r="Y74" s="170">
        <v>1</v>
      </c>
      <c r="Z74" s="37"/>
      <c r="AA74" s="170"/>
      <c r="AB74" s="199" t="s">
        <v>19</v>
      </c>
      <c r="AC74" s="200" t="s">
        <v>1154</v>
      </c>
      <c r="AD74" s="171" t="s">
        <v>837</v>
      </c>
      <c r="AE74" s="171" t="s">
        <v>1098</v>
      </c>
      <c r="AF74" s="171" t="s">
        <v>837</v>
      </c>
      <c r="AG74" s="196"/>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0" t="s">
        <v>1098</v>
      </c>
      <c r="AZ74" s="291" t="s">
        <v>1098</v>
      </c>
      <c r="BA74" s="291" t="s">
        <v>1098</v>
      </c>
      <c r="BB74" s="282"/>
      <c r="BC74" s="282"/>
      <c r="BD74" s="282"/>
      <c r="BE74" s="282"/>
      <c r="BF74" s="282"/>
      <c r="BG74" s="286">
        <v>0</v>
      </c>
      <c r="BH74" s="68"/>
      <c r="BI74" s="68"/>
      <c r="BJ74" s="71"/>
      <c r="BK74" s="71"/>
      <c r="BL74" s="71"/>
      <c r="BM74" s="71"/>
      <c r="BN74" s="34"/>
      <c r="BO74" s="223">
        <v>0</v>
      </c>
      <c r="BP74" s="223">
        <v>0</v>
      </c>
      <c r="BQ74" s="223">
        <v>0</v>
      </c>
      <c r="BR74" s="223" t="e">
        <v>#N/A</v>
      </c>
      <c r="BS74" s="227" t="e">
        <v>#N/A</v>
      </c>
      <c r="BT74" s="227" t="e">
        <v>#N/A</v>
      </c>
      <c r="BU74" s="227" t="e">
        <v>#N/A</v>
      </c>
      <c r="BV74" s="227" t="e">
        <v>#N/A</v>
      </c>
      <c r="BW74" s="223">
        <v>0</v>
      </c>
      <c r="BX74" s="276">
        <v>0</v>
      </c>
      <c r="BY74" s="276">
        <v>0</v>
      </c>
      <c r="BZ74" s="258" t="s">
        <v>1162</v>
      </c>
      <c r="CA74" s="277" t="s">
        <v>1213</v>
      </c>
      <c r="CB74" s="277" t="s">
        <v>1213</v>
      </c>
      <c r="CC74" s="275" t="s">
        <v>1162</v>
      </c>
      <c r="CD74" s="275">
        <v>3.3210139999999999</v>
      </c>
      <c r="CE74" s="258">
        <v>0</v>
      </c>
      <c r="CF74" s="258">
        <v>0</v>
      </c>
      <c r="CG74" s="258" t="s">
        <v>1161</v>
      </c>
      <c r="CH74" s="258">
        <v>-1</v>
      </c>
      <c r="CI74" s="258">
        <v>11.508599999999999</v>
      </c>
      <c r="CJ74" s="258">
        <v>0</v>
      </c>
      <c r="CK74" s="258">
        <v>0</v>
      </c>
      <c r="CL74" s="258"/>
      <c r="CM74" s="258"/>
      <c r="CN74" s="258"/>
    </row>
    <row r="75" spans="1:92"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0"/>
      <c r="V75" s="258">
        <v>1</v>
      </c>
      <c r="W75" s="170"/>
      <c r="X75" s="258"/>
      <c r="Y75" s="170"/>
      <c r="Z75" s="37">
        <v>1</v>
      </c>
      <c r="AA75" s="170"/>
      <c r="AB75" s="199" t="s">
        <v>19</v>
      </c>
      <c r="AC75" s="200" t="s">
        <v>1154</v>
      </c>
      <c r="AD75" s="171" t="s">
        <v>837</v>
      </c>
      <c r="AE75" s="171" t="s">
        <v>1098</v>
      </c>
      <c r="AF75" s="171" t="s">
        <v>837</v>
      </c>
      <c r="AG75" s="194"/>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0">
        <v>0</v>
      </c>
      <c r="AZ75" s="291" t="s">
        <v>1098</v>
      </c>
      <c r="BA75" s="291" t="s">
        <v>1098</v>
      </c>
      <c r="BB75" s="282"/>
      <c r="BC75" s="282"/>
      <c r="BD75" s="282"/>
      <c r="BE75" s="282"/>
      <c r="BF75" s="282"/>
      <c r="BG75" s="286">
        <v>0</v>
      </c>
      <c r="BH75" s="68"/>
      <c r="BI75" s="68"/>
      <c r="BJ75" s="71"/>
      <c r="BK75" s="71"/>
      <c r="BL75" s="71"/>
      <c r="BM75" s="71"/>
      <c r="BN75" s="34"/>
      <c r="BO75" s="223">
        <v>0</v>
      </c>
      <c r="BP75" s="223">
        <v>0</v>
      </c>
      <c r="BQ75" s="223">
        <v>0</v>
      </c>
      <c r="BR75" s="223" t="e">
        <v>#N/A</v>
      </c>
      <c r="BS75" s="227" t="e">
        <v>#N/A</v>
      </c>
      <c r="BT75" s="227" t="e">
        <v>#N/A</v>
      </c>
      <c r="BU75" s="227" t="e">
        <v>#N/A</v>
      </c>
      <c r="BV75" s="227" t="e">
        <v>#N/A</v>
      </c>
      <c r="BW75" s="223">
        <v>0</v>
      </c>
      <c r="BX75" s="276">
        <v>0</v>
      </c>
      <c r="BY75" s="276">
        <v>0</v>
      </c>
      <c r="BZ75" s="258" t="s">
        <v>1161</v>
      </c>
      <c r="CA75" s="277">
        <v>-0.70514790000000005</v>
      </c>
      <c r="CB75" s="277">
        <v>6.4529610000000002</v>
      </c>
      <c r="CC75" s="275" t="s">
        <v>1162</v>
      </c>
      <c r="CD75" s="275">
        <v>7.0313840000000001</v>
      </c>
      <c r="CE75" s="258">
        <v>0</v>
      </c>
      <c r="CF75" s="258">
        <v>0</v>
      </c>
      <c r="CG75" s="258" t="e">
        <v>#N/A</v>
      </c>
      <c r="CH75" s="258" t="e">
        <v>#N/A</v>
      </c>
      <c r="CI75" s="258" t="e">
        <v>#N/A</v>
      </c>
      <c r="CJ75" s="258">
        <v>0</v>
      </c>
      <c r="CK75" s="258">
        <v>0</v>
      </c>
      <c r="CL75" s="258"/>
      <c r="CM75" s="258"/>
      <c r="CN75" s="258"/>
    </row>
    <row r="76" spans="1:92"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0"/>
      <c r="V76" s="258">
        <v>1</v>
      </c>
      <c r="W76" s="170"/>
      <c r="X76" s="258"/>
      <c r="Y76" s="170"/>
      <c r="Z76" s="37">
        <v>1</v>
      </c>
      <c r="AA76" s="170"/>
      <c r="AB76" s="199" t="s">
        <v>19</v>
      </c>
      <c r="AC76" s="200" t="s">
        <v>1154</v>
      </c>
      <c r="AD76" s="171" t="s">
        <v>837</v>
      </c>
      <c r="AE76" s="171" t="s">
        <v>1098</v>
      </c>
      <c r="AF76" s="171" t="s">
        <v>837</v>
      </c>
      <c r="AG76" s="200"/>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0" t="s">
        <v>1099</v>
      </c>
      <c r="AZ76" s="291">
        <v>0.23026248999999999</v>
      </c>
      <c r="BA76" s="291">
        <v>0.1971831</v>
      </c>
      <c r="BB76" s="282"/>
      <c r="BC76" s="282"/>
      <c r="BD76" s="282"/>
      <c r="BE76" s="282"/>
      <c r="BF76" s="282"/>
      <c r="BG76" s="286" t="s">
        <v>1099</v>
      </c>
      <c r="BH76" s="68">
        <v>0.20082829999999999</v>
      </c>
      <c r="BI76" s="68">
        <v>0.18772059999999999</v>
      </c>
      <c r="BJ76" s="71"/>
      <c r="BK76" s="71"/>
      <c r="BL76" s="71"/>
      <c r="BM76" s="71"/>
      <c r="BN76" s="34"/>
      <c r="BO76" s="223">
        <v>0</v>
      </c>
      <c r="BP76" s="223">
        <v>0</v>
      </c>
      <c r="BQ76" s="223">
        <v>0</v>
      </c>
      <c r="BR76" s="223" t="e">
        <v>#N/A</v>
      </c>
      <c r="BS76" s="227" t="e">
        <v>#N/A</v>
      </c>
      <c r="BT76" s="227" t="e">
        <v>#N/A</v>
      </c>
      <c r="BU76" s="227" t="e">
        <v>#N/A</v>
      </c>
      <c r="BV76" s="227" t="e">
        <v>#N/A</v>
      </c>
      <c r="BW76" s="223" t="s">
        <v>1099</v>
      </c>
      <c r="BX76" s="276">
        <v>1.2611270000000001</v>
      </c>
      <c r="BY76" s="276">
        <v>1.4840869999999999</v>
      </c>
      <c r="BZ76" s="258" t="s">
        <v>1161</v>
      </c>
      <c r="CA76" s="277" t="s">
        <v>1162</v>
      </c>
      <c r="CB76" s="277">
        <v>13.07846</v>
      </c>
      <c r="CC76" s="275">
        <v>2.9708200000000001E-2</v>
      </c>
      <c r="CD76" s="275">
        <v>42.096409999999999</v>
      </c>
      <c r="CE76" s="258">
        <v>0</v>
      </c>
      <c r="CF76" s="258">
        <v>0</v>
      </c>
      <c r="CG76" s="258" t="e">
        <v>#N/A</v>
      </c>
      <c r="CH76" s="258" t="e">
        <v>#N/A</v>
      </c>
      <c r="CI76" s="258" t="e">
        <v>#N/A</v>
      </c>
      <c r="CJ76" s="258" t="s">
        <v>1099</v>
      </c>
      <c r="CK76" s="258">
        <v>1.7423630000000001</v>
      </c>
      <c r="CL76" s="258"/>
      <c r="CM76" s="258"/>
      <c r="CN76" s="258"/>
    </row>
    <row r="77" spans="1:92"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0"/>
      <c r="V77" s="258">
        <v>1</v>
      </c>
      <c r="W77" s="170"/>
      <c r="X77" s="258"/>
      <c r="Y77" s="170"/>
      <c r="Z77" s="37">
        <v>1</v>
      </c>
      <c r="AA77" s="170"/>
      <c r="AB77" s="199" t="s">
        <v>19</v>
      </c>
      <c r="AC77" s="200" t="s">
        <v>1154</v>
      </c>
      <c r="AD77" s="171" t="s">
        <v>837</v>
      </c>
      <c r="AE77" s="171" t="s">
        <v>1098</v>
      </c>
      <c r="AF77" s="171" t="s">
        <v>837</v>
      </c>
      <c r="AG77" s="205"/>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0">
        <v>0</v>
      </c>
      <c r="AZ77" s="291" t="s">
        <v>1098</v>
      </c>
      <c r="BA77" s="291" t="s">
        <v>1098</v>
      </c>
      <c r="BB77" s="282"/>
      <c r="BC77" s="282"/>
      <c r="BD77" s="282"/>
      <c r="BE77" s="282"/>
      <c r="BF77" s="282"/>
      <c r="BG77" s="286">
        <v>0</v>
      </c>
      <c r="BH77" s="68"/>
      <c r="BI77" s="68"/>
      <c r="BJ77" s="71"/>
      <c r="BK77" s="71"/>
      <c r="BL77" s="71"/>
      <c r="BM77" s="71"/>
      <c r="BN77" s="34"/>
      <c r="BO77" s="223">
        <v>0</v>
      </c>
      <c r="BP77" s="223">
        <v>0</v>
      </c>
      <c r="BQ77" s="223">
        <v>0</v>
      </c>
      <c r="BR77" s="223" t="e">
        <v>#N/A</v>
      </c>
      <c r="BS77" s="227" t="e">
        <v>#N/A</v>
      </c>
      <c r="BT77" s="227" t="e">
        <v>#N/A</v>
      </c>
      <c r="BU77" s="227" t="e">
        <v>#N/A</v>
      </c>
      <c r="BV77" s="227" t="e">
        <v>#N/A</v>
      </c>
      <c r="BW77" s="223">
        <v>0</v>
      </c>
      <c r="BX77" s="276">
        <v>0</v>
      </c>
      <c r="BY77" s="276">
        <v>0</v>
      </c>
      <c r="BZ77" s="258" t="s">
        <v>1161</v>
      </c>
      <c r="CA77" s="277" t="s">
        <v>1162</v>
      </c>
      <c r="CB77" s="277">
        <v>4.5153030000000003</v>
      </c>
      <c r="CC77" s="275" t="s">
        <v>1162</v>
      </c>
      <c r="CD77" s="275">
        <v>10.5923</v>
      </c>
      <c r="CE77" s="258">
        <v>0</v>
      </c>
      <c r="CF77" s="258">
        <v>0</v>
      </c>
      <c r="CG77" s="258" t="e">
        <v>#N/A</v>
      </c>
      <c r="CH77" s="258" t="e">
        <v>#N/A</v>
      </c>
      <c r="CI77" s="258" t="e">
        <v>#N/A</v>
      </c>
      <c r="CJ77" s="258">
        <v>0</v>
      </c>
      <c r="CK77" s="258">
        <v>0</v>
      </c>
      <c r="CL77" s="258"/>
      <c r="CM77" s="258"/>
      <c r="CN77" s="258"/>
    </row>
    <row r="78" spans="1:92"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0"/>
      <c r="V78" s="258">
        <v>1</v>
      </c>
      <c r="W78" s="170"/>
      <c r="X78" s="258"/>
      <c r="Y78" s="170"/>
      <c r="Z78" s="37">
        <v>1</v>
      </c>
      <c r="AA78" s="170"/>
      <c r="AB78" s="199" t="s">
        <v>19</v>
      </c>
      <c r="AC78" s="200" t="s">
        <v>1154</v>
      </c>
      <c r="AD78" s="171" t="s">
        <v>837</v>
      </c>
      <c r="AE78" s="171" t="s">
        <v>1098</v>
      </c>
      <c r="AF78" s="171" t="s">
        <v>837</v>
      </c>
      <c r="AG78" s="196"/>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0">
        <v>0</v>
      </c>
      <c r="AZ78" s="291" t="s">
        <v>1098</v>
      </c>
      <c r="BA78" s="291" t="s">
        <v>1098</v>
      </c>
      <c r="BB78" s="282"/>
      <c r="BC78" s="282"/>
      <c r="BD78" s="282"/>
      <c r="BE78" s="282"/>
      <c r="BF78" s="282"/>
      <c r="BG78" s="286">
        <v>0</v>
      </c>
      <c r="BH78" s="68"/>
      <c r="BI78" s="68"/>
      <c r="BJ78" s="71"/>
      <c r="BK78" s="71"/>
      <c r="BL78" s="71"/>
      <c r="BM78" s="71"/>
      <c r="BN78" s="34"/>
      <c r="BO78" s="223">
        <v>0</v>
      </c>
      <c r="BP78" s="223">
        <v>0</v>
      </c>
      <c r="BQ78" s="223">
        <v>0</v>
      </c>
      <c r="BR78" s="223" t="e">
        <v>#N/A</v>
      </c>
      <c r="BS78" s="227" t="e">
        <v>#N/A</v>
      </c>
      <c r="BT78" s="227" t="e">
        <v>#N/A</v>
      </c>
      <c r="BU78" s="227" t="e">
        <v>#N/A</v>
      </c>
      <c r="BV78" s="227" t="e">
        <v>#N/A</v>
      </c>
      <c r="BW78" s="223">
        <v>0</v>
      </c>
      <c r="BX78" s="276">
        <v>0</v>
      </c>
      <c r="BY78" s="276">
        <v>0</v>
      </c>
      <c r="BZ78" s="258" t="s">
        <v>1161</v>
      </c>
      <c r="CA78" s="277" t="s">
        <v>1162</v>
      </c>
      <c r="CB78" s="277">
        <v>8.5089430000000004</v>
      </c>
      <c r="CC78" s="275">
        <v>-0.95155710000000004</v>
      </c>
      <c r="CD78" s="275">
        <v>15.659700000000001</v>
      </c>
      <c r="CE78" s="258">
        <v>0</v>
      </c>
      <c r="CF78" s="258">
        <v>0</v>
      </c>
      <c r="CG78" s="258" t="e">
        <v>#N/A</v>
      </c>
      <c r="CH78" s="258" t="e">
        <v>#N/A</v>
      </c>
      <c r="CI78" s="258" t="e">
        <v>#N/A</v>
      </c>
      <c r="CJ78" s="258">
        <v>0</v>
      </c>
      <c r="CK78" s="258">
        <v>0</v>
      </c>
      <c r="CL78" s="258"/>
      <c r="CM78" s="258"/>
      <c r="CN78" s="258"/>
    </row>
    <row r="79" spans="1:92"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0"/>
      <c r="V79" s="258">
        <v>1</v>
      </c>
      <c r="W79" s="170"/>
      <c r="X79" s="258"/>
      <c r="Y79" s="170"/>
      <c r="Z79" s="37">
        <v>1</v>
      </c>
      <c r="AA79" s="170"/>
      <c r="AB79" s="199" t="s">
        <v>19</v>
      </c>
      <c r="AC79" s="200" t="s">
        <v>1154</v>
      </c>
      <c r="AD79" s="171" t="s">
        <v>837</v>
      </c>
      <c r="AE79" s="171" t="s">
        <v>1098</v>
      </c>
      <c r="AF79" s="171" t="s">
        <v>837</v>
      </c>
      <c r="AG79" s="196"/>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0" t="s">
        <v>1099</v>
      </c>
      <c r="AZ79" s="291">
        <v>0.45702320000000002</v>
      </c>
      <c r="BA79" s="291">
        <v>0.62583858000000003</v>
      </c>
      <c r="BB79" s="282"/>
      <c r="BC79" s="282"/>
      <c r="BD79" s="282"/>
      <c r="BE79" s="282"/>
      <c r="BF79" s="282"/>
      <c r="BG79" s="286" t="s">
        <v>1099</v>
      </c>
      <c r="BH79" s="68">
        <v>0.36468879999999998</v>
      </c>
      <c r="BI79" s="68">
        <v>0.4255371</v>
      </c>
      <c r="BJ79" s="71"/>
      <c r="BK79" s="71"/>
      <c r="BL79" s="71"/>
      <c r="BM79" s="71"/>
      <c r="BN79" s="34"/>
      <c r="BO79" s="223">
        <v>0</v>
      </c>
      <c r="BP79" s="223">
        <v>0</v>
      </c>
      <c r="BQ79" s="223">
        <v>0</v>
      </c>
      <c r="BR79" s="223" t="e">
        <v>#N/A</v>
      </c>
      <c r="BS79" s="227" t="e">
        <v>#N/A</v>
      </c>
      <c r="BT79" s="227" t="e">
        <v>#N/A</v>
      </c>
      <c r="BU79" s="227" t="e">
        <v>#N/A</v>
      </c>
      <c r="BV79" s="227" t="e">
        <v>#N/A</v>
      </c>
      <c r="BW79" s="223" t="s">
        <v>1099</v>
      </c>
      <c r="BX79" s="276">
        <v>0.40701789999999999</v>
      </c>
      <c r="BY79" s="276">
        <v>0.35575410000000002</v>
      </c>
      <c r="BZ79" s="258" t="s">
        <v>1161</v>
      </c>
      <c r="CA79" s="277" t="s">
        <v>1162</v>
      </c>
      <c r="CB79" s="277">
        <v>1.5697989999999999</v>
      </c>
      <c r="CC79" s="275">
        <v>0.9658544</v>
      </c>
      <c r="CD79" s="275">
        <v>0.9658544</v>
      </c>
      <c r="CE79" s="258">
        <v>0</v>
      </c>
      <c r="CF79" s="258">
        <v>0</v>
      </c>
      <c r="CG79" s="258" t="e">
        <v>#N/A</v>
      </c>
      <c r="CH79" s="258" t="e">
        <v>#N/A</v>
      </c>
      <c r="CI79" s="258" t="e">
        <v>#N/A</v>
      </c>
      <c r="CJ79" s="258" t="s">
        <v>1099</v>
      </c>
      <c r="CK79" s="258">
        <v>0.29240680000000002</v>
      </c>
      <c r="CL79" s="258"/>
      <c r="CM79" s="258"/>
      <c r="CN79" s="258"/>
    </row>
    <row r="80" spans="1:92"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0"/>
      <c r="V80" s="258">
        <v>1</v>
      </c>
      <c r="W80" s="170"/>
      <c r="X80" s="258"/>
      <c r="Y80" s="170"/>
      <c r="Z80" s="37">
        <v>1</v>
      </c>
      <c r="AA80" s="170"/>
      <c r="AB80" s="199" t="s">
        <v>19</v>
      </c>
      <c r="AC80" s="200" t="s">
        <v>1154</v>
      </c>
      <c r="AD80" s="171" t="s">
        <v>837</v>
      </c>
      <c r="AE80" s="171" t="s">
        <v>1098</v>
      </c>
      <c r="AF80" s="171" t="s">
        <v>837</v>
      </c>
      <c r="AG80" s="298"/>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0">
        <v>0</v>
      </c>
      <c r="AZ80" s="291" t="s">
        <v>1098</v>
      </c>
      <c r="BA80" s="291" t="s">
        <v>1098</v>
      </c>
      <c r="BB80" s="282"/>
      <c r="BC80" s="282"/>
      <c r="BD80" s="282"/>
      <c r="BE80" s="282"/>
      <c r="BF80" s="282"/>
      <c r="BG80" s="286">
        <v>0</v>
      </c>
      <c r="BH80" s="68"/>
      <c r="BI80" s="68"/>
      <c r="BJ80" s="71"/>
      <c r="BK80" s="71"/>
      <c r="BL80" s="71"/>
      <c r="BM80" s="71"/>
      <c r="BN80" s="34"/>
      <c r="BO80" s="223">
        <v>0</v>
      </c>
      <c r="BP80" s="223">
        <v>0</v>
      </c>
      <c r="BQ80" s="223">
        <v>0</v>
      </c>
      <c r="BR80" s="223" t="e">
        <v>#N/A</v>
      </c>
      <c r="BS80" s="227" t="e">
        <v>#N/A</v>
      </c>
      <c r="BT80" s="227" t="e">
        <v>#N/A</v>
      </c>
      <c r="BU80" s="227" t="e">
        <v>#N/A</v>
      </c>
      <c r="BV80" s="227" t="e">
        <v>#N/A</v>
      </c>
      <c r="BW80" s="223">
        <v>0</v>
      </c>
      <c r="BX80" s="276">
        <v>0</v>
      </c>
      <c r="BY80" s="276">
        <v>0</v>
      </c>
      <c r="BZ80" s="258" t="s">
        <v>1161</v>
      </c>
      <c r="CA80" s="277" t="s">
        <v>1162</v>
      </c>
      <c r="CB80" s="277">
        <v>3.6338659999999998</v>
      </c>
      <c r="CC80" s="275" t="s">
        <v>1162</v>
      </c>
      <c r="CD80" s="275">
        <v>8.377796</v>
      </c>
      <c r="CE80" s="258">
        <v>0</v>
      </c>
      <c r="CF80" s="258">
        <v>0</v>
      </c>
      <c r="CG80" s="258" t="e">
        <v>#N/A</v>
      </c>
      <c r="CH80" s="258" t="e">
        <v>#N/A</v>
      </c>
      <c r="CI80" s="258" t="e">
        <v>#N/A</v>
      </c>
      <c r="CJ80" s="258">
        <v>0</v>
      </c>
      <c r="CK80" s="258">
        <v>0</v>
      </c>
      <c r="CL80" s="258"/>
      <c r="CM80" s="258"/>
      <c r="CN80" s="258"/>
    </row>
    <row r="81" spans="1:92"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0"/>
      <c r="V81" s="258">
        <v>1</v>
      </c>
      <c r="W81" s="170"/>
      <c r="X81" s="258">
        <v>1</v>
      </c>
      <c r="Y81" s="170">
        <v>1</v>
      </c>
      <c r="Z81" s="37">
        <v>1</v>
      </c>
      <c r="AA81" s="170"/>
      <c r="AB81" s="199" t="s">
        <v>19</v>
      </c>
      <c r="AC81" s="200" t="s">
        <v>1154</v>
      </c>
      <c r="AD81" s="171" t="s">
        <v>837</v>
      </c>
      <c r="AE81" s="171" t="s">
        <v>1098</v>
      </c>
      <c r="AF81" s="171" t="s">
        <v>837</v>
      </c>
      <c r="AG81" s="196"/>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0" t="s">
        <v>1099</v>
      </c>
      <c r="AZ81" s="291">
        <v>5.9253653999999996</v>
      </c>
      <c r="BA81" s="291">
        <v>6.5795145000000002</v>
      </c>
      <c r="BB81" s="282"/>
      <c r="BC81" s="282"/>
      <c r="BD81" s="282"/>
      <c r="BE81" s="282"/>
      <c r="BF81" s="282"/>
      <c r="BG81" s="286" t="s">
        <v>1099</v>
      </c>
      <c r="BH81" s="68">
        <v>4.8545290000000003</v>
      </c>
      <c r="BI81" s="68">
        <v>5.9236800000000001</v>
      </c>
      <c r="BJ81" s="71"/>
      <c r="BK81" s="71"/>
      <c r="BL81" s="71"/>
      <c r="BM81" s="71"/>
      <c r="BN81" s="34"/>
      <c r="BO81" s="223">
        <v>0</v>
      </c>
      <c r="BP81" s="223">
        <v>0</v>
      </c>
      <c r="BQ81" s="223">
        <v>0</v>
      </c>
      <c r="BR81" s="223" t="e">
        <v>#N/A</v>
      </c>
      <c r="BS81" s="227" t="e">
        <v>#N/A</v>
      </c>
      <c r="BT81" s="227" t="e">
        <v>#N/A</v>
      </c>
      <c r="BU81" s="227" t="e">
        <v>#N/A</v>
      </c>
      <c r="BV81" s="227" t="e">
        <v>#N/A</v>
      </c>
      <c r="BW81" s="223" t="s">
        <v>1099</v>
      </c>
      <c r="BX81" s="276">
        <v>9.5058340000000001</v>
      </c>
      <c r="BY81" s="276">
        <v>10.355779999999999</v>
      </c>
      <c r="BZ81" s="258" t="s">
        <v>1161</v>
      </c>
      <c r="CA81" s="277" t="s">
        <v>1162</v>
      </c>
      <c r="CB81" s="277">
        <v>1053.8030000000001</v>
      </c>
      <c r="CC81" s="275" t="s">
        <v>1162</v>
      </c>
      <c r="CD81" s="275">
        <v>624.42110000000002</v>
      </c>
      <c r="CE81" s="258" t="s">
        <v>1099</v>
      </c>
      <c r="CF81" s="258">
        <v>7.1190810000000004</v>
      </c>
      <c r="CG81" s="258" t="s">
        <v>1161</v>
      </c>
      <c r="CH81" s="258">
        <v>0.3618942</v>
      </c>
      <c r="CI81" s="258">
        <v>221.0669</v>
      </c>
      <c r="CJ81" s="258" t="s">
        <v>1099</v>
      </c>
      <c r="CK81" s="258">
        <v>5.1902080000000002</v>
      </c>
      <c r="CL81" s="258"/>
      <c r="CM81" s="258"/>
      <c r="CN81" s="258"/>
    </row>
    <row r="82" spans="1:92"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0"/>
      <c r="V82" s="258">
        <v>1</v>
      </c>
      <c r="W82" s="170"/>
      <c r="X82" s="258">
        <v>1</v>
      </c>
      <c r="Y82" s="170"/>
      <c r="Z82" s="37">
        <v>1</v>
      </c>
      <c r="AA82" s="170"/>
      <c r="AB82" s="199" t="s">
        <v>19</v>
      </c>
      <c r="AC82" s="200" t="s">
        <v>1154</v>
      </c>
      <c r="AD82" s="171" t="s">
        <v>837</v>
      </c>
      <c r="AE82" s="171" t="s">
        <v>1098</v>
      </c>
      <c r="AF82" s="171" t="s">
        <v>837</v>
      </c>
      <c r="AG82" s="300"/>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0">
        <v>0</v>
      </c>
      <c r="AZ82" s="291" t="s">
        <v>1098</v>
      </c>
      <c r="BA82" s="291" t="s">
        <v>1098</v>
      </c>
      <c r="BB82" s="282"/>
      <c r="BC82" s="282"/>
      <c r="BD82" s="282"/>
      <c r="BE82" s="282"/>
      <c r="BF82" s="282"/>
      <c r="BG82" s="286">
        <v>0</v>
      </c>
      <c r="BH82" s="68"/>
      <c r="BI82" s="68"/>
      <c r="BJ82" s="71"/>
      <c r="BK82" s="71"/>
      <c r="BL82" s="71"/>
      <c r="BM82" s="71"/>
      <c r="BN82" s="34"/>
      <c r="BO82" s="223">
        <v>0</v>
      </c>
      <c r="BP82" s="223">
        <v>0</v>
      </c>
      <c r="BQ82" s="223">
        <v>0</v>
      </c>
      <c r="BR82" s="223" t="e">
        <v>#N/A</v>
      </c>
      <c r="BS82" s="227" t="e">
        <v>#N/A</v>
      </c>
      <c r="BT82" s="227" t="e">
        <v>#N/A</v>
      </c>
      <c r="BU82" s="227" t="e">
        <v>#N/A</v>
      </c>
      <c r="BV82" s="227" t="e">
        <v>#N/A</v>
      </c>
      <c r="BW82" s="223">
        <v>0</v>
      </c>
      <c r="BX82" s="276">
        <v>0</v>
      </c>
      <c r="BY82" s="276">
        <v>0</v>
      </c>
      <c r="BZ82" s="258" t="s">
        <v>1161</v>
      </c>
      <c r="CA82" s="277" t="s">
        <v>1162</v>
      </c>
      <c r="CB82" s="277">
        <v>5.241854</v>
      </c>
      <c r="CC82" s="275" t="s">
        <v>1162</v>
      </c>
      <c r="CD82" s="275">
        <v>24.628250000000001</v>
      </c>
      <c r="CE82" s="258">
        <v>0</v>
      </c>
      <c r="CF82" s="258">
        <v>0</v>
      </c>
      <c r="CG82" s="258" t="s">
        <v>1161</v>
      </c>
      <c r="CH82" s="258">
        <v>-1</v>
      </c>
      <c r="CI82" s="258">
        <v>11.555820000000001</v>
      </c>
      <c r="CJ82" s="258">
        <v>0</v>
      </c>
      <c r="CK82" s="258">
        <v>0</v>
      </c>
      <c r="CL82" s="258"/>
      <c r="CM82" s="258"/>
      <c r="CN82" s="258"/>
    </row>
    <row r="83" spans="1:92"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0"/>
      <c r="V83" s="258">
        <v>1</v>
      </c>
      <c r="W83" s="170"/>
      <c r="X83" s="258">
        <v>1</v>
      </c>
      <c r="Y83" s="170"/>
      <c r="Z83" s="37">
        <v>1</v>
      </c>
      <c r="AA83" s="170"/>
      <c r="AB83" s="199" t="s">
        <v>19</v>
      </c>
      <c r="AC83" s="200" t="s">
        <v>1154</v>
      </c>
      <c r="AD83" s="171" t="s">
        <v>837</v>
      </c>
      <c r="AE83" s="171" t="s">
        <v>1098</v>
      </c>
      <c r="AF83" s="171" t="s">
        <v>837</v>
      </c>
      <c r="AG83" s="196"/>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0">
        <v>0</v>
      </c>
      <c r="AZ83" s="291" t="s">
        <v>1098</v>
      </c>
      <c r="BA83" s="291" t="s">
        <v>1098</v>
      </c>
      <c r="BB83" s="282"/>
      <c r="BC83" s="282"/>
      <c r="BD83" s="282"/>
      <c r="BE83" s="282"/>
      <c r="BF83" s="282"/>
      <c r="BG83" s="286">
        <v>0</v>
      </c>
      <c r="BH83" s="68"/>
      <c r="BI83" s="68"/>
      <c r="BJ83" s="71"/>
      <c r="BK83" s="71"/>
      <c r="BL83" s="71"/>
      <c r="BM83" s="71"/>
      <c r="BN83" s="34"/>
      <c r="BO83" s="223">
        <v>0</v>
      </c>
      <c r="BP83" s="223">
        <v>0</v>
      </c>
      <c r="BQ83" s="223">
        <v>0</v>
      </c>
      <c r="BR83" s="223" t="e">
        <v>#N/A</v>
      </c>
      <c r="BS83" s="227" t="e">
        <v>#N/A</v>
      </c>
      <c r="BT83" s="227" t="e">
        <v>#N/A</v>
      </c>
      <c r="BU83" s="227" t="e">
        <v>#N/A</v>
      </c>
      <c r="BV83" s="227" t="e">
        <v>#N/A</v>
      </c>
      <c r="BW83" s="223">
        <v>0</v>
      </c>
      <c r="BX83" s="276">
        <v>0</v>
      </c>
      <c r="BY83" s="276">
        <v>0</v>
      </c>
      <c r="BZ83" s="258" t="s">
        <v>1161</v>
      </c>
      <c r="CA83" s="277">
        <v>-17.28415</v>
      </c>
      <c r="CB83" s="277">
        <v>21.0075</v>
      </c>
      <c r="CC83" s="275">
        <v>-26.508199999999999</v>
      </c>
      <c r="CD83" s="275">
        <v>48.988509999999998</v>
      </c>
      <c r="CE83" s="258">
        <v>0</v>
      </c>
      <c r="CF83" s="258">
        <v>0</v>
      </c>
      <c r="CG83" s="258" t="s">
        <v>1161</v>
      </c>
      <c r="CH83" s="258">
        <v>-23.945039999999999</v>
      </c>
      <c r="CI83" s="258">
        <v>20.76953</v>
      </c>
      <c r="CJ83" s="258">
        <v>0</v>
      </c>
      <c r="CK83" s="258">
        <v>0</v>
      </c>
      <c r="CL83" s="258"/>
      <c r="CM83" s="258"/>
      <c r="CN83" s="258"/>
    </row>
    <row r="84" spans="1:92"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0"/>
      <c r="V84" s="258">
        <v>1</v>
      </c>
      <c r="W84" s="170"/>
      <c r="X84" s="258">
        <v>1</v>
      </c>
      <c r="Y84" s="170"/>
      <c r="Z84" s="37">
        <v>1</v>
      </c>
      <c r="AA84" s="170"/>
      <c r="AB84" s="199" t="s">
        <v>19</v>
      </c>
      <c r="AC84" s="200" t="s">
        <v>1154</v>
      </c>
      <c r="AD84" s="171" t="s">
        <v>837</v>
      </c>
      <c r="AE84" s="171" t="s">
        <v>1098</v>
      </c>
      <c r="AF84" s="171" t="s">
        <v>837</v>
      </c>
      <c r="AG84" s="196"/>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0">
        <v>0</v>
      </c>
      <c r="AZ84" s="291" t="s">
        <v>1098</v>
      </c>
      <c r="BA84" s="291" t="s">
        <v>1098</v>
      </c>
      <c r="BB84" s="282"/>
      <c r="BC84" s="282"/>
      <c r="BD84" s="282"/>
      <c r="BE84" s="282"/>
      <c r="BF84" s="282"/>
      <c r="BG84" s="286">
        <v>0</v>
      </c>
      <c r="BH84" s="68"/>
      <c r="BI84" s="68"/>
      <c r="BJ84" s="71"/>
      <c r="BK84" s="71"/>
      <c r="BL84" s="71"/>
      <c r="BM84" s="71"/>
      <c r="BN84" s="34"/>
      <c r="BO84" s="223">
        <v>0</v>
      </c>
      <c r="BP84" s="223">
        <v>0</v>
      </c>
      <c r="BQ84" s="223">
        <v>0</v>
      </c>
      <c r="BR84" s="223" t="e">
        <v>#N/A</v>
      </c>
      <c r="BS84" s="227" t="e">
        <v>#N/A</v>
      </c>
      <c r="BT84" s="227" t="e">
        <v>#N/A</v>
      </c>
      <c r="BU84" s="227" t="e">
        <v>#N/A</v>
      </c>
      <c r="BV84" s="227" t="e">
        <v>#N/A</v>
      </c>
      <c r="BW84" s="223">
        <v>0</v>
      </c>
      <c r="BX84" s="276">
        <v>0</v>
      </c>
      <c r="BY84" s="276">
        <v>0</v>
      </c>
      <c r="BZ84" s="258" t="s">
        <v>1161</v>
      </c>
      <c r="CA84" s="277">
        <v>-262.45010000000002</v>
      </c>
      <c r="CB84" s="277">
        <v>347.2054</v>
      </c>
      <c r="CC84" s="275">
        <v>-285.447</v>
      </c>
      <c r="CD84" s="275">
        <v>241.0093</v>
      </c>
      <c r="CE84" s="258">
        <v>0</v>
      </c>
      <c r="CF84" s="258">
        <v>0</v>
      </c>
      <c r="CG84" s="258" t="s">
        <v>1161</v>
      </c>
      <c r="CH84" s="258">
        <v>-260.59160000000003</v>
      </c>
      <c r="CI84" s="258">
        <v>393.32549999999998</v>
      </c>
      <c r="CJ84" s="258">
        <v>0</v>
      </c>
      <c r="CK84" s="258">
        <v>0</v>
      </c>
      <c r="CL84" s="258"/>
      <c r="CM84" s="258"/>
      <c r="CN84" s="258"/>
    </row>
    <row r="85" spans="1:92"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0"/>
      <c r="V85" s="258">
        <v>1</v>
      </c>
      <c r="W85" s="170"/>
      <c r="X85" s="258">
        <v>1</v>
      </c>
      <c r="Y85" s="170"/>
      <c r="Z85" s="37">
        <v>1</v>
      </c>
      <c r="AA85" s="170"/>
      <c r="AB85" s="199" t="s">
        <v>19</v>
      </c>
      <c r="AC85" s="200" t="s">
        <v>1154</v>
      </c>
      <c r="AD85" s="171" t="s">
        <v>837</v>
      </c>
      <c r="AE85" s="171" t="s">
        <v>1098</v>
      </c>
      <c r="AF85" s="171" t="s">
        <v>837</v>
      </c>
      <c r="AG85" s="196"/>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0">
        <v>0</v>
      </c>
      <c r="AZ85" s="291" t="s">
        <v>1098</v>
      </c>
      <c r="BA85" s="291" t="s">
        <v>1098</v>
      </c>
      <c r="BB85" s="282"/>
      <c r="BC85" s="282"/>
      <c r="BD85" s="282"/>
      <c r="BE85" s="282"/>
      <c r="BF85" s="282"/>
      <c r="BG85" s="286">
        <v>0</v>
      </c>
      <c r="BH85" s="68"/>
      <c r="BI85" s="68"/>
      <c r="BJ85" s="71"/>
      <c r="BK85" s="71"/>
      <c r="BL85" s="71"/>
      <c r="BM85" s="71"/>
      <c r="BN85" s="34"/>
      <c r="BO85" s="223">
        <v>0</v>
      </c>
      <c r="BP85" s="223">
        <v>0</v>
      </c>
      <c r="BQ85" s="223">
        <v>0</v>
      </c>
      <c r="BR85" s="223" t="e">
        <v>#N/A</v>
      </c>
      <c r="BS85" s="227" t="e">
        <v>#N/A</v>
      </c>
      <c r="BT85" s="227" t="e">
        <v>#N/A</v>
      </c>
      <c r="BU85" s="227" t="e">
        <v>#N/A</v>
      </c>
      <c r="BV85" s="227" t="e">
        <v>#N/A</v>
      </c>
      <c r="BW85" s="223">
        <v>0</v>
      </c>
      <c r="BX85" s="276">
        <v>0</v>
      </c>
      <c r="BY85" s="276">
        <v>0</v>
      </c>
      <c r="BZ85" s="258" t="s">
        <v>1161</v>
      </c>
      <c r="CA85" s="277">
        <v>-314.55020000000002</v>
      </c>
      <c r="CB85" s="277">
        <v>563.65319999999997</v>
      </c>
      <c r="CC85" s="275">
        <v>-510.50360000000001</v>
      </c>
      <c r="CD85" s="275">
        <v>619.87609999999995</v>
      </c>
      <c r="CE85" s="258">
        <v>0</v>
      </c>
      <c r="CF85" s="258">
        <v>0</v>
      </c>
      <c r="CG85" s="258" t="s">
        <v>1161</v>
      </c>
      <c r="CH85" s="258">
        <v>-485.84140000000002</v>
      </c>
      <c r="CI85" s="258">
        <v>651.70770000000005</v>
      </c>
      <c r="CJ85" s="258">
        <v>0</v>
      </c>
      <c r="CK85" s="258">
        <v>0</v>
      </c>
      <c r="CL85" s="258"/>
      <c r="CM85" s="258"/>
      <c r="CN85" s="258"/>
    </row>
    <row r="86" spans="1:92"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0"/>
      <c r="V86" s="258">
        <v>1</v>
      </c>
      <c r="W86" s="170"/>
      <c r="X86" s="258">
        <v>1</v>
      </c>
      <c r="Y86" s="170"/>
      <c r="Z86" s="37">
        <v>1</v>
      </c>
      <c r="AA86" s="170"/>
      <c r="AB86" s="199" t="s">
        <v>19</v>
      </c>
      <c r="AC86" s="200" t="s">
        <v>1154</v>
      </c>
      <c r="AD86" s="171" t="s">
        <v>837</v>
      </c>
      <c r="AE86" s="171" t="s">
        <v>1098</v>
      </c>
      <c r="AF86" s="171" t="s">
        <v>837</v>
      </c>
      <c r="AG86" s="200"/>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0">
        <v>0</v>
      </c>
      <c r="AZ86" s="291" t="s">
        <v>1098</v>
      </c>
      <c r="BA86" s="291" t="s">
        <v>1098</v>
      </c>
      <c r="BB86" s="282"/>
      <c r="BC86" s="282"/>
      <c r="BD86" s="282"/>
      <c r="BE86" s="282"/>
      <c r="BF86" s="282"/>
      <c r="BG86" s="286">
        <v>0</v>
      </c>
      <c r="BH86" s="68"/>
      <c r="BI86" s="68"/>
      <c r="BJ86" s="71"/>
      <c r="BK86" s="71"/>
      <c r="BL86" s="71"/>
      <c r="BM86" s="71"/>
      <c r="BN86" s="34"/>
      <c r="BO86" s="223">
        <v>0</v>
      </c>
      <c r="BP86" s="223">
        <v>0</v>
      </c>
      <c r="BQ86" s="223">
        <v>0</v>
      </c>
      <c r="BR86" s="223" t="e">
        <v>#N/A</v>
      </c>
      <c r="BS86" s="227" t="e">
        <v>#N/A</v>
      </c>
      <c r="BT86" s="227" t="e">
        <v>#N/A</v>
      </c>
      <c r="BU86" s="227" t="e">
        <v>#N/A</v>
      </c>
      <c r="BV86" s="227" t="e">
        <v>#N/A</v>
      </c>
      <c r="BW86" s="223">
        <v>0</v>
      </c>
      <c r="BX86" s="276">
        <v>0</v>
      </c>
      <c r="BY86" s="276">
        <v>0</v>
      </c>
      <c r="BZ86" s="258" t="s">
        <v>1161</v>
      </c>
      <c r="CA86" s="277">
        <v>-17.54271</v>
      </c>
      <c r="CB86" s="277">
        <v>10.500690000000001</v>
      </c>
      <c r="CC86" s="275">
        <v>-14.2547</v>
      </c>
      <c r="CD86" s="275">
        <v>22.776009999999999</v>
      </c>
      <c r="CE86" s="258">
        <v>0</v>
      </c>
      <c r="CF86" s="258">
        <v>0</v>
      </c>
      <c r="CG86" s="258" t="s">
        <v>1161</v>
      </c>
      <c r="CH86" s="258">
        <v>-14.47026</v>
      </c>
      <c r="CI86" s="258">
        <v>19.143730000000001</v>
      </c>
      <c r="CJ86" s="258">
        <v>0</v>
      </c>
      <c r="CK86" s="258">
        <v>0</v>
      </c>
      <c r="CL86" s="258"/>
      <c r="CM86" s="258"/>
      <c r="CN86" s="258"/>
    </row>
    <row r="87" spans="1:92"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0"/>
      <c r="V87" s="258">
        <v>1</v>
      </c>
      <c r="W87" s="170"/>
      <c r="X87" s="258">
        <v>1</v>
      </c>
      <c r="Y87" s="170"/>
      <c r="Z87" s="37">
        <v>1</v>
      </c>
      <c r="AA87" s="170"/>
      <c r="AB87" s="199" t="s">
        <v>19</v>
      </c>
      <c r="AC87" s="200" t="s">
        <v>1154</v>
      </c>
      <c r="AD87" s="171" t="s">
        <v>837</v>
      </c>
      <c r="AE87" s="171" t="s">
        <v>1098</v>
      </c>
      <c r="AF87" s="171" t="s">
        <v>837</v>
      </c>
      <c r="AG87" s="196"/>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0">
        <v>0</v>
      </c>
      <c r="AZ87" s="291" t="s">
        <v>1098</v>
      </c>
      <c r="BA87" s="291" t="s">
        <v>1098</v>
      </c>
      <c r="BB87" s="282"/>
      <c r="BC87" s="282"/>
      <c r="BD87" s="282"/>
      <c r="BE87" s="282"/>
      <c r="BF87" s="282"/>
      <c r="BG87" s="286">
        <v>0</v>
      </c>
      <c r="BH87" s="68"/>
      <c r="BI87" s="68"/>
      <c r="BJ87" s="71"/>
      <c r="BK87" s="71"/>
      <c r="BL87" s="71"/>
      <c r="BM87" s="71"/>
      <c r="BN87" s="34"/>
      <c r="BO87" s="223">
        <v>0</v>
      </c>
      <c r="BP87" s="223">
        <v>0</v>
      </c>
      <c r="BQ87" s="223">
        <v>0</v>
      </c>
      <c r="BR87" s="223" t="e">
        <v>#N/A</v>
      </c>
      <c r="BS87" s="227" t="e">
        <v>#N/A</v>
      </c>
      <c r="BT87" s="227" t="e">
        <v>#N/A</v>
      </c>
      <c r="BU87" s="227" t="e">
        <v>#N/A</v>
      </c>
      <c r="BV87" s="227" t="e">
        <v>#N/A</v>
      </c>
      <c r="BW87" s="223">
        <v>0</v>
      </c>
      <c r="BX87" s="276">
        <v>0</v>
      </c>
      <c r="BY87" s="276">
        <v>0</v>
      </c>
      <c r="BZ87" s="258" t="s">
        <v>1161</v>
      </c>
      <c r="CA87" s="277">
        <v>-200.74199999999999</v>
      </c>
      <c r="CB87" s="277">
        <v>205.7491</v>
      </c>
      <c r="CC87" s="275">
        <v>-168.8004</v>
      </c>
      <c r="CD87" s="275">
        <v>161.8246</v>
      </c>
      <c r="CE87" s="258">
        <v>0</v>
      </c>
      <c r="CF87" s="258">
        <v>0</v>
      </c>
      <c r="CG87" s="258" t="s">
        <v>1161</v>
      </c>
      <c r="CH87" s="258">
        <v>-241.77969999999999</v>
      </c>
      <c r="CI87" s="258">
        <v>209.59880000000001</v>
      </c>
      <c r="CJ87" s="258">
        <v>0</v>
      </c>
      <c r="CK87" s="258">
        <v>0</v>
      </c>
      <c r="CL87" s="258"/>
      <c r="CM87" s="258"/>
      <c r="CN87" s="258"/>
    </row>
    <row r="88" spans="1:92"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0"/>
      <c r="V88" s="258">
        <v>1</v>
      </c>
      <c r="W88" s="170"/>
      <c r="X88" s="258">
        <v>1</v>
      </c>
      <c r="Y88" s="170"/>
      <c r="Z88" s="37">
        <v>1</v>
      </c>
      <c r="AA88" s="170"/>
      <c r="AB88" s="199" t="s">
        <v>19</v>
      </c>
      <c r="AC88" s="200" t="s">
        <v>1154</v>
      </c>
      <c r="AD88" s="171" t="s">
        <v>837</v>
      </c>
      <c r="AE88" s="171" t="s">
        <v>1098</v>
      </c>
      <c r="AF88" s="171" t="s">
        <v>837</v>
      </c>
      <c r="AG88" s="200"/>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0">
        <v>0</v>
      </c>
      <c r="AZ88" s="291" t="s">
        <v>1098</v>
      </c>
      <c r="BA88" s="291" t="s">
        <v>1098</v>
      </c>
      <c r="BB88" s="282"/>
      <c r="BC88" s="282"/>
      <c r="BD88" s="282"/>
      <c r="BE88" s="282"/>
      <c r="BF88" s="282"/>
      <c r="BG88" s="286">
        <v>0</v>
      </c>
      <c r="BH88" s="68"/>
      <c r="BI88" s="68"/>
      <c r="BJ88" s="71"/>
      <c r="BK88" s="71"/>
      <c r="BL88" s="71"/>
      <c r="BM88" s="71"/>
      <c r="BN88" s="34"/>
      <c r="BO88" s="223">
        <v>0</v>
      </c>
      <c r="BP88" s="223">
        <v>0</v>
      </c>
      <c r="BQ88" s="223">
        <v>0</v>
      </c>
      <c r="BR88" s="223" t="e">
        <v>#N/A</v>
      </c>
      <c r="BS88" s="227" t="e">
        <v>#N/A</v>
      </c>
      <c r="BT88" s="227" t="e">
        <v>#N/A</v>
      </c>
      <c r="BU88" s="227" t="e">
        <v>#N/A</v>
      </c>
      <c r="BV88" s="227" t="e">
        <v>#N/A</v>
      </c>
      <c r="BW88" s="223">
        <v>0</v>
      </c>
      <c r="BX88" s="276">
        <v>0</v>
      </c>
      <c r="BY88" s="276">
        <v>0</v>
      </c>
      <c r="BZ88" s="258" t="s">
        <v>1161</v>
      </c>
      <c r="CA88" s="277">
        <v>-208.869</v>
      </c>
      <c r="CB88" s="277">
        <v>322.41840000000002</v>
      </c>
      <c r="CC88" s="275">
        <v>-230.08189999999999</v>
      </c>
      <c r="CD88" s="275">
        <v>344.1216</v>
      </c>
      <c r="CE88" s="258">
        <v>0</v>
      </c>
      <c r="CF88" s="258">
        <v>0</v>
      </c>
      <c r="CG88" s="258" t="s">
        <v>1161</v>
      </c>
      <c r="CH88" s="258">
        <v>-332.16629999999998</v>
      </c>
      <c r="CI88" s="258">
        <v>383.37520000000001</v>
      </c>
      <c r="CJ88" s="258">
        <v>0</v>
      </c>
      <c r="CK88" s="258">
        <v>0</v>
      </c>
      <c r="CL88" s="258"/>
      <c r="CM88" s="258"/>
      <c r="CN88" s="258"/>
    </row>
    <row r="89" spans="1:92"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0"/>
      <c r="V89" s="258">
        <v>1</v>
      </c>
      <c r="W89" s="170"/>
      <c r="X89" s="258">
        <v>1</v>
      </c>
      <c r="Y89" s="170"/>
      <c r="Z89" s="37">
        <v>1</v>
      </c>
      <c r="AA89" s="170"/>
      <c r="AB89" s="199" t="s">
        <v>19</v>
      </c>
      <c r="AC89" s="200" t="s">
        <v>1154</v>
      </c>
      <c r="AD89" s="171" t="s">
        <v>837</v>
      </c>
      <c r="AE89" s="171" t="s">
        <v>1098</v>
      </c>
      <c r="AF89" s="171" t="s">
        <v>837</v>
      </c>
      <c r="AG89" s="196"/>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0" t="s">
        <v>1099</v>
      </c>
      <c r="AZ89" s="291">
        <v>6.4164499999999999E-2</v>
      </c>
      <c r="BA89" s="291">
        <v>4.8850110000000002E-2</v>
      </c>
      <c r="BB89" s="282"/>
      <c r="BC89" s="282"/>
      <c r="BD89" s="282"/>
      <c r="BE89" s="282"/>
      <c r="BF89" s="282"/>
      <c r="BG89" s="286" t="s">
        <v>1099</v>
      </c>
      <c r="BH89" s="68">
        <v>8.5321300000000003E-2</v>
      </c>
      <c r="BI89" s="68">
        <v>6.8793300000000002E-2</v>
      </c>
      <c r="BJ89" s="71"/>
      <c r="BK89" s="71"/>
      <c r="BL89" s="71"/>
      <c r="BM89" s="71"/>
      <c r="BN89" s="34"/>
      <c r="BO89" s="223">
        <v>0</v>
      </c>
      <c r="BP89" s="223">
        <v>0</v>
      </c>
      <c r="BQ89" s="223">
        <v>0</v>
      </c>
      <c r="BR89" s="223" t="e">
        <v>#N/A</v>
      </c>
      <c r="BS89" s="227" t="e">
        <v>#N/A</v>
      </c>
      <c r="BT89" s="227" t="e">
        <v>#N/A</v>
      </c>
      <c r="BU89" s="227" t="e">
        <v>#N/A</v>
      </c>
      <c r="BV89" s="227" t="e">
        <v>#N/A</v>
      </c>
      <c r="BW89" s="223" t="s">
        <v>1099</v>
      </c>
      <c r="BX89" s="276">
        <v>6.1178200000000002E-2</v>
      </c>
      <c r="BY89" s="276">
        <v>8.0497700000000005E-2</v>
      </c>
      <c r="BZ89" s="258" t="s">
        <v>1161</v>
      </c>
      <c r="CA89" s="277">
        <v>-0.55797929999999996</v>
      </c>
      <c r="CB89" s="277">
        <v>0.82697019999999999</v>
      </c>
      <c r="CC89" s="275">
        <v>-1.33511</v>
      </c>
      <c r="CD89" s="275">
        <v>0.75877879999999998</v>
      </c>
      <c r="CE89" s="258" t="s">
        <v>1099</v>
      </c>
      <c r="CF89" s="258">
        <v>0.11205279999999999</v>
      </c>
      <c r="CG89" s="258" t="s">
        <v>1161</v>
      </c>
      <c r="CH89" s="258">
        <v>-2.4201899999999998</v>
      </c>
      <c r="CI89" s="258">
        <v>0.91193740000000001</v>
      </c>
      <c r="CJ89" s="258" t="s">
        <v>1099</v>
      </c>
      <c r="CK89" s="258">
        <v>0.13649549999999999</v>
      </c>
      <c r="CL89" s="258"/>
      <c r="CM89" s="258"/>
      <c r="CN89" s="258"/>
    </row>
    <row r="90" spans="1:92"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0"/>
      <c r="V90" s="258">
        <v>1</v>
      </c>
      <c r="W90" s="170"/>
      <c r="X90" s="258">
        <v>1</v>
      </c>
      <c r="Y90" s="170"/>
      <c r="Z90" s="37">
        <v>1</v>
      </c>
      <c r="AA90" s="170"/>
      <c r="AB90" s="199" t="s">
        <v>19</v>
      </c>
      <c r="AC90" s="200" t="s">
        <v>1154</v>
      </c>
      <c r="AD90" s="171" t="s">
        <v>837</v>
      </c>
      <c r="AE90" s="171" t="s">
        <v>1098</v>
      </c>
      <c r="AF90" s="171" t="s">
        <v>837</v>
      </c>
      <c r="AG90" s="205"/>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0">
        <v>0</v>
      </c>
      <c r="AZ90" s="291" t="s">
        <v>1098</v>
      </c>
      <c r="BA90" s="291" t="s">
        <v>1098</v>
      </c>
      <c r="BB90" s="282"/>
      <c r="BC90" s="282"/>
      <c r="BD90" s="282"/>
      <c r="BE90" s="282"/>
      <c r="BF90" s="282"/>
      <c r="BG90" s="286">
        <v>0</v>
      </c>
      <c r="BH90" s="68"/>
      <c r="BI90" s="68"/>
      <c r="BJ90" s="71"/>
      <c r="BK90" s="71"/>
      <c r="BL90" s="71"/>
      <c r="BM90" s="71"/>
      <c r="BN90" s="34"/>
      <c r="BO90" s="223">
        <v>0</v>
      </c>
      <c r="BP90" s="223">
        <v>0</v>
      </c>
      <c r="BQ90" s="223">
        <v>0</v>
      </c>
      <c r="BR90" s="223" t="e">
        <v>#N/A</v>
      </c>
      <c r="BS90" s="227" t="e">
        <v>#N/A</v>
      </c>
      <c r="BT90" s="227" t="e">
        <v>#N/A</v>
      </c>
      <c r="BU90" s="227" t="e">
        <v>#N/A</v>
      </c>
      <c r="BV90" s="227" t="e">
        <v>#N/A</v>
      </c>
      <c r="BW90" s="223">
        <v>0</v>
      </c>
      <c r="BX90" s="276">
        <v>0</v>
      </c>
      <c r="BY90" s="276">
        <v>0</v>
      </c>
      <c r="BZ90" s="258" t="s">
        <v>1161</v>
      </c>
      <c r="CA90" s="277">
        <v>-12.30903</v>
      </c>
      <c r="CB90" s="277">
        <v>6.9263690000000002</v>
      </c>
      <c r="CC90" s="275">
        <v>-15.492319999999999</v>
      </c>
      <c r="CD90" s="275">
        <v>16.091470000000001</v>
      </c>
      <c r="CE90" s="258">
        <v>0</v>
      </c>
      <c r="CF90" s="258">
        <v>0</v>
      </c>
      <c r="CG90" s="258" t="s">
        <v>1161</v>
      </c>
      <c r="CH90" s="258">
        <v>-10.63991</v>
      </c>
      <c r="CI90" s="258">
        <v>11.72213</v>
      </c>
      <c r="CJ90" s="258">
        <v>0</v>
      </c>
      <c r="CK90" s="258">
        <v>0</v>
      </c>
      <c r="CL90" s="258"/>
      <c r="CM90" s="258"/>
      <c r="CN90" s="258"/>
    </row>
    <row r="91" spans="1:92"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0"/>
      <c r="V91" s="258">
        <v>1</v>
      </c>
      <c r="W91" s="170"/>
      <c r="X91" s="258"/>
      <c r="Y91" s="170"/>
      <c r="Z91" s="37">
        <v>1</v>
      </c>
      <c r="AA91" s="170"/>
      <c r="AB91" s="199" t="s">
        <v>19</v>
      </c>
      <c r="AC91" s="200" t="s">
        <v>1154</v>
      </c>
      <c r="AD91" s="171" t="s">
        <v>837</v>
      </c>
      <c r="AE91" s="171" t="s">
        <v>1098</v>
      </c>
      <c r="AF91" s="171" t="s">
        <v>837</v>
      </c>
      <c r="AG91" s="196"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0" t="s">
        <v>1098</v>
      </c>
      <c r="AZ91" s="291" t="s">
        <v>1098</v>
      </c>
      <c r="BA91" s="291" t="s">
        <v>1098</v>
      </c>
      <c r="BB91" s="282"/>
      <c r="BC91" s="282"/>
      <c r="BD91" s="282"/>
      <c r="BE91" s="282"/>
      <c r="BF91" s="282"/>
      <c r="BG91" s="286" t="s">
        <v>1099</v>
      </c>
      <c r="BH91" s="68">
        <v>2.18502E-2</v>
      </c>
      <c r="BI91" s="68">
        <v>2.4909299999999999E-2</v>
      </c>
      <c r="BJ91" s="71"/>
      <c r="BK91" s="71"/>
      <c r="BL91" s="71"/>
      <c r="BM91" s="71"/>
      <c r="BN91" s="34"/>
      <c r="BO91" s="223">
        <v>0</v>
      </c>
      <c r="BP91" s="223">
        <v>0</v>
      </c>
      <c r="BQ91" s="223">
        <v>0</v>
      </c>
      <c r="BR91" s="223" t="e">
        <v>#N/A</v>
      </c>
      <c r="BS91" s="227" t="e">
        <v>#N/A</v>
      </c>
      <c r="BT91" s="227" t="e">
        <v>#N/A</v>
      </c>
      <c r="BU91" s="227" t="e">
        <v>#N/A</v>
      </c>
      <c r="BV91" s="227" t="e">
        <v>#N/A</v>
      </c>
      <c r="BW91" s="223" t="s">
        <v>1099</v>
      </c>
      <c r="BX91" s="276">
        <v>0</v>
      </c>
      <c r="BY91" s="276">
        <v>0</v>
      </c>
      <c r="BZ91" s="258" t="s">
        <v>1161</v>
      </c>
      <c r="CA91" s="277" t="s">
        <v>1162</v>
      </c>
      <c r="CB91" s="277">
        <v>0.1516084</v>
      </c>
      <c r="CC91" s="275" t="s">
        <v>1213</v>
      </c>
      <c r="CD91" s="275" t="s">
        <v>1213</v>
      </c>
      <c r="CE91" s="258">
        <v>0</v>
      </c>
      <c r="CF91" s="258">
        <v>0</v>
      </c>
      <c r="CG91" s="258" t="e">
        <v>#N/A</v>
      </c>
      <c r="CH91" s="258" t="e">
        <v>#N/A</v>
      </c>
      <c r="CI91" s="258" t="e">
        <v>#N/A</v>
      </c>
      <c r="CJ91" s="258" t="s">
        <v>1099</v>
      </c>
      <c r="CK91" s="258">
        <v>-1.0198E-3</v>
      </c>
      <c r="CL91" s="258"/>
      <c r="CM91" s="258"/>
      <c r="CN91" s="258"/>
    </row>
    <row r="92" spans="1:92"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0"/>
      <c r="V92" s="258">
        <v>1</v>
      </c>
      <c r="W92" s="170"/>
      <c r="X92" s="258"/>
      <c r="Y92" s="170"/>
      <c r="Z92" s="37">
        <v>1</v>
      </c>
      <c r="AA92" s="170"/>
      <c r="AB92" s="199" t="s">
        <v>19</v>
      </c>
      <c r="AC92" s="200" t="s">
        <v>1154</v>
      </c>
      <c r="AD92" s="171" t="s">
        <v>837</v>
      </c>
      <c r="AE92" s="171" t="s">
        <v>1098</v>
      </c>
      <c r="AF92" s="171" t="s">
        <v>837</v>
      </c>
      <c r="AG92" s="196"/>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0" t="s">
        <v>1098</v>
      </c>
      <c r="AZ92" s="291" t="s">
        <v>1098</v>
      </c>
      <c r="BA92" s="291" t="s">
        <v>1098</v>
      </c>
      <c r="BB92" s="282"/>
      <c r="BC92" s="282"/>
      <c r="BD92" s="282"/>
      <c r="BE92" s="282"/>
      <c r="BF92" s="282"/>
      <c r="BG92" s="286">
        <v>0</v>
      </c>
      <c r="BH92" s="68"/>
      <c r="BI92" s="68"/>
      <c r="BJ92" s="71"/>
      <c r="BK92" s="71"/>
      <c r="BL92" s="71"/>
      <c r="BM92" s="71"/>
      <c r="BN92" s="34"/>
      <c r="BO92" s="223">
        <v>0</v>
      </c>
      <c r="BP92" s="223">
        <v>0</v>
      </c>
      <c r="BQ92" s="223">
        <v>0</v>
      </c>
      <c r="BR92" s="223" t="e">
        <v>#N/A</v>
      </c>
      <c r="BS92" s="227" t="e">
        <v>#N/A</v>
      </c>
      <c r="BT92" s="227" t="e">
        <v>#N/A</v>
      </c>
      <c r="BU92" s="227" t="e">
        <v>#N/A</v>
      </c>
      <c r="BV92" s="227" t="e">
        <v>#N/A</v>
      </c>
      <c r="BW92" s="223">
        <v>0</v>
      </c>
      <c r="BX92" s="276">
        <v>0</v>
      </c>
      <c r="BY92" s="276">
        <v>0</v>
      </c>
      <c r="BZ92" s="258" t="s">
        <v>1161</v>
      </c>
      <c r="CA92" s="277" t="s">
        <v>1162</v>
      </c>
      <c r="CB92" s="277">
        <v>10.969519999999999</v>
      </c>
      <c r="CC92" s="275" t="s">
        <v>1213</v>
      </c>
      <c r="CD92" s="275" t="s">
        <v>1213</v>
      </c>
      <c r="CE92" s="258">
        <v>0</v>
      </c>
      <c r="CF92" s="258">
        <v>0</v>
      </c>
      <c r="CG92" s="258" t="e">
        <v>#N/A</v>
      </c>
      <c r="CH92" s="258" t="e">
        <v>#N/A</v>
      </c>
      <c r="CI92" s="258" t="e">
        <v>#N/A</v>
      </c>
      <c r="CJ92" s="258">
        <v>0</v>
      </c>
      <c r="CK92" s="258">
        <v>0</v>
      </c>
      <c r="CL92" s="258"/>
      <c r="CM92" s="258"/>
      <c r="CN92" s="258"/>
    </row>
    <row r="93" spans="1:92"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0"/>
      <c r="V93" s="258">
        <v>1</v>
      </c>
      <c r="W93" s="170"/>
      <c r="X93" s="258">
        <v>1</v>
      </c>
      <c r="Y93" s="170"/>
      <c r="Z93" s="37">
        <v>1</v>
      </c>
      <c r="AA93" s="170"/>
      <c r="AB93" s="199" t="s">
        <v>19</v>
      </c>
      <c r="AC93" s="200" t="s">
        <v>1154</v>
      </c>
      <c r="AD93" s="171" t="s">
        <v>837</v>
      </c>
      <c r="AE93" s="171" t="s">
        <v>1098</v>
      </c>
      <c r="AF93" s="171" t="s">
        <v>837</v>
      </c>
      <c r="AG93" s="196"/>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0" t="s">
        <v>1098</v>
      </c>
      <c r="AZ93" s="291" t="s">
        <v>1098</v>
      </c>
      <c r="BA93" s="291" t="s">
        <v>1098</v>
      </c>
      <c r="BB93" s="282"/>
      <c r="BC93" s="282"/>
      <c r="BD93" s="282"/>
      <c r="BE93" s="282"/>
      <c r="BF93" s="282"/>
      <c r="BG93" s="286" t="s">
        <v>1099</v>
      </c>
      <c r="BH93" s="68">
        <v>7.8899999999999994E-3</v>
      </c>
      <c r="BI93" s="68">
        <v>9.9799999999999993E-3</v>
      </c>
      <c r="BJ93" s="71"/>
      <c r="BK93" s="71"/>
      <c r="BL93" s="71"/>
      <c r="BM93" s="71"/>
      <c r="BN93" s="34"/>
      <c r="BO93" s="223">
        <v>0</v>
      </c>
      <c r="BP93" s="223">
        <v>0</v>
      </c>
      <c r="BQ93" s="223">
        <v>0</v>
      </c>
      <c r="BR93" s="223" t="e">
        <v>#N/A</v>
      </c>
      <c r="BS93" s="227" t="e">
        <v>#N/A</v>
      </c>
      <c r="BT93" s="227" t="e">
        <v>#N/A</v>
      </c>
      <c r="BU93" s="227" t="e">
        <v>#N/A</v>
      </c>
      <c r="BV93" s="227" t="e">
        <v>#N/A</v>
      </c>
      <c r="BW93" s="223" t="s">
        <v>1099</v>
      </c>
      <c r="BX93" s="276">
        <v>0</v>
      </c>
      <c r="BY93" s="276">
        <v>0</v>
      </c>
      <c r="BZ93" s="258" t="s">
        <v>1161</v>
      </c>
      <c r="CA93" s="277" t="s">
        <v>1162</v>
      </c>
      <c r="CB93" s="277">
        <v>6.8629300000000004E-2</v>
      </c>
      <c r="CC93" s="275" t="s">
        <v>1213</v>
      </c>
      <c r="CD93" s="275" t="s">
        <v>1213</v>
      </c>
      <c r="CE93" s="258" t="s">
        <v>1099</v>
      </c>
      <c r="CF93" s="258">
        <v>1.4396600000000001E-2</v>
      </c>
      <c r="CG93" s="258" t="s">
        <v>1161</v>
      </c>
      <c r="CH93" s="258" t="s">
        <v>1162</v>
      </c>
      <c r="CI93" s="258">
        <v>9.7668400000000002E-2</v>
      </c>
      <c r="CJ93" s="258" t="s">
        <v>1099</v>
      </c>
      <c r="CK93" s="258">
        <v>-9.9799999999999997E-4</v>
      </c>
      <c r="CL93" s="258"/>
      <c r="CM93" s="258"/>
      <c r="CN93" s="258"/>
    </row>
    <row r="94" spans="1:92"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0"/>
      <c r="V94" s="258">
        <v>1</v>
      </c>
      <c r="W94" s="170"/>
      <c r="X94" s="258">
        <v>1</v>
      </c>
      <c r="Y94" s="170"/>
      <c r="Z94" s="37">
        <v>1</v>
      </c>
      <c r="AA94" s="170"/>
      <c r="AB94" s="199" t="s">
        <v>19</v>
      </c>
      <c r="AC94" s="200" t="s">
        <v>1154</v>
      </c>
      <c r="AD94" s="171" t="s">
        <v>837</v>
      </c>
      <c r="AE94" s="171" t="s">
        <v>1098</v>
      </c>
      <c r="AF94" s="171" t="s">
        <v>837</v>
      </c>
      <c r="AG94" s="202"/>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0" t="s">
        <v>1098</v>
      </c>
      <c r="AZ94" s="291" t="s">
        <v>1098</v>
      </c>
      <c r="BA94" s="291" t="s">
        <v>1098</v>
      </c>
      <c r="BB94" s="282"/>
      <c r="BC94" s="282"/>
      <c r="BD94" s="282"/>
      <c r="BE94" s="282"/>
      <c r="BF94" s="282"/>
      <c r="BG94" s="286">
        <v>0</v>
      </c>
      <c r="BH94" s="68"/>
      <c r="BI94" s="68"/>
      <c r="BJ94" s="71"/>
      <c r="BK94" s="71"/>
      <c r="BL94" s="71"/>
      <c r="BM94" s="71"/>
      <c r="BN94" s="34"/>
      <c r="BO94" s="223">
        <v>0</v>
      </c>
      <c r="BP94" s="223">
        <v>0</v>
      </c>
      <c r="BQ94" s="223">
        <v>0</v>
      </c>
      <c r="BR94" s="223" t="e">
        <v>#N/A</v>
      </c>
      <c r="BS94" s="227" t="e">
        <v>#N/A</v>
      </c>
      <c r="BT94" s="227" t="e">
        <v>#N/A</v>
      </c>
      <c r="BU94" s="227" t="e">
        <v>#N/A</v>
      </c>
      <c r="BV94" s="227" t="e">
        <v>#N/A</v>
      </c>
      <c r="BW94" s="223">
        <v>0</v>
      </c>
      <c r="BX94" s="276">
        <v>0</v>
      </c>
      <c r="BY94" s="276">
        <v>0</v>
      </c>
      <c r="BZ94" s="258" t="s">
        <v>1161</v>
      </c>
      <c r="CA94" s="277" t="s">
        <v>1162</v>
      </c>
      <c r="CB94" s="277">
        <v>9.9434620000000002</v>
      </c>
      <c r="CC94" s="275" t="s">
        <v>1213</v>
      </c>
      <c r="CD94" s="275" t="s">
        <v>1213</v>
      </c>
      <c r="CE94" s="258">
        <v>0</v>
      </c>
      <c r="CF94" s="258">
        <v>0</v>
      </c>
      <c r="CG94" s="258" t="s">
        <v>1161</v>
      </c>
      <c r="CH94" s="258">
        <v>-1</v>
      </c>
      <c r="CI94" s="258">
        <v>21.532609999999998</v>
      </c>
      <c r="CJ94" s="258">
        <v>0</v>
      </c>
      <c r="CK94" s="258">
        <v>0</v>
      </c>
      <c r="CL94" s="258"/>
      <c r="CM94" s="258"/>
      <c r="CN94" s="258"/>
    </row>
    <row r="95" spans="1:92"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0"/>
      <c r="V95" s="258">
        <v>1</v>
      </c>
      <c r="W95" s="170"/>
      <c r="X95" s="258">
        <v>1</v>
      </c>
      <c r="Y95" s="170">
        <v>1</v>
      </c>
      <c r="Z95" s="37">
        <v>1</v>
      </c>
      <c r="AA95" s="170"/>
      <c r="AB95" s="199" t="s">
        <v>19</v>
      </c>
      <c r="AC95" s="200" t="s">
        <v>1157</v>
      </c>
      <c r="AD95" s="171" t="s">
        <v>837</v>
      </c>
      <c r="AE95" s="171" t="s">
        <v>1098</v>
      </c>
      <c r="AF95" s="171" t="s">
        <v>837</v>
      </c>
      <c r="AG95" s="200"/>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0" t="s">
        <v>1099</v>
      </c>
      <c r="AZ95" s="291">
        <v>1175196.5</v>
      </c>
      <c r="BA95" s="291">
        <v>32091.178</v>
      </c>
      <c r="BB95" s="282"/>
      <c r="BC95" s="282"/>
      <c r="BD95" s="282"/>
      <c r="BE95" s="282"/>
      <c r="BF95" s="282"/>
      <c r="BG95" s="286" t="s">
        <v>1099</v>
      </c>
      <c r="BH95" s="68">
        <v>3176191</v>
      </c>
      <c r="BI95" s="68">
        <v>38238</v>
      </c>
      <c r="BJ95" s="71"/>
      <c r="BK95" s="71"/>
      <c r="BL95" s="71"/>
      <c r="BM95" s="71"/>
      <c r="BN95" s="34"/>
      <c r="BO95" s="223">
        <v>0</v>
      </c>
      <c r="BP95" s="223">
        <v>0</v>
      </c>
      <c r="BQ95" s="223">
        <v>0</v>
      </c>
      <c r="BR95" s="223" t="e">
        <v>#N/A</v>
      </c>
      <c r="BS95" s="227" t="e">
        <v>#N/A</v>
      </c>
      <c r="BT95" s="227" t="e">
        <v>#N/A</v>
      </c>
      <c r="BU95" s="227" t="e">
        <v>#N/A</v>
      </c>
      <c r="BV95" s="227" t="e">
        <v>#N/A</v>
      </c>
      <c r="BW95" s="223" t="s">
        <v>1099</v>
      </c>
      <c r="BX95" s="276">
        <v>903000000</v>
      </c>
      <c r="BY95" s="276">
        <v>61100000</v>
      </c>
      <c r="BZ95" s="258" t="s">
        <v>1161</v>
      </c>
      <c r="CA95" s="277">
        <v>1784717</v>
      </c>
      <c r="CB95" s="277">
        <v>125000000000</v>
      </c>
      <c r="CC95" s="275" t="s">
        <v>1162</v>
      </c>
      <c r="CD95" s="275">
        <v>3820000000</v>
      </c>
      <c r="CE95" s="258" t="s">
        <v>1099</v>
      </c>
      <c r="CF95" s="258">
        <v>230092</v>
      </c>
      <c r="CG95" s="258" t="s">
        <v>1161</v>
      </c>
      <c r="CH95" s="258">
        <v>-1309813</v>
      </c>
      <c r="CI95" s="258">
        <v>30600000</v>
      </c>
      <c r="CJ95" s="258" t="s">
        <v>1099</v>
      </c>
      <c r="CK95" s="258">
        <v>68900000</v>
      </c>
      <c r="CL95" s="258"/>
      <c r="CM95" s="258"/>
      <c r="CN95" s="258"/>
    </row>
    <row r="96" spans="1:92"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0"/>
      <c r="V96" s="258">
        <v>1</v>
      </c>
      <c r="W96" s="170"/>
      <c r="X96" s="258">
        <v>1</v>
      </c>
      <c r="Y96" s="170">
        <v>1</v>
      </c>
      <c r="Z96" s="37">
        <v>1</v>
      </c>
      <c r="AA96" s="170"/>
      <c r="AB96" s="199" t="s">
        <v>19</v>
      </c>
      <c r="AC96" s="200" t="s">
        <v>1154</v>
      </c>
      <c r="AD96" s="171" t="s">
        <v>837</v>
      </c>
      <c r="AE96" s="171" t="s">
        <v>1098</v>
      </c>
      <c r="AF96" s="171" t="s">
        <v>837</v>
      </c>
      <c r="AG96" s="196"/>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0">
        <v>0</v>
      </c>
      <c r="AZ96" s="291" t="s">
        <v>1098</v>
      </c>
      <c r="BA96" s="291" t="s">
        <v>1098</v>
      </c>
      <c r="BB96" s="282"/>
      <c r="BC96" s="282"/>
      <c r="BD96" s="282"/>
      <c r="BE96" s="282"/>
      <c r="BF96" s="282"/>
      <c r="BG96" s="286">
        <v>0</v>
      </c>
      <c r="BH96" s="68"/>
      <c r="BI96" s="68"/>
      <c r="BJ96" s="71"/>
      <c r="BK96" s="71"/>
      <c r="BL96" s="71"/>
      <c r="BM96" s="71"/>
      <c r="BN96" s="34"/>
      <c r="BO96" s="223">
        <v>0</v>
      </c>
      <c r="BP96" s="223">
        <v>0</v>
      </c>
      <c r="BQ96" s="223">
        <v>0</v>
      </c>
      <c r="BR96" s="223" t="e">
        <v>#N/A</v>
      </c>
      <c r="BS96" s="227" t="e">
        <v>#N/A</v>
      </c>
      <c r="BT96" s="227" t="e">
        <v>#N/A</v>
      </c>
      <c r="BU96" s="227" t="e">
        <v>#N/A</v>
      </c>
      <c r="BV96" s="227" t="e">
        <v>#N/A</v>
      </c>
      <c r="BW96" s="223">
        <v>0</v>
      </c>
      <c r="BX96" s="276">
        <v>0</v>
      </c>
      <c r="BY96" s="276">
        <v>0</v>
      </c>
      <c r="BZ96" s="258" t="s">
        <v>1161</v>
      </c>
      <c r="CA96" s="277">
        <v>-0.79030880000000003</v>
      </c>
      <c r="CB96" s="277">
        <v>3.4654479999999999</v>
      </c>
      <c r="CC96" s="275" t="s">
        <v>1162</v>
      </c>
      <c r="CD96" s="275">
        <v>3.401049</v>
      </c>
      <c r="CE96" s="258">
        <v>0</v>
      </c>
      <c r="CF96" s="258">
        <v>0</v>
      </c>
      <c r="CG96" s="258" t="s">
        <v>1161</v>
      </c>
      <c r="CH96" s="258">
        <v>-21.45072</v>
      </c>
      <c r="CI96" s="258">
        <v>22.324249999999999</v>
      </c>
      <c r="CJ96" s="258">
        <v>0</v>
      </c>
      <c r="CK96" s="258">
        <v>0</v>
      </c>
      <c r="CL96" s="258"/>
      <c r="CM96" s="258"/>
      <c r="CN96" s="258"/>
    </row>
    <row r="97" spans="1:92"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0"/>
      <c r="V97" s="258">
        <v>1</v>
      </c>
      <c r="W97" s="170"/>
      <c r="X97" s="258">
        <v>1</v>
      </c>
      <c r="Y97" s="170"/>
      <c r="Z97" s="37">
        <v>1</v>
      </c>
      <c r="AA97" s="170"/>
      <c r="AB97" s="199" t="s">
        <v>19</v>
      </c>
      <c r="AC97" s="200" t="s">
        <v>1154</v>
      </c>
      <c r="AD97" s="171" t="s">
        <v>837</v>
      </c>
      <c r="AE97" s="171" t="s">
        <v>1098</v>
      </c>
      <c r="AF97" s="171" t="s">
        <v>837</v>
      </c>
      <c r="AG97" s="194"/>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0" t="s">
        <v>1099</v>
      </c>
      <c r="AZ97" s="291">
        <v>0.25418278999999999</v>
      </c>
      <c r="BA97" s="291">
        <v>0.27879429</v>
      </c>
      <c r="BB97" s="282"/>
      <c r="BC97" s="282"/>
      <c r="BD97" s="282"/>
      <c r="BE97" s="282"/>
      <c r="BF97" s="282"/>
      <c r="BG97" s="286" t="s">
        <v>1099</v>
      </c>
      <c r="BH97" s="68">
        <v>0.76518129999999995</v>
      </c>
      <c r="BI97" s="68">
        <v>0.70444859999999998</v>
      </c>
      <c r="BJ97" s="71"/>
      <c r="BK97" s="71"/>
      <c r="BL97" s="71"/>
      <c r="BM97" s="71"/>
      <c r="BN97" s="34"/>
      <c r="BO97" s="223">
        <v>0</v>
      </c>
      <c r="BP97" s="223">
        <v>0</v>
      </c>
      <c r="BQ97" s="223">
        <v>0</v>
      </c>
      <c r="BR97" s="223" t="e">
        <v>#N/A</v>
      </c>
      <c r="BS97" s="227" t="e">
        <v>#N/A</v>
      </c>
      <c r="BT97" s="227" t="e">
        <v>#N/A</v>
      </c>
      <c r="BU97" s="227" t="e">
        <v>#N/A</v>
      </c>
      <c r="BV97" s="227" t="e">
        <v>#N/A</v>
      </c>
      <c r="BW97" s="223" t="s">
        <v>1099</v>
      </c>
      <c r="BX97" s="276">
        <v>0.94572789999999995</v>
      </c>
      <c r="BY97" s="276">
        <v>1</v>
      </c>
      <c r="BZ97" s="258" t="s">
        <v>1161</v>
      </c>
      <c r="CA97" s="277" t="s">
        <v>1162</v>
      </c>
      <c r="CB97" s="277">
        <v>1</v>
      </c>
      <c r="CC97" s="275" t="s">
        <v>1213</v>
      </c>
      <c r="CD97" s="275" t="s">
        <v>1213</v>
      </c>
      <c r="CE97" s="258" t="s">
        <v>1099</v>
      </c>
      <c r="CF97" s="258">
        <v>0.21891930000000001</v>
      </c>
      <c r="CG97" s="258" t="s">
        <v>1161</v>
      </c>
      <c r="CH97" s="258">
        <v>-1.7957320000000001</v>
      </c>
      <c r="CI97" s="258">
        <v>0.97521999999999998</v>
      </c>
      <c r="CJ97" s="258" t="s">
        <v>1099</v>
      </c>
      <c r="CK97" s="258">
        <v>1.5367550000000001</v>
      </c>
      <c r="CL97" s="258"/>
      <c r="CM97" s="258"/>
      <c r="CN97" s="258"/>
    </row>
    <row r="98" spans="1:92"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0"/>
      <c r="V98" s="258">
        <v>1</v>
      </c>
      <c r="W98" s="170"/>
      <c r="X98" s="258">
        <v>1</v>
      </c>
      <c r="Y98" s="170"/>
      <c r="Z98" s="37">
        <v>1</v>
      </c>
      <c r="AA98" s="170"/>
      <c r="AB98" s="199" t="s">
        <v>19</v>
      </c>
      <c r="AC98" s="200" t="s">
        <v>1154</v>
      </c>
      <c r="AD98" s="171" t="s">
        <v>837</v>
      </c>
      <c r="AE98" s="171" t="s">
        <v>1098</v>
      </c>
      <c r="AF98" s="171" t="s">
        <v>837</v>
      </c>
      <c r="AG98" s="196"/>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0">
        <v>0</v>
      </c>
      <c r="AZ98" s="291" t="s">
        <v>1098</v>
      </c>
      <c r="BA98" s="291" t="s">
        <v>1098</v>
      </c>
      <c r="BB98" s="282"/>
      <c r="BC98" s="282"/>
      <c r="BD98" s="282"/>
      <c r="BE98" s="282"/>
      <c r="BF98" s="282"/>
      <c r="BG98" s="286">
        <v>0</v>
      </c>
      <c r="BH98" s="68"/>
      <c r="BI98" s="68"/>
      <c r="BJ98" s="71"/>
      <c r="BK98" s="71"/>
      <c r="BL98" s="71"/>
      <c r="BM98" s="71"/>
      <c r="BN98" s="34"/>
      <c r="BO98" s="223">
        <v>0</v>
      </c>
      <c r="BP98" s="223">
        <v>0</v>
      </c>
      <c r="BQ98" s="223">
        <v>0</v>
      </c>
      <c r="BR98" s="223" t="e">
        <v>#N/A</v>
      </c>
      <c r="BS98" s="227" t="e">
        <v>#N/A</v>
      </c>
      <c r="BT98" s="227" t="e">
        <v>#N/A</v>
      </c>
      <c r="BU98" s="227" t="e">
        <v>#N/A</v>
      </c>
      <c r="BV98" s="227" t="e">
        <v>#N/A</v>
      </c>
      <c r="BW98" s="223">
        <v>0</v>
      </c>
      <c r="BX98" s="276">
        <v>0</v>
      </c>
      <c r="BY98" s="276">
        <v>0</v>
      </c>
      <c r="BZ98" s="258" t="s">
        <v>1161</v>
      </c>
      <c r="CA98" s="277" t="s">
        <v>1162</v>
      </c>
      <c r="CB98" s="277">
        <v>0.96701619999999999</v>
      </c>
      <c r="CC98" s="275" t="s">
        <v>1162</v>
      </c>
      <c r="CD98" s="275">
        <v>1.2341979999999999</v>
      </c>
      <c r="CE98" s="258">
        <v>0</v>
      </c>
      <c r="CF98" s="258">
        <v>0</v>
      </c>
      <c r="CG98" s="258" t="s">
        <v>1161</v>
      </c>
      <c r="CH98" s="258">
        <v>-12.06986</v>
      </c>
      <c r="CI98" s="258">
        <v>9.82484</v>
      </c>
      <c r="CJ98" s="258">
        <v>0</v>
      </c>
      <c r="CK98" s="258">
        <v>0</v>
      </c>
      <c r="CL98" s="258"/>
      <c r="CM98" s="258"/>
      <c r="CN98" s="258"/>
    </row>
    <row r="99" spans="1:92"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0"/>
      <c r="V99" s="258">
        <v>1</v>
      </c>
      <c r="W99" s="170"/>
      <c r="X99" s="258">
        <v>1</v>
      </c>
      <c r="Y99" s="170"/>
      <c r="Z99" s="37">
        <v>1</v>
      </c>
      <c r="AA99" s="170"/>
      <c r="AB99" s="199" t="s">
        <v>19</v>
      </c>
      <c r="AC99" s="200" t="s">
        <v>1154</v>
      </c>
      <c r="AD99" s="171" t="s">
        <v>837</v>
      </c>
      <c r="AE99" s="171" t="s">
        <v>1098</v>
      </c>
      <c r="AF99" s="171" t="s">
        <v>837</v>
      </c>
      <c r="AG99" s="196"/>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0">
        <v>0</v>
      </c>
      <c r="AZ99" s="291" t="s">
        <v>1098</v>
      </c>
      <c r="BA99" s="291" t="s">
        <v>1098</v>
      </c>
      <c r="BB99" s="282"/>
      <c r="BC99" s="282"/>
      <c r="BD99" s="282"/>
      <c r="BE99" s="282"/>
      <c r="BF99" s="282"/>
      <c r="BG99" s="286">
        <v>0</v>
      </c>
      <c r="BH99" s="68"/>
      <c r="BI99" s="68"/>
      <c r="BJ99" s="71"/>
      <c r="BK99" s="71"/>
      <c r="BL99" s="71"/>
      <c r="BM99" s="71"/>
      <c r="BN99" s="34"/>
      <c r="BO99" s="223">
        <v>0</v>
      </c>
      <c r="BP99" s="223">
        <v>0</v>
      </c>
      <c r="BQ99" s="223">
        <v>0</v>
      </c>
      <c r="BR99" s="223" t="e">
        <v>#N/A</v>
      </c>
      <c r="BS99" s="227" t="e">
        <v>#N/A</v>
      </c>
      <c r="BT99" s="227" t="e">
        <v>#N/A</v>
      </c>
      <c r="BU99" s="227" t="e">
        <v>#N/A</v>
      </c>
      <c r="BV99" s="227" t="e">
        <v>#N/A</v>
      </c>
      <c r="BW99" s="223">
        <v>0</v>
      </c>
      <c r="BX99" s="276">
        <v>0</v>
      </c>
      <c r="BY99" s="276">
        <v>0</v>
      </c>
      <c r="BZ99" s="258" t="s">
        <v>1161</v>
      </c>
      <c r="CA99" s="277">
        <v>-0.50936380000000003</v>
      </c>
      <c r="CB99" s="277">
        <v>5.6576899999999997</v>
      </c>
      <c r="CC99" s="275">
        <v>-5.3237410000000001</v>
      </c>
      <c r="CD99" s="275">
        <v>8.1255710000000008</v>
      </c>
      <c r="CE99" s="258">
        <v>0</v>
      </c>
      <c r="CF99" s="258">
        <v>0</v>
      </c>
      <c r="CG99" s="258" t="s">
        <v>1161</v>
      </c>
      <c r="CH99" s="258">
        <v>-6.4957940000000001</v>
      </c>
      <c r="CI99" s="258">
        <v>270.10390000000001</v>
      </c>
      <c r="CJ99" s="258">
        <v>0</v>
      </c>
      <c r="CK99" s="258">
        <v>0</v>
      </c>
      <c r="CL99" s="258"/>
      <c r="CM99" s="258"/>
      <c r="CN99" s="258"/>
    </row>
    <row r="100" spans="1:92"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0"/>
      <c r="V100" s="258">
        <v>1</v>
      </c>
      <c r="W100" s="170"/>
      <c r="X100" s="258">
        <v>1</v>
      </c>
      <c r="Y100" s="170"/>
      <c r="Z100" s="37">
        <v>1</v>
      </c>
      <c r="AA100" s="170"/>
      <c r="AB100" s="199" t="s">
        <v>19</v>
      </c>
      <c r="AC100" s="200" t="s">
        <v>1154</v>
      </c>
      <c r="AD100" s="171" t="s">
        <v>837</v>
      </c>
      <c r="AE100" s="171" t="s">
        <v>1098</v>
      </c>
      <c r="AF100" s="171" t="s">
        <v>837</v>
      </c>
      <c r="AG100" s="196"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0" t="s">
        <v>1098</v>
      </c>
      <c r="AZ100" s="291" t="s">
        <v>1098</v>
      </c>
      <c r="BA100" s="291" t="s">
        <v>1098</v>
      </c>
      <c r="BB100" s="282"/>
      <c r="BC100" s="282"/>
      <c r="BD100" s="282"/>
      <c r="BE100" s="282"/>
      <c r="BF100" s="282"/>
      <c r="BG100" s="286" t="s">
        <v>1099</v>
      </c>
      <c r="BH100" s="68">
        <v>4.3193169999999999</v>
      </c>
      <c r="BI100" s="68">
        <v>4.1604910000000004</v>
      </c>
      <c r="BJ100" s="71"/>
      <c r="BK100" s="71"/>
      <c r="BL100" s="71"/>
      <c r="BM100" s="71"/>
      <c r="BN100" s="34"/>
      <c r="BO100" s="223">
        <v>0</v>
      </c>
      <c r="BP100" s="223">
        <v>0</v>
      </c>
      <c r="BQ100" s="223">
        <v>0</v>
      </c>
      <c r="BR100" s="223" t="e">
        <v>#N/A</v>
      </c>
      <c r="BS100" s="227" t="e">
        <v>#N/A</v>
      </c>
      <c r="BT100" s="227" t="e">
        <v>#N/A</v>
      </c>
      <c r="BU100" s="227" t="e">
        <v>#N/A</v>
      </c>
      <c r="BV100" s="227" t="e">
        <v>#N/A</v>
      </c>
      <c r="BW100" s="223" t="s">
        <v>1099</v>
      </c>
      <c r="BX100" s="276">
        <v>5.0880450000000002</v>
      </c>
      <c r="BY100" s="276">
        <v>4.526389</v>
      </c>
      <c r="BZ100" s="258" t="s">
        <v>1161</v>
      </c>
      <c r="CA100" s="277">
        <v>-37.889389999999999</v>
      </c>
      <c r="CB100" s="277">
        <v>315.73630000000003</v>
      </c>
      <c r="CC100" s="275" t="s">
        <v>1162</v>
      </c>
      <c r="CD100" s="275">
        <v>1911.5909999999999</v>
      </c>
      <c r="CE100" s="258" t="s">
        <v>1099</v>
      </c>
      <c r="CF100" s="258">
        <v>2.9005740000000002</v>
      </c>
      <c r="CG100" s="258" t="s">
        <v>1161</v>
      </c>
      <c r="CH100" s="258">
        <v>-60.93777</v>
      </c>
      <c r="CI100" s="258">
        <v>645.39580000000001</v>
      </c>
      <c r="CJ100" s="258" t="s">
        <v>1099</v>
      </c>
      <c r="CK100" s="258">
        <v>-2.6255820000000001</v>
      </c>
      <c r="CL100" s="258"/>
      <c r="CM100" s="258"/>
      <c r="CN100" s="258"/>
    </row>
    <row r="101" spans="1:92"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0"/>
      <c r="V101" s="258">
        <v>1</v>
      </c>
      <c r="W101" s="170"/>
      <c r="X101" s="258">
        <v>1</v>
      </c>
      <c r="Y101" s="170"/>
      <c r="Z101" s="37">
        <v>1</v>
      </c>
      <c r="AA101" s="170"/>
      <c r="AB101" s="199" t="s">
        <v>19</v>
      </c>
      <c r="AC101" s="200" t="s">
        <v>1154</v>
      </c>
      <c r="AD101" s="171" t="s">
        <v>837</v>
      </c>
      <c r="AE101" s="171" t="s">
        <v>1098</v>
      </c>
      <c r="AF101" s="171" t="s">
        <v>837</v>
      </c>
      <c r="AG101" s="196"/>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0" t="s">
        <v>1098</v>
      </c>
      <c r="AZ101" s="291" t="s">
        <v>1098</v>
      </c>
      <c r="BA101" s="291" t="s">
        <v>1098</v>
      </c>
      <c r="BB101" s="282"/>
      <c r="BC101" s="282"/>
      <c r="BD101" s="282"/>
      <c r="BE101" s="282"/>
      <c r="BF101" s="282"/>
      <c r="BG101" s="286">
        <v>0</v>
      </c>
      <c r="BH101" s="68"/>
      <c r="BI101" s="68"/>
      <c r="BJ101" s="71"/>
      <c r="BK101" s="71"/>
      <c r="BL101" s="71"/>
      <c r="BM101" s="71"/>
      <c r="BN101" s="34"/>
      <c r="BO101" s="223">
        <v>0</v>
      </c>
      <c r="BP101" s="223">
        <v>0</v>
      </c>
      <c r="BQ101" s="223">
        <v>0</v>
      </c>
      <c r="BR101" s="223" t="e">
        <v>#N/A</v>
      </c>
      <c r="BS101" s="227" t="e">
        <v>#N/A</v>
      </c>
      <c r="BT101" s="227" t="e">
        <v>#N/A</v>
      </c>
      <c r="BU101" s="227" t="e">
        <v>#N/A</v>
      </c>
      <c r="BV101" s="227" t="e">
        <v>#N/A</v>
      </c>
      <c r="BW101" s="223">
        <v>0</v>
      </c>
      <c r="BX101" s="276">
        <v>0</v>
      </c>
      <c r="BY101" s="276">
        <v>0</v>
      </c>
      <c r="BZ101" s="258" t="s">
        <v>1161</v>
      </c>
      <c r="CA101" s="277">
        <v>-9.3850289999999994</v>
      </c>
      <c r="CB101" s="277">
        <v>81.296279999999996</v>
      </c>
      <c r="CC101" s="275" t="s">
        <v>1213</v>
      </c>
      <c r="CD101" s="275" t="s">
        <v>1213</v>
      </c>
      <c r="CE101" s="258">
        <v>0</v>
      </c>
      <c r="CF101" s="258">
        <v>0</v>
      </c>
      <c r="CG101" s="258" t="s">
        <v>1161</v>
      </c>
      <c r="CH101" s="258">
        <v>-28.373570000000001</v>
      </c>
      <c r="CI101" s="258">
        <v>30.269410000000001</v>
      </c>
      <c r="CJ101" s="258">
        <v>0</v>
      </c>
      <c r="CK101" s="258">
        <v>0</v>
      </c>
      <c r="CL101" s="258"/>
      <c r="CM101" s="258"/>
      <c r="CN101" s="258"/>
    </row>
    <row r="102" spans="1:92"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0"/>
      <c r="V102" s="258">
        <v>1</v>
      </c>
      <c r="W102" s="170"/>
      <c r="X102" s="258">
        <v>1</v>
      </c>
      <c r="Y102" s="170"/>
      <c r="Z102" s="37">
        <v>1</v>
      </c>
      <c r="AA102" s="170"/>
      <c r="AB102" s="199" t="s">
        <v>19</v>
      </c>
      <c r="AC102" s="200" t="s">
        <v>1154</v>
      </c>
      <c r="AD102" s="171" t="s">
        <v>837</v>
      </c>
      <c r="AE102" s="171" t="s">
        <v>1098</v>
      </c>
      <c r="AF102" s="171" t="s">
        <v>837</v>
      </c>
      <c r="AG102" s="196"/>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0" t="s">
        <v>1098</v>
      </c>
      <c r="AZ102" s="291" t="s">
        <v>1098</v>
      </c>
      <c r="BA102" s="291" t="s">
        <v>1098</v>
      </c>
      <c r="BB102" s="282"/>
      <c r="BC102" s="282"/>
      <c r="BD102" s="282"/>
      <c r="BE102" s="282"/>
      <c r="BF102" s="282"/>
      <c r="BG102" s="286">
        <v>0</v>
      </c>
      <c r="BH102" s="68"/>
      <c r="BI102" s="68"/>
      <c r="BJ102" s="71"/>
      <c r="BK102" s="71"/>
      <c r="BL102" s="71"/>
      <c r="BM102" s="71"/>
      <c r="BN102" s="34"/>
      <c r="BO102" s="223">
        <v>0</v>
      </c>
      <c r="BP102" s="223">
        <v>0</v>
      </c>
      <c r="BQ102" s="223">
        <v>0</v>
      </c>
      <c r="BR102" s="223" t="e">
        <v>#N/A</v>
      </c>
      <c r="BS102" s="227" t="e">
        <v>#N/A</v>
      </c>
      <c r="BT102" s="227" t="e">
        <v>#N/A</v>
      </c>
      <c r="BU102" s="227" t="e">
        <v>#N/A</v>
      </c>
      <c r="BV102" s="227" t="e">
        <v>#N/A</v>
      </c>
      <c r="BW102" s="223">
        <v>0</v>
      </c>
      <c r="BX102" s="276">
        <v>0</v>
      </c>
      <c r="BY102" s="276">
        <v>0</v>
      </c>
      <c r="BZ102" s="258" t="s">
        <v>1161</v>
      </c>
      <c r="CA102" s="277" t="s">
        <v>1162</v>
      </c>
      <c r="CB102" s="277">
        <v>11.198779999999999</v>
      </c>
      <c r="CC102" s="275" t="s">
        <v>1213</v>
      </c>
      <c r="CD102" s="275" t="s">
        <v>1213</v>
      </c>
      <c r="CE102" s="258">
        <v>0</v>
      </c>
      <c r="CF102" s="258">
        <v>0</v>
      </c>
      <c r="CG102" s="258" t="s">
        <v>1161</v>
      </c>
      <c r="CH102" s="258">
        <v>-1</v>
      </c>
      <c r="CI102" s="258">
        <v>30.53002</v>
      </c>
      <c r="CJ102" s="258">
        <v>0</v>
      </c>
      <c r="CK102" s="258">
        <v>0</v>
      </c>
      <c r="CL102" s="258"/>
      <c r="CM102" s="258"/>
      <c r="CN102" s="258"/>
    </row>
    <row r="103" spans="1:92"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0"/>
      <c r="V103" s="258">
        <v>1</v>
      </c>
      <c r="W103" s="170"/>
      <c r="X103" s="258">
        <v>1</v>
      </c>
      <c r="Y103" s="170"/>
      <c r="Z103" s="37">
        <v>1</v>
      </c>
      <c r="AA103" s="170"/>
      <c r="AB103" s="199" t="s">
        <v>19</v>
      </c>
      <c r="AC103" s="200" t="s">
        <v>1154</v>
      </c>
      <c r="AD103" s="171" t="s">
        <v>837</v>
      </c>
      <c r="AE103" s="171" t="s">
        <v>1098</v>
      </c>
      <c r="AF103" s="171" t="s">
        <v>837</v>
      </c>
      <c r="AG103" s="196"/>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0" t="s">
        <v>1099</v>
      </c>
      <c r="AZ103" s="291">
        <v>7.6937359999999996E-2</v>
      </c>
      <c r="BA103" s="291">
        <v>9.8406839999999995E-2</v>
      </c>
      <c r="BB103" s="282"/>
      <c r="BC103" s="282"/>
      <c r="BD103" s="282"/>
      <c r="BE103" s="282"/>
      <c r="BF103" s="282"/>
      <c r="BG103" s="286" t="s">
        <v>1099</v>
      </c>
      <c r="BH103" s="68">
        <v>0.14404169999999999</v>
      </c>
      <c r="BI103" s="68">
        <v>0.12511559999999999</v>
      </c>
      <c r="BJ103" s="71"/>
      <c r="BK103" s="71"/>
      <c r="BL103" s="71"/>
      <c r="BM103" s="71"/>
      <c r="BN103" s="34"/>
      <c r="BO103" s="223">
        <v>0</v>
      </c>
      <c r="BP103" s="223">
        <v>0</v>
      </c>
      <c r="BQ103" s="223">
        <v>0</v>
      </c>
      <c r="BR103" s="223" t="e">
        <v>#N/A</v>
      </c>
      <c r="BS103" s="227" t="e">
        <v>#N/A</v>
      </c>
      <c r="BT103" s="227" t="e">
        <v>#N/A</v>
      </c>
      <c r="BU103" s="227" t="e">
        <v>#N/A</v>
      </c>
      <c r="BV103" s="227" t="e">
        <v>#N/A</v>
      </c>
      <c r="BW103" s="223" t="s">
        <v>1099</v>
      </c>
      <c r="BX103" s="276">
        <v>8.6622199999999996E-2</v>
      </c>
      <c r="BY103" s="276">
        <v>0.14005490000000001</v>
      </c>
      <c r="BZ103" s="258" t="s">
        <v>1161</v>
      </c>
      <c r="CA103" s="277" t="s">
        <v>1162</v>
      </c>
      <c r="CB103" s="277">
        <v>0.98512060000000001</v>
      </c>
      <c r="CC103" s="275" t="s">
        <v>1162</v>
      </c>
      <c r="CD103" s="275">
        <v>0.92520919999999995</v>
      </c>
      <c r="CE103" s="258" t="s">
        <v>1099</v>
      </c>
      <c r="CF103" s="258">
        <v>9.7945699999999997E-2</v>
      </c>
      <c r="CG103" s="258" t="s">
        <v>1161</v>
      </c>
      <c r="CH103" s="258">
        <v>6.5678999999999998E-3</v>
      </c>
      <c r="CI103" s="258">
        <v>0.58781490000000003</v>
      </c>
      <c r="CJ103" s="258" t="s">
        <v>1099</v>
      </c>
      <c r="CK103" s="258">
        <v>-8.4968100000000005E-2</v>
      </c>
      <c r="CL103" s="258"/>
      <c r="CM103" s="258"/>
      <c r="CN103" s="258"/>
    </row>
    <row r="104" spans="1:92"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0"/>
      <c r="V104" s="258">
        <v>1</v>
      </c>
      <c r="W104" s="170"/>
      <c r="X104" s="258">
        <v>1</v>
      </c>
      <c r="Y104" s="170"/>
      <c r="Z104" s="37">
        <v>1</v>
      </c>
      <c r="AA104" s="170"/>
      <c r="AB104" s="199" t="s">
        <v>19</v>
      </c>
      <c r="AC104" s="200" t="s">
        <v>1154</v>
      </c>
      <c r="AD104" s="171" t="s">
        <v>837</v>
      </c>
      <c r="AE104" s="171" t="s">
        <v>1098</v>
      </c>
      <c r="AF104" s="171" t="s">
        <v>837</v>
      </c>
      <c r="AG104" s="196"/>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0">
        <v>0</v>
      </c>
      <c r="AZ104" s="291" t="s">
        <v>1098</v>
      </c>
      <c r="BA104" s="291" t="s">
        <v>1098</v>
      </c>
      <c r="BB104" s="282"/>
      <c r="BC104" s="282"/>
      <c r="BD104" s="282"/>
      <c r="BE104" s="282"/>
      <c r="BF104" s="282"/>
      <c r="BG104" s="286">
        <v>0</v>
      </c>
      <c r="BH104" s="68"/>
      <c r="BI104" s="68"/>
      <c r="BJ104" s="71"/>
      <c r="BK104" s="71"/>
      <c r="BL104" s="71"/>
      <c r="BM104" s="71"/>
      <c r="BN104" s="34"/>
      <c r="BO104" s="223">
        <v>0</v>
      </c>
      <c r="BP104" s="223">
        <v>0</v>
      </c>
      <c r="BQ104" s="223">
        <v>0</v>
      </c>
      <c r="BR104" s="223" t="e">
        <v>#N/A</v>
      </c>
      <c r="BS104" s="227" t="e">
        <v>#N/A</v>
      </c>
      <c r="BT104" s="227" t="e">
        <v>#N/A</v>
      </c>
      <c r="BU104" s="227" t="e">
        <v>#N/A</v>
      </c>
      <c r="BV104" s="227" t="e">
        <v>#N/A</v>
      </c>
      <c r="BW104" s="223">
        <v>0</v>
      </c>
      <c r="BX104" s="276">
        <v>0</v>
      </c>
      <c r="BY104" s="276">
        <v>0</v>
      </c>
      <c r="BZ104" s="258" t="s">
        <v>1161</v>
      </c>
      <c r="CA104" s="277" t="s">
        <v>1162</v>
      </c>
      <c r="CB104" s="277">
        <v>3.0553900000000001</v>
      </c>
      <c r="CC104" s="275" t="s">
        <v>1162</v>
      </c>
      <c r="CD104" s="275">
        <v>6.0195230000000004</v>
      </c>
      <c r="CE104" s="258">
        <v>0</v>
      </c>
      <c r="CF104" s="258">
        <v>0</v>
      </c>
      <c r="CG104" s="258" t="s">
        <v>1161</v>
      </c>
      <c r="CH104" s="258">
        <v>-0.92402720000000005</v>
      </c>
      <c r="CI104" s="258">
        <v>5.6041460000000001</v>
      </c>
      <c r="CJ104" s="258">
        <v>0</v>
      </c>
      <c r="CK104" s="258">
        <v>0</v>
      </c>
      <c r="CL104" s="258"/>
      <c r="CM104" s="258"/>
      <c r="CN104" s="258"/>
    </row>
    <row r="105" spans="1:92"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0"/>
      <c r="V105" s="258">
        <v>1</v>
      </c>
      <c r="W105" s="170"/>
      <c r="X105" s="258"/>
      <c r="Y105" s="170"/>
      <c r="Z105" s="37">
        <v>1</v>
      </c>
      <c r="AA105" s="170"/>
      <c r="AB105" s="199" t="s">
        <v>19</v>
      </c>
      <c r="AC105" s="200" t="s">
        <v>1154</v>
      </c>
      <c r="AD105" s="171" t="s">
        <v>837</v>
      </c>
      <c r="AE105" s="171" t="s">
        <v>1098</v>
      </c>
      <c r="AF105" s="171" t="s">
        <v>837</v>
      </c>
      <c r="AG105" s="196"/>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0" t="s">
        <v>1099</v>
      </c>
      <c r="AZ105" s="291">
        <v>3.6227204999999998</v>
      </c>
      <c r="BA105" s="291">
        <v>2.1221309000000002</v>
      </c>
      <c r="BB105" s="282"/>
      <c r="BC105" s="282"/>
      <c r="BD105" s="282"/>
      <c r="BE105" s="282"/>
      <c r="BF105" s="282"/>
      <c r="BG105" s="286" t="s">
        <v>1099</v>
      </c>
      <c r="BH105" s="68">
        <v>2.7088960000000002</v>
      </c>
      <c r="BI105" s="68">
        <v>1.9507810000000001</v>
      </c>
      <c r="BJ105" s="71"/>
      <c r="BK105" s="71"/>
      <c r="BL105" s="71"/>
      <c r="BM105" s="71"/>
      <c r="BN105" s="34"/>
      <c r="BO105" s="223">
        <v>0</v>
      </c>
      <c r="BP105" s="223">
        <v>0</v>
      </c>
      <c r="BQ105" s="223">
        <v>0</v>
      </c>
      <c r="BR105" s="223" t="e">
        <v>#N/A</v>
      </c>
      <c r="BS105" s="227" t="e">
        <v>#N/A</v>
      </c>
      <c r="BT105" s="227" t="e">
        <v>#N/A</v>
      </c>
      <c r="BU105" s="227" t="e">
        <v>#N/A</v>
      </c>
      <c r="BV105" s="227" t="e">
        <v>#N/A</v>
      </c>
      <c r="BW105" s="223" t="s">
        <v>1099</v>
      </c>
      <c r="BX105" s="276">
        <v>3.5780099999999999</v>
      </c>
      <c r="BY105" s="276">
        <v>1.927889</v>
      </c>
      <c r="BZ105" s="258" t="s">
        <v>1161</v>
      </c>
      <c r="CA105" s="277" t="s">
        <v>1162</v>
      </c>
      <c r="CB105" s="277">
        <v>84.400540000000007</v>
      </c>
      <c r="CC105" s="275">
        <v>3.2425000000000002E-3</v>
      </c>
      <c r="CD105" s="275">
        <v>366.58330000000001</v>
      </c>
      <c r="CE105" s="258">
        <v>0</v>
      </c>
      <c r="CF105" s="258">
        <v>0</v>
      </c>
      <c r="CG105" s="258" t="e">
        <v>#N/A</v>
      </c>
      <c r="CH105" s="258" t="e">
        <v>#N/A</v>
      </c>
      <c r="CI105" s="258" t="e">
        <v>#N/A</v>
      </c>
      <c r="CJ105" s="258" t="s">
        <v>1099</v>
      </c>
      <c r="CK105" s="258">
        <v>0.90179500000000001</v>
      </c>
      <c r="CL105" s="258"/>
      <c r="CM105" s="258"/>
      <c r="CN105" s="258"/>
    </row>
    <row r="106" spans="1:92"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0"/>
      <c r="V106" s="258">
        <v>1</v>
      </c>
      <c r="W106" s="170"/>
      <c r="X106" s="258"/>
      <c r="Y106" s="170"/>
      <c r="Z106" s="37">
        <v>1</v>
      </c>
      <c r="AA106" s="170"/>
      <c r="AB106" s="199" t="s">
        <v>19</v>
      </c>
      <c r="AC106" s="200" t="s">
        <v>1154</v>
      </c>
      <c r="AD106" s="171" t="s">
        <v>837</v>
      </c>
      <c r="AE106" s="171" t="s">
        <v>1098</v>
      </c>
      <c r="AF106" s="171" t="s">
        <v>837</v>
      </c>
      <c r="AG106" s="196"/>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0" t="s">
        <v>1099</v>
      </c>
      <c r="AZ106" s="291">
        <v>0.10588412</v>
      </c>
      <c r="BA106" s="291">
        <v>5.2980380000000001E-2</v>
      </c>
      <c r="BB106" s="282"/>
      <c r="BC106" s="282"/>
      <c r="BD106" s="282"/>
      <c r="BE106" s="282"/>
      <c r="BF106" s="282"/>
      <c r="BG106" s="286" t="s">
        <v>1099</v>
      </c>
      <c r="BH106" s="68">
        <v>0.16758400000000001</v>
      </c>
      <c r="BI106" s="68">
        <v>0.14458770000000001</v>
      </c>
      <c r="BJ106" s="71"/>
      <c r="BK106" s="71"/>
      <c r="BL106" s="71"/>
      <c r="BM106" s="71"/>
      <c r="BN106" s="34"/>
      <c r="BO106" s="223">
        <v>0</v>
      </c>
      <c r="BP106" s="223">
        <v>0</v>
      </c>
      <c r="BQ106" s="223">
        <v>0</v>
      </c>
      <c r="BR106" s="223" t="e">
        <v>#N/A</v>
      </c>
      <c r="BS106" s="227" t="e">
        <v>#N/A</v>
      </c>
      <c r="BT106" s="227" t="e">
        <v>#N/A</v>
      </c>
      <c r="BU106" s="227" t="e">
        <v>#N/A</v>
      </c>
      <c r="BV106" s="227" t="e">
        <v>#N/A</v>
      </c>
      <c r="BW106" s="223" t="s">
        <v>1099</v>
      </c>
      <c r="BX106" s="276">
        <v>0.82911380000000001</v>
      </c>
      <c r="BY106" s="276">
        <v>0.73344279999999995</v>
      </c>
      <c r="BZ106" s="258" t="s">
        <v>1161</v>
      </c>
      <c r="CA106" s="277" t="s">
        <v>1162</v>
      </c>
      <c r="CB106" s="277">
        <v>1.480539</v>
      </c>
      <c r="CC106" s="275">
        <v>8.9005200000000007E-2</v>
      </c>
      <c r="CD106" s="275">
        <v>1.542319</v>
      </c>
      <c r="CE106" s="258">
        <v>0</v>
      </c>
      <c r="CF106" s="258">
        <v>0</v>
      </c>
      <c r="CG106" s="258" t="e">
        <v>#N/A</v>
      </c>
      <c r="CH106" s="258" t="e">
        <v>#N/A</v>
      </c>
      <c r="CI106" s="258" t="e">
        <v>#N/A</v>
      </c>
      <c r="CJ106" s="258" t="s">
        <v>1099</v>
      </c>
      <c r="CK106" s="258">
        <v>-0.54112579999999999</v>
      </c>
      <c r="CL106" s="258"/>
      <c r="CM106" s="258"/>
      <c r="CN106" s="258"/>
    </row>
    <row r="107" spans="1:92"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0"/>
      <c r="V107" s="258">
        <v>1</v>
      </c>
      <c r="W107" s="170"/>
      <c r="X107" s="258"/>
      <c r="Y107" s="170"/>
      <c r="Z107" s="37">
        <v>1</v>
      </c>
      <c r="AA107" s="170"/>
      <c r="AB107" s="199" t="s">
        <v>19</v>
      </c>
      <c r="AC107" s="200" t="s">
        <v>1154</v>
      </c>
      <c r="AD107" s="171" t="s">
        <v>837</v>
      </c>
      <c r="AE107" s="171" t="s">
        <v>1098</v>
      </c>
      <c r="AF107" s="171" t="s">
        <v>837</v>
      </c>
      <c r="AG107" s="196"/>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0">
        <v>0</v>
      </c>
      <c r="AZ107" s="291" t="s">
        <v>1098</v>
      </c>
      <c r="BA107" s="291" t="s">
        <v>1098</v>
      </c>
      <c r="BB107" s="282"/>
      <c r="BC107" s="282"/>
      <c r="BD107" s="282"/>
      <c r="BE107" s="282"/>
      <c r="BF107" s="282"/>
      <c r="BG107" s="286">
        <v>0</v>
      </c>
      <c r="BH107" s="68"/>
      <c r="BI107" s="68"/>
      <c r="BJ107" s="71"/>
      <c r="BK107" s="71"/>
      <c r="BL107" s="71"/>
      <c r="BM107" s="71"/>
      <c r="BN107" s="34"/>
      <c r="BO107" s="223">
        <v>0</v>
      </c>
      <c r="BP107" s="223">
        <v>0</v>
      </c>
      <c r="BQ107" s="223">
        <v>0</v>
      </c>
      <c r="BR107" s="223" t="e">
        <v>#N/A</v>
      </c>
      <c r="BS107" s="227" t="e">
        <v>#N/A</v>
      </c>
      <c r="BT107" s="227" t="e">
        <v>#N/A</v>
      </c>
      <c r="BU107" s="227" t="e">
        <v>#N/A</v>
      </c>
      <c r="BV107" s="227" t="e">
        <v>#N/A</v>
      </c>
      <c r="BW107" s="223">
        <v>0</v>
      </c>
      <c r="BX107" s="276">
        <v>0</v>
      </c>
      <c r="BY107" s="276">
        <v>0</v>
      </c>
      <c r="BZ107" s="258" t="s">
        <v>1161</v>
      </c>
      <c r="CA107" s="277" t="s">
        <v>1162</v>
      </c>
      <c r="CB107" s="277">
        <v>1.4060010000000001</v>
      </c>
      <c r="CC107" s="275" t="s">
        <v>1162</v>
      </c>
      <c r="CD107" s="275">
        <v>2.3004389999999999</v>
      </c>
      <c r="CE107" s="258">
        <v>0</v>
      </c>
      <c r="CF107" s="258">
        <v>0</v>
      </c>
      <c r="CG107" s="258" t="e">
        <v>#N/A</v>
      </c>
      <c r="CH107" s="258" t="e">
        <v>#N/A</v>
      </c>
      <c r="CI107" s="258" t="e">
        <v>#N/A</v>
      </c>
      <c r="CJ107" s="258">
        <v>0</v>
      </c>
      <c r="CK107" s="258">
        <v>0</v>
      </c>
      <c r="CL107" s="258"/>
      <c r="CM107" s="258"/>
      <c r="CN107" s="258"/>
    </row>
    <row r="108" spans="1:92"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0"/>
      <c r="V108" s="258">
        <v>1</v>
      </c>
      <c r="W108" s="170"/>
      <c r="X108" s="258">
        <v>1</v>
      </c>
      <c r="Y108" s="170"/>
      <c r="Z108" s="37">
        <v>1</v>
      </c>
      <c r="AA108" s="170"/>
      <c r="AB108" s="199" t="s">
        <v>19</v>
      </c>
      <c r="AC108" s="200" t="s">
        <v>1154</v>
      </c>
      <c r="AD108" s="171" t="s">
        <v>837</v>
      </c>
      <c r="AE108" s="171" t="s">
        <v>1098</v>
      </c>
      <c r="AF108" s="171" t="s">
        <v>837</v>
      </c>
      <c r="AG108" s="196"/>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0">
        <v>0</v>
      </c>
      <c r="AZ108" s="291" t="s">
        <v>1098</v>
      </c>
      <c r="BA108" s="291" t="s">
        <v>1098</v>
      </c>
      <c r="BB108" s="282"/>
      <c r="BC108" s="282"/>
      <c r="BD108" s="282"/>
      <c r="BE108" s="282"/>
      <c r="BF108" s="282"/>
      <c r="BG108" s="286">
        <v>0</v>
      </c>
      <c r="BH108" s="68"/>
      <c r="BI108" s="68"/>
      <c r="BJ108" s="71"/>
      <c r="BK108" s="71"/>
      <c r="BL108" s="71"/>
      <c r="BM108" s="71"/>
      <c r="BN108" s="34"/>
      <c r="BO108" s="223">
        <v>0</v>
      </c>
      <c r="BP108" s="223">
        <v>0</v>
      </c>
      <c r="BQ108" s="223">
        <v>0</v>
      </c>
      <c r="BR108" s="223" t="e">
        <v>#N/A</v>
      </c>
      <c r="BS108" s="227" t="e">
        <v>#N/A</v>
      </c>
      <c r="BT108" s="227" t="e">
        <v>#N/A</v>
      </c>
      <c r="BU108" s="227" t="e">
        <v>#N/A</v>
      </c>
      <c r="BV108" s="227" t="e">
        <v>#N/A</v>
      </c>
      <c r="BW108" s="223">
        <v>0</v>
      </c>
      <c r="BX108" s="276">
        <v>0</v>
      </c>
      <c r="BY108" s="276">
        <v>0</v>
      </c>
      <c r="BZ108" s="258" t="s">
        <v>1161</v>
      </c>
      <c r="CA108" s="277">
        <v>-3.2978719999999999</v>
      </c>
      <c r="CB108" s="277">
        <v>9.3731349999999996</v>
      </c>
      <c r="CC108" s="275">
        <v>-17.088239999999999</v>
      </c>
      <c r="CD108" s="275">
        <v>20.68627</v>
      </c>
      <c r="CE108" s="258">
        <v>0</v>
      </c>
      <c r="CF108" s="258">
        <v>0</v>
      </c>
      <c r="CG108" s="258" t="s">
        <v>1161</v>
      </c>
      <c r="CH108" s="258">
        <v>-4.5340150000000001</v>
      </c>
      <c r="CI108" s="258">
        <v>14.457750000000001</v>
      </c>
      <c r="CJ108" s="258">
        <v>0</v>
      </c>
      <c r="CK108" s="258">
        <v>0</v>
      </c>
      <c r="CL108" s="258"/>
      <c r="CM108" s="258"/>
      <c r="CN108" s="258"/>
    </row>
    <row r="109" spans="1:92"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0"/>
      <c r="V109" s="258">
        <v>1</v>
      </c>
      <c r="W109" s="170"/>
      <c r="X109" s="258">
        <v>1</v>
      </c>
      <c r="Y109" s="170"/>
      <c r="Z109" s="37">
        <v>1</v>
      </c>
      <c r="AA109" s="170"/>
      <c r="AB109" s="199" t="s">
        <v>19</v>
      </c>
      <c r="AC109" s="200" t="s">
        <v>1154</v>
      </c>
      <c r="AD109" s="171" t="s">
        <v>837</v>
      </c>
      <c r="AE109" s="171" t="s">
        <v>1098</v>
      </c>
      <c r="AF109" s="171" t="s">
        <v>837</v>
      </c>
      <c r="AG109" s="196"/>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0" t="s">
        <v>1099</v>
      </c>
      <c r="AZ109" s="291">
        <v>4.2176456</v>
      </c>
      <c r="BA109" s="291">
        <v>2.7173913000000001</v>
      </c>
      <c r="BB109" s="282"/>
      <c r="BC109" s="282"/>
      <c r="BD109" s="282"/>
      <c r="BE109" s="282"/>
      <c r="BF109" s="282"/>
      <c r="BG109" s="286" t="s">
        <v>1099</v>
      </c>
      <c r="BH109" s="68">
        <v>5.9158030000000004</v>
      </c>
      <c r="BI109" s="68">
        <v>4.3176949999999996</v>
      </c>
      <c r="BJ109" s="71"/>
      <c r="BK109" s="71"/>
      <c r="BL109" s="71"/>
      <c r="BM109" s="71"/>
      <c r="BN109" s="34"/>
      <c r="BO109" s="223">
        <v>0</v>
      </c>
      <c r="BP109" s="223">
        <v>0</v>
      </c>
      <c r="BQ109" s="223">
        <v>0</v>
      </c>
      <c r="BR109" s="223" t="e">
        <v>#N/A</v>
      </c>
      <c r="BS109" s="227" t="e">
        <v>#N/A</v>
      </c>
      <c r="BT109" s="227" t="e">
        <v>#N/A</v>
      </c>
      <c r="BU109" s="227" t="e">
        <v>#N/A</v>
      </c>
      <c r="BV109" s="227" t="e">
        <v>#N/A</v>
      </c>
      <c r="BW109" s="223" t="s">
        <v>1099</v>
      </c>
      <c r="BX109" s="276">
        <v>3.9344929999999998</v>
      </c>
      <c r="BY109" s="276">
        <v>1.968547</v>
      </c>
      <c r="BZ109" s="258" t="s">
        <v>1161</v>
      </c>
      <c r="CA109" s="277">
        <v>-78.960629999999995</v>
      </c>
      <c r="CB109" s="277">
        <v>96</v>
      </c>
      <c r="CC109" s="275">
        <v>-68.139740000000003</v>
      </c>
      <c r="CD109" s="275">
        <v>86.674700000000001</v>
      </c>
      <c r="CE109" s="258" t="s">
        <v>1099</v>
      </c>
      <c r="CF109" s="258">
        <v>4.2019060000000001</v>
      </c>
      <c r="CG109" s="258" t="s">
        <v>1161</v>
      </c>
      <c r="CH109" s="258">
        <v>-210.64269999999999</v>
      </c>
      <c r="CI109" s="258">
        <v>177.02719999999999</v>
      </c>
      <c r="CJ109" s="258" t="s">
        <v>1099</v>
      </c>
      <c r="CK109" s="258">
        <v>2.6673429999999998</v>
      </c>
      <c r="CL109" s="258"/>
      <c r="CM109" s="258"/>
      <c r="CN109" s="258"/>
    </row>
    <row r="110" spans="1:92"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0"/>
      <c r="V110" s="258">
        <v>1</v>
      </c>
      <c r="W110" s="170"/>
      <c r="X110" s="258">
        <v>1</v>
      </c>
      <c r="Y110" s="170"/>
      <c r="Z110" s="37">
        <v>1</v>
      </c>
      <c r="AA110" s="170"/>
      <c r="AB110" s="199" t="s">
        <v>19</v>
      </c>
      <c r="AC110" s="200" t="s">
        <v>1154</v>
      </c>
      <c r="AD110" s="171" t="s">
        <v>837</v>
      </c>
      <c r="AE110" s="171" t="s">
        <v>1098</v>
      </c>
      <c r="AF110" s="171" t="s">
        <v>837</v>
      </c>
      <c r="AG110" s="205"/>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0">
        <v>0</v>
      </c>
      <c r="AZ110" s="291" t="s">
        <v>1098</v>
      </c>
      <c r="BA110" s="291" t="s">
        <v>1098</v>
      </c>
      <c r="BB110" s="282"/>
      <c r="BC110" s="282"/>
      <c r="BD110" s="282"/>
      <c r="BE110" s="282"/>
      <c r="BF110" s="282"/>
      <c r="BG110" s="286">
        <v>0</v>
      </c>
      <c r="BH110" s="68"/>
      <c r="BI110" s="68"/>
      <c r="BJ110" s="71"/>
      <c r="BK110" s="71"/>
      <c r="BL110" s="71"/>
      <c r="BM110" s="71"/>
      <c r="BN110" s="34"/>
      <c r="BO110" s="223">
        <v>0</v>
      </c>
      <c r="BP110" s="223">
        <v>0</v>
      </c>
      <c r="BQ110" s="223">
        <v>0</v>
      </c>
      <c r="BR110" s="223" t="e">
        <v>#N/A</v>
      </c>
      <c r="BS110" s="227" t="e">
        <v>#N/A</v>
      </c>
      <c r="BT110" s="227" t="e">
        <v>#N/A</v>
      </c>
      <c r="BU110" s="227" t="e">
        <v>#N/A</v>
      </c>
      <c r="BV110" s="227" t="e">
        <v>#N/A</v>
      </c>
      <c r="BW110" s="223">
        <v>0</v>
      </c>
      <c r="BX110" s="276">
        <v>0</v>
      </c>
      <c r="BY110" s="276">
        <v>0</v>
      </c>
      <c r="BZ110" s="258" t="s">
        <v>1161</v>
      </c>
      <c r="CA110" s="277">
        <v>-13.677390000000001</v>
      </c>
      <c r="CB110" s="277">
        <v>21.254069999999999</v>
      </c>
      <c r="CC110" s="275">
        <v>-35.892150000000001</v>
      </c>
      <c r="CD110" s="275">
        <v>31.506270000000001</v>
      </c>
      <c r="CE110" s="258">
        <v>0</v>
      </c>
      <c r="CF110" s="258">
        <v>0</v>
      </c>
      <c r="CG110" s="258" t="s">
        <v>1161</v>
      </c>
      <c r="CH110" s="258">
        <v>-19.876149999999999</v>
      </c>
      <c r="CI110" s="258">
        <v>25.283100000000001</v>
      </c>
      <c r="CJ110" s="258">
        <v>0</v>
      </c>
      <c r="CK110" s="258">
        <v>0</v>
      </c>
      <c r="CL110" s="258"/>
      <c r="CM110" s="258"/>
      <c r="CN110" s="258"/>
    </row>
    <row r="111" spans="1:92"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0"/>
      <c r="V111" s="258">
        <v>1</v>
      </c>
      <c r="W111" s="170"/>
      <c r="X111" s="258">
        <v>1</v>
      </c>
      <c r="Y111" s="170"/>
      <c r="Z111" s="37">
        <v>1</v>
      </c>
      <c r="AA111" s="170"/>
      <c r="AB111" s="199" t="s">
        <v>19</v>
      </c>
      <c r="AC111" s="200" t="s">
        <v>1154</v>
      </c>
      <c r="AD111" s="171" t="s">
        <v>837</v>
      </c>
      <c r="AE111" s="171" t="s">
        <v>1098</v>
      </c>
      <c r="AF111" s="171" t="s">
        <v>837</v>
      </c>
      <c r="AG111" s="196"/>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0" t="s">
        <v>1099</v>
      </c>
      <c r="AZ111" s="291">
        <v>-216.50632999999999</v>
      </c>
      <c r="BA111" s="291">
        <v>-108.9804</v>
      </c>
      <c r="BB111" s="282"/>
      <c r="BC111" s="282"/>
      <c r="BD111" s="282"/>
      <c r="BE111" s="282"/>
      <c r="BF111" s="282"/>
      <c r="BG111" s="286" t="s">
        <v>1099</v>
      </c>
      <c r="BH111" s="68">
        <v>-122.5099</v>
      </c>
      <c r="BI111" s="68">
        <v>-84.686800000000005</v>
      </c>
      <c r="BJ111" s="71"/>
      <c r="BK111" s="71"/>
      <c r="BL111" s="71"/>
      <c r="BM111" s="71"/>
      <c r="BN111" s="34"/>
      <c r="BO111" s="223">
        <v>0</v>
      </c>
      <c r="BP111" s="223">
        <v>0</v>
      </c>
      <c r="BQ111" s="223">
        <v>0</v>
      </c>
      <c r="BR111" s="223" t="e">
        <v>#N/A</v>
      </c>
      <c r="BS111" s="227" t="e">
        <v>#N/A</v>
      </c>
      <c r="BT111" s="227" t="e">
        <v>#N/A</v>
      </c>
      <c r="BU111" s="227" t="e">
        <v>#N/A</v>
      </c>
      <c r="BV111" s="227" t="e">
        <v>#N/A</v>
      </c>
      <c r="BW111" s="223" t="s">
        <v>1099</v>
      </c>
      <c r="BX111" s="276">
        <v>1.0425530000000001</v>
      </c>
      <c r="BY111" s="276">
        <v>0.66302680000000003</v>
      </c>
      <c r="BZ111" s="258" t="s">
        <v>1161</v>
      </c>
      <c r="CA111" s="277">
        <v>-17.57274</v>
      </c>
      <c r="CB111" s="277">
        <v>32.17671</v>
      </c>
      <c r="CC111" s="275">
        <v>-12.698740000000001</v>
      </c>
      <c r="CD111" s="275">
        <v>31.3538</v>
      </c>
      <c r="CE111" s="258" t="s">
        <v>1099</v>
      </c>
      <c r="CF111" s="258">
        <v>-627.06370000000004</v>
      </c>
      <c r="CG111" s="258" t="s">
        <v>1161</v>
      </c>
      <c r="CH111" s="258">
        <v>-36956.32</v>
      </c>
      <c r="CI111" s="258">
        <v>37.979619999999997</v>
      </c>
      <c r="CJ111" s="258" t="s">
        <v>1099</v>
      </c>
      <c r="CK111" s="258">
        <v>0.731715</v>
      </c>
      <c r="CL111" s="258"/>
      <c r="CM111" s="258"/>
      <c r="CN111" s="258"/>
    </row>
    <row r="112" spans="1:92"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0"/>
      <c r="V112" s="258">
        <v>1</v>
      </c>
      <c r="W112" s="170"/>
      <c r="X112" s="258">
        <v>1</v>
      </c>
      <c r="Y112" s="170"/>
      <c r="Z112" s="37">
        <v>1</v>
      </c>
      <c r="AA112" s="170"/>
      <c r="AB112" s="199" t="s">
        <v>19</v>
      </c>
      <c r="AC112" s="200" t="s">
        <v>1154</v>
      </c>
      <c r="AD112" s="171" t="s">
        <v>837</v>
      </c>
      <c r="AE112" s="171" t="s">
        <v>1098</v>
      </c>
      <c r="AF112" s="171" t="s">
        <v>837</v>
      </c>
      <c r="AG112" s="196"/>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0">
        <v>0</v>
      </c>
      <c r="AZ112" s="291" t="s">
        <v>1098</v>
      </c>
      <c r="BA112" s="291" t="s">
        <v>1098</v>
      </c>
      <c r="BB112" s="282"/>
      <c r="BC112" s="282"/>
      <c r="BD112" s="282"/>
      <c r="BE112" s="282"/>
      <c r="BF112" s="282"/>
      <c r="BG112" s="286">
        <v>0</v>
      </c>
      <c r="BH112" s="68"/>
      <c r="BI112" s="68"/>
      <c r="BJ112" s="71"/>
      <c r="BK112" s="71"/>
      <c r="BL112" s="71"/>
      <c r="BM112" s="71"/>
      <c r="BN112" s="34"/>
      <c r="BO112" s="223">
        <v>0</v>
      </c>
      <c r="BP112" s="223">
        <v>0</v>
      </c>
      <c r="BQ112" s="223">
        <v>0</v>
      </c>
      <c r="BR112" s="223" t="e">
        <v>#N/A</v>
      </c>
      <c r="BS112" s="227" t="e">
        <v>#N/A</v>
      </c>
      <c r="BT112" s="227" t="e">
        <v>#N/A</v>
      </c>
      <c r="BU112" s="227" t="e">
        <v>#N/A</v>
      </c>
      <c r="BV112" s="227" t="e">
        <v>#N/A</v>
      </c>
      <c r="BW112" s="223">
        <v>0</v>
      </c>
      <c r="BX112" s="276">
        <v>0</v>
      </c>
      <c r="BY112" s="276">
        <v>0</v>
      </c>
      <c r="BZ112" s="258" t="s">
        <v>1161</v>
      </c>
      <c r="CA112" s="277">
        <v>-5.7850020000000004</v>
      </c>
      <c r="CB112" s="277">
        <v>7.4054719999999996</v>
      </c>
      <c r="CC112" s="275">
        <v>-15.10772</v>
      </c>
      <c r="CD112" s="275">
        <v>20.147829999999999</v>
      </c>
      <c r="CE112" s="258">
        <v>0</v>
      </c>
      <c r="CF112" s="258">
        <v>0</v>
      </c>
      <c r="CG112" s="258" t="s">
        <v>1161</v>
      </c>
      <c r="CH112" s="258">
        <v>-50.92754</v>
      </c>
      <c r="CI112" s="258">
        <v>170.2861</v>
      </c>
      <c r="CJ112" s="258">
        <v>0</v>
      </c>
      <c r="CK112" s="258">
        <v>0</v>
      </c>
      <c r="CL112" s="258"/>
      <c r="CM112" s="258"/>
      <c r="CN112" s="258"/>
    </row>
    <row r="113" spans="1:92"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0"/>
      <c r="V113" s="258">
        <v>1</v>
      </c>
      <c r="W113" s="170"/>
      <c r="X113" s="258">
        <v>1</v>
      </c>
      <c r="Y113" s="170"/>
      <c r="Z113" s="37">
        <v>1</v>
      </c>
      <c r="AA113" s="170"/>
      <c r="AB113" s="199" t="s">
        <v>19</v>
      </c>
      <c r="AC113" s="200" t="s">
        <v>1154</v>
      </c>
      <c r="AD113" s="171" t="s">
        <v>837</v>
      </c>
      <c r="AE113" s="171" t="s">
        <v>1098</v>
      </c>
      <c r="AF113" s="171" t="s">
        <v>837</v>
      </c>
      <c r="AG113" s="196"/>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0" t="s">
        <v>1099</v>
      </c>
      <c r="AZ113" s="291">
        <v>0.353852</v>
      </c>
      <c r="BA113" s="291">
        <v>0.2644859</v>
      </c>
      <c r="BB113" s="282"/>
      <c r="BC113" s="282"/>
      <c r="BD113" s="282"/>
      <c r="BE113" s="282"/>
      <c r="BF113" s="282"/>
      <c r="BG113" s="286" t="s">
        <v>1099</v>
      </c>
      <c r="BH113" s="68">
        <v>0.4720106</v>
      </c>
      <c r="BI113" s="68">
        <v>0.29917929999999998</v>
      </c>
      <c r="BJ113" s="71"/>
      <c r="BK113" s="71"/>
      <c r="BL113" s="71"/>
      <c r="BM113" s="71"/>
      <c r="BN113" s="34"/>
      <c r="BO113" s="223">
        <v>0</v>
      </c>
      <c r="BP113" s="223">
        <v>0</v>
      </c>
      <c r="BQ113" s="223">
        <v>0</v>
      </c>
      <c r="BR113" s="223" t="e">
        <v>#N/A</v>
      </c>
      <c r="BS113" s="227" t="e">
        <v>#N/A</v>
      </c>
      <c r="BT113" s="227" t="e">
        <v>#N/A</v>
      </c>
      <c r="BU113" s="227" t="e">
        <v>#N/A</v>
      </c>
      <c r="BV113" s="227" t="e">
        <v>#N/A</v>
      </c>
      <c r="BW113" s="223" t="s">
        <v>1099</v>
      </c>
      <c r="BX113" s="276">
        <v>0.30011549999999998</v>
      </c>
      <c r="BY113" s="276">
        <v>0.24244289999999999</v>
      </c>
      <c r="BZ113" s="258" t="s">
        <v>1161</v>
      </c>
      <c r="CA113" s="277">
        <v>-0.1184067</v>
      </c>
      <c r="CB113" s="277">
        <v>23.000050000000002</v>
      </c>
      <c r="CC113" s="275">
        <v>-0.87209190000000003</v>
      </c>
      <c r="CD113" s="275">
        <v>13.272489999999999</v>
      </c>
      <c r="CE113" s="258" t="s">
        <v>1099</v>
      </c>
      <c r="CF113" s="258">
        <v>0.70060880000000003</v>
      </c>
      <c r="CG113" s="258" t="s">
        <v>1161</v>
      </c>
      <c r="CH113" s="258">
        <v>-0.34004319999999999</v>
      </c>
      <c r="CI113" s="258">
        <v>63.601260000000003</v>
      </c>
      <c r="CJ113" s="258" t="s">
        <v>1099</v>
      </c>
      <c r="CK113" s="258">
        <v>0.41475139999999999</v>
      </c>
      <c r="CL113" s="258"/>
      <c r="CM113" s="258"/>
      <c r="CN113" s="258"/>
    </row>
    <row r="114" spans="1:92"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0"/>
      <c r="V114" s="258">
        <v>1</v>
      </c>
      <c r="W114" s="170"/>
      <c r="X114" s="258">
        <v>1</v>
      </c>
      <c r="Y114" s="170"/>
      <c r="Z114" s="37">
        <v>1</v>
      </c>
      <c r="AA114" s="170"/>
      <c r="AB114" s="199" t="s">
        <v>19</v>
      </c>
      <c r="AC114" s="200" t="s">
        <v>1154</v>
      </c>
      <c r="AD114" s="171" t="s">
        <v>837</v>
      </c>
      <c r="AE114" s="171" t="s">
        <v>1098</v>
      </c>
      <c r="AF114" s="171" t="s">
        <v>837</v>
      </c>
      <c r="AG114" s="196"/>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0">
        <v>0</v>
      </c>
      <c r="AZ114" s="291" t="s">
        <v>1098</v>
      </c>
      <c r="BA114" s="291" t="s">
        <v>1098</v>
      </c>
      <c r="BB114" s="282"/>
      <c r="BC114" s="282"/>
      <c r="BD114" s="282"/>
      <c r="BE114" s="282"/>
      <c r="BF114" s="282"/>
      <c r="BG114" s="286">
        <v>0</v>
      </c>
      <c r="BH114" s="68"/>
      <c r="BI114" s="68"/>
      <c r="BJ114" s="71"/>
      <c r="BK114" s="71"/>
      <c r="BL114" s="71"/>
      <c r="BM114" s="71"/>
      <c r="BN114" s="34"/>
      <c r="BO114" s="223">
        <v>0</v>
      </c>
      <c r="BP114" s="223">
        <v>0</v>
      </c>
      <c r="BQ114" s="223">
        <v>0</v>
      </c>
      <c r="BR114" s="223" t="e">
        <v>#N/A</v>
      </c>
      <c r="BS114" s="227" t="e">
        <v>#N/A</v>
      </c>
      <c r="BT114" s="227" t="e">
        <v>#N/A</v>
      </c>
      <c r="BU114" s="227" t="e">
        <v>#N/A</v>
      </c>
      <c r="BV114" s="227" t="e">
        <v>#N/A</v>
      </c>
      <c r="BW114" s="223">
        <v>0</v>
      </c>
      <c r="BX114" s="276">
        <v>0</v>
      </c>
      <c r="BY114" s="276">
        <v>0</v>
      </c>
      <c r="BZ114" s="258" t="s">
        <v>1161</v>
      </c>
      <c r="CA114" s="277">
        <v>-2.0010340000000002</v>
      </c>
      <c r="CB114" s="277">
        <v>11.16137</v>
      </c>
      <c r="CC114" s="275">
        <v>-12.45157</v>
      </c>
      <c r="CD114" s="275">
        <v>19.59329</v>
      </c>
      <c r="CE114" s="258">
        <v>0</v>
      </c>
      <c r="CF114" s="258">
        <v>0</v>
      </c>
      <c r="CG114" s="258" t="s">
        <v>1161</v>
      </c>
      <c r="CH114" s="258">
        <v>-3.018157</v>
      </c>
      <c r="CI114" s="258">
        <v>12.39405</v>
      </c>
      <c r="CJ114" s="258">
        <v>0</v>
      </c>
      <c r="CK114" s="258">
        <v>0</v>
      </c>
      <c r="CL114" s="258"/>
      <c r="CM114" s="258"/>
      <c r="CN114" s="258"/>
    </row>
    <row r="115" spans="1:92"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0"/>
      <c r="V115" s="258">
        <v>1</v>
      </c>
      <c r="W115" s="170"/>
      <c r="X115" s="258">
        <v>1</v>
      </c>
      <c r="Y115" s="170"/>
      <c r="Z115" s="37">
        <v>1</v>
      </c>
      <c r="AA115" s="170"/>
      <c r="AB115" s="199" t="s">
        <v>19</v>
      </c>
      <c r="AC115" s="200" t="s">
        <v>1154</v>
      </c>
      <c r="AD115" s="171" t="s">
        <v>837</v>
      </c>
      <c r="AE115" s="171" t="s">
        <v>1098</v>
      </c>
      <c r="AF115" s="171" t="s">
        <v>837</v>
      </c>
      <c r="AG115" s="196"/>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0">
        <v>0</v>
      </c>
      <c r="AZ115" s="291" t="s">
        <v>1098</v>
      </c>
      <c r="BA115" s="291" t="s">
        <v>1098</v>
      </c>
      <c r="BB115" s="282"/>
      <c r="BC115" s="282"/>
      <c r="BD115" s="282"/>
      <c r="BE115" s="282"/>
      <c r="BF115" s="282"/>
      <c r="BG115" s="286">
        <v>0</v>
      </c>
      <c r="BH115" s="68"/>
      <c r="BI115" s="68"/>
      <c r="BJ115" s="71"/>
      <c r="BK115" s="71"/>
      <c r="BL115" s="71"/>
      <c r="BM115" s="71"/>
      <c r="BN115" s="34"/>
      <c r="BO115" s="223">
        <v>0</v>
      </c>
      <c r="BP115" s="223">
        <v>0</v>
      </c>
      <c r="BQ115" s="223">
        <v>0</v>
      </c>
      <c r="BR115" s="223" t="e">
        <v>#N/A</v>
      </c>
      <c r="BS115" s="227" t="e">
        <v>#N/A</v>
      </c>
      <c r="BT115" s="227" t="e">
        <v>#N/A</v>
      </c>
      <c r="BU115" s="227" t="e">
        <v>#N/A</v>
      </c>
      <c r="BV115" s="227" t="e">
        <v>#N/A</v>
      </c>
      <c r="BW115" s="223">
        <v>0</v>
      </c>
      <c r="BX115" s="276">
        <v>0</v>
      </c>
      <c r="BY115" s="276">
        <v>0</v>
      </c>
      <c r="BZ115" s="258" t="s">
        <v>1161</v>
      </c>
      <c r="CA115" s="277">
        <v>-22.054559999999999</v>
      </c>
      <c r="CB115" s="277">
        <v>35.085560000000001</v>
      </c>
      <c r="CC115" s="275">
        <v>-33.029850000000003</v>
      </c>
      <c r="CD115" s="275">
        <v>72.148929999999993</v>
      </c>
      <c r="CE115" s="258">
        <v>0</v>
      </c>
      <c r="CF115" s="258">
        <v>0</v>
      </c>
      <c r="CG115" s="258" t="s">
        <v>1161</v>
      </c>
      <c r="CH115" s="258">
        <v>-61.749360000000003</v>
      </c>
      <c r="CI115" s="258">
        <v>80.152810000000002</v>
      </c>
      <c r="CJ115" s="258">
        <v>0</v>
      </c>
      <c r="CK115" s="258">
        <v>0</v>
      </c>
      <c r="CL115" s="258"/>
      <c r="CM115" s="258"/>
      <c r="CN115" s="258"/>
    </row>
    <row r="116" spans="1:92"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0"/>
      <c r="V116" s="258">
        <v>1</v>
      </c>
      <c r="W116" s="170"/>
      <c r="X116" s="258">
        <v>1</v>
      </c>
      <c r="Y116" s="170"/>
      <c r="Z116" s="37">
        <v>1</v>
      </c>
      <c r="AA116" s="170"/>
      <c r="AB116" s="199" t="s">
        <v>19</v>
      </c>
      <c r="AC116" s="200" t="s">
        <v>1154</v>
      </c>
      <c r="AD116" s="171" t="s">
        <v>837</v>
      </c>
      <c r="AE116" s="171" t="s">
        <v>1098</v>
      </c>
      <c r="AF116" s="171" t="s">
        <v>837</v>
      </c>
      <c r="AG116" s="196"/>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0" t="s">
        <v>1099</v>
      </c>
      <c r="AZ116" s="291">
        <v>2.1714069999999999E-2</v>
      </c>
      <c r="BA116" s="291">
        <v>1.998575E-2</v>
      </c>
      <c r="BB116" s="282"/>
      <c r="BC116" s="282"/>
      <c r="BD116" s="282"/>
      <c r="BE116" s="282"/>
      <c r="BF116" s="282"/>
      <c r="BG116" s="286" t="s">
        <v>1099</v>
      </c>
      <c r="BH116" s="68">
        <v>2.1792700000000002E-2</v>
      </c>
      <c r="BI116" s="68">
        <v>4.0942199999999998E-2</v>
      </c>
      <c r="BJ116" s="71"/>
      <c r="BK116" s="71"/>
      <c r="BL116" s="71"/>
      <c r="BM116" s="71"/>
      <c r="BN116" s="34"/>
      <c r="BO116" s="223">
        <v>0</v>
      </c>
      <c r="BP116" s="223">
        <v>0</v>
      </c>
      <c r="BQ116" s="223">
        <v>0</v>
      </c>
      <c r="BR116" s="223" t="e">
        <v>#N/A</v>
      </c>
      <c r="BS116" s="227" t="e">
        <v>#N/A</v>
      </c>
      <c r="BT116" s="227" t="e">
        <v>#N/A</v>
      </c>
      <c r="BU116" s="227" t="e">
        <v>#N/A</v>
      </c>
      <c r="BV116" s="227" t="e">
        <v>#N/A</v>
      </c>
      <c r="BW116" s="223" t="s">
        <v>1099</v>
      </c>
      <c r="BX116" s="276">
        <v>2.57661E-2</v>
      </c>
      <c r="BY116" s="276">
        <v>2.8161200000000001E-2</v>
      </c>
      <c r="BZ116" s="258" t="s">
        <v>1161</v>
      </c>
      <c r="CA116" s="277">
        <v>-0.63986160000000003</v>
      </c>
      <c r="CB116" s="277">
        <v>0.60194250000000005</v>
      </c>
      <c r="CC116" s="275">
        <v>-2.0077880000000001</v>
      </c>
      <c r="CD116" s="275">
        <v>0.58442380000000005</v>
      </c>
      <c r="CE116" s="258" t="s">
        <v>1099</v>
      </c>
      <c r="CF116" s="258">
        <v>2.1189199999999998E-2</v>
      </c>
      <c r="CG116" s="258" t="s">
        <v>1161</v>
      </c>
      <c r="CH116" s="258">
        <v>-4.5048859999999999</v>
      </c>
      <c r="CI116" s="258">
        <v>0.70774269999999995</v>
      </c>
      <c r="CJ116" s="258" t="s">
        <v>1099</v>
      </c>
      <c r="CK116" s="258">
        <v>8.2429799999999998E-2</v>
      </c>
      <c r="CL116" s="258"/>
      <c r="CM116" s="258"/>
      <c r="CN116" s="258"/>
    </row>
    <row r="117" spans="1:92"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0"/>
      <c r="V117" s="258">
        <v>1</v>
      </c>
      <c r="W117" s="170"/>
      <c r="X117" s="258">
        <v>1</v>
      </c>
      <c r="Y117" s="170"/>
      <c r="Z117" s="37">
        <v>1</v>
      </c>
      <c r="AA117" s="170"/>
      <c r="AB117" s="199" t="s">
        <v>19</v>
      </c>
      <c r="AC117" s="200" t="s">
        <v>1154</v>
      </c>
      <c r="AD117" s="171" t="s">
        <v>837</v>
      </c>
      <c r="AE117" s="171" t="s">
        <v>1098</v>
      </c>
      <c r="AF117" s="171" t="s">
        <v>837</v>
      </c>
      <c r="AG117" s="196"/>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0">
        <v>0</v>
      </c>
      <c r="AZ117" s="291" t="s">
        <v>1098</v>
      </c>
      <c r="BA117" s="291" t="s">
        <v>1098</v>
      </c>
      <c r="BB117" s="282"/>
      <c r="BC117" s="282"/>
      <c r="BD117" s="282"/>
      <c r="BE117" s="282"/>
      <c r="BF117" s="282"/>
      <c r="BG117" s="286">
        <v>0</v>
      </c>
      <c r="BH117" s="68"/>
      <c r="BI117" s="68"/>
      <c r="BJ117" s="71"/>
      <c r="BK117" s="71"/>
      <c r="BL117" s="71"/>
      <c r="BM117" s="71"/>
      <c r="BN117" s="34"/>
      <c r="BO117" s="223">
        <v>0</v>
      </c>
      <c r="BP117" s="223">
        <v>0</v>
      </c>
      <c r="BQ117" s="223">
        <v>0</v>
      </c>
      <c r="BR117" s="223" t="e">
        <v>#N/A</v>
      </c>
      <c r="BS117" s="227" t="e">
        <v>#N/A</v>
      </c>
      <c r="BT117" s="227" t="e">
        <v>#N/A</v>
      </c>
      <c r="BU117" s="227" t="e">
        <v>#N/A</v>
      </c>
      <c r="BV117" s="227" t="e">
        <v>#N/A</v>
      </c>
      <c r="BW117" s="223">
        <v>0</v>
      </c>
      <c r="BX117" s="276">
        <v>0</v>
      </c>
      <c r="BY117" s="276">
        <v>0</v>
      </c>
      <c r="BZ117" s="258" t="s">
        <v>1161</v>
      </c>
      <c r="CA117" s="277">
        <v>-19.531690000000001</v>
      </c>
      <c r="CB117" s="277">
        <v>24.48358</v>
      </c>
      <c r="CC117" s="275">
        <v>-42.263390000000001</v>
      </c>
      <c r="CD117" s="275">
        <v>48.979259999999996</v>
      </c>
      <c r="CE117" s="258">
        <v>0</v>
      </c>
      <c r="CF117" s="258">
        <v>0</v>
      </c>
      <c r="CG117" s="258" t="s">
        <v>1161</v>
      </c>
      <c r="CH117" s="258">
        <v>-82.002870000000001</v>
      </c>
      <c r="CI117" s="258">
        <v>66.326840000000004</v>
      </c>
      <c r="CJ117" s="258">
        <v>0</v>
      </c>
      <c r="CK117" s="258">
        <v>0</v>
      </c>
      <c r="CL117" s="258"/>
      <c r="CM117" s="258"/>
      <c r="CN117" s="258"/>
    </row>
    <row r="118" spans="1:92"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0"/>
      <c r="V118" s="258">
        <v>1</v>
      </c>
      <c r="W118" s="170"/>
      <c r="X118" s="258">
        <v>1</v>
      </c>
      <c r="Y118" s="170"/>
      <c r="Z118" s="37">
        <v>1</v>
      </c>
      <c r="AA118" s="170"/>
      <c r="AB118" s="199" t="s">
        <v>19</v>
      </c>
      <c r="AC118" s="200" t="s">
        <v>1154</v>
      </c>
      <c r="AD118" s="171" t="s">
        <v>837</v>
      </c>
      <c r="AE118" s="171" t="s">
        <v>1098</v>
      </c>
      <c r="AF118" s="171" t="s">
        <v>837</v>
      </c>
      <c r="AG118" s="196"/>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0" t="s">
        <v>1098</v>
      </c>
      <c r="AZ118" s="291" t="s">
        <v>1098</v>
      </c>
      <c r="BA118" s="291" t="s">
        <v>1098</v>
      </c>
      <c r="BB118" s="282"/>
      <c r="BC118" s="282"/>
      <c r="BD118" s="282"/>
      <c r="BE118" s="282"/>
      <c r="BF118" s="282"/>
      <c r="BG118" s="286" t="s">
        <v>1099</v>
      </c>
      <c r="BH118" s="68">
        <v>3.177937</v>
      </c>
      <c r="BI118" s="68">
        <v>4.5984230000000004</v>
      </c>
      <c r="BJ118" s="71"/>
      <c r="BK118" s="71"/>
      <c r="BL118" s="71"/>
      <c r="BM118" s="71"/>
      <c r="BN118" s="34"/>
      <c r="BO118" s="223">
        <v>0</v>
      </c>
      <c r="BP118" s="223">
        <v>0</v>
      </c>
      <c r="BQ118" s="223">
        <v>0</v>
      </c>
      <c r="BR118" s="223" t="e">
        <v>#N/A</v>
      </c>
      <c r="BS118" s="227" t="e">
        <v>#N/A</v>
      </c>
      <c r="BT118" s="227" t="e">
        <v>#N/A</v>
      </c>
      <c r="BU118" s="227" t="e">
        <v>#N/A</v>
      </c>
      <c r="BV118" s="227" t="e">
        <v>#N/A</v>
      </c>
      <c r="BW118" s="223" t="s">
        <v>1099</v>
      </c>
      <c r="BX118" s="276">
        <v>4.2824249999999999</v>
      </c>
      <c r="BY118" s="276">
        <v>3.6187109999999998</v>
      </c>
      <c r="BZ118" s="258" t="s">
        <v>1161</v>
      </c>
      <c r="CA118" s="277" t="s">
        <v>1162</v>
      </c>
      <c r="CB118" s="277">
        <v>1196.1679999999999</v>
      </c>
      <c r="CC118" s="275" t="s">
        <v>1162</v>
      </c>
      <c r="CD118" s="275">
        <v>1452.309</v>
      </c>
      <c r="CE118" s="258" t="s">
        <v>1099</v>
      </c>
      <c r="CF118" s="258">
        <v>2.2001149999999998</v>
      </c>
      <c r="CG118" s="258" t="s">
        <v>1161</v>
      </c>
      <c r="CH118" s="258">
        <v>0</v>
      </c>
      <c r="CI118" s="258">
        <v>345.64319999999998</v>
      </c>
      <c r="CJ118" s="258" t="s">
        <v>1099</v>
      </c>
      <c r="CK118" s="258">
        <v>3.4171710000000002</v>
      </c>
      <c r="CL118" s="258"/>
      <c r="CM118" s="258"/>
      <c r="CN118" s="258"/>
    </row>
    <row r="119" spans="1:92"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0"/>
      <c r="V119" s="258">
        <v>1</v>
      </c>
      <c r="W119" s="170"/>
      <c r="X119" s="258">
        <v>1</v>
      </c>
      <c r="Y119" s="170"/>
      <c r="Z119" s="37">
        <v>1</v>
      </c>
      <c r="AA119" s="170"/>
      <c r="AB119" s="199" t="s">
        <v>19</v>
      </c>
      <c r="AC119" s="200" t="s">
        <v>1154</v>
      </c>
      <c r="AD119" s="171" t="s">
        <v>837</v>
      </c>
      <c r="AE119" s="171" t="s">
        <v>1098</v>
      </c>
      <c r="AF119" s="171" t="s">
        <v>837</v>
      </c>
      <c r="AG119" s="196"/>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0" t="s">
        <v>1098</v>
      </c>
      <c r="AZ119" s="291" t="s">
        <v>1098</v>
      </c>
      <c r="BA119" s="291" t="s">
        <v>1098</v>
      </c>
      <c r="BB119" s="282"/>
      <c r="BC119" s="282"/>
      <c r="BD119" s="282"/>
      <c r="BE119" s="282"/>
      <c r="BF119" s="282"/>
      <c r="BG119" s="286">
        <v>0</v>
      </c>
      <c r="BH119" s="68"/>
      <c r="BI119" s="68"/>
      <c r="BJ119" s="71"/>
      <c r="BK119" s="71"/>
      <c r="BL119" s="71"/>
      <c r="BM119" s="71"/>
      <c r="BN119" s="34"/>
      <c r="BO119" s="223">
        <v>0</v>
      </c>
      <c r="BP119" s="223">
        <v>0</v>
      </c>
      <c r="BQ119" s="223">
        <v>0</v>
      </c>
      <c r="BR119" s="223" t="e">
        <v>#N/A</v>
      </c>
      <c r="BS119" s="227" t="e">
        <v>#N/A</v>
      </c>
      <c r="BT119" s="227" t="e">
        <v>#N/A</v>
      </c>
      <c r="BU119" s="227" t="e">
        <v>#N/A</v>
      </c>
      <c r="BV119" s="227" t="e">
        <v>#N/A</v>
      </c>
      <c r="BW119" s="223">
        <v>0</v>
      </c>
      <c r="BX119" s="276">
        <v>0</v>
      </c>
      <c r="BY119" s="276">
        <v>0</v>
      </c>
      <c r="BZ119" s="258" t="s">
        <v>1161</v>
      </c>
      <c r="CA119" s="277" t="s">
        <v>1162</v>
      </c>
      <c r="CB119" s="277">
        <v>3.7785540000000002</v>
      </c>
      <c r="CC119" s="275" t="s">
        <v>1162</v>
      </c>
      <c r="CD119" s="275">
        <v>4.4323050000000004</v>
      </c>
      <c r="CE119" s="258">
        <v>0</v>
      </c>
      <c r="CF119" s="258">
        <v>0</v>
      </c>
      <c r="CG119" s="258" t="s">
        <v>1161</v>
      </c>
      <c r="CH119" s="258">
        <v>-0.99358329999999995</v>
      </c>
      <c r="CI119" s="258">
        <v>12.081020000000001</v>
      </c>
      <c r="CJ119" s="258">
        <v>0</v>
      </c>
      <c r="CK119" s="258">
        <v>0</v>
      </c>
      <c r="CL119" s="258"/>
      <c r="CM119" s="258"/>
      <c r="CN119" s="258"/>
    </row>
    <row r="120" spans="1:92"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0"/>
      <c r="V120" s="258">
        <v>1</v>
      </c>
      <c r="W120" s="170"/>
      <c r="X120" s="258"/>
      <c r="Y120" s="170"/>
      <c r="Z120" s="37">
        <v>1</v>
      </c>
      <c r="AA120" s="170"/>
      <c r="AB120" s="199" t="s">
        <v>19</v>
      </c>
      <c r="AC120" s="200" t="s">
        <v>1154</v>
      </c>
      <c r="AD120" s="171" t="s">
        <v>837</v>
      </c>
      <c r="AE120" s="171" t="s">
        <v>1098</v>
      </c>
      <c r="AF120" s="171" t="s">
        <v>837</v>
      </c>
      <c r="AG120" s="196"/>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0" t="s">
        <v>1099</v>
      </c>
      <c r="AZ120" s="291">
        <v>0.80511600000000005</v>
      </c>
      <c r="BA120" s="291">
        <v>0.68166249999999995</v>
      </c>
      <c r="BB120" s="282"/>
      <c r="BC120" s="282"/>
      <c r="BD120" s="282"/>
      <c r="BE120" s="282"/>
      <c r="BF120" s="282"/>
      <c r="BG120" s="286" t="s">
        <v>1099</v>
      </c>
      <c r="BH120" s="68">
        <v>0.81079469999999998</v>
      </c>
      <c r="BI120" s="68">
        <v>0.82841989999999999</v>
      </c>
      <c r="BJ120" s="71"/>
      <c r="BK120" s="71"/>
      <c r="BL120" s="71"/>
      <c r="BM120" s="71"/>
      <c r="BN120" s="34"/>
      <c r="BO120" s="223">
        <v>0</v>
      </c>
      <c r="BP120" s="223">
        <v>0</v>
      </c>
      <c r="BQ120" s="223">
        <v>0</v>
      </c>
      <c r="BR120" s="223" t="e">
        <v>#N/A</v>
      </c>
      <c r="BS120" s="227" t="e">
        <v>#N/A</v>
      </c>
      <c r="BT120" s="227" t="e">
        <v>#N/A</v>
      </c>
      <c r="BU120" s="227" t="e">
        <v>#N/A</v>
      </c>
      <c r="BV120" s="227" t="e">
        <v>#N/A</v>
      </c>
      <c r="BW120" s="223" t="s">
        <v>1099</v>
      </c>
      <c r="BX120" s="276">
        <v>0.87410359999999998</v>
      </c>
      <c r="BY120" s="276">
        <v>1.143966</v>
      </c>
      <c r="BZ120" s="258" t="s">
        <v>1161</v>
      </c>
      <c r="CA120" s="277" t="s">
        <v>1162</v>
      </c>
      <c r="CB120" s="277">
        <v>8.2132590000000008</v>
      </c>
      <c r="CC120" s="275" t="s">
        <v>1162</v>
      </c>
      <c r="CD120" s="275">
        <v>40.506230000000002</v>
      </c>
      <c r="CE120" s="258">
        <v>0</v>
      </c>
      <c r="CF120" s="258">
        <v>0</v>
      </c>
      <c r="CG120" s="258" t="e">
        <v>#N/A</v>
      </c>
      <c r="CH120" s="258" t="e">
        <v>#N/A</v>
      </c>
      <c r="CI120" s="258" t="e">
        <v>#N/A</v>
      </c>
      <c r="CJ120" s="258" t="s">
        <v>1099</v>
      </c>
      <c r="CK120" s="258">
        <v>1.086735</v>
      </c>
      <c r="CL120" s="258"/>
      <c r="CM120" s="258"/>
      <c r="CN120" s="258"/>
    </row>
    <row r="121" spans="1:92"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0"/>
      <c r="V121" s="258">
        <v>1</v>
      </c>
      <c r="W121" s="170"/>
      <c r="X121" s="258"/>
      <c r="Y121" s="170"/>
      <c r="Z121" s="37">
        <v>1</v>
      </c>
      <c r="AA121" s="170"/>
      <c r="AB121" s="199" t="s">
        <v>19</v>
      </c>
      <c r="AC121" s="200" t="s">
        <v>1154</v>
      </c>
      <c r="AD121" s="171" t="s">
        <v>837</v>
      </c>
      <c r="AE121" s="171" t="s">
        <v>1098</v>
      </c>
      <c r="AF121" s="171" t="s">
        <v>837</v>
      </c>
      <c r="AG121" s="196"/>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0">
        <v>0</v>
      </c>
      <c r="AZ121" s="291" t="s">
        <v>1098</v>
      </c>
      <c r="BA121" s="291" t="s">
        <v>1098</v>
      </c>
      <c r="BB121" s="282"/>
      <c r="BC121" s="282"/>
      <c r="BD121" s="282"/>
      <c r="BE121" s="282"/>
      <c r="BF121" s="282"/>
      <c r="BG121" s="286">
        <v>0</v>
      </c>
      <c r="BH121" s="68"/>
      <c r="BI121" s="68"/>
      <c r="BJ121" s="71"/>
      <c r="BK121" s="71"/>
      <c r="BL121" s="71"/>
      <c r="BM121" s="71"/>
      <c r="BN121" s="34"/>
      <c r="BO121" s="223">
        <v>0</v>
      </c>
      <c r="BP121" s="223">
        <v>0</v>
      </c>
      <c r="BQ121" s="223">
        <v>0</v>
      </c>
      <c r="BR121" s="223" t="e">
        <v>#N/A</v>
      </c>
      <c r="BS121" s="227" t="e">
        <v>#N/A</v>
      </c>
      <c r="BT121" s="227" t="e">
        <v>#N/A</v>
      </c>
      <c r="BU121" s="227" t="e">
        <v>#N/A</v>
      </c>
      <c r="BV121" s="227" t="e">
        <v>#N/A</v>
      </c>
      <c r="BW121" s="223">
        <v>0</v>
      </c>
      <c r="BX121" s="276">
        <v>0</v>
      </c>
      <c r="BY121" s="276">
        <v>0</v>
      </c>
      <c r="BZ121" s="258" t="s">
        <v>1161</v>
      </c>
      <c r="CA121" s="277" t="s">
        <v>1162</v>
      </c>
      <c r="CB121" s="277">
        <v>5.4482840000000001</v>
      </c>
      <c r="CC121" s="275" t="s">
        <v>1162</v>
      </c>
      <c r="CD121" s="275">
        <v>15.92004</v>
      </c>
      <c r="CE121" s="258">
        <v>0</v>
      </c>
      <c r="CF121" s="258">
        <v>0</v>
      </c>
      <c r="CG121" s="258" t="e">
        <v>#N/A</v>
      </c>
      <c r="CH121" s="258" t="e">
        <v>#N/A</v>
      </c>
      <c r="CI121" s="258" t="e">
        <v>#N/A</v>
      </c>
      <c r="CJ121" s="258">
        <v>0</v>
      </c>
      <c r="CK121" s="258">
        <v>0</v>
      </c>
      <c r="CL121" s="258"/>
      <c r="CM121" s="258"/>
      <c r="CN121" s="258"/>
    </row>
    <row r="122" spans="1:92"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0"/>
      <c r="V122" s="258">
        <v>1</v>
      </c>
      <c r="W122" s="170"/>
      <c r="X122" s="258">
        <v>1</v>
      </c>
      <c r="Y122" s="170"/>
      <c r="Z122" s="37">
        <v>1</v>
      </c>
      <c r="AA122" s="170"/>
      <c r="AB122" s="199" t="s">
        <v>19</v>
      </c>
      <c r="AC122" s="200" t="s">
        <v>1154</v>
      </c>
      <c r="AD122" s="171" t="s">
        <v>837</v>
      </c>
      <c r="AE122" s="171" t="s">
        <v>1098</v>
      </c>
      <c r="AF122" s="171" t="s">
        <v>837</v>
      </c>
      <c r="AG122" s="196"/>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0" t="s">
        <v>1099</v>
      </c>
      <c r="AZ122" s="291">
        <v>3.8706150000000002E-2</v>
      </c>
      <c r="BA122" s="291">
        <v>2.9517180000000001E-2</v>
      </c>
      <c r="BB122" s="282"/>
      <c r="BC122" s="282"/>
      <c r="BD122" s="282"/>
      <c r="BE122" s="282"/>
      <c r="BF122" s="282"/>
      <c r="BG122" s="286" t="s">
        <v>1099</v>
      </c>
      <c r="BH122" s="68">
        <v>4.2306400000000001E-2</v>
      </c>
      <c r="BI122" s="68">
        <v>4.0481900000000001E-2</v>
      </c>
      <c r="BJ122" s="71"/>
      <c r="BK122" s="71"/>
      <c r="BL122" s="71"/>
      <c r="BM122" s="71"/>
      <c r="BN122" s="34"/>
      <c r="BO122" s="223">
        <v>0</v>
      </c>
      <c r="BP122" s="223">
        <v>0</v>
      </c>
      <c r="BQ122" s="223">
        <v>0</v>
      </c>
      <c r="BR122" s="223" t="e">
        <v>#N/A</v>
      </c>
      <c r="BS122" s="227" t="e">
        <v>#N/A</v>
      </c>
      <c r="BT122" s="227" t="e">
        <v>#N/A</v>
      </c>
      <c r="BU122" s="227" t="e">
        <v>#N/A</v>
      </c>
      <c r="BV122" s="227" t="e">
        <v>#N/A</v>
      </c>
      <c r="BW122" s="223" t="s">
        <v>1099</v>
      </c>
      <c r="BX122" s="276">
        <v>3.27239E-2</v>
      </c>
      <c r="BY122" s="276">
        <v>3.2115999999999999E-2</v>
      </c>
      <c r="BZ122" s="258" t="s">
        <v>1161</v>
      </c>
      <c r="CA122" s="277">
        <v>-0.63639429999999997</v>
      </c>
      <c r="CB122" s="277">
        <v>0.67826900000000001</v>
      </c>
      <c r="CC122" s="275">
        <v>-2.0062310000000001</v>
      </c>
      <c r="CD122" s="275">
        <v>0.63469019999999998</v>
      </c>
      <c r="CE122" s="258" t="s">
        <v>1099</v>
      </c>
      <c r="CF122" s="258">
        <v>5.6486500000000002E-2</v>
      </c>
      <c r="CG122" s="258" t="s">
        <v>1161</v>
      </c>
      <c r="CH122" s="258">
        <v>-4.2479560000000003</v>
      </c>
      <c r="CI122" s="258">
        <v>0.78425920000000005</v>
      </c>
      <c r="CJ122" s="258" t="s">
        <v>1099</v>
      </c>
      <c r="CK122" s="258">
        <v>0.11466179999999999</v>
      </c>
      <c r="CL122" s="258"/>
      <c r="CM122" s="258"/>
      <c r="CN122" s="258"/>
    </row>
    <row r="123" spans="1:92"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0"/>
      <c r="V123" s="258">
        <v>1</v>
      </c>
      <c r="W123" s="170"/>
      <c r="X123" s="258">
        <v>1</v>
      </c>
      <c r="Y123" s="170"/>
      <c r="Z123" s="37">
        <v>1</v>
      </c>
      <c r="AA123" s="170"/>
      <c r="AB123" s="199" t="s">
        <v>19</v>
      </c>
      <c r="AC123" s="200" t="s">
        <v>1154</v>
      </c>
      <c r="AD123" s="171" t="s">
        <v>837</v>
      </c>
      <c r="AE123" s="171" t="s">
        <v>1098</v>
      </c>
      <c r="AF123" s="171" t="s">
        <v>837</v>
      </c>
      <c r="AG123" s="196"/>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0">
        <v>0</v>
      </c>
      <c r="AZ123" s="291" t="s">
        <v>1098</v>
      </c>
      <c r="BA123" s="291" t="s">
        <v>1098</v>
      </c>
      <c r="BB123" s="282"/>
      <c r="BC123" s="282"/>
      <c r="BD123" s="282"/>
      <c r="BE123" s="282"/>
      <c r="BF123" s="282"/>
      <c r="BG123" s="286">
        <v>0</v>
      </c>
      <c r="BH123" s="68"/>
      <c r="BI123" s="68"/>
      <c r="BJ123" s="71"/>
      <c r="BK123" s="71"/>
      <c r="BL123" s="71"/>
      <c r="BM123" s="71"/>
      <c r="BN123" s="34"/>
      <c r="BO123" s="223">
        <v>0</v>
      </c>
      <c r="BP123" s="223">
        <v>0</v>
      </c>
      <c r="BQ123" s="223">
        <v>0</v>
      </c>
      <c r="BR123" s="223" t="e">
        <v>#N/A</v>
      </c>
      <c r="BS123" s="227" t="e">
        <v>#N/A</v>
      </c>
      <c r="BT123" s="227" t="e">
        <v>#N/A</v>
      </c>
      <c r="BU123" s="227" t="e">
        <v>#N/A</v>
      </c>
      <c r="BV123" s="227" t="e">
        <v>#N/A</v>
      </c>
      <c r="BW123" s="223">
        <v>0</v>
      </c>
      <c r="BX123" s="276">
        <v>0</v>
      </c>
      <c r="BY123" s="276">
        <v>0</v>
      </c>
      <c r="BZ123" s="258" t="s">
        <v>1161</v>
      </c>
      <c r="CA123" s="277">
        <v>-12.733779999999999</v>
      </c>
      <c r="CB123" s="277">
        <v>13.5913</v>
      </c>
      <c r="CC123" s="275">
        <v>-28.94181</v>
      </c>
      <c r="CD123" s="275">
        <v>37.698509999999999</v>
      </c>
      <c r="CE123" s="258">
        <v>0</v>
      </c>
      <c r="CF123" s="258">
        <v>0</v>
      </c>
      <c r="CG123" s="258" t="s">
        <v>1161</v>
      </c>
      <c r="CH123" s="258">
        <v>-20.362559999999998</v>
      </c>
      <c r="CI123" s="258">
        <v>13.98949</v>
      </c>
      <c r="CJ123" s="258">
        <v>0</v>
      </c>
      <c r="CK123" s="258">
        <v>0</v>
      </c>
      <c r="CL123" s="258"/>
      <c r="CM123" s="258"/>
      <c r="CN123" s="258"/>
    </row>
    <row r="124" spans="1:92"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0"/>
      <c r="V124" s="258">
        <v>1</v>
      </c>
      <c r="W124" s="170"/>
      <c r="X124" s="258"/>
      <c r="Y124" s="170"/>
      <c r="Z124" s="37">
        <v>1</v>
      </c>
      <c r="AA124" s="170"/>
      <c r="AB124" s="199" t="s">
        <v>19</v>
      </c>
      <c r="AC124" s="200" t="s">
        <v>1154</v>
      </c>
      <c r="AD124" s="171" t="s">
        <v>837</v>
      </c>
      <c r="AE124" s="171" t="s">
        <v>1098</v>
      </c>
      <c r="AF124" s="171" t="s">
        <v>837</v>
      </c>
      <c r="AG124" s="196"/>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0">
        <v>0</v>
      </c>
      <c r="AZ124" s="291" t="s">
        <v>1098</v>
      </c>
      <c r="BA124" s="291" t="s">
        <v>1098</v>
      </c>
      <c r="BB124" s="282"/>
      <c r="BC124" s="282"/>
      <c r="BD124" s="282"/>
      <c r="BE124" s="282"/>
      <c r="BF124" s="282"/>
      <c r="BG124" s="286">
        <v>0</v>
      </c>
      <c r="BH124" s="68"/>
      <c r="BI124" s="68"/>
      <c r="BJ124" s="71"/>
      <c r="BK124" s="71"/>
      <c r="BL124" s="71"/>
      <c r="BM124" s="71"/>
      <c r="BN124" s="34"/>
      <c r="BO124" s="223">
        <v>0</v>
      </c>
      <c r="BP124" s="223">
        <v>0</v>
      </c>
      <c r="BQ124" s="223">
        <v>0</v>
      </c>
      <c r="BR124" s="223" t="e">
        <v>#N/A</v>
      </c>
      <c r="BS124" s="227" t="e">
        <v>#N/A</v>
      </c>
      <c r="BT124" s="227" t="e">
        <v>#N/A</v>
      </c>
      <c r="BU124" s="227" t="e">
        <v>#N/A</v>
      </c>
      <c r="BV124" s="227" t="e">
        <v>#N/A</v>
      </c>
      <c r="BW124" s="223">
        <v>0</v>
      </c>
      <c r="BX124" s="276">
        <v>0</v>
      </c>
      <c r="BY124" s="276">
        <v>0</v>
      </c>
      <c r="BZ124" s="258" t="s">
        <v>1161</v>
      </c>
      <c r="CA124" s="277" t="s">
        <v>1162</v>
      </c>
      <c r="CB124" s="277">
        <v>3.2869799999999998</v>
      </c>
      <c r="CC124" s="275" t="s">
        <v>1162</v>
      </c>
      <c r="CD124" s="275">
        <v>-1</v>
      </c>
      <c r="CE124" s="258">
        <v>0</v>
      </c>
      <c r="CF124" s="258">
        <v>0</v>
      </c>
      <c r="CG124" s="258" t="e">
        <v>#N/A</v>
      </c>
      <c r="CH124" s="258" t="e">
        <v>#N/A</v>
      </c>
      <c r="CI124" s="258" t="e">
        <v>#N/A</v>
      </c>
      <c r="CJ124" s="258">
        <v>0</v>
      </c>
      <c r="CK124" s="258">
        <v>0</v>
      </c>
      <c r="CL124" s="258"/>
      <c r="CM124" s="258"/>
      <c r="CN124" s="258"/>
    </row>
    <row r="125" spans="1:92"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0"/>
      <c r="V125" s="258">
        <v>1</v>
      </c>
      <c r="W125" s="170"/>
      <c r="X125" s="258">
        <v>1</v>
      </c>
      <c r="Y125" s="170"/>
      <c r="Z125" s="37">
        <v>1</v>
      </c>
      <c r="AA125" s="170"/>
      <c r="AB125" s="199" t="s">
        <v>19</v>
      </c>
      <c r="AC125" s="200" t="s">
        <v>1154</v>
      </c>
      <c r="AD125" s="171" t="s">
        <v>837</v>
      </c>
      <c r="AE125" s="171" t="s">
        <v>1098</v>
      </c>
      <c r="AF125" s="171" t="s">
        <v>837</v>
      </c>
      <c r="AG125" s="196"/>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0" t="s">
        <v>1099</v>
      </c>
      <c r="AZ125" s="291">
        <v>9.1090250000000008</v>
      </c>
      <c r="BA125" s="291">
        <v>6.1172247000000004</v>
      </c>
      <c r="BB125" s="282"/>
      <c r="BC125" s="282"/>
      <c r="BD125" s="282"/>
      <c r="BE125" s="282"/>
      <c r="BF125" s="282"/>
      <c r="BG125" s="286" t="s">
        <v>1099</v>
      </c>
      <c r="BH125" s="68">
        <v>10.182</v>
      </c>
      <c r="BI125" s="68">
        <v>12.607749999999999</v>
      </c>
      <c r="BJ125" s="71"/>
      <c r="BK125" s="71"/>
      <c r="BL125" s="71"/>
      <c r="BM125" s="71"/>
      <c r="BN125" s="34"/>
      <c r="BO125" s="223">
        <v>0</v>
      </c>
      <c r="BP125" s="223">
        <v>0</v>
      </c>
      <c r="BQ125" s="223">
        <v>0</v>
      </c>
      <c r="BR125" s="223" t="e">
        <v>#N/A</v>
      </c>
      <c r="BS125" s="227" t="e">
        <v>#N/A</v>
      </c>
      <c r="BT125" s="227" t="e">
        <v>#N/A</v>
      </c>
      <c r="BU125" s="227" t="e">
        <v>#N/A</v>
      </c>
      <c r="BV125" s="227" t="e">
        <v>#N/A</v>
      </c>
      <c r="BW125" s="223" t="s">
        <v>1099</v>
      </c>
      <c r="BX125" s="276">
        <v>11.495419999999999</v>
      </c>
      <c r="BY125" s="276">
        <v>10.62415</v>
      </c>
      <c r="BZ125" s="258" t="s">
        <v>1161</v>
      </c>
      <c r="CA125" s="277" t="s">
        <v>1162</v>
      </c>
      <c r="CB125" s="277">
        <v>2341.4140000000002</v>
      </c>
      <c r="CC125" s="275" t="s">
        <v>1162</v>
      </c>
      <c r="CD125" s="275">
        <v>2442</v>
      </c>
      <c r="CE125" s="258" t="s">
        <v>1099</v>
      </c>
      <c r="CF125" s="258">
        <v>5.1724579999999998</v>
      </c>
      <c r="CG125" s="258" t="s">
        <v>1161</v>
      </c>
      <c r="CH125" s="258">
        <v>0.54586639999999997</v>
      </c>
      <c r="CI125" s="258">
        <v>295.46949999999998</v>
      </c>
      <c r="CJ125" s="258" t="s">
        <v>1099</v>
      </c>
      <c r="CK125" s="258">
        <v>5.2857139999999996</v>
      </c>
      <c r="CL125" s="258"/>
      <c r="CM125" s="258"/>
      <c r="CN125" s="258"/>
    </row>
    <row r="126" spans="1:92"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0"/>
      <c r="V126" s="258">
        <v>1</v>
      </c>
      <c r="W126" s="170"/>
      <c r="X126" s="258">
        <v>1</v>
      </c>
      <c r="Y126" s="170"/>
      <c r="Z126" s="37">
        <v>1</v>
      </c>
      <c r="AA126" s="170"/>
      <c r="AB126" s="199" t="s">
        <v>19</v>
      </c>
      <c r="AC126" s="200" t="s">
        <v>1154</v>
      </c>
      <c r="AD126" s="171" t="s">
        <v>837</v>
      </c>
      <c r="AE126" s="171" t="s">
        <v>1098</v>
      </c>
      <c r="AF126" s="171" t="s">
        <v>837</v>
      </c>
      <c r="AG126" s="196"/>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0">
        <v>0</v>
      </c>
      <c r="AZ126" s="291" t="s">
        <v>1098</v>
      </c>
      <c r="BA126" s="291" t="s">
        <v>1098</v>
      </c>
      <c r="BB126" s="282"/>
      <c r="BC126" s="282"/>
      <c r="BD126" s="282"/>
      <c r="BE126" s="282"/>
      <c r="BF126" s="282"/>
      <c r="BG126" s="286">
        <v>0</v>
      </c>
      <c r="BH126" s="68"/>
      <c r="BI126" s="68"/>
      <c r="BJ126" s="71"/>
      <c r="BK126" s="71"/>
      <c r="BL126" s="71"/>
      <c r="BM126" s="71"/>
      <c r="BN126" s="34"/>
      <c r="BO126" s="223">
        <v>0</v>
      </c>
      <c r="BP126" s="223">
        <v>0</v>
      </c>
      <c r="BQ126" s="223">
        <v>0</v>
      </c>
      <c r="BR126" s="223" t="e">
        <v>#N/A</v>
      </c>
      <c r="BS126" s="227" t="e">
        <v>#N/A</v>
      </c>
      <c r="BT126" s="227" t="e">
        <v>#N/A</v>
      </c>
      <c r="BU126" s="227" t="e">
        <v>#N/A</v>
      </c>
      <c r="BV126" s="227" t="e">
        <v>#N/A</v>
      </c>
      <c r="BW126" s="223">
        <v>0</v>
      </c>
      <c r="BX126" s="276">
        <v>0</v>
      </c>
      <c r="BY126" s="276">
        <v>0</v>
      </c>
      <c r="BZ126" s="258" t="s">
        <v>1161</v>
      </c>
      <c r="CA126" s="277" t="s">
        <v>1162</v>
      </c>
      <c r="CB126" s="277">
        <v>14.005179999999999</v>
      </c>
      <c r="CC126" s="275" t="s">
        <v>1162</v>
      </c>
      <c r="CD126" s="275">
        <v>32.527970000000003</v>
      </c>
      <c r="CE126" s="258">
        <v>0</v>
      </c>
      <c r="CF126" s="258">
        <v>0</v>
      </c>
      <c r="CG126" s="258" t="s">
        <v>1161</v>
      </c>
      <c r="CH126" s="258">
        <v>-0.99939619999999996</v>
      </c>
      <c r="CI126" s="258">
        <v>65.702349999999996</v>
      </c>
      <c r="CJ126" s="258">
        <v>0</v>
      </c>
      <c r="CK126" s="258">
        <v>0</v>
      </c>
      <c r="CL126" s="258"/>
      <c r="CM126" s="258"/>
      <c r="CN126" s="258"/>
    </row>
    <row r="127" spans="1:92"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0"/>
      <c r="V127" s="258">
        <v>1</v>
      </c>
      <c r="W127" s="170"/>
      <c r="X127" s="258">
        <v>1</v>
      </c>
      <c r="Y127" s="170"/>
      <c r="Z127" s="37">
        <v>1</v>
      </c>
      <c r="AA127" s="170"/>
      <c r="AB127" s="199" t="s">
        <v>19</v>
      </c>
      <c r="AC127" s="200" t="s">
        <v>1154</v>
      </c>
      <c r="AD127" s="171" t="s">
        <v>837</v>
      </c>
      <c r="AE127" s="171" t="s">
        <v>1098</v>
      </c>
      <c r="AF127" s="171" t="s">
        <v>837</v>
      </c>
      <c r="AG127" s="202"/>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0" t="s">
        <v>1099</v>
      </c>
      <c r="AZ127" s="291">
        <v>0.38435042000000003</v>
      </c>
      <c r="BA127" s="291">
        <v>0.25999987000000002</v>
      </c>
      <c r="BB127" s="282"/>
      <c r="BC127" s="282"/>
      <c r="BD127" s="282"/>
      <c r="BE127" s="282"/>
      <c r="BF127" s="282"/>
      <c r="BG127" s="286" t="s">
        <v>1099</v>
      </c>
      <c r="BH127" s="68">
        <v>0.4982336</v>
      </c>
      <c r="BI127" s="68">
        <v>0.34197319999999998</v>
      </c>
      <c r="BJ127" s="71"/>
      <c r="BK127" s="71"/>
      <c r="BL127" s="71"/>
      <c r="BM127" s="71"/>
      <c r="BN127" s="34"/>
      <c r="BO127" s="223">
        <v>0</v>
      </c>
      <c r="BP127" s="223">
        <v>0</v>
      </c>
      <c r="BQ127" s="223">
        <v>0</v>
      </c>
      <c r="BR127" s="223" t="e">
        <v>#N/A</v>
      </c>
      <c r="BS127" s="227" t="e">
        <v>#N/A</v>
      </c>
      <c r="BT127" s="227" t="e">
        <v>#N/A</v>
      </c>
      <c r="BU127" s="227" t="e">
        <v>#N/A</v>
      </c>
      <c r="BV127" s="227" t="e">
        <v>#N/A</v>
      </c>
      <c r="BW127" s="223" t="s">
        <v>1099</v>
      </c>
      <c r="BX127" s="276">
        <v>0.35551359999999999</v>
      </c>
      <c r="BY127" s="276">
        <v>0.33970270000000002</v>
      </c>
      <c r="BZ127" s="258" t="s">
        <v>1161</v>
      </c>
      <c r="CA127" s="277" t="s">
        <v>1162</v>
      </c>
      <c r="CB127" s="277">
        <v>23.231020000000001</v>
      </c>
      <c r="CC127" s="275" t="s">
        <v>1162</v>
      </c>
      <c r="CD127" s="275">
        <v>13.81786</v>
      </c>
      <c r="CE127" s="258" t="s">
        <v>1099</v>
      </c>
      <c r="CF127" s="258">
        <v>0.76002539999999996</v>
      </c>
      <c r="CG127" s="258" t="s">
        <v>1161</v>
      </c>
      <c r="CH127" s="258">
        <v>6.9140800000000002E-2</v>
      </c>
      <c r="CI127" s="258">
        <v>78.063689999999994</v>
      </c>
      <c r="CJ127" s="258" t="s">
        <v>1099</v>
      </c>
      <c r="CK127" s="258">
        <v>0.51998869999999997</v>
      </c>
      <c r="CL127" s="258"/>
      <c r="CM127" s="258"/>
      <c r="CN127" s="258"/>
    </row>
    <row r="128" spans="1:92"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0"/>
      <c r="V128" s="258">
        <v>1</v>
      </c>
      <c r="W128" s="170"/>
      <c r="X128" s="258">
        <v>1</v>
      </c>
      <c r="Y128" s="170">
        <v>1</v>
      </c>
      <c r="Z128" s="37">
        <v>1</v>
      </c>
      <c r="AA128" s="170"/>
      <c r="AB128" s="199" t="s">
        <v>19</v>
      </c>
      <c r="AC128" s="200" t="s">
        <v>1154</v>
      </c>
      <c r="AD128" s="171" t="s">
        <v>837</v>
      </c>
      <c r="AE128" s="171" t="s">
        <v>1098</v>
      </c>
      <c r="AF128" s="171" t="s">
        <v>837</v>
      </c>
      <c r="AG128" s="196"/>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0">
        <v>0</v>
      </c>
      <c r="AZ128" s="291" t="s">
        <v>1098</v>
      </c>
      <c r="BA128" s="291" t="s">
        <v>1098</v>
      </c>
      <c r="BB128" s="282"/>
      <c r="BC128" s="282"/>
      <c r="BD128" s="282"/>
      <c r="BE128" s="282"/>
      <c r="BF128" s="282"/>
      <c r="BG128" s="286">
        <v>0</v>
      </c>
      <c r="BH128" s="68"/>
      <c r="BI128" s="68"/>
      <c r="BJ128" s="71"/>
      <c r="BK128" s="71"/>
      <c r="BL128" s="71"/>
      <c r="BM128" s="71"/>
      <c r="BN128" s="34"/>
      <c r="BO128" s="223">
        <v>0</v>
      </c>
      <c r="BP128" s="223">
        <v>0</v>
      </c>
      <c r="BQ128" s="223">
        <v>0</v>
      </c>
      <c r="BR128" s="223" t="e">
        <v>#N/A</v>
      </c>
      <c r="BS128" s="227" t="e">
        <v>#N/A</v>
      </c>
      <c r="BT128" s="227" t="e">
        <v>#N/A</v>
      </c>
      <c r="BU128" s="227" t="e">
        <v>#N/A</v>
      </c>
      <c r="BV128" s="227" t="e">
        <v>#N/A</v>
      </c>
      <c r="BW128" s="223">
        <v>0</v>
      </c>
      <c r="BX128" s="276">
        <v>0</v>
      </c>
      <c r="BY128" s="276">
        <v>0</v>
      </c>
      <c r="BZ128" s="258" t="s">
        <v>1161</v>
      </c>
      <c r="CA128" s="277" t="s">
        <v>1162</v>
      </c>
      <c r="CB128" s="277">
        <v>5.5476479999999997</v>
      </c>
      <c r="CC128" s="275">
        <v>-0.91459109999999999</v>
      </c>
      <c r="CD128" s="275">
        <v>10.36736</v>
      </c>
      <c r="CE128" s="258">
        <v>0</v>
      </c>
      <c r="CF128" s="258">
        <v>0</v>
      </c>
      <c r="CG128" s="258" t="s">
        <v>1161</v>
      </c>
      <c r="CH128" s="258">
        <v>-0.9045763</v>
      </c>
      <c r="CI128" s="258">
        <v>9.795337</v>
      </c>
      <c r="CJ128" s="258">
        <v>0</v>
      </c>
      <c r="CK128" s="258">
        <v>0</v>
      </c>
      <c r="CL128" s="258"/>
      <c r="CM128" s="258"/>
      <c r="CN128" s="258"/>
    </row>
    <row r="129" spans="1:92"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0"/>
      <c r="V129" s="258">
        <v>1</v>
      </c>
      <c r="W129" s="170"/>
      <c r="X129" s="258">
        <v>1</v>
      </c>
      <c r="Y129" s="170"/>
      <c r="Z129" s="37">
        <v>1</v>
      </c>
      <c r="AA129" s="170"/>
      <c r="AB129" s="199" t="s">
        <v>19</v>
      </c>
      <c r="AC129" s="200" t="s">
        <v>1154</v>
      </c>
      <c r="AD129" s="171" t="s">
        <v>837</v>
      </c>
      <c r="AE129" s="171" t="s">
        <v>1098</v>
      </c>
      <c r="AF129" s="171" t="s">
        <v>837</v>
      </c>
      <c r="AG129" s="194"/>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0">
        <v>0</v>
      </c>
      <c r="AZ129" s="291" t="s">
        <v>1098</v>
      </c>
      <c r="BA129" s="291" t="s">
        <v>1098</v>
      </c>
      <c r="BB129" s="282"/>
      <c r="BC129" s="282"/>
      <c r="BD129" s="282"/>
      <c r="BE129" s="282"/>
      <c r="BF129" s="282"/>
      <c r="BG129" s="286">
        <v>0</v>
      </c>
      <c r="BH129" s="68"/>
      <c r="BI129" s="68"/>
      <c r="BJ129" s="71"/>
      <c r="BK129" s="71"/>
      <c r="BL129" s="71"/>
      <c r="BM129" s="71"/>
      <c r="BN129" s="34"/>
      <c r="BO129" s="223">
        <v>0</v>
      </c>
      <c r="BP129" s="223">
        <v>0</v>
      </c>
      <c r="BQ129" s="223">
        <v>0</v>
      </c>
      <c r="BR129" s="223" t="e">
        <v>#N/A</v>
      </c>
      <c r="BS129" s="227" t="e">
        <v>#N/A</v>
      </c>
      <c r="BT129" s="227" t="e">
        <v>#N/A</v>
      </c>
      <c r="BU129" s="227" t="e">
        <v>#N/A</v>
      </c>
      <c r="BV129" s="227" t="e">
        <v>#N/A</v>
      </c>
      <c r="BW129" s="223">
        <v>0</v>
      </c>
      <c r="BX129" s="276">
        <v>0</v>
      </c>
      <c r="BY129" s="276">
        <v>0</v>
      </c>
      <c r="BZ129" s="258" t="s">
        <v>1161</v>
      </c>
      <c r="CA129" s="277">
        <v>-0.82407589999999997</v>
      </c>
      <c r="CB129" s="277">
        <v>4.6343120000000004</v>
      </c>
      <c r="CC129" s="275">
        <v>-0.92845180000000005</v>
      </c>
      <c r="CD129" s="275">
        <v>7.055777</v>
      </c>
      <c r="CE129" s="258">
        <v>0</v>
      </c>
      <c r="CF129" s="258">
        <v>0</v>
      </c>
      <c r="CG129" s="258" t="s">
        <v>1161</v>
      </c>
      <c r="CH129" s="258">
        <v>-1</v>
      </c>
      <c r="CI129" s="258">
        <v>9.4775369999999999</v>
      </c>
      <c r="CJ129" s="258">
        <v>0</v>
      </c>
      <c r="CK129" s="258">
        <v>0</v>
      </c>
      <c r="CL129" s="258"/>
      <c r="CM129" s="258"/>
      <c r="CN129" s="258"/>
    </row>
    <row r="130" spans="1:92" s="4" customFormat="1" ht="72.599999999999994" hidden="1"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0"/>
      <c r="V130" s="258"/>
      <c r="W130" s="170"/>
      <c r="X130" s="258"/>
      <c r="Y130" s="170"/>
      <c r="Z130" s="37"/>
      <c r="AA130" s="170"/>
      <c r="AB130" s="199" t="s">
        <v>19</v>
      </c>
      <c r="AC130" s="196" t="s">
        <v>1154</v>
      </c>
      <c r="AD130" s="171" t="s">
        <v>837</v>
      </c>
      <c r="AE130" s="171" t="s">
        <v>1098</v>
      </c>
      <c r="AF130" s="171" t="s">
        <v>837</v>
      </c>
      <c r="AG130" s="196"/>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0" t="s">
        <v>1098</v>
      </c>
      <c r="AZ130" s="291" t="s">
        <v>1098</v>
      </c>
      <c r="BA130" s="291" t="s">
        <v>1098</v>
      </c>
      <c r="BB130" s="280"/>
      <c r="BC130" s="280"/>
      <c r="BD130" s="280"/>
      <c r="BE130" s="280"/>
      <c r="BF130" s="280"/>
      <c r="BG130" s="286" t="s">
        <v>1098</v>
      </c>
      <c r="BH130" s="68"/>
      <c r="BI130" s="68"/>
      <c r="BJ130" s="69"/>
      <c r="BK130" s="69"/>
      <c r="BL130" s="69"/>
      <c r="BM130" s="69"/>
      <c r="BN130" s="31"/>
      <c r="BO130" s="223">
        <v>0</v>
      </c>
      <c r="BP130" s="223">
        <v>0</v>
      </c>
      <c r="BQ130" s="223">
        <v>0</v>
      </c>
      <c r="BR130" s="223" t="e">
        <v>#N/A</v>
      </c>
      <c r="BS130" s="227" t="e">
        <v>#N/A</v>
      </c>
      <c r="BT130" s="227" t="e">
        <v>#N/A</v>
      </c>
      <c r="BU130" s="227" t="e">
        <v>#N/A</v>
      </c>
      <c r="BV130" s="227" t="e">
        <v>#N/A</v>
      </c>
      <c r="BW130" s="223">
        <v>0</v>
      </c>
      <c r="BX130" s="223">
        <v>0</v>
      </c>
      <c r="BY130" s="223">
        <v>0</v>
      </c>
      <c r="BZ130" s="258"/>
      <c r="CA130" s="258"/>
      <c r="CB130" s="258"/>
      <c r="CC130" s="275"/>
      <c r="CD130" s="275"/>
      <c r="CE130" s="258">
        <v>0</v>
      </c>
      <c r="CF130" s="258">
        <v>0</v>
      </c>
      <c r="CG130" s="258" t="e">
        <v>#N/A</v>
      </c>
      <c r="CH130" s="258" t="e">
        <v>#N/A</v>
      </c>
      <c r="CI130" s="258" t="e">
        <v>#N/A</v>
      </c>
      <c r="CJ130" s="258">
        <v>0</v>
      </c>
      <c r="CK130" s="258">
        <v>0</v>
      </c>
      <c r="CL130" s="258"/>
      <c r="CM130" s="258"/>
      <c r="CN130" s="258"/>
    </row>
    <row r="131" spans="1:92" s="4" customFormat="1" ht="56.1" hidden="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0"/>
      <c r="V131" s="258"/>
      <c r="W131" s="170"/>
      <c r="X131" s="258"/>
      <c r="Y131" s="170"/>
      <c r="Z131" s="37"/>
      <c r="AA131" s="170"/>
      <c r="AB131" s="199" t="s">
        <v>19</v>
      </c>
      <c r="AC131" s="196" t="s">
        <v>1153</v>
      </c>
      <c r="AD131" s="171" t="s">
        <v>837</v>
      </c>
      <c r="AE131" s="171" t="s">
        <v>1098</v>
      </c>
      <c r="AF131" s="171" t="s">
        <v>837</v>
      </c>
      <c r="AG131" s="196"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0" t="s">
        <v>1098</v>
      </c>
      <c r="AZ131" s="291" t="s">
        <v>1098</v>
      </c>
      <c r="BA131" s="291" t="s">
        <v>1098</v>
      </c>
      <c r="BB131" s="280"/>
      <c r="BC131" s="280"/>
      <c r="BD131" s="280"/>
      <c r="BE131" s="280"/>
      <c r="BF131" s="280"/>
      <c r="BG131" s="286" t="s">
        <v>1098</v>
      </c>
      <c r="BH131" s="68"/>
      <c r="BI131" s="68"/>
      <c r="BJ131" s="69"/>
      <c r="BK131" s="69"/>
      <c r="BL131" s="69"/>
      <c r="BM131" s="69"/>
      <c r="BN131" s="31"/>
      <c r="BO131" s="223">
        <v>0</v>
      </c>
      <c r="BP131" s="223">
        <v>0</v>
      </c>
      <c r="BQ131" s="223">
        <v>0</v>
      </c>
      <c r="BR131" s="223" t="e">
        <v>#N/A</v>
      </c>
      <c r="BS131" s="227" t="e">
        <v>#N/A</v>
      </c>
      <c r="BT131" s="227" t="e">
        <v>#N/A</v>
      </c>
      <c r="BU131" s="227" t="e">
        <v>#N/A</v>
      </c>
      <c r="BV131" s="227" t="e">
        <v>#N/A</v>
      </c>
      <c r="BW131" s="223">
        <v>0</v>
      </c>
      <c r="BX131" s="223">
        <v>0</v>
      </c>
      <c r="BY131" s="223">
        <v>0</v>
      </c>
      <c r="BZ131" s="258"/>
      <c r="CA131" s="258"/>
      <c r="CB131" s="258"/>
      <c r="CC131" s="275"/>
      <c r="CD131" s="275"/>
      <c r="CE131" s="258">
        <v>0</v>
      </c>
      <c r="CF131" s="258">
        <v>0</v>
      </c>
      <c r="CG131" s="258" t="e">
        <v>#N/A</v>
      </c>
      <c r="CH131" s="258" t="e">
        <v>#N/A</v>
      </c>
      <c r="CI131" s="258" t="e">
        <v>#N/A</v>
      </c>
      <c r="CJ131" s="258">
        <v>0</v>
      </c>
      <c r="CK131" s="258">
        <v>0</v>
      </c>
      <c r="CL131" s="258"/>
      <c r="CM131" s="258"/>
      <c r="CN131" s="258"/>
    </row>
    <row r="132" spans="1:92" s="4" customFormat="1" ht="44.1" hidden="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0"/>
      <c r="V132" s="258"/>
      <c r="W132" s="170"/>
      <c r="X132" s="258"/>
      <c r="Y132" s="170"/>
      <c r="Z132" s="37"/>
      <c r="AA132" s="170"/>
      <c r="AB132" s="199" t="s">
        <v>19</v>
      </c>
      <c r="AC132" s="196" t="s">
        <v>1153</v>
      </c>
      <c r="AD132" s="171" t="s">
        <v>837</v>
      </c>
      <c r="AE132" s="171" t="s">
        <v>1098</v>
      </c>
      <c r="AF132" s="171" t="s">
        <v>837</v>
      </c>
      <c r="AG132" s="196"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0" t="s">
        <v>1098</v>
      </c>
      <c r="AZ132" s="291" t="s">
        <v>1098</v>
      </c>
      <c r="BA132" s="291" t="s">
        <v>1098</v>
      </c>
      <c r="BB132" s="280"/>
      <c r="BC132" s="280"/>
      <c r="BD132" s="280"/>
      <c r="BE132" s="280"/>
      <c r="BF132" s="280"/>
      <c r="BG132" s="286" t="s">
        <v>1098</v>
      </c>
      <c r="BH132" s="68"/>
      <c r="BI132" s="68"/>
      <c r="BJ132" s="69"/>
      <c r="BK132" s="69"/>
      <c r="BL132" s="69"/>
      <c r="BM132" s="69"/>
      <c r="BN132" s="31"/>
      <c r="BO132" s="223">
        <v>0</v>
      </c>
      <c r="BP132" s="223">
        <v>0</v>
      </c>
      <c r="BQ132" s="223">
        <v>0</v>
      </c>
      <c r="BR132" s="223" t="e">
        <v>#N/A</v>
      </c>
      <c r="BS132" s="227" t="e">
        <v>#N/A</v>
      </c>
      <c r="BT132" s="227" t="e">
        <v>#N/A</v>
      </c>
      <c r="BU132" s="227" t="e">
        <v>#N/A</v>
      </c>
      <c r="BV132" s="227" t="e">
        <v>#N/A</v>
      </c>
      <c r="BW132" s="223">
        <v>0</v>
      </c>
      <c r="BX132" s="223">
        <v>0</v>
      </c>
      <c r="BY132" s="223">
        <v>0</v>
      </c>
      <c r="BZ132" s="258"/>
      <c r="CA132" s="258"/>
      <c r="CB132" s="258"/>
      <c r="CC132" s="275"/>
      <c r="CD132" s="275"/>
      <c r="CE132" s="258">
        <v>0</v>
      </c>
      <c r="CF132" s="258">
        <v>0</v>
      </c>
      <c r="CG132" s="258" t="e">
        <v>#N/A</v>
      </c>
      <c r="CH132" s="258" t="e">
        <v>#N/A</v>
      </c>
      <c r="CI132" s="258" t="e">
        <v>#N/A</v>
      </c>
      <c r="CJ132" s="258">
        <v>0</v>
      </c>
      <c r="CK132" s="258">
        <v>0</v>
      </c>
      <c r="CL132" s="258"/>
      <c r="CM132" s="258"/>
      <c r="CN132" s="258"/>
    </row>
    <row r="133" spans="1:92" s="4" customFormat="1" ht="44.1" hidden="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0"/>
      <c r="V133" s="258"/>
      <c r="W133" s="170"/>
      <c r="X133" s="258"/>
      <c r="Y133" s="170"/>
      <c r="Z133" s="37"/>
      <c r="AA133" s="170"/>
      <c r="AB133" s="199" t="s">
        <v>19</v>
      </c>
      <c r="AC133" s="196" t="s">
        <v>1153</v>
      </c>
      <c r="AD133" s="171" t="s">
        <v>837</v>
      </c>
      <c r="AE133" s="171" t="s">
        <v>1098</v>
      </c>
      <c r="AF133" s="171" t="s">
        <v>837</v>
      </c>
      <c r="AG133" s="196"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0" t="s">
        <v>1098</v>
      </c>
      <c r="AZ133" s="291" t="s">
        <v>1098</v>
      </c>
      <c r="BA133" s="291" t="s">
        <v>1098</v>
      </c>
      <c r="BB133" s="280"/>
      <c r="BC133" s="280"/>
      <c r="BD133" s="280"/>
      <c r="BE133" s="280"/>
      <c r="BF133" s="280"/>
      <c r="BG133" s="286" t="s">
        <v>1098</v>
      </c>
      <c r="BH133" s="68"/>
      <c r="BI133" s="68"/>
      <c r="BJ133" s="69"/>
      <c r="BK133" s="69"/>
      <c r="BL133" s="69"/>
      <c r="BM133" s="69"/>
      <c r="BN133" s="31"/>
      <c r="BO133" s="223">
        <v>0</v>
      </c>
      <c r="BP133" s="223">
        <v>0</v>
      </c>
      <c r="BQ133" s="223">
        <v>0</v>
      </c>
      <c r="BR133" s="223" t="e">
        <v>#N/A</v>
      </c>
      <c r="BS133" s="227" t="e">
        <v>#N/A</v>
      </c>
      <c r="BT133" s="227" t="e">
        <v>#N/A</v>
      </c>
      <c r="BU133" s="227" t="e">
        <v>#N/A</v>
      </c>
      <c r="BV133" s="227" t="e">
        <v>#N/A</v>
      </c>
      <c r="BW133" s="223">
        <v>0</v>
      </c>
      <c r="BX133" s="223">
        <v>0</v>
      </c>
      <c r="BY133" s="223">
        <v>0</v>
      </c>
      <c r="BZ133" s="258"/>
      <c r="CA133" s="258"/>
      <c r="CB133" s="258"/>
      <c r="CC133" s="275"/>
      <c r="CD133" s="275"/>
      <c r="CE133" s="258">
        <v>0</v>
      </c>
      <c r="CF133" s="258">
        <v>0</v>
      </c>
      <c r="CG133" s="258" t="e">
        <v>#N/A</v>
      </c>
      <c r="CH133" s="258" t="e">
        <v>#N/A</v>
      </c>
      <c r="CI133" s="258" t="e">
        <v>#N/A</v>
      </c>
      <c r="CJ133" s="258">
        <v>0</v>
      </c>
      <c r="CK133" s="258">
        <v>0</v>
      </c>
      <c r="CL133" s="258"/>
      <c r="CM133" s="258"/>
      <c r="CN133" s="258"/>
    </row>
    <row r="134" spans="1:92" s="4" customFormat="1" ht="87" hidden="1"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0"/>
      <c r="V134" s="258"/>
      <c r="W134" s="170"/>
      <c r="X134" s="258"/>
      <c r="Y134" s="170"/>
      <c r="Z134" s="37"/>
      <c r="AA134" s="170"/>
      <c r="AB134" s="199" t="s">
        <v>19</v>
      </c>
      <c r="AC134" s="196" t="s">
        <v>1154</v>
      </c>
      <c r="AD134" s="171" t="s">
        <v>837</v>
      </c>
      <c r="AE134" s="171" t="s">
        <v>1098</v>
      </c>
      <c r="AF134" s="171" t="s">
        <v>837</v>
      </c>
      <c r="AG134" s="196"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0" t="s">
        <v>1098</v>
      </c>
      <c r="AZ134" s="291" t="s">
        <v>1098</v>
      </c>
      <c r="BA134" s="291" t="s">
        <v>1098</v>
      </c>
      <c r="BB134" s="280"/>
      <c r="BC134" s="280"/>
      <c r="BD134" s="280"/>
      <c r="BE134" s="280"/>
      <c r="BF134" s="280"/>
      <c r="BG134" s="286" t="s">
        <v>1098</v>
      </c>
      <c r="BH134" s="68"/>
      <c r="BI134" s="68"/>
      <c r="BJ134" s="69"/>
      <c r="BK134" s="69"/>
      <c r="BL134" s="69"/>
      <c r="BM134" s="69"/>
      <c r="BN134" s="31"/>
      <c r="BO134" s="223">
        <v>0</v>
      </c>
      <c r="BP134" s="223">
        <v>0</v>
      </c>
      <c r="BQ134" s="223">
        <v>0</v>
      </c>
      <c r="BR134" s="223" t="e">
        <v>#N/A</v>
      </c>
      <c r="BS134" s="227" t="e">
        <v>#N/A</v>
      </c>
      <c r="BT134" s="227" t="e">
        <v>#N/A</v>
      </c>
      <c r="BU134" s="227" t="e">
        <v>#N/A</v>
      </c>
      <c r="BV134" s="227" t="e">
        <v>#N/A</v>
      </c>
      <c r="BW134" s="223">
        <v>0</v>
      </c>
      <c r="BX134" s="223">
        <v>0</v>
      </c>
      <c r="BY134" s="223">
        <v>0</v>
      </c>
      <c r="BZ134" s="258"/>
      <c r="CA134" s="258"/>
      <c r="CB134" s="258"/>
      <c r="CC134" s="275"/>
      <c r="CD134" s="275"/>
      <c r="CE134" s="258">
        <v>0</v>
      </c>
      <c r="CF134" s="258">
        <v>0</v>
      </c>
      <c r="CG134" s="258" t="e">
        <v>#N/A</v>
      </c>
      <c r="CH134" s="258" t="e">
        <v>#N/A</v>
      </c>
      <c r="CI134" s="258" t="e">
        <v>#N/A</v>
      </c>
      <c r="CJ134" s="258">
        <v>0</v>
      </c>
      <c r="CK134" s="258">
        <v>0</v>
      </c>
      <c r="CL134" s="258"/>
      <c r="CM134" s="258"/>
      <c r="CN134" s="258"/>
    </row>
    <row r="135" spans="1:92" s="4" customFormat="1" ht="101.45" hidden="1"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0"/>
      <c r="V135" s="258"/>
      <c r="W135" s="170"/>
      <c r="X135" s="258"/>
      <c r="Y135" s="170"/>
      <c r="Z135" s="37"/>
      <c r="AA135" s="170"/>
      <c r="AB135" s="199" t="s">
        <v>19</v>
      </c>
      <c r="AC135" s="196" t="s">
        <v>1154</v>
      </c>
      <c r="AD135" s="171" t="s">
        <v>837</v>
      </c>
      <c r="AE135" s="171" t="s">
        <v>1098</v>
      </c>
      <c r="AF135" s="171" t="s">
        <v>837</v>
      </c>
      <c r="AG135" s="196"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0" t="s">
        <v>1098</v>
      </c>
      <c r="AZ135" s="291" t="s">
        <v>1098</v>
      </c>
      <c r="BA135" s="291" t="s">
        <v>1098</v>
      </c>
      <c r="BB135" s="280"/>
      <c r="BC135" s="280"/>
      <c r="BD135" s="280"/>
      <c r="BE135" s="280"/>
      <c r="BF135" s="280"/>
      <c r="BG135" s="286" t="s">
        <v>1098</v>
      </c>
      <c r="BH135" s="68"/>
      <c r="BI135" s="68"/>
      <c r="BJ135" s="69"/>
      <c r="BK135" s="69"/>
      <c r="BL135" s="69"/>
      <c r="BM135" s="69"/>
      <c r="BN135" s="31"/>
      <c r="BO135" s="223">
        <v>0</v>
      </c>
      <c r="BP135" s="223">
        <v>0</v>
      </c>
      <c r="BQ135" s="223">
        <v>0</v>
      </c>
      <c r="BR135" s="223" t="e">
        <v>#N/A</v>
      </c>
      <c r="BS135" s="227" t="e">
        <v>#N/A</v>
      </c>
      <c r="BT135" s="227" t="e">
        <v>#N/A</v>
      </c>
      <c r="BU135" s="227" t="e">
        <v>#N/A</v>
      </c>
      <c r="BV135" s="227" t="e">
        <v>#N/A</v>
      </c>
      <c r="BW135" s="223">
        <v>0</v>
      </c>
      <c r="BX135" s="223">
        <v>0</v>
      </c>
      <c r="BY135" s="223">
        <v>0</v>
      </c>
      <c r="BZ135" s="258"/>
      <c r="CA135" s="258"/>
      <c r="CB135" s="258"/>
      <c r="CC135" s="275"/>
      <c r="CD135" s="275"/>
      <c r="CE135" s="258">
        <v>0</v>
      </c>
      <c r="CF135" s="258">
        <v>0</v>
      </c>
      <c r="CG135" s="258" t="e">
        <v>#N/A</v>
      </c>
      <c r="CH135" s="258" t="e">
        <v>#N/A</v>
      </c>
      <c r="CI135" s="258" t="e">
        <v>#N/A</v>
      </c>
      <c r="CJ135" s="258">
        <v>0</v>
      </c>
      <c r="CK135" s="258">
        <v>0</v>
      </c>
      <c r="CL135" s="258"/>
      <c r="CM135" s="258"/>
      <c r="CN135" s="258"/>
    </row>
    <row r="136" spans="1:92" s="4" customFormat="1" ht="72.599999999999994" hidden="1" customHeight="1" thickBot="1" x14ac:dyDescent="0.3">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0"/>
      <c r="V136" s="258"/>
      <c r="W136" s="170"/>
      <c r="X136" s="258"/>
      <c r="Y136" s="170"/>
      <c r="Z136" s="37"/>
      <c r="AA136" s="170"/>
      <c r="AB136" s="199" t="s">
        <v>19</v>
      </c>
      <c r="AC136" s="196" t="s">
        <v>1154</v>
      </c>
      <c r="AD136" s="171" t="s">
        <v>837</v>
      </c>
      <c r="AE136" s="171" t="s">
        <v>1098</v>
      </c>
      <c r="AF136" s="171" t="s">
        <v>837</v>
      </c>
      <c r="AG136" s="196"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0" t="s">
        <v>1098</v>
      </c>
      <c r="AZ136" s="291" t="s">
        <v>1098</v>
      </c>
      <c r="BA136" s="291" t="s">
        <v>1098</v>
      </c>
      <c r="BB136" s="280"/>
      <c r="BC136" s="280"/>
      <c r="BD136" s="280"/>
      <c r="BE136" s="280"/>
      <c r="BF136" s="280"/>
      <c r="BG136" s="286" t="s">
        <v>1098</v>
      </c>
      <c r="BH136" s="68"/>
      <c r="BI136" s="68"/>
      <c r="BJ136" s="69"/>
      <c r="BK136" s="69"/>
      <c r="BL136" s="69"/>
      <c r="BM136" s="69"/>
      <c r="BN136" s="31"/>
      <c r="BO136" s="223">
        <v>0</v>
      </c>
      <c r="BP136" s="223">
        <v>0</v>
      </c>
      <c r="BQ136" s="223">
        <v>0</v>
      </c>
      <c r="BR136" s="223" t="e">
        <v>#N/A</v>
      </c>
      <c r="BS136" s="227" t="e">
        <v>#N/A</v>
      </c>
      <c r="BT136" s="227" t="e">
        <v>#N/A</v>
      </c>
      <c r="BU136" s="227" t="e">
        <v>#N/A</v>
      </c>
      <c r="BV136" s="227" t="e">
        <v>#N/A</v>
      </c>
      <c r="BW136" s="223">
        <v>0</v>
      </c>
      <c r="BX136" s="223">
        <v>0</v>
      </c>
      <c r="BY136" s="223">
        <v>0</v>
      </c>
      <c r="BZ136" s="258"/>
      <c r="CA136" s="258"/>
      <c r="CB136" s="258"/>
      <c r="CC136" s="275"/>
      <c r="CD136" s="275"/>
      <c r="CE136" s="258">
        <v>0</v>
      </c>
      <c r="CF136" s="258">
        <v>0</v>
      </c>
      <c r="CG136" s="258" t="e">
        <v>#N/A</v>
      </c>
      <c r="CH136" s="258" t="e">
        <v>#N/A</v>
      </c>
      <c r="CI136" s="258" t="e">
        <v>#N/A</v>
      </c>
      <c r="CJ136" s="258">
        <v>0</v>
      </c>
      <c r="CK136" s="258">
        <v>0</v>
      </c>
      <c r="CL136" s="258"/>
      <c r="CM136" s="258"/>
      <c r="CN136" s="258"/>
    </row>
    <row r="137" spans="1:92" s="4" customFormat="1" ht="72.599999999999994" hidden="1" customHeight="1" thickBot="1" x14ac:dyDescent="0.3">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0"/>
      <c r="V137" s="258"/>
      <c r="W137" s="170"/>
      <c r="X137" s="258"/>
      <c r="Y137" s="170"/>
      <c r="Z137" s="37"/>
      <c r="AA137" s="170"/>
      <c r="AB137" s="199" t="s">
        <v>19</v>
      </c>
      <c r="AC137" s="196" t="s">
        <v>1154</v>
      </c>
      <c r="AD137" s="171" t="s">
        <v>837</v>
      </c>
      <c r="AE137" s="171" t="s">
        <v>1098</v>
      </c>
      <c r="AF137" s="171" t="s">
        <v>837</v>
      </c>
      <c r="AG137" s="196"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0" t="s">
        <v>1098</v>
      </c>
      <c r="AZ137" s="291" t="s">
        <v>1098</v>
      </c>
      <c r="BA137" s="291" t="s">
        <v>1098</v>
      </c>
      <c r="BB137" s="280"/>
      <c r="BC137" s="280"/>
      <c r="BD137" s="280"/>
      <c r="BE137" s="280"/>
      <c r="BF137" s="280"/>
      <c r="BG137" s="286" t="s">
        <v>1098</v>
      </c>
      <c r="BH137" s="68"/>
      <c r="BI137" s="68"/>
      <c r="BJ137" s="69"/>
      <c r="BK137" s="69"/>
      <c r="BL137" s="69"/>
      <c r="BM137" s="69"/>
      <c r="BN137" s="31"/>
      <c r="BO137" s="223">
        <v>0</v>
      </c>
      <c r="BP137" s="223">
        <v>0</v>
      </c>
      <c r="BQ137" s="223">
        <v>0</v>
      </c>
      <c r="BR137" s="223" t="e">
        <v>#N/A</v>
      </c>
      <c r="BS137" s="227" t="e">
        <v>#N/A</v>
      </c>
      <c r="BT137" s="227" t="e">
        <v>#N/A</v>
      </c>
      <c r="BU137" s="227" t="e">
        <v>#N/A</v>
      </c>
      <c r="BV137" s="227" t="e">
        <v>#N/A</v>
      </c>
      <c r="BW137" s="223">
        <v>0</v>
      </c>
      <c r="BX137" s="223">
        <v>0</v>
      </c>
      <c r="BY137" s="223">
        <v>0</v>
      </c>
      <c r="BZ137" s="258"/>
      <c r="CA137" s="258"/>
      <c r="CB137" s="258"/>
      <c r="CC137" s="275"/>
      <c r="CD137" s="275"/>
      <c r="CE137" s="258">
        <v>0</v>
      </c>
      <c r="CF137" s="258">
        <v>0</v>
      </c>
      <c r="CG137" s="258" t="e">
        <v>#N/A</v>
      </c>
      <c r="CH137" s="258" t="e">
        <v>#N/A</v>
      </c>
      <c r="CI137" s="258" t="e">
        <v>#N/A</v>
      </c>
      <c r="CJ137" s="258">
        <v>0</v>
      </c>
      <c r="CK137" s="258">
        <v>0</v>
      </c>
      <c r="CL137" s="258"/>
      <c r="CM137" s="258"/>
      <c r="CN137" s="258"/>
    </row>
    <row r="138" spans="1:92" s="4" customFormat="1" ht="72.599999999999994" hidden="1" customHeight="1" thickBot="1" x14ac:dyDescent="0.3">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0"/>
      <c r="V138" s="258"/>
      <c r="W138" s="170"/>
      <c r="X138" s="258"/>
      <c r="Y138" s="170"/>
      <c r="Z138" s="37"/>
      <c r="AA138" s="170"/>
      <c r="AB138" s="199" t="s">
        <v>19</v>
      </c>
      <c r="AC138" s="196" t="s">
        <v>1154</v>
      </c>
      <c r="AD138" s="171" t="s">
        <v>837</v>
      </c>
      <c r="AE138" s="171" t="s">
        <v>1098</v>
      </c>
      <c r="AF138" s="171" t="s">
        <v>837</v>
      </c>
      <c r="AG138" s="196"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0" t="s">
        <v>1098</v>
      </c>
      <c r="AZ138" s="291" t="s">
        <v>1098</v>
      </c>
      <c r="BA138" s="291" t="s">
        <v>1098</v>
      </c>
      <c r="BB138" s="280"/>
      <c r="BC138" s="280"/>
      <c r="BD138" s="280"/>
      <c r="BE138" s="280"/>
      <c r="BF138" s="280"/>
      <c r="BG138" s="286" t="s">
        <v>1098</v>
      </c>
      <c r="BH138" s="68"/>
      <c r="BI138" s="68"/>
      <c r="BJ138" s="69"/>
      <c r="BK138" s="69"/>
      <c r="BL138" s="69"/>
      <c r="BM138" s="69"/>
      <c r="BN138" s="31"/>
      <c r="BO138" s="223">
        <v>0</v>
      </c>
      <c r="BP138" s="223">
        <v>0</v>
      </c>
      <c r="BQ138" s="223">
        <v>0</v>
      </c>
      <c r="BR138" s="223" t="e">
        <v>#N/A</v>
      </c>
      <c r="BS138" s="227" t="e">
        <v>#N/A</v>
      </c>
      <c r="BT138" s="227" t="e">
        <v>#N/A</v>
      </c>
      <c r="BU138" s="227" t="e">
        <v>#N/A</v>
      </c>
      <c r="BV138" s="227" t="e">
        <v>#N/A</v>
      </c>
      <c r="BW138" s="223">
        <v>0</v>
      </c>
      <c r="BX138" s="223">
        <v>0</v>
      </c>
      <c r="BY138" s="223">
        <v>0</v>
      </c>
      <c r="BZ138" s="258"/>
      <c r="CA138" s="258"/>
      <c r="CB138" s="258"/>
      <c r="CC138" s="275"/>
      <c r="CD138" s="275"/>
      <c r="CE138" s="258">
        <v>0</v>
      </c>
      <c r="CF138" s="258">
        <v>0</v>
      </c>
      <c r="CG138" s="258" t="e">
        <v>#N/A</v>
      </c>
      <c r="CH138" s="258" t="e">
        <v>#N/A</v>
      </c>
      <c r="CI138" s="258" t="e">
        <v>#N/A</v>
      </c>
      <c r="CJ138" s="258">
        <v>0</v>
      </c>
      <c r="CK138" s="258">
        <v>0</v>
      </c>
      <c r="CL138" s="258"/>
      <c r="CM138" s="258"/>
      <c r="CN138" s="258"/>
    </row>
    <row r="139" spans="1:92" s="4" customFormat="1" ht="77.25" hidden="1"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0"/>
      <c r="V139" s="258"/>
      <c r="W139" s="170"/>
      <c r="X139" s="258"/>
      <c r="Y139" s="170"/>
      <c r="Z139" s="37"/>
      <c r="AA139" s="170"/>
      <c r="AB139" s="199" t="s">
        <v>19</v>
      </c>
      <c r="AC139" s="196" t="s">
        <v>1157</v>
      </c>
      <c r="AD139" s="171" t="s">
        <v>837</v>
      </c>
      <c r="AE139" s="171" t="s">
        <v>1098</v>
      </c>
      <c r="AF139" s="171" t="s">
        <v>837</v>
      </c>
      <c r="AG139" s="196"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0" t="s">
        <v>1098</v>
      </c>
      <c r="AZ139" s="291" t="s">
        <v>1098</v>
      </c>
      <c r="BA139" s="291" t="s">
        <v>1098</v>
      </c>
      <c r="BB139" s="280"/>
      <c r="BC139" s="280"/>
      <c r="BD139" s="280"/>
      <c r="BE139" s="280"/>
      <c r="BF139" s="280"/>
      <c r="BG139" s="286" t="s">
        <v>1098</v>
      </c>
      <c r="BH139" s="68"/>
      <c r="BI139" s="68"/>
      <c r="BJ139" s="69"/>
      <c r="BK139" s="69"/>
      <c r="BL139" s="69"/>
      <c r="BM139" s="69"/>
      <c r="BN139" s="31"/>
      <c r="BO139" s="223">
        <v>0</v>
      </c>
      <c r="BP139" s="223">
        <v>0</v>
      </c>
      <c r="BQ139" s="223">
        <v>0</v>
      </c>
      <c r="BR139" s="223" t="e">
        <v>#N/A</v>
      </c>
      <c r="BS139" s="227" t="e">
        <v>#N/A</v>
      </c>
      <c r="BT139" s="227" t="e">
        <v>#N/A</v>
      </c>
      <c r="BU139" s="227" t="e">
        <v>#N/A</v>
      </c>
      <c r="BV139" s="227" t="e">
        <v>#N/A</v>
      </c>
      <c r="BW139" s="223">
        <v>0</v>
      </c>
      <c r="BX139" s="223">
        <v>0</v>
      </c>
      <c r="BY139" s="223">
        <v>0</v>
      </c>
      <c r="BZ139" s="258"/>
      <c r="CA139" s="258"/>
      <c r="CB139" s="258"/>
      <c r="CC139" s="275"/>
      <c r="CD139" s="275"/>
      <c r="CE139" s="258">
        <v>0</v>
      </c>
      <c r="CF139" s="258">
        <v>0</v>
      </c>
      <c r="CG139" s="258" t="e">
        <v>#N/A</v>
      </c>
      <c r="CH139" s="258" t="e">
        <v>#N/A</v>
      </c>
      <c r="CI139" s="258" t="e">
        <v>#N/A</v>
      </c>
      <c r="CJ139" s="258">
        <v>0</v>
      </c>
      <c r="CK139" s="258">
        <v>0</v>
      </c>
      <c r="CL139" s="258"/>
      <c r="CM139" s="258"/>
      <c r="CN139" s="258"/>
    </row>
    <row r="140" spans="1:92" s="4" customFormat="1" ht="87" hidden="1" customHeight="1" thickBot="1" x14ac:dyDescent="0.3">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0"/>
      <c r="V140" s="258"/>
      <c r="W140" s="170"/>
      <c r="X140" s="258"/>
      <c r="Y140" s="170"/>
      <c r="Z140" s="37"/>
      <c r="AA140" s="170"/>
      <c r="AB140" s="199" t="s">
        <v>19</v>
      </c>
      <c r="AC140" s="196" t="s">
        <v>1154</v>
      </c>
      <c r="AD140" s="171" t="s">
        <v>837</v>
      </c>
      <c r="AE140" s="171" t="s">
        <v>1098</v>
      </c>
      <c r="AF140" s="171" t="s">
        <v>837</v>
      </c>
      <c r="AG140" s="196"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0" t="s">
        <v>1098</v>
      </c>
      <c r="AZ140" s="291" t="s">
        <v>1098</v>
      </c>
      <c r="BA140" s="291" t="s">
        <v>1098</v>
      </c>
      <c r="BB140" s="280"/>
      <c r="BC140" s="280"/>
      <c r="BD140" s="280"/>
      <c r="BE140" s="280"/>
      <c r="BF140" s="280"/>
      <c r="BG140" s="286" t="s">
        <v>1098</v>
      </c>
      <c r="BH140" s="68"/>
      <c r="BI140" s="68"/>
      <c r="BJ140" s="69"/>
      <c r="BK140" s="69"/>
      <c r="BL140" s="69"/>
      <c r="BM140" s="69"/>
      <c r="BN140" s="31"/>
      <c r="BO140" s="223">
        <v>0</v>
      </c>
      <c r="BP140" s="223">
        <v>0</v>
      </c>
      <c r="BQ140" s="223">
        <v>0</v>
      </c>
      <c r="BR140" s="223" t="e">
        <v>#N/A</v>
      </c>
      <c r="BS140" s="227" t="e">
        <v>#N/A</v>
      </c>
      <c r="BT140" s="227" t="e">
        <v>#N/A</v>
      </c>
      <c r="BU140" s="227" t="e">
        <v>#N/A</v>
      </c>
      <c r="BV140" s="227" t="e">
        <v>#N/A</v>
      </c>
      <c r="BW140" s="223">
        <v>0</v>
      </c>
      <c r="BX140" s="223">
        <v>0</v>
      </c>
      <c r="BY140" s="223">
        <v>0</v>
      </c>
      <c r="BZ140" s="258"/>
      <c r="CA140" s="258"/>
      <c r="CB140" s="258"/>
      <c r="CC140" s="275"/>
      <c r="CD140" s="275"/>
      <c r="CE140" s="258">
        <v>0</v>
      </c>
      <c r="CF140" s="258">
        <v>0</v>
      </c>
      <c r="CG140" s="258" t="e">
        <v>#N/A</v>
      </c>
      <c r="CH140" s="258" t="e">
        <v>#N/A</v>
      </c>
      <c r="CI140" s="258" t="e">
        <v>#N/A</v>
      </c>
      <c r="CJ140" s="258">
        <v>0</v>
      </c>
      <c r="CK140" s="258">
        <v>0</v>
      </c>
      <c r="CL140" s="258"/>
      <c r="CM140" s="258"/>
      <c r="CN140" s="258"/>
    </row>
    <row r="141" spans="1:92" s="4" customFormat="1" ht="72.599999999999994" hidden="1" customHeight="1" thickBot="1" x14ac:dyDescent="0.3">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0"/>
      <c r="V141" s="258"/>
      <c r="W141" s="170"/>
      <c r="X141" s="258"/>
      <c r="Y141" s="170"/>
      <c r="Z141" s="37"/>
      <c r="AA141" s="170"/>
      <c r="AB141" s="199" t="s">
        <v>19</v>
      </c>
      <c r="AC141" s="196" t="s">
        <v>1154</v>
      </c>
      <c r="AD141" s="171" t="s">
        <v>837</v>
      </c>
      <c r="AE141" s="171" t="s">
        <v>1098</v>
      </c>
      <c r="AF141" s="171" t="s">
        <v>837</v>
      </c>
      <c r="AG141" s="196"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0" t="s">
        <v>1098</v>
      </c>
      <c r="AZ141" s="291" t="s">
        <v>1098</v>
      </c>
      <c r="BA141" s="291" t="s">
        <v>1098</v>
      </c>
      <c r="BB141" s="280"/>
      <c r="BC141" s="280"/>
      <c r="BD141" s="280"/>
      <c r="BE141" s="280"/>
      <c r="BF141" s="280"/>
      <c r="BG141" s="286" t="s">
        <v>1098</v>
      </c>
      <c r="BH141" s="68"/>
      <c r="BI141" s="68"/>
      <c r="BJ141" s="69"/>
      <c r="BK141" s="69"/>
      <c r="BL141" s="69"/>
      <c r="BM141" s="69"/>
      <c r="BN141" s="31"/>
      <c r="BO141" s="223">
        <v>0</v>
      </c>
      <c r="BP141" s="223">
        <v>0</v>
      </c>
      <c r="BQ141" s="223">
        <v>0</v>
      </c>
      <c r="BR141" s="223" t="e">
        <v>#N/A</v>
      </c>
      <c r="BS141" s="227" t="e">
        <v>#N/A</v>
      </c>
      <c r="BT141" s="227" t="e">
        <v>#N/A</v>
      </c>
      <c r="BU141" s="227" t="e">
        <v>#N/A</v>
      </c>
      <c r="BV141" s="227" t="e">
        <v>#N/A</v>
      </c>
      <c r="BW141" s="223">
        <v>0</v>
      </c>
      <c r="BX141" s="223">
        <v>0</v>
      </c>
      <c r="BY141" s="223">
        <v>0</v>
      </c>
      <c r="BZ141" s="258"/>
      <c r="CA141" s="258"/>
      <c r="CB141" s="258"/>
      <c r="CC141" s="275"/>
      <c r="CD141" s="275"/>
      <c r="CE141" s="258">
        <v>0</v>
      </c>
      <c r="CF141" s="258">
        <v>0</v>
      </c>
      <c r="CG141" s="258" t="e">
        <v>#N/A</v>
      </c>
      <c r="CH141" s="258" t="e">
        <v>#N/A</v>
      </c>
      <c r="CI141" s="258" t="e">
        <v>#N/A</v>
      </c>
      <c r="CJ141" s="258">
        <v>0</v>
      </c>
      <c r="CK141" s="258">
        <v>0</v>
      </c>
      <c r="CL141" s="258"/>
      <c r="CM141" s="258"/>
      <c r="CN141" s="258"/>
    </row>
    <row r="142" spans="1:92" s="4" customFormat="1" ht="58.35" hidden="1"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0"/>
      <c r="V142" s="258"/>
      <c r="W142" s="170"/>
      <c r="X142" s="258"/>
      <c r="Y142" s="170"/>
      <c r="Z142" s="37"/>
      <c r="AA142" s="170"/>
      <c r="AB142" s="199" t="s">
        <v>19</v>
      </c>
      <c r="AC142" s="196" t="s">
        <v>1154</v>
      </c>
      <c r="AD142" s="171" t="s">
        <v>837</v>
      </c>
      <c r="AE142" s="171" t="s">
        <v>1098</v>
      </c>
      <c r="AF142" s="171" t="s">
        <v>837</v>
      </c>
      <c r="AG142" s="196"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0" t="s">
        <v>1098</v>
      </c>
      <c r="AZ142" s="291" t="s">
        <v>1098</v>
      </c>
      <c r="BA142" s="291" t="s">
        <v>1098</v>
      </c>
      <c r="BB142" s="280"/>
      <c r="BC142" s="280"/>
      <c r="BD142" s="280"/>
      <c r="BE142" s="280"/>
      <c r="BF142" s="280"/>
      <c r="BG142" s="286" t="s">
        <v>1098</v>
      </c>
      <c r="BH142" s="68"/>
      <c r="BI142" s="68"/>
      <c r="BJ142" s="69"/>
      <c r="BK142" s="69"/>
      <c r="BL142" s="69"/>
      <c r="BM142" s="69"/>
      <c r="BN142" s="31"/>
      <c r="BO142" s="223">
        <v>0</v>
      </c>
      <c r="BP142" s="223">
        <v>0</v>
      </c>
      <c r="BQ142" s="223">
        <v>0</v>
      </c>
      <c r="BR142" s="223" t="e">
        <v>#N/A</v>
      </c>
      <c r="BS142" s="227" t="e">
        <v>#N/A</v>
      </c>
      <c r="BT142" s="227" t="e">
        <v>#N/A</v>
      </c>
      <c r="BU142" s="227" t="e">
        <v>#N/A</v>
      </c>
      <c r="BV142" s="227" t="e">
        <v>#N/A</v>
      </c>
      <c r="BW142" s="223">
        <v>0</v>
      </c>
      <c r="BX142" s="223">
        <v>0</v>
      </c>
      <c r="BY142" s="223">
        <v>0</v>
      </c>
      <c r="BZ142" s="258"/>
      <c r="CA142" s="258"/>
      <c r="CB142" s="258"/>
      <c r="CC142" s="275"/>
      <c r="CD142" s="275"/>
      <c r="CE142" s="258">
        <v>0</v>
      </c>
      <c r="CF142" s="258">
        <v>0</v>
      </c>
      <c r="CG142" s="258" t="e">
        <v>#N/A</v>
      </c>
      <c r="CH142" s="258" t="e">
        <v>#N/A</v>
      </c>
      <c r="CI142" s="258" t="e">
        <v>#N/A</v>
      </c>
      <c r="CJ142" s="258">
        <v>0</v>
      </c>
      <c r="CK142" s="258">
        <v>0</v>
      </c>
      <c r="CL142" s="258"/>
      <c r="CM142" s="258"/>
      <c r="CN142" s="258"/>
    </row>
    <row r="143" spans="1:92" s="4" customFormat="1" ht="44.1" hidden="1" customHeight="1" thickBot="1" x14ac:dyDescent="0.3">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0"/>
      <c r="V143" s="258"/>
      <c r="W143" s="170"/>
      <c r="X143" s="258"/>
      <c r="Y143" s="170"/>
      <c r="Z143" s="37"/>
      <c r="AA143" s="170"/>
      <c r="AB143" s="199" t="s">
        <v>19</v>
      </c>
      <c r="AC143" s="196" t="s">
        <v>1154</v>
      </c>
      <c r="AD143" s="171" t="s">
        <v>837</v>
      </c>
      <c r="AE143" s="171" t="s">
        <v>1098</v>
      </c>
      <c r="AF143" s="171" t="s">
        <v>837</v>
      </c>
      <c r="AG143" s="196"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0" t="s">
        <v>1098</v>
      </c>
      <c r="AZ143" s="291" t="s">
        <v>1098</v>
      </c>
      <c r="BA143" s="291" t="s">
        <v>1098</v>
      </c>
      <c r="BB143" s="280"/>
      <c r="BC143" s="280"/>
      <c r="BD143" s="280"/>
      <c r="BE143" s="280"/>
      <c r="BF143" s="280"/>
      <c r="BG143" s="286" t="s">
        <v>1098</v>
      </c>
      <c r="BH143" s="68"/>
      <c r="BI143" s="68"/>
      <c r="BJ143" s="69"/>
      <c r="BK143" s="69"/>
      <c r="BL143" s="69"/>
      <c r="BM143" s="69"/>
      <c r="BN143" s="31"/>
      <c r="BO143" s="223">
        <v>0</v>
      </c>
      <c r="BP143" s="223">
        <v>0</v>
      </c>
      <c r="BQ143" s="223">
        <v>0</v>
      </c>
      <c r="BR143" s="223" t="e">
        <v>#N/A</v>
      </c>
      <c r="BS143" s="227" t="e">
        <v>#N/A</v>
      </c>
      <c r="BT143" s="227" t="e">
        <v>#N/A</v>
      </c>
      <c r="BU143" s="227" t="e">
        <v>#N/A</v>
      </c>
      <c r="BV143" s="227" t="e">
        <v>#N/A</v>
      </c>
      <c r="BW143" s="223">
        <v>0</v>
      </c>
      <c r="BX143" s="223">
        <v>0</v>
      </c>
      <c r="BY143" s="223">
        <v>0</v>
      </c>
      <c r="BZ143" s="258"/>
      <c r="CA143" s="258"/>
      <c r="CB143" s="258"/>
      <c r="CC143" s="275"/>
      <c r="CD143" s="275"/>
      <c r="CE143" s="258">
        <v>0</v>
      </c>
      <c r="CF143" s="258">
        <v>0</v>
      </c>
      <c r="CG143" s="258" t="e">
        <v>#N/A</v>
      </c>
      <c r="CH143" s="258" t="e">
        <v>#N/A</v>
      </c>
      <c r="CI143" s="258" t="e">
        <v>#N/A</v>
      </c>
      <c r="CJ143" s="258">
        <v>0</v>
      </c>
      <c r="CK143" s="258">
        <v>0</v>
      </c>
      <c r="CL143" s="258"/>
      <c r="CM143" s="258"/>
      <c r="CN143" s="258"/>
    </row>
    <row r="144" spans="1:92" s="4" customFormat="1" ht="87" hidden="1" customHeight="1" thickBot="1" x14ac:dyDescent="0.3">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0"/>
      <c r="V144" s="258"/>
      <c r="W144" s="170"/>
      <c r="X144" s="258"/>
      <c r="Y144" s="170"/>
      <c r="Z144" s="37"/>
      <c r="AA144" s="170"/>
      <c r="AB144" s="199" t="s">
        <v>19</v>
      </c>
      <c r="AC144" s="196" t="s">
        <v>1154</v>
      </c>
      <c r="AD144" s="171" t="s">
        <v>837</v>
      </c>
      <c r="AE144" s="171" t="s">
        <v>1098</v>
      </c>
      <c r="AF144" s="171" t="s">
        <v>837</v>
      </c>
      <c r="AG144" s="196"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0" t="s">
        <v>1098</v>
      </c>
      <c r="AZ144" s="291" t="s">
        <v>1098</v>
      </c>
      <c r="BA144" s="291" t="s">
        <v>1098</v>
      </c>
      <c r="BB144" s="280"/>
      <c r="BC144" s="280"/>
      <c r="BD144" s="280"/>
      <c r="BE144" s="280"/>
      <c r="BF144" s="280"/>
      <c r="BG144" s="286" t="s">
        <v>1098</v>
      </c>
      <c r="BH144" s="68"/>
      <c r="BI144" s="68"/>
      <c r="BJ144" s="69"/>
      <c r="BK144" s="69"/>
      <c r="BL144" s="69"/>
      <c r="BM144" s="69"/>
      <c r="BN144" s="31"/>
      <c r="BO144" s="223">
        <v>0</v>
      </c>
      <c r="BP144" s="223">
        <v>0</v>
      </c>
      <c r="BQ144" s="223">
        <v>0</v>
      </c>
      <c r="BR144" s="223" t="e">
        <v>#N/A</v>
      </c>
      <c r="BS144" s="227" t="e">
        <v>#N/A</v>
      </c>
      <c r="BT144" s="227" t="e">
        <v>#N/A</v>
      </c>
      <c r="BU144" s="227" t="e">
        <v>#N/A</v>
      </c>
      <c r="BV144" s="227" t="e">
        <v>#N/A</v>
      </c>
      <c r="BW144" s="223">
        <v>0</v>
      </c>
      <c r="BX144" s="223">
        <v>0</v>
      </c>
      <c r="BY144" s="223">
        <v>0</v>
      </c>
      <c r="BZ144" s="258"/>
      <c r="CA144" s="258"/>
      <c r="CB144" s="258"/>
      <c r="CC144" s="275"/>
      <c r="CD144" s="275"/>
      <c r="CE144" s="258">
        <v>0</v>
      </c>
      <c r="CF144" s="258">
        <v>0</v>
      </c>
      <c r="CG144" s="258" t="e">
        <v>#N/A</v>
      </c>
      <c r="CH144" s="258" t="e">
        <v>#N/A</v>
      </c>
      <c r="CI144" s="258" t="e">
        <v>#N/A</v>
      </c>
      <c r="CJ144" s="258">
        <v>0</v>
      </c>
      <c r="CK144" s="258">
        <v>0</v>
      </c>
      <c r="CL144" s="258"/>
      <c r="CM144" s="258"/>
      <c r="CN144" s="258"/>
    </row>
    <row r="145" spans="1:92" s="4" customFormat="1" ht="72.599999999999994" hidden="1" customHeight="1" thickBot="1" x14ac:dyDescent="0.3">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0"/>
      <c r="V145" s="258"/>
      <c r="W145" s="170"/>
      <c r="X145" s="258"/>
      <c r="Y145" s="170"/>
      <c r="Z145" s="37"/>
      <c r="AA145" s="170"/>
      <c r="AB145" s="199" t="s">
        <v>19</v>
      </c>
      <c r="AC145" s="196" t="s">
        <v>1154</v>
      </c>
      <c r="AD145" s="171" t="s">
        <v>837</v>
      </c>
      <c r="AE145" s="171" t="s">
        <v>1098</v>
      </c>
      <c r="AF145" s="171" t="s">
        <v>837</v>
      </c>
      <c r="AG145" s="196"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0" t="s">
        <v>1098</v>
      </c>
      <c r="AZ145" s="291" t="s">
        <v>1098</v>
      </c>
      <c r="BA145" s="291" t="s">
        <v>1098</v>
      </c>
      <c r="BB145" s="280"/>
      <c r="BC145" s="280"/>
      <c r="BD145" s="280"/>
      <c r="BE145" s="280"/>
      <c r="BF145" s="280"/>
      <c r="BG145" s="286" t="s">
        <v>1098</v>
      </c>
      <c r="BH145" s="68"/>
      <c r="BI145" s="68"/>
      <c r="BJ145" s="69"/>
      <c r="BK145" s="69"/>
      <c r="BL145" s="69"/>
      <c r="BM145" s="69"/>
      <c r="BN145" s="31"/>
      <c r="BO145" s="223">
        <v>0</v>
      </c>
      <c r="BP145" s="223">
        <v>0</v>
      </c>
      <c r="BQ145" s="223">
        <v>0</v>
      </c>
      <c r="BR145" s="223" t="e">
        <v>#N/A</v>
      </c>
      <c r="BS145" s="227" t="e">
        <v>#N/A</v>
      </c>
      <c r="BT145" s="227" t="e">
        <v>#N/A</v>
      </c>
      <c r="BU145" s="227" t="e">
        <v>#N/A</v>
      </c>
      <c r="BV145" s="227" t="e">
        <v>#N/A</v>
      </c>
      <c r="BW145" s="223">
        <v>0</v>
      </c>
      <c r="BX145" s="223">
        <v>0</v>
      </c>
      <c r="BY145" s="223">
        <v>0</v>
      </c>
      <c r="BZ145" s="258"/>
      <c r="CA145" s="258"/>
      <c r="CB145" s="258"/>
      <c r="CC145" s="275"/>
      <c r="CD145" s="275"/>
      <c r="CE145" s="258">
        <v>0</v>
      </c>
      <c r="CF145" s="258">
        <v>0</v>
      </c>
      <c r="CG145" s="258" t="e">
        <v>#N/A</v>
      </c>
      <c r="CH145" s="258" t="e">
        <v>#N/A</v>
      </c>
      <c r="CI145" s="258" t="e">
        <v>#N/A</v>
      </c>
      <c r="CJ145" s="258">
        <v>0</v>
      </c>
      <c r="CK145" s="258">
        <v>0</v>
      </c>
      <c r="CL145" s="258"/>
      <c r="CM145" s="258"/>
      <c r="CN145" s="258"/>
    </row>
    <row r="146" spans="1:92" s="4" customFormat="1" ht="87" hidden="1" customHeight="1" thickBot="1" x14ac:dyDescent="0.3">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0"/>
      <c r="V146" s="258"/>
      <c r="W146" s="170"/>
      <c r="X146" s="258"/>
      <c r="Y146" s="170"/>
      <c r="Z146" s="37"/>
      <c r="AA146" s="170"/>
      <c r="AB146" s="199" t="s">
        <v>19</v>
      </c>
      <c r="AC146" s="196" t="s">
        <v>1154</v>
      </c>
      <c r="AD146" s="171" t="s">
        <v>837</v>
      </c>
      <c r="AE146" s="171" t="s">
        <v>1098</v>
      </c>
      <c r="AF146" s="171" t="s">
        <v>837</v>
      </c>
      <c r="AG146" s="196"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0" t="s">
        <v>1098</v>
      </c>
      <c r="AZ146" s="291" t="s">
        <v>1098</v>
      </c>
      <c r="BA146" s="291" t="s">
        <v>1098</v>
      </c>
      <c r="BB146" s="280"/>
      <c r="BC146" s="280"/>
      <c r="BD146" s="280"/>
      <c r="BE146" s="280"/>
      <c r="BF146" s="280"/>
      <c r="BG146" s="286" t="s">
        <v>1098</v>
      </c>
      <c r="BH146" s="68"/>
      <c r="BI146" s="68"/>
      <c r="BJ146" s="69"/>
      <c r="BK146" s="69"/>
      <c r="BL146" s="69"/>
      <c r="BM146" s="69"/>
      <c r="BN146" s="31"/>
      <c r="BO146" s="223">
        <v>0</v>
      </c>
      <c r="BP146" s="223">
        <v>0</v>
      </c>
      <c r="BQ146" s="223">
        <v>0</v>
      </c>
      <c r="BR146" s="223" t="e">
        <v>#N/A</v>
      </c>
      <c r="BS146" s="227" t="e">
        <v>#N/A</v>
      </c>
      <c r="BT146" s="227" t="e">
        <v>#N/A</v>
      </c>
      <c r="BU146" s="227" t="e">
        <v>#N/A</v>
      </c>
      <c r="BV146" s="227" t="e">
        <v>#N/A</v>
      </c>
      <c r="BW146" s="223">
        <v>0</v>
      </c>
      <c r="BX146" s="223">
        <v>0</v>
      </c>
      <c r="BY146" s="223">
        <v>0</v>
      </c>
      <c r="BZ146" s="258"/>
      <c r="CA146" s="258"/>
      <c r="CB146" s="258"/>
      <c r="CC146" s="275"/>
      <c r="CD146" s="275"/>
      <c r="CE146" s="258">
        <v>0</v>
      </c>
      <c r="CF146" s="258">
        <v>0</v>
      </c>
      <c r="CG146" s="258" t="e">
        <v>#N/A</v>
      </c>
      <c r="CH146" s="258" t="e">
        <v>#N/A</v>
      </c>
      <c r="CI146" s="258" t="e">
        <v>#N/A</v>
      </c>
      <c r="CJ146" s="258">
        <v>0</v>
      </c>
      <c r="CK146" s="258">
        <v>0</v>
      </c>
      <c r="CL146" s="258"/>
      <c r="CM146" s="258"/>
      <c r="CN146" s="258"/>
    </row>
    <row r="147" spans="1:92" s="4" customFormat="1" ht="87" hidden="1" customHeight="1" thickBot="1" x14ac:dyDescent="0.3">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0"/>
      <c r="V147" s="258"/>
      <c r="W147" s="170"/>
      <c r="X147" s="258"/>
      <c r="Y147" s="170"/>
      <c r="Z147" s="37"/>
      <c r="AA147" s="170"/>
      <c r="AB147" s="199" t="s">
        <v>19</v>
      </c>
      <c r="AC147" s="196" t="s">
        <v>1154</v>
      </c>
      <c r="AD147" s="171" t="s">
        <v>837</v>
      </c>
      <c r="AE147" s="171" t="s">
        <v>1098</v>
      </c>
      <c r="AF147" s="171" t="s">
        <v>837</v>
      </c>
      <c r="AG147" s="196"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0" t="s">
        <v>1098</v>
      </c>
      <c r="AZ147" s="291" t="s">
        <v>1098</v>
      </c>
      <c r="BA147" s="291" t="s">
        <v>1098</v>
      </c>
      <c r="BB147" s="280"/>
      <c r="BC147" s="280"/>
      <c r="BD147" s="280"/>
      <c r="BE147" s="280"/>
      <c r="BF147" s="280"/>
      <c r="BG147" s="286" t="s">
        <v>1098</v>
      </c>
      <c r="BH147" s="68"/>
      <c r="BI147" s="68"/>
      <c r="BJ147" s="69"/>
      <c r="BK147" s="69"/>
      <c r="BL147" s="69"/>
      <c r="BM147" s="69"/>
      <c r="BN147" s="31"/>
      <c r="BO147" s="223">
        <v>0</v>
      </c>
      <c r="BP147" s="223">
        <v>0</v>
      </c>
      <c r="BQ147" s="223">
        <v>0</v>
      </c>
      <c r="BR147" s="223" t="e">
        <v>#N/A</v>
      </c>
      <c r="BS147" s="227" t="e">
        <v>#N/A</v>
      </c>
      <c r="BT147" s="227" t="e">
        <v>#N/A</v>
      </c>
      <c r="BU147" s="227" t="e">
        <v>#N/A</v>
      </c>
      <c r="BV147" s="227" t="e">
        <v>#N/A</v>
      </c>
      <c r="BW147" s="223">
        <v>0</v>
      </c>
      <c r="BX147" s="223">
        <v>0</v>
      </c>
      <c r="BY147" s="223">
        <v>0</v>
      </c>
      <c r="BZ147" s="258"/>
      <c r="CA147" s="258"/>
      <c r="CB147" s="258"/>
      <c r="CC147" s="275"/>
      <c r="CD147" s="275"/>
      <c r="CE147" s="258">
        <v>0</v>
      </c>
      <c r="CF147" s="258">
        <v>0</v>
      </c>
      <c r="CG147" s="258" t="e">
        <v>#N/A</v>
      </c>
      <c r="CH147" s="258" t="e">
        <v>#N/A</v>
      </c>
      <c r="CI147" s="258" t="e">
        <v>#N/A</v>
      </c>
      <c r="CJ147" s="258">
        <v>0</v>
      </c>
      <c r="CK147" s="258">
        <v>0</v>
      </c>
      <c r="CL147" s="258"/>
      <c r="CM147" s="258"/>
      <c r="CN147" s="258"/>
    </row>
    <row r="148" spans="1:92" s="4" customFormat="1" ht="87" hidden="1" customHeight="1" thickBot="1" x14ac:dyDescent="0.3">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0"/>
      <c r="V148" s="258"/>
      <c r="W148" s="170"/>
      <c r="X148" s="258"/>
      <c r="Y148" s="170"/>
      <c r="Z148" s="37"/>
      <c r="AA148" s="170"/>
      <c r="AB148" s="199" t="s">
        <v>19</v>
      </c>
      <c r="AC148" s="196" t="s">
        <v>1154</v>
      </c>
      <c r="AD148" s="171" t="s">
        <v>837</v>
      </c>
      <c r="AE148" s="171" t="s">
        <v>1098</v>
      </c>
      <c r="AF148" s="171" t="s">
        <v>837</v>
      </c>
      <c r="AG148" s="196"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0" t="s">
        <v>1098</v>
      </c>
      <c r="AZ148" s="291" t="s">
        <v>1098</v>
      </c>
      <c r="BA148" s="291" t="s">
        <v>1098</v>
      </c>
      <c r="BB148" s="280"/>
      <c r="BC148" s="280"/>
      <c r="BD148" s="280"/>
      <c r="BE148" s="280"/>
      <c r="BF148" s="280"/>
      <c r="BG148" s="286" t="s">
        <v>1098</v>
      </c>
      <c r="BH148" s="68"/>
      <c r="BI148" s="68"/>
      <c r="BJ148" s="69"/>
      <c r="BK148" s="69"/>
      <c r="BL148" s="69"/>
      <c r="BM148" s="69"/>
      <c r="BN148" s="31"/>
      <c r="BO148" s="223">
        <v>0</v>
      </c>
      <c r="BP148" s="223">
        <v>0</v>
      </c>
      <c r="BQ148" s="223">
        <v>0</v>
      </c>
      <c r="BR148" s="223" t="e">
        <v>#N/A</v>
      </c>
      <c r="BS148" s="227" t="e">
        <v>#N/A</v>
      </c>
      <c r="BT148" s="227" t="e">
        <v>#N/A</v>
      </c>
      <c r="BU148" s="227" t="e">
        <v>#N/A</v>
      </c>
      <c r="BV148" s="227" t="e">
        <v>#N/A</v>
      </c>
      <c r="BW148" s="223">
        <v>0</v>
      </c>
      <c r="BX148" s="223">
        <v>0</v>
      </c>
      <c r="BY148" s="223">
        <v>0</v>
      </c>
      <c r="BZ148" s="258"/>
      <c r="CA148" s="258"/>
      <c r="CB148" s="258"/>
      <c r="CC148" s="275"/>
      <c r="CD148" s="275"/>
      <c r="CE148" s="258">
        <v>0</v>
      </c>
      <c r="CF148" s="258">
        <v>0</v>
      </c>
      <c r="CG148" s="258" t="e">
        <v>#N/A</v>
      </c>
      <c r="CH148" s="258" t="e">
        <v>#N/A</v>
      </c>
      <c r="CI148" s="258" t="e">
        <v>#N/A</v>
      </c>
      <c r="CJ148" s="258">
        <v>0</v>
      </c>
      <c r="CK148" s="258">
        <v>0</v>
      </c>
      <c r="CL148" s="258"/>
      <c r="CM148" s="258"/>
      <c r="CN148" s="258"/>
    </row>
    <row r="149" spans="1:92" s="4" customFormat="1" ht="72.599999999999994" hidden="1" customHeight="1" thickBot="1" x14ac:dyDescent="0.3">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0"/>
      <c r="V149" s="258"/>
      <c r="W149" s="170"/>
      <c r="X149" s="258"/>
      <c r="Y149" s="170"/>
      <c r="Z149" s="37"/>
      <c r="AA149" s="170"/>
      <c r="AB149" s="199" t="s">
        <v>19</v>
      </c>
      <c r="AC149" s="196" t="s">
        <v>1154</v>
      </c>
      <c r="AD149" s="171" t="s">
        <v>837</v>
      </c>
      <c r="AE149" s="171" t="s">
        <v>1098</v>
      </c>
      <c r="AF149" s="171" t="s">
        <v>837</v>
      </c>
      <c r="AG149" s="196"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0" t="s">
        <v>1098</v>
      </c>
      <c r="AZ149" s="291" t="s">
        <v>1098</v>
      </c>
      <c r="BA149" s="291" t="s">
        <v>1098</v>
      </c>
      <c r="BB149" s="280"/>
      <c r="BC149" s="280"/>
      <c r="BD149" s="280"/>
      <c r="BE149" s="280"/>
      <c r="BF149" s="280"/>
      <c r="BG149" s="286" t="s">
        <v>1098</v>
      </c>
      <c r="BH149" s="68"/>
      <c r="BI149" s="68"/>
      <c r="BJ149" s="69"/>
      <c r="BK149" s="69"/>
      <c r="BL149" s="69"/>
      <c r="BM149" s="69"/>
      <c r="BN149" s="31"/>
      <c r="BO149" s="223">
        <v>0</v>
      </c>
      <c r="BP149" s="223">
        <v>0</v>
      </c>
      <c r="BQ149" s="223">
        <v>0</v>
      </c>
      <c r="BR149" s="223" t="e">
        <v>#N/A</v>
      </c>
      <c r="BS149" s="227" t="e">
        <v>#N/A</v>
      </c>
      <c r="BT149" s="227" t="e">
        <v>#N/A</v>
      </c>
      <c r="BU149" s="227" t="e">
        <v>#N/A</v>
      </c>
      <c r="BV149" s="227" t="e">
        <v>#N/A</v>
      </c>
      <c r="BW149" s="223">
        <v>0</v>
      </c>
      <c r="BX149" s="223">
        <v>0</v>
      </c>
      <c r="BY149" s="223">
        <v>0</v>
      </c>
      <c r="BZ149" s="258"/>
      <c r="CA149" s="258"/>
      <c r="CB149" s="258"/>
      <c r="CC149" s="275"/>
      <c r="CD149" s="275"/>
      <c r="CE149" s="258">
        <v>0</v>
      </c>
      <c r="CF149" s="258">
        <v>0</v>
      </c>
      <c r="CG149" s="258" t="e">
        <v>#N/A</v>
      </c>
      <c r="CH149" s="258" t="e">
        <v>#N/A</v>
      </c>
      <c r="CI149" s="258" t="e">
        <v>#N/A</v>
      </c>
      <c r="CJ149" s="258">
        <v>0</v>
      </c>
      <c r="CK149" s="258">
        <v>0</v>
      </c>
      <c r="CL149" s="258"/>
      <c r="CM149" s="258"/>
      <c r="CN149" s="258"/>
    </row>
    <row r="150" spans="1:92" s="4" customFormat="1" ht="87" hidden="1" customHeight="1" thickBot="1" x14ac:dyDescent="0.3">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0"/>
      <c r="V150" s="258"/>
      <c r="W150" s="170"/>
      <c r="X150" s="258"/>
      <c r="Y150" s="170"/>
      <c r="Z150" s="37"/>
      <c r="AA150" s="170"/>
      <c r="AB150" s="199" t="s">
        <v>19</v>
      </c>
      <c r="AC150" s="196" t="s">
        <v>1154</v>
      </c>
      <c r="AD150" s="171" t="s">
        <v>837</v>
      </c>
      <c r="AE150" s="171" t="s">
        <v>1098</v>
      </c>
      <c r="AF150" s="171" t="s">
        <v>837</v>
      </c>
      <c r="AG150" s="196"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0" t="s">
        <v>1098</v>
      </c>
      <c r="AZ150" s="291" t="s">
        <v>1098</v>
      </c>
      <c r="BA150" s="291" t="s">
        <v>1098</v>
      </c>
      <c r="BB150" s="280"/>
      <c r="BC150" s="280"/>
      <c r="BD150" s="280"/>
      <c r="BE150" s="280"/>
      <c r="BF150" s="280"/>
      <c r="BG150" s="286" t="s">
        <v>1098</v>
      </c>
      <c r="BH150" s="68"/>
      <c r="BI150" s="68"/>
      <c r="BJ150" s="69"/>
      <c r="BK150" s="69"/>
      <c r="BL150" s="69"/>
      <c r="BM150" s="69"/>
      <c r="BN150" s="31"/>
      <c r="BO150" s="223">
        <v>0</v>
      </c>
      <c r="BP150" s="223">
        <v>0</v>
      </c>
      <c r="BQ150" s="223">
        <v>0</v>
      </c>
      <c r="BR150" s="223" t="e">
        <v>#N/A</v>
      </c>
      <c r="BS150" s="227" t="e">
        <v>#N/A</v>
      </c>
      <c r="BT150" s="227" t="e">
        <v>#N/A</v>
      </c>
      <c r="BU150" s="227" t="e">
        <v>#N/A</v>
      </c>
      <c r="BV150" s="227" t="e">
        <v>#N/A</v>
      </c>
      <c r="BW150" s="223">
        <v>0</v>
      </c>
      <c r="BX150" s="223">
        <v>0</v>
      </c>
      <c r="BY150" s="223">
        <v>0</v>
      </c>
      <c r="BZ150" s="258"/>
      <c r="CA150" s="258"/>
      <c r="CB150" s="258"/>
      <c r="CC150" s="275"/>
      <c r="CD150" s="275"/>
      <c r="CE150" s="258">
        <v>0</v>
      </c>
      <c r="CF150" s="258">
        <v>0</v>
      </c>
      <c r="CG150" s="258" t="e">
        <v>#N/A</v>
      </c>
      <c r="CH150" s="258" t="e">
        <v>#N/A</v>
      </c>
      <c r="CI150" s="258" t="e">
        <v>#N/A</v>
      </c>
      <c r="CJ150" s="258">
        <v>0</v>
      </c>
      <c r="CK150" s="258">
        <v>0</v>
      </c>
      <c r="CL150" s="258"/>
      <c r="CM150" s="258"/>
      <c r="CN150" s="258"/>
    </row>
    <row r="151" spans="1:92" s="4" customFormat="1" ht="87" hidden="1" customHeight="1" thickBot="1" x14ac:dyDescent="0.3">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0"/>
      <c r="V151" s="258"/>
      <c r="W151" s="170"/>
      <c r="X151" s="258"/>
      <c r="Y151" s="170"/>
      <c r="Z151" s="37"/>
      <c r="AA151" s="170"/>
      <c r="AB151" s="199" t="s">
        <v>19</v>
      </c>
      <c r="AC151" s="196" t="s">
        <v>1154</v>
      </c>
      <c r="AD151" s="171" t="s">
        <v>837</v>
      </c>
      <c r="AE151" s="171" t="s">
        <v>1098</v>
      </c>
      <c r="AF151" s="171" t="s">
        <v>837</v>
      </c>
      <c r="AG151" s="196"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0" t="s">
        <v>1098</v>
      </c>
      <c r="AZ151" s="291" t="s">
        <v>1098</v>
      </c>
      <c r="BA151" s="291" t="s">
        <v>1098</v>
      </c>
      <c r="BB151" s="280"/>
      <c r="BC151" s="280"/>
      <c r="BD151" s="280"/>
      <c r="BE151" s="280"/>
      <c r="BF151" s="280"/>
      <c r="BG151" s="286" t="s">
        <v>1098</v>
      </c>
      <c r="BH151" s="68"/>
      <c r="BI151" s="68"/>
      <c r="BJ151" s="69"/>
      <c r="BK151" s="69"/>
      <c r="BL151" s="69"/>
      <c r="BM151" s="69"/>
      <c r="BN151" s="31"/>
      <c r="BO151" s="223">
        <v>0</v>
      </c>
      <c r="BP151" s="223">
        <v>0</v>
      </c>
      <c r="BQ151" s="223">
        <v>0</v>
      </c>
      <c r="BR151" s="223" t="e">
        <v>#N/A</v>
      </c>
      <c r="BS151" s="227" t="e">
        <v>#N/A</v>
      </c>
      <c r="BT151" s="227" t="e">
        <v>#N/A</v>
      </c>
      <c r="BU151" s="227" t="e">
        <v>#N/A</v>
      </c>
      <c r="BV151" s="227" t="e">
        <v>#N/A</v>
      </c>
      <c r="BW151" s="223">
        <v>0</v>
      </c>
      <c r="BX151" s="223">
        <v>0</v>
      </c>
      <c r="BY151" s="223">
        <v>0</v>
      </c>
      <c r="BZ151" s="258"/>
      <c r="CA151" s="258"/>
      <c r="CB151" s="258"/>
      <c r="CC151" s="275"/>
      <c r="CD151" s="275"/>
      <c r="CE151" s="258">
        <v>0</v>
      </c>
      <c r="CF151" s="258">
        <v>0</v>
      </c>
      <c r="CG151" s="258" t="e">
        <v>#N/A</v>
      </c>
      <c r="CH151" s="258" t="e">
        <v>#N/A</v>
      </c>
      <c r="CI151" s="258" t="e">
        <v>#N/A</v>
      </c>
      <c r="CJ151" s="258">
        <v>0</v>
      </c>
      <c r="CK151" s="258">
        <v>0</v>
      </c>
      <c r="CL151" s="258"/>
      <c r="CM151" s="258"/>
      <c r="CN151" s="258"/>
    </row>
    <row r="152" spans="1:92" s="4" customFormat="1" ht="47.45" hidden="1" customHeight="1" thickBot="1" x14ac:dyDescent="0.3">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0"/>
      <c r="V152" s="258"/>
      <c r="W152" s="170"/>
      <c r="X152" s="258"/>
      <c r="Y152" s="170"/>
      <c r="Z152" s="37"/>
      <c r="AA152" s="170"/>
      <c r="AB152" s="199" t="s">
        <v>19</v>
      </c>
      <c r="AC152" s="196" t="s">
        <v>1154</v>
      </c>
      <c r="AD152" s="171" t="s">
        <v>837</v>
      </c>
      <c r="AE152" s="171" t="s">
        <v>1098</v>
      </c>
      <c r="AF152" s="171" t="s">
        <v>837</v>
      </c>
      <c r="AG152" s="196"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0" t="s">
        <v>1098</v>
      </c>
      <c r="AZ152" s="291" t="s">
        <v>1098</v>
      </c>
      <c r="BA152" s="291" t="s">
        <v>1098</v>
      </c>
      <c r="BB152" s="280"/>
      <c r="BC152" s="280"/>
      <c r="BD152" s="280"/>
      <c r="BE152" s="280"/>
      <c r="BF152" s="280"/>
      <c r="BG152" s="286" t="s">
        <v>1098</v>
      </c>
      <c r="BH152" s="68"/>
      <c r="BI152" s="68"/>
      <c r="BJ152" s="69"/>
      <c r="BK152" s="69"/>
      <c r="BL152" s="69"/>
      <c r="BM152" s="69"/>
      <c r="BN152" s="31"/>
      <c r="BO152" s="223">
        <v>0</v>
      </c>
      <c r="BP152" s="223">
        <v>0</v>
      </c>
      <c r="BQ152" s="223">
        <v>0</v>
      </c>
      <c r="BR152" s="223" t="e">
        <v>#N/A</v>
      </c>
      <c r="BS152" s="227" t="e">
        <v>#N/A</v>
      </c>
      <c r="BT152" s="227" t="e">
        <v>#N/A</v>
      </c>
      <c r="BU152" s="227" t="e">
        <v>#N/A</v>
      </c>
      <c r="BV152" s="227" t="e">
        <v>#N/A</v>
      </c>
      <c r="BW152" s="223">
        <v>0</v>
      </c>
      <c r="BX152" s="223">
        <v>0</v>
      </c>
      <c r="BY152" s="223">
        <v>0</v>
      </c>
      <c r="BZ152" s="258"/>
      <c r="CA152" s="258"/>
      <c r="CB152" s="258"/>
      <c r="CC152" s="275"/>
      <c r="CD152" s="275"/>
      <c r="CE152" s="258">
        <v>0</v>
      </c>
      <c r="CF152" s="258">
        <v>0</v>
      </c>
      <c r="CG152" s="258" t="e">
        <v>#N/A</v>
      </c>
      <c r="CH152" s="258" t="e">
        <v>#N/A</v>
      </c>
      <c r="CI152" s="258" t="e">
        <v>#N/A</v>
      </c>
      <c r="CJ152" s="258">
        <v>0</v>
      </c>
      <c r="CK152" s="258">
        <v>0</v>
      </c>
      <c r="CL152" s="258"/>
      <c r="CM152" s="258"/>
      <c r="CN152" s="258"/>
    </row>
    <row r="153" spans="1:92" s="4" customFormat="1" ht="47.45" hidden="1" customHeight="1" thickBot="1" x14ac:dyDescent="0.3">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0"/>
      <c r="V153" s="258"/>
      <c r="W153" s="170"/>
      <c r="X153" s="258"/>
      <c r="Y153" s="170"/>
      <c r="Z153" s="37"/>
      <c r="AA153" s="170"/>
      <c r="AB153" s="199" t="s">
        <v>19</v>
      </c>
      <c r="AC153" s="196" t="s">
        <v>1154</v>
      </c>
      <c r="AD153" s="171" t="s">
        <v>837</v>
      </c>
      <c r="AE153" s="171" t="s">
        <v>1098</v>
      </c>
      <c r="AF153" s="171" t="s">
        <v>837</v>
      </c>
      <c r="AG153" s="196"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0" t="s">
        <v>1098</v>
      </c>
      <c r="AZ153" s="291" t="s">
        <v>1098</v>
      </c>
      <c r="BA153" s="291" t="s">
        <v>1098</v>
      </c>
      <c r="BB153" s="280"/>
      <c r="BC153" s="280"/>
      <c r="BD153" s="280"/>
      <c r="BE153" s="280"/>
      <c r="BF153" s="280"/>
      <c r="BG153" s="286" t="s">
        <v>1098</v>
      </c>
      <c r="BH153" s="68"/>
      <c r="BI153" s="68"/>
      <c r="BJ153" s="69"/>
      <c r="BK153" s="69"/>
      <c r="BL153" s="69"/>
      <c r="BM153" s="69"/>
      <c r="BN153" s="31"/>
      <c r="BO153" s="223">
        <v>0</v>
      </c>
      <c r="BP153" s="223">
        <v>0</v>
      </c>
      <c r="BQ153" s="223">
        <v>0</v>
      </c>
      <c r="BR153" s="223" t="e">
        <v>#N/A</v>
      </c>
      <c r="BS153" s="227" t="e">
        <v>#N/A</v>
      </c>
      <c r="BT153" s="227" t="e">
        <v>#N/A</v>
      </c>
      <c r="BU153" s="227" t="e">
        <v>#N/A</v>
      </c>
      <c r="BV153" s="227" t="e">
        <v>#N/A</v>
      </c>
      <c r="BW153" s="223">
        <v>0</v>
      </c>
      <c r="BX153" s="223">
        <v>0</v>
      </c>
      <c r="BY153" s="223">
        <v>0</v>
      </c>
      <c r="BZ153" s="258"/>
      <c r="CA153" s="258"/>
      <c r="CB153" s="258"/>
      <c r="CC153" s="275"/>
      <c r="CD153" s="275"/>
      <c r="CE153" s="258">
        <v>0</v>
      </c>
      <c r="CF153" s="258">
        <v>0</v>
      </c>
      <c r="CG153" s="258" t="e">
        <v>#N/A</v>
      </c>
      <c r="CH153" s="258" t="e">
        <v>#N/A</v>
      </c>
      <c r="CI153" s="258" t="e">
        <v>#N/A</v>
      </c>
      <c r="CJ153" s="258">
        <v>0</v>
      </c>
      <c r="CK153" s="258">
        <v>0</v>
      </c>
      <c r="CL153" s="258"/>
      <c r="CM153" s="258"/>
      <c r="CN153" s="258"/>
    </row>
    <row r="154" spans="1:92" s="4" customFormat="1" ht="47.45" hidden="1" customHeight="1" thickBot="1" x14ac:dyDescent="0.3">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0"/>
      <c r="V154" s="258"/>
      <c r="W154" s="170"/>
      <c r="X154" s="258"/>
      <c r="Y154" s="170"/>
      <c r="Z154" s="37"/>
      <c r="AA154" s="170"/>
      <c r="AB154" s="199" t="s">
        <v>19</v>
      </c>
      <c r="AC154" s="196" t="s">
        <v>1154</v>
      </c>
      <c r="AD154" s="171" t="s">
        <v>837</v>
      </c>
      <c r="AE154" s="171" t="s">
        <v>1098</v>
      </c>
      <c r="AF154" s="171" t="s">
        <v>837</v>
      </c>
      <c r="AG154" s="196"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0" t="s">
        <v>1098</v>
      </c>
      <c r="AZ154" s="291" t="s">
        <v>1098</v>
      </c>
      <c r="BA154" s="291" t="s">
        <v>1098</v>
      </c>
      <c r="BB154" s="280"/>
      <c r="BC154" s="280"/>
      <c r="BD154" s="280"/>
      <c r="BE154" s="280"/>
      <c r="BF154" s="280"/>
      <c r="BG154" s="286" t="s">
        <v>1098</v>
      </c>
      <c r="BH154" s="68"/>
      <c r="BI154" s="68"/>
      <c r="BJ154" s="69"/>
      <c r="BK154" s="69"/>
      <c r="BL154" s="69"/>
      <c r="BM154" s="69"/>
      <c r="BN154" s="31"/>
      <c r="BO154" s="223">
        <v>0</v>
      </c>
      <c r="BP154" s="223">
        <v>0</v>
      </c>
      <c r="BQ154" s="223">
        <v>0</v>
      </c>
      <c r="BR154" s="223" t="e">
        <v>#N/A</v>
      </c>
      <c r="BS154" s="227" t="e">
        <v>#N/A</v>
      </c>
      <c r="BT154" s="227" t="e">
        <v>#N/A</v>
      </c>
      <c r="BU154" s="227" t="e">
        <v>#N/A</v>
      </c>
      <c r="BV154" s="227" t="e">
        <v>#N/A</v>
      </c>
      <c r="BW154" s="223">
        <v>0</v>
      </c>
      <c r="BX154" s="223">
        <v>0</v>
      </c>
      <c r="BY154" s="223">
        <v>0</v>
      </c>
      <c r="BZ154" s="258"/>
      <c r="CA154" s="258"/>
      <c r="CB154" s="258"/>
      <c r="CC154" s="275"/>
      <c r="CD154" s="275"/>
      <c r="CE154" s="258">
        <v>0</v>
      </c>
      <c r="CF154" s="258">
        <v>0</v>
      </c>
      <c r="CG154" s="258" t="e">
        <v>#N/A</v>
      </c>
      <c r="CH154" s="258" t="e">
        <v>#N/A</v>
      </c>
      <c r="CI154" s="258" t="e">
        <v>#N/A</v>
      </c>
      <c r="CJ154" s="258">
        <v>0</v>
      </c>
      <c r="CK154" s="258">
        <v>0</v>
      </c>
      <c r="CL154" s="258"/>
      <c r="CM154" s="258"/>
      <c r="CN154" s="258"/>
    </row>
    <row r="155" spans="1:92" s="4" customFormat="1" ht="47.45" hidden="1" customHeight="1" thickBot="1" x14ac:dyDescent="0.3">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0"/>
      <c r="V155" s="258"/>
      <c r="W155" s="170"/>
      <c r="X155" s="258"/>
      <c r="Y155" s="170"/>
      <c r="Z155" s="37"/>
      <c r="AA155" s="170"/>
      <c r="AB155" s="199" t="s">
        <v>19</v>
      </c>
      <c r="AC155" s="196" t="s">
        <v>1154</v>
      </c>
      <c r="AD155" s="171" t="s">
        <v>837</v>
      </c>
      <c r="AE155" s="171" t="s">
        <v>1098</v>
      </c>
      <c r="AF155" s="171" t="s">
        <v>837</v>
      </c>
      <c r="AG155" s="196"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0" t="s">
        <v>1098</v>
      </c>
      <c r="AZ155" s="291" t="s">
        <v>1098</v>
      </c>
      <c r="BA155" s="291" t="s">
        <v>1098</v>
      </c>
      <c r="BB155" s="280"/>
      <c r="BC155" s="280"/>
      <c r="BD155" s="280"/>
      <c r="BE155" s="280"/>
      <c r="BF155" s="280"/>
      <c r="BG155" s="286" t="s">
        <v>1098</v>
      </c>
      <c r="BH155" s="68"/>
      <c r="BI155" s="68"/>
      <c r="BJ155" s="69"/>
      <c r="BK155" s="69"/>
      <c r="BL155" s="69"/>
      <c r="BM155" s="69"/>
      <c r="BN155" s="31"/>
      <c r="BO155" s="223">
        <v>0</v>
      </c>
      <c r="BP155" s="223">
        <v>0</v>
      </c>
      <c r="BQ155" s="223">
        <v>0</v>
      </c>
      <c r="BR155" s="223" t="e">
        <v>#N/A</v>
      </c>
      <c r="BS155" s="227" t="e">
        <v>#N/A</v>
      </c>
      <c r="BT155" s="227" t="e">
        <v>#N/A</v>
      </c>
      <c r="BU155" s="227" t="e">
        <v>#N/A</v>
      </c>
      <c r="BV155" s="227" t="e">
        <v>#N/A</v>
      </c>
      <c r="BW155" s="223">
        <v>0</v>
      </c>
      <c r="BX155" s="223">
        <v>0</v>
      </c>
      <c r="BY155" s="223">
        <v>0</v>
      </c>
      <c r="BZ155" s="258"/>
      <c r="CA155" s="258"/>
      <c r="CB155" s="258"/>
      <c r="CC155" s="275"/>
      <c r="CD155" s="275"/>
      <c r="CE155" s="258">
        <v>0</v>
      </c>
      <c r="CF155" s="258">
        <v>0</v>
      </c>
      <c r="CG155" s="258" t="e">
        <v>#N/A</v>
      </c>
      <c r="CH155" s="258" t="e">
        <v>#N/A</v>
      </c>
      <c r="CI155" s="258" t="e">
        <v>#N/A</v>
      </c>
      <c r="CJ155" s="258">
        <v>0</v>
      </c>
      <c r="CK155" s="258">
        <v>0</v>
      </c>
      <c r="CL155" s="258"/>
      <c r="CM155" s="258"/>
      <c r="CN155" s="258"/>
    </row>
    <row r="156" spans="1:92" s="4" customFormat="1" ht="58.35" hidden="1"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0"/>
      <c r="V156" s="258"/>
      <c r="W156" s="170"/>
      <c r="X156" s="258"/>
      <c r="Y156" s="170"/>
      <c r="Z156" s="37"/>
      <c r="AA156" s="170"/>
      <c r="AB156" s="199" t="s">
        <v>19</v>
      </c>
      <c r="AC156" s="196" t="s">
        <v>1154</v>
      </c>
      <c r="AD156" s="171" t="s">
        <v>837</v>
      </c>
      <c r="AE156" s="171" t="s">
        <v>1098</v>
      </c>
      <c r="AF156" s="171" t="s">
        <v>837</v>
      </c>
      <c r="AG156" s="196"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0" t="s">
        <v>1098</v>
      </c>
      <c r="AZ156" s="291" t="s">
        <v>1098</v>
      </c>
      <c r="BA156" s="291" t="s">
        <v>1098</v>
      </c>
      <c r="BB156" s="280"/>
      <c r="BC156" s="280"/>
      <c r="BD156" s="280"/>
      <c r="BE156" s="280"/>
      <c r="BF156" s="280"/>
      <c r="BG156" s="286" t="s">
        <v>1098</v>
      </c>
      <c r="BH156" s="68"/>
      <c r="BI156" s="68"/>
      <c r="BJ156" s="69"/>
      <c r="BK156" s="69"/>
      <c r="BL156" s="69"/>
      <c r="BM156" s="69"/>
      <c r="BN156" s="31"/>
      <c r="BO156" s="223">
        <v>0</v>
      </c>
      <c r="BP156" s="223">
        <v>0</v>
      </c>
      <c r="BQ156" s="223">
        <v>0</v>
      </c>
      <c r="BR156" s="223" t="e">
        <v>#N/A</v>
      </c>
      <c r="BS156" s="227" t="e">
        <v>#N/A</v>
      </c>
      <c r="BT156" s="227" t="e">
        <v>#N/A</v>
      </c>
      <c r="BU156" s="227" t="e">
        <v>#N/A</v>
      </c>
      <c r="BV156" s="227" t="e">
        <v>#N/A</v>
      </c>
      <c r="BW156" s="223">
        <v>0</v>
      </c>
      <c r="BX156" s="223">
        <v>0</v>
      </c>
      <c r="BY156" s="223">
        <v>0</v>
      </c>
      <c r="BZ156" s="258"/>
      <c r="CA156" s="258"/>
      <c r="CB156" s="258"/>
      <c r="CC156" s="275"/>
      <c r="CD156" s="275"/>
      <c r="CE156" s="258">
        <v>0</v>
      </c>
      <c r="CF156" s="258">
        <v>0</v>
      </c>
      <c r="CG156" s="258" t="e">
        <v>#N/A</v>
      </c>
      <c r="CH156" s="258" t="e">
        <v>#N/A</v>
      </c>
      <c r="CI156" s="258" t="e">
        <v>#N/A</v>
      </c>
      <c r="CJ156" s="258">
        <v>0</v>
      </c>
      <c r="CK156" s="258">
        <v>0</v>
      </c>
      <c r="CL156" s="258"/>
      <c r="CM156" s="258"/>
      <c r="CN156" s="258"/>
    </row>
    <row r="157" spans="1:92" s="4" customFormat="1" ht="77.25" hidden="1"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0"/>
      <c r="V157" s="258"/>
      <c r="W157" s="170"/>
      <c r="X157" s="258"/>
      <c r="Y157" s="170"/>
      <c r="Z157" s="37"/>
      <c r="AA157" s="170"/>
      <c r="AB157" s="199" t="s">
        <v>19</v>
      </c>
      <c r="AC157" s="196" t="s">
        <v>1154</v>
      </c>
      <c r="AD157" s="171" t="s">
        <v>837</v>
      </c>
      <c r="AE157" s="171" t="s">
        <v>1098</v>
      </c>
      <c r="AF157" s="171"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0" t="s">
        <v>1098</v>
      </c>
      <c r="AZ157" s="291" t="s">
        <v>1098</v>
      </c>
      <c r="BA157" s="291" t="s">
        <v>1098</v>
      </c>
      <c r="BB157" s="280"/>
      <c r="BC157" s="280"/>
      <c r="BD157" s="280"/>
      <c r="BE157" s="280"/>
      <c r="BF157" s="280"/>
      <c r="BG157" s="286" t="s">
        <v>1098</v>
      </c>
      <c r="BH157" s="68"/>
      <c r="BI157" s="68"/>
      <c r="BJ157" s="69"/>
      <c r="BK157" s="69"/>
      <c r="BL157" s="69"/>
      <c r="BM157" s="69"/>
      <c r="BN157" s="31"/>
      <c r="BO157" s="223">
        <v>0</v>
      </c>
      <c r="BP157" s="223">
        <v>0</v>
      </c>
      <c r="BQ157" s="223">
        <v>0</v>
      </c>
      <c r="BR157" s="223" t="e">
        <v>#N/A</v>
      </c>
      <c r="BS157" s="227" t="e">
        <v>#N/A</v>
      </c>
      <c r="BT157" s="227" t="e">
        <v>#N/A</v>
      </c>
      <c r="BU157" s="227" t="e">
        <v>#N/A</v>
      </c>
      <c r="BV157" s="227" t="e">
        <v>#N/A</v>
      </c>
      <c r="BW157" s="223">
        <v>0</v>
      </c>
      <c r="BX157" s="223">
        <v>0</v>
      </c>
      <c r="BY157" s="223">
        <v>0</v>
      </c>
      <c r="BZ157" s="258"/>
      <c r="CA157" s="258"/>
      <c r="CB157" s="258"/>
      <c r="CC157" s="275"/>
      <c r="CD157" s="275"/>
      <c r="CE157" s="258">
        <v>0</v>
      </c>
      <c r="CF157" s="258">
        <v>0</v>
      </c>
      <c r="CG157" s="258" t="e">
        <v>#N/A</v>
      </c>
      <c r="CH157" s="258" t="e">
        <v>#N/A</v>
      </c>
      <c r="CI157" s="258" t="e">
        <v>#N/A</v>
      </c>
      <c r="CJ157" s="258">
        <v>0</v>
      </c>
      <c r="CK157" s="258">
        <v>0</v>
      </c>
      <c r="CL157" s="258"/>
      <c r="CM157" s="258"/>
      <c r="CN157" s="258"/>
    </row>
    <row r="158" spans="1:92" s="4" customFormat="1" ht="58.35" hidden="1"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0"/>
      <c r="V158" s="258"/>
      <c r="W158" s="170"/>
      <c r="X158" s="258"/>
      <c r="Y158" s="170"/>
      <c r="Z158" s="37"/>
      <c r="AA158" s="170"/>
      <c r="AB158" s="199" t="s">
        <v>19</v>
      </c>
      <c r="AC158" s="196" t="s">
        <v>1154</v>
      </c>
      <c r="AD158" s="171" t="s">
        <v>837</v>
      </c>
      <c r="AE158" s="171" t="s">
        <v>1098</v>
      </c>
      <c r="AF158" s="171" t="s">
        <v>837</v>
      </c>
      <c r="AG158" s="196"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0" t="s">
        <v>1098</v>
      </c>
      <c r="AZ158" s="291" t="s">
        <v>1098</v>
      </c>
      <c r="BA158" s="291" t="s">
        <v>1098</v>
      </c>
      <c r="BB158" s="280"/>
      <c r="BC158" s="280"/>
      <c r="BD158" s="280"/>
      <c r="BE158" s="280"/>
      <c r="BF158" s="280"/>
      <c r="BG158" s="286" t="s">
        <v>1098</v>
      </c>
      <c r="BH158" s="68"/>
      <c r="BI158" s="68"/>
      <c r="BJ158" s="69"/>
      <c r="BK158" s="69"/>
      <c r="BL158" s="69"/>
      <c r="BM158" s="69"/>
      <c r="BN158" s="31"/>
      <c r="BO158" s="223">
        <v>0</v>
      </c>
      <c r="BP158" s="223">
        <v>0</v>
      </c>
      <c r="BQ158" s="223">
        <v>0</v>
      </c>
      <c r="BR158" s="223" t="e">
        <v>#N/A</v>
      </c>
      <c r="BS158" s="227" t="e">
        <v>#N/A</v>
      </c>
      <c r="BT158" s="227" t="e">
        <v>#N/A</v>
      </c>
      <c r="BU158" s="227" t="e">
        <v>#N/A</v>
      </c>
      <c r="BV158" s="227" t="e">
        <v>#N/A</v>
      </c>
      <c r="BW158" s="223">
        <v>0</v>
      </c>
      <c r="BX158" s="223">
        <v>0</v>
      </c>
      <c r="BY158" s="223">
        <v>0</v>
      </c>
      <c r="BZ158" s="258"/>
      <c r="CA158" s="258"/>
      <c r="CB158" s="258"/>
      <c r="CC158" s="275"/>
      <c r="CD158" s="275"/>
      <c r="CE158" s="258">
        <v>0</v>
      </c>
      <c r="CF158" s="258">
        <v>0</v>
      </c>
      <c r="CG158" s="258" t="e">
        <v>#N/A</v>
      </c>
      <c r="CH158" s="258" t="e">
        <v>#N/A</v>
      </c>
      <c r="CI158" s="258" t="e">
        <v>#N/A</v>
      </c>
      <c r="CJ158" s="258">
        <v>0</v>
      </c>
      <c r="CK158" s="258">
        <v>0</v>
      </c>
      <c r="CL158" s="258"/>
      <c r="CM158" s="258"/>
      <c r="CN158" s="258"/>
    </row>
    <row r="159" spans="1:92" s="4" customFormat="1" ht="47.45" hidden="1"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0"/>
      <c r="V159" s="258"/>
      <c r="W159" s="170"/>
      <c r="X159" s="258"/>
      <c r="Y159" s="170"/>
      <c r="Z159" s="37"/>
      <c r="AA159" s="170"/>
      <c r="AB159" s="199" t="s">
        <v>19</v>
      </c>
      <c r="AC159" s="196" t="s">
        <v>1154</v>
      </c>
      <c r="AD159" s="171" t="s">
        <v>837</v>
      </c>
      <c r="AE159" s="171" t="s">
        <v>1098</v>
      </c>
      <c r="AF159" s="171"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0" t="s">
        <v>1098</v>
      </c>
      <c r="AZ159" s="291" t="s">
        <v>1098</v>
      </c>
      <c r="BA159" s="291" t="s">
        <v>1098</v>
      </c>
      <c r="BB159" s="280"/>
      <c r="BC159" s="280"/>
      <c r="BD159" s="280"/>
      <c r="BE159" s="280"/>
      <c r="BF159" s="280"/>
      <c r="BG159" s="286" t="s">
        <v>1098</v>
      </c>
      <c r="BH159" s="68"/>
      <c r="BI159" s="68"/>
      <c r="BJ159" s="69"/>
      <c r="BK159" s="69"/>
      <c r="BL159" s="69"/>
      <c r="BM159" s="69"/>
      <c r="BN159" s="31"/>
      <c r="BO159" s="223">
        <v>0</v>
      </c>
      <c r="BP159" s="223">
        <v>0</v>
      </c>
      <c r="BQ159" s="223">
        <v>0</v>
      </c>
      <c r="BR159" s="223" t="e">
        <v>#N/A</v>
      </c>
      <c r="BS159" s="227" t="e">
        <v>#N/A</v>
      </c>
      <c r="BT159" s="227" t="e">
        <v>#N/A</v>
      </c>
      <c r="BU159" s="227" t="e">
        <v>#N/A</v>
      </c>
      <c r="BV159" s="227" t="e">
        <v>#N/A</v>
      </c>
      <c r="BW159" s="223">
        <v>0</v>
      </c>
      <c r="BX159" s="223">
        <v>0</v>
      </c>
      <c r="BY159" s="223">
        <v>0</v>
      </c>
      <c r="BZ159" s="258"/>
      <c r="CA159" s="258"/>
      <c r="CB159" s="258"/>
      <c r="CC159" s="275"/>
      <c r="CD159" s="275"/>
      <c r="CE159" s="258">
        <v>0</v>
      </c>
      <c r="CF159" s="258">
        <v>0</v>
      </c>
      <c r="CG159" s="258" t="e">
        <v>#N/A</v>
      </c>
      <c r="CH159" s="258" t="e">
        <v>#N/A</v>
      </c>
      <c r="CI159" s="258" t="e">
        <v>#N/A</v>
      </c>
      <c r="CJ159" s="258">
        <v>0</v>
      </c>
      <c r="CK159" s="258">
        <v>0</v>
      </c>
      <c r="CL159" s="258"/>
      <c r="CM159" s="258"/>
      <c r="CN159" s="258"/>
    </row>
    <row r="160" spans="1:92" s="4" customFormat="1" ht="58.35" hidden="1"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0"/>
      <c r="V160" s="258"/>
      <c r="W160" s="170"/>
      <c r="X160" s="258"/>
      <c r="Y160" s="170"/>
      <c r="Z160" s="37"/>
      <c r="AA160" s="170"/>
      <c r="AB160" s="199" t="s">
        <v>19</v>
      </c>
      <c r="AC160" s="196" t="s">
        <v>1154</v>
      </c>
      <c r="AD160" s="171" t="s">
        <v>837</v>
      </c>
      <c r="AE160" s="171" t="s">
        <v>1098</v>
      </c>
      <c r="AF160" s="171" t="s">
        <v>837</v>
      </c>
      <c r="AG160" s="196"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0" t="s">
        <v>1098</v>
      </c>
      <c r="AZ160" s="291" t="s">
        <v>1098</v>
      </c>
      <c r="BA160" s="291" t="s">
        <v>1098</v>
      </c>
      <c r="BB160" s="280"/>
      <c r="BC160" s="280"/>
      <c r="BD160" s="280"/>
      <c r="BE160" s="280"/>
      <c r="BF160" s="280"/>
      <c r="BG160" s="286" t="s">
        <v>1098</v>
      </c>
      <c r="BH160" s="68"/>
      <c r="BI160" s="68"/>
      <c r="BJ160" s="69"/>
      <c r="BK160" s="69"/>
      <c r="BL160" s="69"/>
      <c r="BM160" s="69"/>
      <c r="BN160" s="31"/>
      <c r="BO160" s="223">
        <v>0</v>
      </c>
      <c r="BP160" s="223">
        <v>0</v>
      </c>
      <c r="BQ160" s="223">
        <v>0</v>
      </c>
      <c r="BR160" s="223" t="e">
        <v>#N/A</v>
      </c>
      <c r="BS160" s="227" t="e">
        <v>#N/A</v>
      </c>
      <c r="BT160" s="227" t="e">
        <v>#N/A</v>
      </c>
      <c r="BU160" s="227" t="e">
        <v>#N/A</v>
      </c>
      <c r="BV160" s="227" t="e">
        <v>#N/A</v>
      </c>
      <c r="BW160" s="223">
        <v>0</v>
      </c>
      <c r="BX160" s="223">
        <v>0</v>
      </c>
      <c r="BY160" s="223">
        <v>0</v>
      </c>
      <c r="BZ160" s="258"/>
      <c r="CA160" s="258"/>
      <c r="CB160" s="258"/>
      <c r="CC160" s="275"/>
      <c r="CD160" s="275"/>
      <c r="CE160" s="258">
        <v>0</v>
      </c>
      <c r="CF160" s="258">
        <v>0</v>
      </c>
      <c r="CG160" s="258" t="e">
        <v>#N/A</v>
      </c>
      <c r="CH160" s="258" t="e">
        <v>#N/A</v>
      </c>
      <c r="CI160" s="258" t="e">
        <v>#N/A</v>
      </c>
      <c r="CJ160" s="258">
        <v>0</v>
      </c>
      <c r="CK160" s="258">
        <v>0</v>
      </c>
      <c r="CL160" s="258"/>
      <c r="CM160" s="258"/>
      <c r="CN160" s="258"/>
    </row>
    <row r="161" spans="1:92" s="4" customFormat="1" ht="58.35" hidden="1"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0"/>
      <c r="V161" s="258"/>
      <c r="W161" s="170"/>
      <c r="X161" s="258"/>
      <c r="Y161" s="170"/>
      <c r="Z161" s="37"/>
      <c r="AA161" s="170"/>
      <c r="AB161" s="199" t="s">
        <v>19</v>
      </c>
      <c r="AC161" s="196" t="s">
        <v>1154</v>
      </c>
      <c r="AD161" s="171" t="s">
        <v>837</v>
      </c>
      <c r="AE161" s="171" t="s">
        <v>1098</v>
      </c>
      <c r="AF161" s="171" t="s">
        <v>837</v>
      </c>
      <c r="AG161" s="196"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0" t="s">
        <v>1098</v>
      </c>
      <c r="AZ161" s="291" t="s">
        <v>1098</v>
      </c>
      <c r="BA161" s="291" t="s">
        <v>1098</v>
      </c>
      <c r="BB161" s="280"/>
      <c r="BC161" s="280"/>
      <c r="BD161" s="280"/>
      <c r="BE161" s="280"/>
      <c r="BF161" s="280"/>
      <c r="BG161" s="286" t="s">
        <v>1098</v>
      </c>
      <c r="BH161" s="68"/>
      <c r="BI161" s="68"/>
      <c r="BJ161" s="69"/>
      <c r="BK161" s="69"/>
      <c r="BL161" s="69"/>
      <c r="BM161" s="69"/>
      <c r="BN161" s="31"/>
      <c r="BO161" s="223">
        <v>0</v>
      </c>
      <c r="BP161" s="223">
        <v>0</v>
      </c>
      <c r="BQ161" s="223">
        <v>0</v>
      </c>
      <c r="BR161" s="223" t="e">
        <v>#N/A</v>
      </c>
      <c r="BS161" s="227" t="e">
        <v>#N/A</v>
      </c>
      <c r="BT161" s="227" t="e">
        <v>#N/A</v>
      </c>
      <c r="BU161" s="227" t="e">
        <v>#N/A</v>
      </c>
      <c r="BV161" s="227" t="e">
        <v>#N/A</v>
      </c>
      <c r="BW161" s="223">
        <v>0</v>
      </c>
      <c r="BX161" s="223">
        <v>0</v>
      </c>
      <c r="BY161" s="223">
        <v>0</v>
      </c>
      <c r="BZ161" s="258"/>
      <c r="CA161" s="258"/>
      <c r="CB161" s="258"/>
      <c r="CC161" s="275"/>
      <c r="CD161" s="275"/>
      <c r="CE161" s="258">
        <v>0</v>
      </c>
      <c r="CF161" s="258">
        <v>0</v>
      </c>
      <c r="CG161" s="258" t="e">
        <v>#N/A</v>
      </c>
      <c r="CH161" s="258" t="e">
        <v>#N/A</v>
      </c>
      <c r="CI161" s="258" t="e">
        <v>#N/A</v>
      </c>
      <c r="CJ161" s="258">
        <v>0</v>
      </c>
      <c r="CK161" s="258">
        <v>0</v>
      </c>
      <c r="CL161" s="258"/>
      <c r="CM161" s="258"/>
      <c r="CN161" s="258"/>
    </row>
    <row r="162" spans="1:92" s="4" customFormat="1" ht="58.35" hidden="1"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0"/>
      <c r="V162" s="258"/>
      <c r="W162" s="170"/>
      <c r="X162" s="258"/>
      <c r="Y162" s="170"/>
      <c r="Z162" s="37"/>
      <c r="AA162" s="170"/>
      <c r="AB162" s="199" t="s">
        <v>19</v>
      </c>
      <c r="AC162" s="196" t="s">
        <v>1154</v>
      </c>
      <c r="AD162" s="171" t="s">
        <v>837</v>
      </c>
      <c r="AE162" s="171" t="s">
        <v>1098</v>
      </c>
      <c r="AF162" s="171" t="s">
        <v>837</v>
      </c>
      <c r="AG162" s="196"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0" t="s">
        <v>1098</v>
      </c>
      <c r="AZ162" s="291" t="s">
        <v>1098</v>
      </c>
      <c r="BA162" s="291" t="s">
        <v>1098</v>
      </c>
      <c r="BB162" s="280"/>
      <c r="BC162" s="280"/>
      <c r="BD162" s="280"/>
      <c r="BE162" s="280"/>
      <c r="BF162" s="280"/>
      <c r="BG162" s="286" t="s">
        <v>1098</v>
      </c>
      <c r="BH162" s="68"/>
      <c r="BI162" s="68"/>
      <c r="BJ162" s="69"/>
      <c r="BK162" s="69"/>
      <c r="BL162" s="69"/>
      <c r="BM162" s="69"/>
      <c r="BN162" s="31"/>
      <c r="BO162" s="223">
        <v>0</v>
      </c>
      <c r="BP162" s="223">
        <v>0</v>
      </c>
      <c r="BQ162" s="223">
        <v>0</v>
      </c>
      <c r="BR162" s="223" t="e">
        <v>#N/A</v>
      </c>
      <c r="BS162" s="227" t="e">
        <v>#N/A</v>
      </c>
      <c r="BT162" s="227" t="e">
        <v>#N/A</v>
      </c>
      <c r="BU162" s="227" t="e">
        <v>#N/A</v>
      </c>
      <c r="BV162" s="227" t="e">
        <v>#N/A</v>
      </c>
      <c r="BW162" s="223">
        <v>0</v>
      </c>
      <c r="BX162" s="223">
        <v>0</v>
      </c>
      <c r="BY162" s="223">
        <v>0</v>
      </c>
      <c r="BZ162" s="258"/>
      <c r="CA162" s="258"/>
      <c r="CB162" s="258"/>
      <c r="CC162" s="275"/>
      <c r="CD162" s="275"/>
      <c r="CE162" s="258">
        <v>0</v>
      </c>
      <c r="CF162" s="258">
        <v>0</v>
      </c>
      <c r="CG162" s="258" t="e">
        <v>#N/A</v>
      </c>
      <c r="CH162" s="258" t="e">
        <v>#N/A</v>
      </c>
      <c r="CI162" s="258" t="e">
        <v>#N/A</v>
      </c>
      <c r="CJ162" s="258">
        <v>0</v>
      </c>
      <c r="CK162" s="258">
        <v>0</v>
      </c>
      <c r="CL162" s="258"/>
      <c r="CM162" s="258"/>
      <c r="CN162" s="258"/>
    </row>
    <row r="163" spans="1:92" s="4" customFormat="1" ht="58.35" hidden="1"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0"/>
      <c r="V163" s="258"/>
      <c r="W163" s="170"/>
      <c r="X163" s="258"/>
      <c r="Y163" s="170"/>
      <c r="Z163" s="37"/>
      <c r="AA163" s="170"/>
      <c r="AB163" s="199" t="s">
        <v>19</v>
      </c>
      <c r="AC163" s="196" t="s">
        <v>1154</v>
      </c>
      <c r="AD163" s="171" t="s">
        <v>837</v>
      </c>
      <c r="AE163" s="171" t="s">
        <v>1098</v>
      </c>
      <c r="AF163" s="171" t="s">
        <v>837</v>
      </c>
      <c r="AG163" s="196"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0" t="s">
        <v>1098</v>
      </c>
      <c r="AZ163" s="291" t="s">
        <v>1098</v>
      </c>
      <c r="BA163" s="291" t="s">
        <v>1098</v>
      </c>
      <c r="BB163" s="280"/>
      <c r="BC163" s="280"/>
      <c r="BD163" s="280"/>
      <c r="BE163" s="280"/>
      <c r="BF163" s="280"/>
      <c r="BG163" s="286" t="s">
        <v>1098</v>
      </c>
      <c r="BH163" s="68"/>
      <c r="BI163" s="68"/>
      <c r="BJ163" s="69"/>
      <c r="BK163" s="69"/>
      <c r="BL163" s="69"/>
      <c r="BM163" s="69"/>
      <c r="BN163" s="31"/>
      <c r="BO163" s="223">
        <v>0</v>
      </c>
      <c r="BP163" s="223">
        <v>0</v>
      </c>
      <c r="BQ163" s="223">
        <v>0</v>
      </c>
      <c r="BR163" s="223" t="e">
        <v>#N/A</v>
      </c>
      <c r="BS163" s="227" t="e">
        <v>#N/A</v>
      </c>
      <c r="BT163" s="227" t="e">
        <v>#N/A</v>
      </c>
      <c r="BU163" s="227" t="e">
        <v>#N/A</v>
      </c>
      <c r="BV163" s="227" t="e">
        <v>#N/A</v>
      </c>
      <c r="BW163" s="223">
        <v>0</v>
      </c>
      <c r="BX163" s="223">
        <v>0</v>
      </c>
      <c r="BY163" s="223">
        <v>0</v>
      </c>
      <c r="BZ163" s="258"/>
      <c r="CA163" s="258"/>
      <c r="CB163" s="258"/>
      <c r="CC163" s="275"/>
      <c r="CD163" s="275"/>
      <c r="CE163" s="258">
        <v>0</v>
      </c>
      <c r="CF163" s="258">
        <v>0</v>
      </c>
      <c r="CG163" s="258" t="e">
        <v>#N/A</v>
      </c>
      <c r="CH163" s="258" t="e">
        <v>#N/A</v>
      </c>
      <c r="CI163" s="258" t="e">
        <v>#N/A</v>
      </c>
      <c r="CJ163" s="258">
        <v>0</v>
      </c>
      <c r="CK163" s="258">
        <v>0</v>
      </c>
      <c r="CL163" s="258"/>
      <c r="CM163" s="258"/>
      <c r="CN163" s="258"/>
    </row>
    <row r="164" spans="1:92" s="4" customFormat="1" ht="58.35" hidden="1"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0"/>
      <c r="V164" s="258"/>
      <c r="W164" s="170"/>
      <c r="X164" s="258"/>
      <c r="Y164" s="170"/>
      <c r="Z164" s="37"/>
      <c r="AA164" s="170"/>
      <c r="AB164" s="199" t="s">
        <v>19</v>
      </c>
      <c r="AC164" s="196" t="s">
        <v>1154</v>
      </c>
      <c r="AD164" s="171" t="s">
        <v>837</v>
      </c>
      <c r="AE164" s="171" t="s">
        <v>1098</v>
      </c>
      <c r="AF164" s="171" t="s">
        <v>837</v>
      </c>
      <c r="AG164" s="196"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0" t="s">
        <v>1098</v>
      </c>
      <c r="AZ164" s="291" t="s">
        <v>1098</v>
      </c>
      <c r="BA164" s="291" t="s">
        <v>1098</v>
      </c>
      <c r="BB164" s="280"/>
      <c r="BC164" s="280"/>
      <c r="BD164" s="280"/>
      <c r="BE164" s="280"/>
      <c r="BF164" s="280"/>
      <c r="BG164" s="286" t="s">
        <v>1098</v>
      </c>
      <c r="BH164" s="68"/>
      <c r="BI164" s="68"/>
      <c r="BJ164" s="69"/>
      <c r="BK164" s="69"/>
      <c r="BL164" s="69"/>
      <c r="BM164" s="69"/>
      <c r="BN164" s="31"/>
      <c r="BO164" s="223">
        <v>0</v>
      </c>
      <c r="BP164" s="223">
        <v>0</v>
      </c>
      <c r="BQ164" s="223">
        <v>0</v>
      </c>
      <c r="BR164" s="223" t="e">
        <v>#N/A</v>
      </c>
      <c r="BS164" s="227" t="e">
        <v>#N/A</v>
      </c>
      <c r="BT164" s="227" t="e">
        <v>#N/A</v>
      </c>
      <c r="BU164" s="227" t="e">
        <v>#N/A</v>
      </c>
      <c r="BV164" s="227" t="e">
        <v>#N/A</v>
      </c>
      <c r="BW164" s="223">
        <v>0</v>
      </c>
      <c r="BX164" s="223">
        <v>0</v>
      </c>
      <c r="BY164" s="223">
        <v>0</v>
      </c>
      <c r="BZ164" s="258"/>
      <c r="CA164" s="258"/>
      <c r="CB164" s="258"/>
      <c r="CC164" s="275"/>
      <c r="CD164" s="275"/>
      <c r="CE164" s="258">
        <v>0</v>
      </c>
      <c r="CF164" s="258">
        <v>0</v>
      </c>
      <c r="CG164" s="258" t="e">
        <v>#N/A</v>
      </c>
      <c r="CH164" s="258" t="e">
        <v>#N/A</v>
      </c>
      <c r="CI164" s="258" t="e">
        <v>#N/A</v>
      </c>
      <c r="CJ164" s="258">
        <v>0</v>
      </c>
      <c r="CK164" s="258">
        <v>0</v>
      </c>
      <c r="CL164" s="258"/>
      <c r="CM164" s="258"/>
      <c r="CN164" s="258"/>
    </row>
    <row r="165" spans="1:92" s="4" customFormat="1" ht="58.35" hidden="1"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0"/>
      <c r="V165" s="258"/>
      <c r="W165" s="170"/>
      <c r="X165" s="258"/>
      <c r="Y165" s="170"/>
      <c r="Z165" s="37"/>
      <c r="AA165" s="170"/>
      <c r="AB165" s="199" t="s">
        <v>19</v>
      </c>
      <c r="AC165" s="196" t="s">
        <v>1154</v>
      </c>
      <c r="AD165" s="171" t="s">
        <v>837</v>
      </c>
      <c r="AE165" s="171" t="s">
        <v>1098</v>
      </c>
      <c r="AF165" s="171" t="s">
        <v>837</v>
      </c>
      <c r="AG165" s="196"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0" t="s">
        <v>1098</v>
      </c>
      <c r="AZ165" s="291" t="s">
        <v>1098</v>
      </c>
      <c r="BA165" s="291" t="s">
        <v>1098</v>
      </c>
      <c r="BB165" s="280"/>
      <c r="BC165" s="280"/>
      <c r="BD165" s="280"/>
      <c r="BE165" s="280"/>
      <c r="BF165" s="280"/>
      <c r="BG165" s="286" t="s">
        <v>1098</v>
      </c>
      <c r="BH165" s="68"/>
      <c r="BI165" s="68"/>
      <c r="BJ165" s="69"/>
      <c r="BK165" s="69"/>
      <c r="BL165" s="69"/>
      <c r="BM165" s="69"/>
      <c r="BN165" s="31"/>
      <c r="BO165" s="223">
        <v>0</v>
      </c>
      <c r="BP165" s="223">
        <v>0</v>
      </c>
      <c r="BQ165" s="223">
        <v>0</v>
      </c>
      <c r="BR165" s="223" t="e">
        <v>#N/A</v>
      </c>
      <c r="BS165" s="227" t="e">
        <v>#N/A</v>
      </c>
      <c r="BT165" s="227" t="e">
        <v>#N/A</v>
      </c>
      <c r="BU165" s="227" t="e">
        <v>#N/A</v>
      </c>
      <c r="BV165" s="227" t="e">
        <v>#N/A</v>
      </c>
      <c r="BW165" s="223">
        <v>0</v>
      </c>
      <c r="BX165" s="223">
        <v>0</v>
      </c>
      <c r="BY165" s="223">
        <v>0</v>
      </c>
      <c r="BZ165" s="258"/>
      <c r="CA165" s="258"/>
      <c r="CB165" s="258"/>
      <c r="CC165" s="275"/>
      <c r="CD165" s="275"/>
      <c r="CE165" s="258">
        <v>0</v>
      </c>
      <c r="CF165" s="258">
        <v>0</v>
      </c>
      <c r="CG165" s="258" t="e">
        <v>#N/A</v>
      </c>
      <c r="CH165" s="258" t="e">
        <v>#N/A</v>
      </c>
      <c r="CI165" s="258" t="e">
        <v>#N/A</v>
      </c>
      <c r="CJ165" s="258">
        <v>0</v>
      </c>
      <c r="CK165" s="258">
        <v>0</v>
      </c>
      <c r="CL165" s="258"/>
      <c r="CM165" s="258"/>
      <c r="CN165" s="258"/>
    </row>
    <row r="166" spans="1:92" s="4" customFormat="1" ht="58.35" hidden="1"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0"/>
      <c r="V166" s="258"/>
      <c r="W166" s="170"/>
      <c r="X166" s="258"/>
      <c r="Y166" s="170"/>
      <c r="Z166" s="37"/>
      <c r="AA166" s="170"/>
      <c r="AB166" s="199" t="s">
        <v>19</v>
      </c>
      <c r="AC166" s="196" t="s">
        <v>1154</v>
      </c>
      <c r="AD166" s="171" t="s">
        <v>837</v>
      </c>
      <c r="AE166" s="171" t="s">
        <v>1098</v>
      </c>
      <c r="AF166" s="171" t="s">
        <v>837</v>
      </c>
      <c r="AG166" s="196"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0" t="s">
        <v>1098</v>
      </c>
      <c r="AZ166" s="291" t="s">
        <v>1098</v>
      </c>
      <c r="BA166" s="291" t="s">
        <v>1098</v>
      </c>
      <c r="BB166" s="280"/>
      <c r="BC166" s="280"/>
      <c r="BD166" s="280"/>
      <c r="BE166" s="280"/>
      <c r="BF166" s="280"/>
      <c r="BG166" s="286" t="s">
        <v>1098</v>
      </c>
      <c r="BH166" s="68"/>
      <c r="BI166" s="68"/>
      <c r="BJ166" s="69"/>
      <c r="BK166" s="69"/>
      <c r="BL166" s="69"/>
      <c r="BM166" s="69"/>
      <c r="BN166" s="31"/>
      <c r="BO166" s="223">
        <v>0</v>
      </c>
      <c r="BP166" s="223">
        <v>0</v>
      </c>
      <c r="BQ166" s="223">
        <v>0</v>
      </c>
      <c r="BR166" s="223" t="e">
        <v>#N/A</v>
      </c>
      <c r="BS166" s="227" t="e">
        <v>#N/A</v>
      </c>
      <c r="BT166" s="227" t="e">
        <v>#N/A</v>
      </c>
      <c r="BU166" s="227" t="e">
        <v>#N/A</v>
      </c>
      <c r="BV166" s="227" t="e">
        <v>#N/A</v>
      </c>
      <c r="BW166" s="223">
        <v>0</v>
      </c>
      <c r="BX166" s="223">
        <v>0</v>
      </c>
      <c r="BY166" s="223">
        <v>0</v>
      </c>
      <c r="BZ166" s="258"/>
      <c r="CA166" s="258"/>
      <c r="CB166" s="258"/>
      <c r="CC166" s="275"/>
      <c r="CD166" s="275"/>
      <c r="CE166" s="258">
        <v>0</v>
      </c>
      <c r="CF166" s="258">
        <v>0</v>
      </c>
      <c r="CG166" s="258" t="e">
        <v>#N/A</v>
      </c>
      <c r="CH166" s="258" t="e">
        <v>#N/A</v>
      </c>
      <c r="CI166" s="258" t="e">
        <v>#N/A</v>
      </c>
      <c r="CJ166" s="258">
        <v>0</v>
      </c>
      <c r="CK166" s="258">
        <v>0</v>
      </c>
      <c r="CL166" s="258"/>
      <c r="CM166" s="258"/>
      <c r="CN166" s="258"/>
    </row>
    <row r="167" spans="1:92" s="4" customFormat="1" ht="58.35" hidden="1"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0"/>
      <c r="V167" s="258"/>
      <c r="W167" s="170"/>
      <c r="X167" s="258"/>
      <c r="Y167" s="170"/>
      <c r="Z167" s="37"/>
      <c r="AA167" s="170"/>
      <c r="AB167" s="199" t="s">
        <v>19</v>
      </c>
      <c r="AC167" s="196" t="s">
        <v>1154</v>
      </c>
      <c r="AD167" s="171" t="s">
        <v>837</v>
      </c>
      <c r="AE167" s="171" t="s">
        <v>1098</v>
      </c>
      <c r="AF167" s="171" t="s">
        <v>837</v>
      </c>
      <c r="AG167" s="196"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0" t="s">
        <v>1098</v>
      </c>
      <c r="AZ167" s="291" t="s">
        <v>1098</v>
      </c>
      <c r="BA167" s="291" t="s">
        <v>1098</v>
      </c>
      <c r="BB167" s="280"/>
      <c r="BC167" s="280"/>
      <c r="BD167" s="280"/>
      <c r="BE167" s="280"/>
      <c r="BF167" s="280"/>
      <c r="BG167" s="286" t="s">
        <v>1098</v>
      </c>
      <c r="BH167" s="68"/>
      <c r="BI167" s="68"/>
      <c r="BJ167" s="69"/>
      <c r="BK167" s="69"/>
      <c r="BL167" s="69"/>
      <c r="BM167" s="69"/>
      <c r="BN167" s="31"/>
      <c r="BO167" s="223">
        <v>0</v>
      </c>
      <c r="BP167" s="223">
        <v>0</v>
      </c>
      <c r="BQ167" s="223">
        <v>0</v>
      </c>
      <c r="BR167" s="223" t="e">
        <v>#N/A</v>
      </c>
      <c r="BS167" s="227" t="e">
        <v>#N/A</v>
      </c>
      <c r="BT167" s="227" t="e">
        <v>#N/A</v>
      </c>
      <c r="BU167" s="227" t="e">
        <v>#N/A</v>
      </c>
      <c r="BV167" s="227" t="e">
        <v>#N/A</v>
      </c>
      <c r="BW167" s="223">
        <v>0</v>
      </c>
      <c r="BX167" s="223">
        <v>0</v>
      </c>
      <c r="BY167" s="223">
        <v>0</v>
      </c>
      <c r="BZ167" s="258"/>
      <c r="CA167" s="258"/>
      <c r="CB167" s="258"/>
      <c r="CC167" s="275"/>
      <c r="CD167" s="275"/>
      <c r="CE167" s="258">
        <v>0</v>
      </c>
      <c r="CF167" s="258">
        <v>0</v>
      </c>
      <c r="CG167" s="258" t="e">
        <v>#N/A</v>
      </c>
      <c r="CH167" s="258" t="e">
        <v>#N/A</v>
      </c>
      <c r="CI167" s="258" t="e">
        <v>#N/A</v>
      </c>
      <c r="CJ167" s="258">
        <v>0</v>
      </c>
      <c r="CK167" s="258">
        <v>0</v>
      </c>
      <c r="CL167" s="258"/>
      <c r="CM167" s="258"/>
      <c r="CN167" s="258"/>
    </row>
    <row r="168" spans="1:92"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0"/>
      <c r="V168" s="258">
        <v>1</v>
      </c>
      <c r="W168" s="170">
        <v>1</v>
      </c>
      <c r="X168" s="258">
        <v>1</v>
      </c>
      <c r="Y168" s="170"/>
      <c r="Z168" s="37">
        <v>1</v>
      </c>
      <c r="AA168" s="170"/>
      <c r="AB168" s="199" t="s">
        <v>19</v>
      </c>
      <c r="AC168" s="196" t="s">
        <v>1153</v>
      </c>
      <c r="AD168" s="171" t="s">
        <v>837</v>
      </c>
      <c r="AE168" s="171" t="s">
        <v>1098</v>
      </c>
      <c r="AF168" s="171" t="s">
        <v>837</v>
      </c>
      <c r="AG168" s="196"/>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0"/>
      <c r="AZ168" s="291" t="s">
        <v>1098</v>
      </c>
      <c r="BA168" s="291" t="s">
        <v>1098</v>
      </c>
      <c r="BB168" s="280" t="s">
        <v>1162</v>
      </c>
      <c r="BC168" s="280"/>
      <c r="BD168" s="280"/>
      <c r="BE168" s="280"/>
      <c r="BF168" s="280"/>
      <c r="BG168" s="286"/>
      <c r="BH168" s="68"/>
      <c r="BI168" s="68"/>
      <c r="BJ168" s="75" t="s">
        <v>1162</v>
      </c>
      <c r="BK168" s="76" t="s">
        <v>1213</v>
      </c>
      <c r="BL168" s="76" t="s">
        <v>1213</v>
      </c>
      <c r="BM168" s="69"/>
      <c r="BN168" s="31"/>
      <c r="BO168" s="223">
        <v>0</v>
      </c>
      <c r="BP168" s="223">
        <v>0</v>
      </c>
      <c r="BQ168" s="223">
        <v>0</v>
      </c>
      <c r="BR168" s="223" t="e">
        <v>#N/A</v>
      </c>
      <c r="BS168" s="227" t="e">
        <v>#N/A</v>
      </c>
      <c r="BT168" s="227" t="e">
        <v>#N/A</v>
      </c>
      <c r="BU168" s="227" t="e">
        <v>#N/A</v>
      </c>
      <c r="BV168" s="227" t="e">
        <v>#N/A</v>
      </c>
      <c r="BW168" s="223">
        <v>0</v>
      </c>
      <c r="BX168" s="223">
        <v>0</v>
      </c>
      <c r="BY168" s="223">
        <v>0</v>
      </c>
      <c r="BZ168" s="258" t="s">
        <v>1162</v>
      </c>
      <c r="CA168" s="258" t="s">
        <v>1213</v>
      </c>
      <c r="CB168" s="258" t="s">
        <v>1213</v>
      </c>
      <c r="CC168" s="275" t="s">
        <v>1213</v>
      </c>
      <c r="CD168" s="275" t="s">
        <v>1213</v>
      </c>
      <c r="CE168" s="258">
        <v>0</v>
      </c>
      <c r="CF168" s="258">
        <v>0</v>
      </c>
      <c r="CG168" s="258" t="s">
        <v>1162</v>
      </c>
      <c r="CH168" s="258" t="s">
        <v>1162</v>
      </c>
      <c r="CI168" s="258" t="s">
        <v>1162</v>
      </c>
      <c r="CJ168" s="258">
        <v>0</v>
      </c>
      <c r="CK168" s="258">
        <v>0</v>
      </c>
      <c r="CL168" s="258"/>
      <c r="CM168" s="258"/>
      <c r="CN168" s="258"/>
    </row>
    <row r="169" spans="1:92"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0"/>
      <c r="V169" s="258">
        <v>1</v>
      </c>
      <c r="W169" s="170"/>
      <c r="X169" s="258">
        <v>1</v>
      </c>
      <c r="Y169" s="170"/>
      <c r="Z169" s="37">
        <v>1</v>
      </c>
      <c r="AA169" s="170"/>
      <c r="AB169" s="199" t="s">
        <v>19</v>
      </c>
      <c r="AC169" s="196" t="s">
        <v>1153</v>
      </c>
      <c r="AD169" s="171" t="s">
        <v>837</v>
      </c>
      <c r="AE169" s="171" t="s">
        <v>1098</v>
      </c>
      <c r="AF169" s="171" t="s">
        <v>837</v>
      </c>
      <c r="AG169" s="202"/>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0"/>
      <c r="AZ169" s="291" t="s">
        <v>1098</v>
      </c>
      <c r="BA169" s="291" t="s">
        <v>1098</v>
      </c>
      <c r="BB169" s="280"/>
      <c r="BC169" s="280"/>
      <c r="BD169" s="280"/>
      <c r="BE169" s="280"/>
      <c r="BF169" s="280"/>
      <c r="BG169" s="286"/>
      <c r="BH169" s="68"/>
      <c r="BI169" s="68"/>
      <c r="BJ169" s="80" t="s">
        <v>1162</v>
      </c>
      <c r="BK169" s="69"/>
      <c r="BL169" s="69"/>
      <c r="BM169" s="76" t="s">
        <v>1213</v>
      </c>
      <c r="BN169" s="217" t="s">
        <v>1213</v>
      </c>
      <c r="BO169" s="223">
        <v>0</v>
      </c>
      <c r="BP169" s="223">
        <v>0</v>
      </c>
      <c r="BQ169" s="223">
        <v>0</v>
      </c>
      <c r="BR169" s="223" t="e">
        <v>#N/A</v>
      </c>
      <c r="BS169" s="227" t="e">
        <v>#N/A</v>
      </c>
      <c r="BT169" s="227" t="e">
        <v>#N/A</v>
      </c>
      <c r="BU169" s="227" t="e">
        <v>#N/A</v>
      </c>
      <c r="BV169" s="227" t="e">
        <v>#N/A</v>
      </c>
      <c r="BW169" s="223">
        <v>0</v>
      </c>
      <c r="BX169" s="223">
        <v>0</v>
      </c>
      <c r="BY169" s="223">
        <v>0</v>
      </c>
      <c r="BZ169" s="258" t="s">
        <v>1162</v>
      </c>
      <c r="CA169" s="258" t="s">
        <v>1213</v>
      </c>
      <c r="CB169" s="258" t="s">
        <v>1213</v>
      </c>
      <c r="CC169" s="275" t="s">
        <v>1213</v>
      </c>
      <c r="CD169" s="275" t="s">
        <v>1213</v>
      </c>
      <c r="CE169" s="258">
        <v>0</v>
      </c>
      <c r="CF169" s="258">
        <v>0</v>
      </c>
      <c r="CG169" s="258" t="s">
        <v>1162</v>
      </c>
      <c r="CH169" s="258" t="s">
        <v>1162</v>
      </c>
      <c r="CI169" s="258" t="s">
        <v>1162</v>
      </c>
      <c r="CJ169" s="258">
        <v>0</v>
      </c>
      <c r="CK169" s="258">
        <v>0</v>
      </c>
      <c r="CL169" s="258"/>
      <c r="CM169" s="258"/>
      <c r="CN169" s="258"/>
    </row>
    <row r="170" spans="1:92"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0"/>
      <c r="V170" s="258">
        <v>1</v>
      </c>
      <c r="W170" s="170"/>
      <c r="X170" s="258">
        <v>1</v>
      </c>
      <c r="Y170" s="170">
        <v>1</v>
      </c>
      <c r="Z170" s="37">
        <v>1</v>
      </c>
      <c r="AA170" s="170"/>
      <c r="AB170" s="199" t="s">
        <v>19</v>
      </c>
      <c r="AC170" s="196" t="s">
        <v>1153</v>
      </c>
      <c r="AD170" s="171" t="s">
        <v>837</v>
      </c>
      <c r="AE170" s="171" t="s">
        <v>1098</v>
      </c>
      <c r="AF170" s="171" t="s">
        <v>837</v>
      </c>
      <c r="AG170" s="196"/>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0"/>
      <c r="AZ170" s="291" t="s">
        <v>1098</v>
      </c>
      <c r="BA170" s="291" t="s">
        <v>1098</v>
      </c>
      <c r="BB170" s="280" t="s">
        <v>1162</v>
      </c>
      <c r="BC170" s="280"/>
      <c r="BD170" s="280"/>
      <c r="BE170" s="280"/>
      <c r="BF170" s="280"/>
      <c r="BG170" s="286"/>
      <c r="BH170" s="68"/>
      <c r="BI170" s="68"/>
      <c r="BJ170" s="69"/>
      <c r="BK170" s="69"/>
      <c r="BL170" s="69"/>
      <c r="BM170" s="69"/>
      <c r="BN170" s="31"/>
      <c r="BO170" s="223">
        <v>0</v>
      </c>
      <c r="BP170" s="223">
        <v>0</v>
      </c>
      <c r="BQ170" s="223">
        <v>0</v>
      </c>
      <c r="BR170" s="223" t="e">
        <v>#N/A</v>
      </c>
      <c r="BS170" s="227" t="e">
        <v>#N/A</v>
      </c>
      <c r="BT170" s="227" t="e">
        <v>#N/A</v>
      </c>
      <c r="BU170" s="227" t="e">
        <v>#N/A</v>
      </c>
      <c r="BV170" s="227" t="e">
        <v>#N/A</v>
      </c>
      <c r="BW170" s="223">
        <v>0</v>
      </c>
      <c r="BX170" s="223">
        <v>0</v>
      </c>
      <c r="BY170" s="223">
        <v>0</v>
      </c>
      <c r="BZ170" s="258" t="s">
        <v>1162</v>
      </c>
      <c r="CA170" s="258" t="s">
        <v>1213</v>
      </c>
      <c r="CB170" s="258" t="s">
        <v>1213</v>
      </c>
      <c r="CC170" s="275" t="s">
        <v>1213</v>
      </c>
      <c r="CD170" s="275" t="s">
        <v>1213</v>
      </c>
      <c r="CE170" s="258">
        <v>0</v>
      </c>
      <c r="CF170" s="258">
        <v>0</v>
      </c>
      <c r="CG170" s="258" t="s">
        <v>1162</v>
      </c>
      <c r="CH170" s="258" t="s">
        <v>1162</v>
      </c>
      <c r="CI170" s="258" t="s">
        <v>1162</v>
      </c>
      <c r="CJ170" s="258">
        <v>0</v>
      </c>
      <c r="CK170" s="258">
        <v>0</v>
      </c>
      <c r="CL170" s="258"/>
      <c r="CM170" s="258"/>
      <c r="CN170" s="258"/>
    </row>
    <row r="171" spans="1:92"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0"/>
      <c r="V171" s="258">
        <v>1</v>
      </c>
      <c r="W171" s="170">
        <v>1</v>
      </c>
      <c r="X171" s="258">
        <v>1</v>
      </c>
      <c r="Y171" s="170">
        <v>1</v>
      </c>
      <c r="Z171" s="37">
        <v>1</v>
      </c>
      <c r="AA171" s="170"/>
      <c r="AB171" s="199" t="s">
        <v>19</v>
      </c>
      <c r="AC171" s="196" t="s">
        <v>1153</v>
      </c>
      <c r="AD171" s="171" t="s">
        <v>837</v>
      </c>
      <c r="AE171" s="171" t="s">
        <v>1098</v>
      </c>
      <c r="AF171" s="171" t="s">
        <v>837</v>
      </c>
      <c r="AG171" s="196"/>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0"/>
      <c r="AZ171" s="291" t="s">
        <v>1098</v>
      </c>
      <c r="BA171" s="291" t="s">
        <v>1098</v>
      </c>
      <c r="BB171" s="280"/>
      <c r="BC171" s="280"/>
      <c r="BD171" s="280"/>
      <c r="BE171" s="280"/>
      <c r="BF171" s="280"/>
      <c r="BG171" s="286"/>
      <c r="BH171" s="68"/>
      <c r="BI171" s="68"/>
      <c r="BJ171" s="69"/>
      <c r="BK171" s="69"/>
      <c r="BL171" s="69"/>
      <c r="BM171" s="69"/>
      <c r="BN171" s="31"/>
      <c r="BO171" s="223">
        <v>0</v>
      </c>
      <c r="BP171" s="223">
        <v>0</v>
      </c>
      <c r="BQ171" s="223">
        <v>0</v>
      </c>
      <c r="BR171" s="223" t="e">
        <v>#N/A</v>
      </c>
      <c r="BS171" s="227" t="e">
        <v>#N/A</v>
      </c>
      <c r="BT171" s="227" t="e">
        <v>#N/A</v>
      </c>
      <c r="BU171" s="227" t="e">
        <v>#N/A</v>
      </c>
      <c r="BV171" s="227" t="e">
        <v>#N/A</v>
      </c>
      <c r="BW171" s="223">
        <v>0</v>
      </c>
      <c r="BX171" s="223">
        <v>0</v>
      </c>
      <c r="BY171" s="223">
        <v>0</v>
      </c>
      <c r="BZ171" s="258" t="s">
        <v>1162</v>
      </c>
      <c r="CA171" s="258" t="s">
        <v>1213</v>
      </c>
      <c r="CB171" s="258" t="s">
        <v>1213</v>
      </c>
      <c r="CC171" s="275" t="s">
        <v>1213</v>
      </c>
      <c r="CD171" s="275" t="s">
        <v>1213</v>
      </c>
      <c r="CE171" s="258">
        <v>0</v>
      </c>
      <c r="CF171" s="258">
        <v>0</v>
      </c>
      <c r="CG171" s="258" t="s">
        <v>1162</v>
      </c>
      <c r="CH171" s="258" t="s">
        <v>1162</v>
      </c>
      <c r="CI171" s="258" t="s">
        <v>1162</v>
      </c>
      <c r="CJ171" s="258">
        <v>0</v>
      </c>
      <c r="CK171" s="258">
        <v>0</v>
      </c>
      <c r="CL171" s="258"/>
      <c r="CM171" s="258"/>
      <c r="CN171" s="258"/>
    </row>
    <row r="172" spans="1:92" s="4" customFormat="1" ht="29.1" hidden="1" customHeight="1" thickBot="1" x14ac:dyDescent="0.3">
      <c r="A172" s="21" t="str">
        <f t="shared" si="12"/>
        <v>Indicator 176 - Presence of unpaid cheques</v>
      </c>
      <c r="B172" s="22">
        <f t="shared" si="11"/>
        <v>176</v>
      </c>
      <c r="C172" s="6" t="s">
        <v>298</v>
      </c>
      <c r="D172" s="8" t="str">
        <f t="shared" si="10"/>
        <v>ID176</v>
      </c>
      <c r="E172" s="8"/>
      <c r="F172" s="210" t="s">
        <v>292</v>
      </c>
      <c r="G172" s="29" t="s">
        <v>162</v>
      </c>
      <c r="H172" s="30" t="s">
        <v>659</v>
      </c>
      <c r="I172" s="53" t="s">
        <v>9</v>
      </c>
      <c r="J172" s="10" t="s">
        <v>717</v>
      </c>
      <c r="K172" s="11" t="s">
        <v>704</v>
      </c>
      <c r="L172" s="9" t="s">
        <v>392</v>
      </c>
      <c r="M172" s="53" t="s">
        <v>957</v>
      </c>
      <c r="N172" s="28"/>
      <c r="O172" s="59"/>
      <c r="P172" s="59"/>
      <c r="Q172" s="59"/>
      <c r="R172" s="59"/>
      <c r="S172" s="59"/>
      <c r="T172" s="59"/>
      <c r="U172" s="170"/>
      <c r="V172" s="258"/>
      <c r="W172" s="170"/>
      <c r="X172" s="258">
        <v>1</v>
      </c>
      <c r="Y172" s="170"/>
      <c r="Z172" s="37"/>
      <c r="AA172" s="170"/>
      <c r="AB172" s="199" t="s">
        <v>19</v>
      </c>
      <c r="AC172" s="196" t="s">
        <v>1153</v>
      </c>
      <c r="AD172" s="171" t="s">
        <v>837</v>
      </c>
      <c r="AE172" s="171" t="s">
        <v>1098</v>
      </c>
      <c r="AF172" s="171" t="s">
        <v>837</v>
      </c>
      <c r="AG172" s="194"/>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0" t="s">
        <v>1098</v>
      </c>
      <c r="AZ172" s="291" t="s">
        <v>1098</v>
      </c>
      <c r="BA172" s="291" t="s">
        <v>1098</v>
      </c>
      <c r="BB172" s="280"/>
      <c r="BC172" s="280"/>
      <c r="BD172" s="280"/>
      <c r="BE172" s="280"/>
      <c r="BF172" s="280"/>
      <c r="BG172" s="286" t="s">
        <v>1098</v>
      </c>
      <c r="BH172" s="68"/>
      <c r="BI172" s="68"/>
      <c r="BJ172" s="69"/>
      <c r="BK172" s="69"/>
      <c r="BL172" s="69"/>
      <c r="BM172" s="69"/>
      <c r="BN172" s="31"/>
      <c r="BO172" s="223">
        <v>0</v>
      </c>
      <c r="BP172" s="223">
        <v>0</v>
      </c>
      <c r="BQ172" s="223">
        <v>0</v>
      </c>
      <c r="BR172" s="223" t="e">
        <v>#N/A</v>
      </c>
      <c r="BS172" s="227" t="e">
        <v>#N/A</v>
      </c>
      <c r="BT172" s="227" t="e">
        <v>#N/A</v>
      </c>
      <c r="BU172" s="227" t="e">
        <v>#N/A</v>
      </c>
      <c r="BV172" s="227" t="e">
        <v>#N/A</v>
      </c>
      <c r="BW172" s="223">
        <v>0</v>
      </c>
      <c r="BX172" s="223">
        <v>0</v>
      </c>
      <c r="BY172" s="223">
        <v>0</v>
      </c>
      <c r="BZ172" s="258"/>
      <c r="CA172" s="258"/>
      <c r="CB172" s="258"/>
      <c r="CC172" s="275"/>
      <c r="CD172" s="275"/>
      <c r="CE172" s="258">
        <v>0</v>
      </c>
      <c r="CF172" s="258">
        <v>0</v>
      </c>
      <c r="CG172" s="258" t="s">
        <v>1162</v>
      </c>
      <c r="CH172" s="258" t="s">
        <v>1162</v>
      </c>
      <c r="CI172" s="258" t="s">
        <v>1162</v>
      </c>
      <c r="CJ172" s="258">
        <v>0</v>
      </c>
      <c r="CK172" s="258">
        <v>0</v>
      </c>
      <c r="CL172" s="258"/>
      <c r="CM172" s="258"/>
      <c r="CN172" s="258"/>
    </row>
    <row r="173" spans="1:92" s="4" customFormat="1" ht="29.45" customHeight="1" thickBot="1" x14ac:dyDescent="0.3">
      <c r="A173" s="21" t="str">
        <f t="shared" si="12"/>
        <v>Indicator 177 - Days of over limit overdraft for current accounts</v>
      </c>
      <c r="B173" s="22">
        <f t="shared" si="11"/>
        <v>177</v>
      </c>
      <c r="C173" s="6" t="s">
        <v>163</v>
      </c>
      <c r="D173" s="8" t="str">
        <f t="shared" si="10"/>
        <v>ID177</v>
      </c>
      <c r="E173" s="208"/>
      <c r="F173" s="214"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0"/>
      <c r="V173" s="258"/>
      <c r="W173" s="170"/>
      <c r="X173" s="258"/>
      <c r="Y173" s="170"/>
      <c r="Z173" s="37">
        <v>1</v>
      </c>
      <c r="AA173" s="170">
        <v>1</v>
      </c>
      <c r="AB173" s="199" t="s">
        <v>12</v>
      </c>
      <c r="AC173" s="196" t="s">
        <v>1152</v>
      </c>
      <c r="AD173" s="171" t="s">
        <v>12</v>
      </c>
      <c r="AE173" s="171" t="s">
        <v>12</v>
      </c>
      <c r="AF173" s="171" t="s">
        <v>837</v>
      </c>
      <c r="AG173" s="196"/>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0" t="s">
        <v>1098</v>
      </c>
      <c r="AZ173" s="291" t="s">
        <v>1098</v>
      </c>
      <c r="BA173" s="291" t="s">
        <v>1098</v>
      </c>
      <c r="BB173" s="280"/>
      <c r="BC173" s="280"/>
      <c r="BD173" s="280"/>
      <c r="BE173" s="280"/>
      <c r="BF173" s="280"/>
      <c r="BG173" s="286">
        <v>0</v>
      </c>
      <c r="BH173" s="68"/>
      <c r="BI173" s="68"/>
      <c r="BJ173" s="78" t="s">
        <v>1161</v>
      </c>
      <c r="BK173" s="80" t="s">
        <v>1162</v>
      </c>
      <c r="BL173" s="81">
        <v>62</v>
      </c>
      <c r="BM173" s="80" t="s">
        <v>1162</v>
      </c>
      <c r="BN173" s="218">
        <v>123</v>
      </c>
      <c r="BO173" s="223">
        <v>0</v>
      </c>
      <c r="BP173" s="223">
        <v>0</v>
      </c>
      <c r="BQ173" s="223">
        <v>0</v>
      </c>
      <c r="BR173" s="223" t="s">
        <v>1162</v>
      </c>
      <c r="BS173" s="227" t="s">
        <v>1213</v>
      </c>
      <c r="BT173" s="227" t="s">
        <v>1213</v>
      </c>
      <c r="BU173" s="227" t="s">
        <v>1213</v>
      </c>
      <c r="BV173" s="227" t="s">
        <v>1213</v>
      </c>
      <c r="BW173" s="223">
        <v>0</v>
      </c>
      <c r="BX173" s="223">
        <v>0</v>
      </c>
      <c r="BY173" s="223">
        <v>0</v>
      </c>
      <c r="BZ173" s="258"/>
      <c r="CA173" s="258"/>
      <c r="CB173" s="258"/>
      <c r="CC173" s="275"/>
      <c r="CD173" s="275"/>
      <c r="CE173" s="258">
        <v>0</v>
      </c>
      <c r="CF173" s="258">
        <v>0</v>
      </c>
      <c r="CG173" s="258" t="e">
        <v>#N/A</v>
      </c>
      <c r="CH173" s="258" t="e">
        <v>#N/A</v>
      </c>
      <c r="CI173" s="258" t="e">
        <v>#N/A</v>
      </c>
      <c r="CJ173" s="258">
        <v>0</v>
      </c>
      <c r="CK173" s="258">
        <v>0</v>
      </c>
      <c r="CL173" s="258" t="s">
        <v>1162</v>
      </c>
      <c r="CM173" s="258" t="s">
        <v>1213</v>
      </c>
      <c r="CN173" s="258" t="s">
        <v>1213</v>
      </c>
    </row>
    <row r="174" spans="1:92" s="4" customFormat="1" ht="87" hidden="1"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11" t="s">
        <v>295</v>
      </c>
      <c r="G174" s="29" t="s">
        <v>164</v>
      </c>
      <c r="H174" s="30" t="s">
        <v>661</v>
      </c>
      <c r="I174" s="14" t="s">
        <v>18</v>
      </c>
      <c r="J174" s="11" t="s">
        <v>717</v>
      </c>
      <c r="K174" s="11" t="s">
        <v>712</v>
      </c>
      <c r="L174" s="9" t="s">
        <v>459</v>
      </c>
      <c r="M174" s="53" t="s">
        <v>1139</v>
      </c>
      <c r="N174" s="28"/>
      <c r="O174" s="59"/>
      <c r="P174" s="59"/>
      <c r="Q174" s="59"/>
      <c r="R174" s="59"/>
      <c r="S174" s="59"/>
      <c r="T174" s="59"/>
      <c r="U174" s="170"/>
      <c r="V174" s="258"/>
      <c r="W174" s="170"/>
      <c r="X174" s="258">
        <v>1</v>
      </c>
      <c r="Y174" s="170"/>
      <c r="Z174" s="37"/>
      <c r="AA174" s="170"/>
      <c r="AB174" s="199" t="s">
        <v>19</v>
      </c>
      <c r="AC174" s="196" t="s">
        <v>1154</v>
      </c>
      <c r="AD174" s="171" t="s">
        <v>837</v>
      </c>
      <c r="AE174" s="171" t="s">
        <v>1098</v>
      </c>
      <c r="AF174" s="171" t="s">
        <v>837</v>
      </c>
      <c r="AG174" s="196"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0" t="s">
        <v>1098</v>
      </c>
      <c r="AZ174" s="291" t="s">
        <v>1098</v>
      </c>
      <c r="BA174" s="291" t="s">
        <v>1098</v>
      </c>
      <c r="BB174" s="280"/>
      <c r="BC174" s="280"/>
      <c r="BD174" s="280"/>
      <c r="BE174" s="280"/>
      <c r="BF174" s="280"/>
      <c r="BG174" s="286" t="s">
        <v>1098</v>
      </c>
      <c r="BH174" s="68"/>
      <c r="BI174" s="68"/>
      <c r="BJ174" s="69"/>
      <c r="BK174" s="69"/>
      <c r="BL174" s="69"/>
      <c r="BM174" s="69"/>
      <c r="BN174" s="31"/>
      <c r="BO174" s="223">
        <v>0</v>
      </c>
      <c r="BP174" s="223">
        <v>0</v>
      </c>
      <c r="BQ174" s="223">
        <v>0</v>
      </c>
      <c r="BR174" s="223" t="e">
        <v>#N/A</v>
      </c>
      <c r="BS174" s="227" t="e">
        <v>#N/A</v>
      </c>
      <c r="BT174" s="227" t="e">
        <v>#N/A</v>
      </c>
      <c r="BU174" s="227" t="e">
        <v>#N/A</v>
      </c>
      <c r="BV174" s="227" t="e">
        <v>#N/A</v>
      </c>
      <c r="BW174" s="223">
        <v>0</v>
      </c>
      <c r="BX174" s="223">
        <v>0</v>
      </c>
      <c r="BY174" s="223">
        <v>0</v>
      </c>
      <c r="BZ174" s="258"/>
      <c r="CA174" s="258"/>
      <c r="CB174" s="258"/>
      <c r="CC174" s="275"/>
      <c r="CD174" s="275"/>
      <c r="CE174" s="258" t="s">
        <v>1099</v>
      </c>
      <c r="CF174" s="258">
        <v>4.0406299999999999E-2</v>
      </c>
      <c r="CG174" s="258" t="s">
        <v>1161</v>
      </c>
      <c r="CH174" s="258">
        <v>0</v>
      </c>
      <c r="CI174" s="258">
        <v>0.73400659999999995</v>
      </c>
      <c r="CJ174" s="258">
        <v>0</v>
      </c>
      <c r="CK174" s="258">
        <v>0</v>
      </c>
      <c r="CL174" s="258"/>
      <c r="CM174" s="258"/>
      <c r="CN174" s="258"/>
    </row>
    <row r="175" spans="1:92" s="4" customFormat="1" ht="87" hidden="1"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0"/>
      <c r="V175" s="258"/>
      <c r="W175" s="170"/>
      <c r="X175" s="258">
        <v>1</v>
      </c>
      <c r="Y175" s="170"/>
      <c r="Z175" s="37"/>
      <c r="AA175" s="170"/>
      <c r="AB175" s="199" t="s">
        <v>19</v>
      </c>
      <c r="AC175" s="196" t="s">
        <v>1154</v>
      </c>
      <c r="AD175" s="171" t="s">
        <v>837</v>
      </c>
      <c r="AE175" s="171" t="s">
        <v>1098</v>
      </c>
      <c r="AF175" s="171" t="s">
        <v>837</v>
      </c>
      <c r="AG175" s="196"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0" t="s">
        <v>1098</v>
      </c>
      <c r="AZ175" s="291" t="s">
        <v>1098</v>
      </c>
      <c r="BA175" s="291" t="s">
        <v>1098</v>
      </c>
      <c r="BB175" s="280"/>
      <c r="BC175" s="280"/>
      <c r="BD175" s="280"/>
      <c r="BE175" s="280"/>
      <c r="BF175" s="280"/>
      <c r="BG175" s="286" t="s">
        <v>1098</v>
      </c>
      <c r="BH175" s="68"/>
      <c r="BI175" s="68"/>
      <c r="BJ175" s="69"/>
      <c r="BK175" s="69"/>
      <c r="BL175" s="69"/>
      <c r="BM175" s="69"/>
      <c r="BN175" s="31"/>
      <c r="BO175" s="223">
        <v>0</v>
      </c>
      <c r="BP175" s="223">
        <v>0</v>
      </c>
      <c r="BQ175" s="223">
        <v>0</v>
      </c>
      <c r="BR175" s="223" t="e">
        <v>#N/A</v>
      </c>
      <c r="BS175" s="227" t="e">
        <v>#N/A</v>
      </c>
      <c r="BT175" s="227" t="e">
        <v>#N/A</v>
      </c>
      <c r="BU175" s="227" t="e">
        <v>#N/A</v>
      </c>
      <c r="BV175" s="227" t="e">
        <v>#N/A</v>
      </c>
      <c r="BW175" s="223">
        <v>0</v>
      </c>
      <c r="BX175" s="223">
        <v>0</v>
      </c>
      <c r="BY175" s="223">
        <v>0</v>
      </c>
      <c r="BZ175" s="258"/>
      <c r="CA175" s="258"/>
      <c r="CB175" s="258"/>
      <c r="CC175" s="275"/>
      <c r="CD175" s="275"/>
      <c r="CE175" s="258" t="s">
        <v>1099</v>
      </c>
      <c r="CF175" s="258">
        <v>0.173903</v>
      </c>
      <c r="CG175" s="258" t="s">
        <v>1161</v>
      </c>
      <c r="CH175" s="258">
        <v>9.2259999999999998E-4</v>
      </c>
      <c r="CI175" s="258">
        <v>1</v>
      </c>
      <c r="CJ175" s="258">
        <v>0</v>
      </c>
      <c r="CK175" s="258">
        <v>0</v>
      </c>
      <c r="CL175" s="258"/>
      <c r="CM175" s="258"/>
      <c r="CN175" s="258"/>
    </row>
    <row r="176" spans="1:92"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0"/>
      <c r="V176" s="258">
        <v>1</v>
      </c>
      <c r="W176" s="170"/>
      <c r="X176" s="258">
        <v>1</v>
      </c>
      <c r="Y176" s="170"/>
      <c r="Z176" s="37">
        <v>1</v>
      </c>
      <c r="AA176" s="170"/>
      <c r="AB176" s="199" t="s">
        <v>19</v>
      </c>
      <c r="AC176" s="196" t="s">
        <v>1154</v>
      </c>
      <c r="AD176" s="171" t="s">
        <v>837</v>
      </c>
      <c r="AE176" s="171" t="s">
        <v>1098</v>
      </c>
      <c r="AF176" s="171" t="s">
        <v>837</v>
      </c>
      <c r="AG176" s="196"/>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0" t="s">
        <v>1099</v>
      </c>
      <c r="AZ176" s="291">
        <v>6.8720945999999996</v>
      </c>
      <c r="BA176" s="291">
        <v>3.5886024999999999</v>
      </c>
      <c r="BB176" s="280"/>
      <c r="BC176" s="280"/>
      <c r="BD176" s="280"/>
      <c r="BE176" s="280"/>
      <c r="BF176" s="280"/>
      <c r="BG176" s="286" t="s">
        <v>1099</v>
      </c>
      <c r="BH176" s="68">
        <v>1.790829</v>
      </c>
      <c r="BI176" s="68">
        <v>1.0161720000000001</v>
      </c>
      <c r="BJ176" s="69"/>
      <c r="BK176" s="69"/>
      <c r="BL176" s="69"/>
      <c r="BM176" s="69"/>
      <c r="BN176" s="31"/>
      <c r="BO176" s="223">
        <v>0</v>
      </c>
      <c r="BP176" s="223">
        <v>0</v>
      </c>
      <c r="BQ176" s="223">
        <v>0</v>
      </c>
      <c r="BR176" s="223" t="e">
        <v>#N/A</v>
      </c>
      <c r="BS176" s="227" t="e">
        <v>#N/A</v>
      </c>
      <c r="BT176" s="227" t="e">
        <v>#N/A</v>
      </c>
      <c r="BU176" s="227" t="e">
        <v>#N/A</v>
      </c>
      <c r="BV176" s="227" t="e">
        <v>#N/A</v>
      </c>
      <c r="BW176" s="223" t="s">
        <v>1099</v>
      </c>
      <c r="BX176" s="223">
        <v>1.7575860000000001</v>
      </c>
      <c r="BY176" s="223">
        <v>1.0163599999999999</v>
      </c>
      <c r="BZ176" s="258" t="s">
        <v>1161</v>
      </c>
      <c r="CA176" s="258" t="s">
        <v>1162</v>
      </c>
      <c r="CB176" s="258">
        <v>26.04</v>
      </c>
      <c r="CC176" s="275">
        <v>1.66667E-2</v>
      </c>
      <c r="CD176" s="275">
        <v>12.34084</v>
      </c>
      <c r="CE176" s="258" t="s">
        <v>1099</v>
      </c>
      <c r="CF176" s="258">
        <v>0.36892269999999999</v>
      </c>
      <c r="CG176" s="258" t="s">
        <v>1161</v>
      </c>
      <c r="CH176" s="258">
        <v>0</v>
      </c>
      <c r="CI176" s="258">
        <v>10.85155</v>
      </c>
      <c r="CJ176" s="258" t="s">
        <v>1099</v>
      </c>
      <c r="CK176" s="258">
        <v>0.50123759999999995</v>
      </c>
      <c r="CL176" s="258"/>
      <c r="CM176" s="258"/>
      <c r="CN176" s="258"/>
    </row>
    <row r="177" spans="1:92"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0"/>
      <c r="V177" s="258">
        <v>1</v>
      </c>
      <c r="W177" s="170"/>
      <c r="X177" s="258">
        <v>1</v>
      </c>
      <c r="Y177" s="170"/>
      <c r="Z177" s="37">
        <v>1</v>
      </c>
      <c r="AA177" s="170"/>
      <c r="AB177" s="199" t="s">
        <v>19</v>
      </c>
      <c r="AC177" s="196" t="s">
        <v>1154</v>
      </c>
      <c r="AD177" s="171" t="s">
        <v>837</v>
      </c>
      <c r="AE177" s="171" t="s">
        <v>1098</v>
      </c>
      <c r="AF177" s="171" t="s">
        <v>837</v>
      </c>
      <c r="AG177" s="196"/>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0" t="s">
        <v>1099</v>
      </c>
      <c r="AZ177" s="291">
        <v>1</v>
      </c>
      <c r="BA177" s="291">
        <v>1.0003474000000001</v>
      </c>
      <c r="BB177" s="280"/>
      <c r="BC177" s="280"/>
      <c r="BD177" s="280"/>
      <c r="BE177" s="280"/>
      <c r="BF177" s="280"/>
      <c r="BG177" s="286" t="s">
        <v>1099</v>
      </c>
      <c r="BH177" s="68">
        <v>1.0001789999999999</v>
      </c>
      <c r="BI177" s="68">
        <v>0.98679170000000005</v>
      </c>
      <c r="BJ177" s="69"/>
      <c r="BK177" s="69"/>
      <c r="BL177" s="69"/>
      <c r="BM177" s="69"/>
      <c r="BN177" s="31"/>
      <c r="BO177" s="223">
        <v>0</v>
      </c>
      <c r="BP177" s="223">
        <v>0</v>
      </c>
      <c r="BQ177" s="223">
        <v>0</v>
      </c>
      <c r="BR177" s="223" t="e">
        <v>#N/A</v>
      </c>
      <c r="BS177" s="227" t="e">
        <v>#N/A</v>
      </c>
      <c r="BT177" s="227" t="e">
        <v>#N/A</v>
      </c>
      <c r="BU177" s="227" t="e">
        <v>#N/A</v>
      </c>
      <c r="BV177" s="227" t="e">
        <v>#N/A</v>
      </c>
      <c r="BW177" s="223" t="s">
        <v>1099</v>
      </c>
      <c r="BX177" s="223">
        <v>0.99104190000000003</v>
      </c>
      <c r="BY177" s="223">
        <v>0.98057859999999997</v>
      </c>
      <c r="BZ177" s="258" t="s">
        <v>1161</v>
      </c>
      <c r="CA177" s="258" t="s">
        <v>1162</v>
      </c>
      <c r="CB177" s="258">
        <v>4.756564</v>
      </c>
      <c r="CC177" s="275">
        <v>0.106</v>
      </c>
      <c r="CD177" s="275">
        <v>15.85352</v>
      </c>
      <c r="CE177" s="258" t="s">
        <v>1099</v>
      </c>
      <c r="CF177" s="258">
        <v>0.80900179999999999</v>
      </c>
      <c r="CG177" s="258" t="s">
        <v>1161</v>
      </c>
      <c r="CH177" s="258">
        <v>0</v>
      </c>
      <c r="CI177" s="258">
        <v>16926.09</v>
      </c>
      <c r="CJ177" s="258" t="s">
        <v>1099</v>
      </c>
      <c r="CK177" s="258">
        <v>0.99257099999999998</v>
      </c>
      <c r="CL177" s="258"/>
      <c r="CM177" s="258"/>
      <c r="CN177" s="258"/>
    </row>
    <row r="178" spans="1:92"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0"/>
      <c r="V178" s="258">
        <v>1</v>
      </c>
      <c r="W178" s="170">
        <v>1</v>
      </c>
      <c r="X178" s="258">
        <v>1</v>
      </c>
      <c r="Y178" s="170"/>
      <c r="Z178" s="37">
        <v>1</v>
      </c>
      <c r="AA178" s="170"/>
      <c r="AB178" s="199" t="s">
        <v>19</v>
      </c>
      <c r="AC178" s="196" t="s">
        <v>1154</v>
      </c>
      <c r="AD178" s="171" t="s">
        <v>837</v>
      </c>
      <c r="AE178" s="171" t="s">
        <v>1098</v>
      </c>
      <c r="AF178" s="171" t="s">
        <v>837</v>
      </c>
      <c r="AG178" s="196"/>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0" t="s">
        <v>1099</v>
      </c>
      <c r="AZ178" s="291">
        <v>6.8988956999999997</v>
      </c>
      <c r="BA178" s="291">
        <v>3.5528727</v>
      </c>
      <c r="BB178" s="280"/>
      <c r="BC178" s="280"/>
      <c r="BD178" s="280"/>
      <c r="BE178" s="280"/>
      <c r="BF178" s="280"/>
      <c r="BG178" s="286" t="s">
        <v>1099</v>
      </c>
      <c r="BH178" s="68">
        <v>1.912064</v>
      </c>
      <c r="BI178" s="68">
        <v>1.021909</v>
      </c>
      <c r="BJ178" s="69"/>
      <c r="BK178" s="69"/>
      <c r="BL178" s="69"/>
      <c r="BM178" s="69"/>
      <c r="BN178" s="31"/>
      <c r="BO178" s="223">
        <v>0</v>
      </c>
      <c r="BP178" s="223">
        <v>0</v>
      </c>
      <c r="BQ178" s="223">
        <v>0</v>
      </c>
      <c r="BR178" s="223" t="e">
        <v>#N/A</v>
      </c>
      <c r="BS178" s="227" t="e">
        <v>#N/A</v>
      </c>
      <c r="BT178" s="227" t="e">
        <v>#N/A</v>
      </c>
      <c r="BU178" s="227" t="e">
        <v>#N/A</v>
      </c>
      <c r="BV178" s="227" t="e">
        <v>#N/A</v>
      </c>
      <c r="BW178" s="223" t="s">
        <v>1099</v>
      </c>
      <c r="BX178" s="223">
        <v>1.8732530000000001</v>
      </c>
      <c r="BY178" s="223">
        <v>0.99475139999999995</v>
      </c>
      <c r="BZ178" s="258" t="s">
        <v>1161</v>
      </c>
      <c r="CA178" s="258" t="s">
        <v>1162</v>
      </c>
      <c r="CB178" s="258">
        <v>19.38</v>
      </c>
      <c r="CC178" s="275" t="s">
        <v>1162</v>
      </c>
      <c r="CD178" s="275">
        <v>11.315379999999999</v>
      </c>
      <c r="CE178" s="258" t="s">
        <v>1099</v>
      </c>
      <c r="CF178" s="258">
        <v>0.35432750000000002</v>
      </c>
      <c r="CG178" s="258" t="s">
        <v>1161</v>
      </c>
      <c r="CH178" s="258">
        <v>0</v>
      </c>
      <c r="CI178" s="258">
        <v>9.3122389999999999</v>
      </c>
      <c r="CJ178" s="258" t="s">
        <v>1099</v>
      </c>
      <c r="CK178" s="258">
        <v>0.47447030000000001</v>
      </c>
      <c r="CL178" s="258"/>
      <c r="CM178" s="258"/>
      <c r="CN178" s="258"/>
    </row>
    <row r="179" spans="1:92"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0"/>
      <c r="V179" s="258">
        <v>1</v>
      </c>
      <c r="W179" s="170"/>
      <c r="X179" s="258">
        <v>1</v>
      </c>
      <c r="Y179" s="170"/>
      <c r="Z179" s="37">
        <v>1</v>
      </c>
      <c r="AA179" s="170"/>
      <c r="AB179" s="199" t="s">
        <v>19</v>
      </c>
      <c r="AC179" s="196" t="s">
        <v>1154</v>
      </c>
      <c r="AD179" s="171" t="s">
        <v>837</v>
      </c>
      <c r="AE179" s="171" t="s">
        <v>1098</v>
      </c>
      <c r="AF179" s="171" t="s">
        <v>837</v>
      </c>
      <c r="AG179" s="196"/>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0" t="s">
        <v>1099</v>
      </c>
      <c r="AZ179" s="291">
        <v>13.82958</v>
      </c>
      <c r="BA179" s="291">
        <v>7.1755737999999996</v>
      </c>
      <c r="BB179" s="280"/>
      <c r="BC179" s="280"/>
      <c r="BD179" s="280"/>
      <c r="BE179" s="280"/>
      <c r="BF179" s="280"/>
      <c r="BG179" s="286" t="s">
        <v>1099</v>
      </c>
      <c r="BH179" s="68">
        <v>3.6434700000000002</v>
      </c>
      <c r="BI179" s="68">
        <v>2.1043470000000002</v>
      </c>
      <c r="BJ179" s="69"/>
      <c r="BK179" s="69"/>
      <c r="BL179" s="69"/>
      <c r="BM179" s="69"/>
      <c r="BN179" s="31"/>
      <c r="BO179" s="223">
        <v>0</v>
      </c>
      <c r="BP179" s="223">
        <v>0</v>
      </c>
      <c r="BQ179" s="223">
        <v>0</v>
      </c>
      <c r="BR179" s="223" t="e">
        <v>#N/A</v>
      </c>
      <c r="BS179" s="227" t="e">
        <v>#N/A</v>
      </c>
      <c r="BT179" s="227" t="e">
        <v>#N/A</v>
      </c>
      <c r="BU179" s="227" t="e">
        <v>#N/A</v>
      </c>
      <c r="BV179" s="227" t="e">
        <v>#N/A</v>
      </c>
      <c r="BW179" s="223" t="s">
        <v>1099</v>
      </c>
      <c r="BX179" s="223">
        <v>0</v>
      </c>
      <c r="BY179" s="223">
        <v>1.3313E-2</v>
      </c>
      <c r="BZ179" s="258" t="s">
        <v>1161</v>
      </c>
      <c r="CA179" s="258">
        <v>-4.5154699999999997</v>
      </c>
      <c r="CB179" s="258">
        <v>4.0038539999999996</v>
      </c>
      <c r="CC179" s="275">
        <v>-2.4187219999999998</v>
      </c>
      <c r="CD179" s="275">
        <v>3.48</v>
      </c>
      <c r="CE179" s="258" t="s">
        <v>1099</v>
      </c>
      <c r="CF179" s="258">
        <v>2.36671E-2</v>
      </c>
      <c r="CG179" s="258" t="s">
        <v>1161</v>
      </c>
      <c r="CH179" s="258">
        <v>-1.691006</v>
      </c>
      <c r="CI179" s="258">
        <v>2.6451570000000002</v>
      </c>
      <c r="CJ179" s="258" t="s">
        <v>1099</v>
      </c>
      <c r="CK179" s="258">
        <v>1.0908999999999999E-3</v>
      </c>
      <c r="CL179" s="258"/>
      <c r="CM179" s="258"/>
      <c r="CN179" s="258"/>
    </row>
    <row r="180" spans="1:92" s="4" customFormat="1" ht="87" hidden="1" customHeight="1" thickBot="1" x14ac:dyDescent="0.3">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0"/>
      <c r="V180" s="258"/>
      <c r="W180" s="170"/>
      <c r="X180" s="258">
        <v>1</v>
      </c>
      <c r="Y180" s="170"/>
      <c r="Z180" s="37"/>
      <c r="AA180" s="170"/>
      <c r="AB180" s="199" t="s">
        <v>19</v>
      </c>
      <c r="AC180" s="196" t="s">
        <v>1154</v>
      </c>
      <c r="AD180" s="171" t="s">
        <v>837</v>
      </c>
      <c r="AE180" s="171" t="s">
        <v>1098</v>
      </c>
      <c r="AF180" s="171" t="s">
        <v>837</v>
      </c>
      <c r="AG180" s="196"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0" t="s">
        <v>1098</v>
      </c>
      <c r="AZ180" s="291" t="s">
        <v>1098</v>
      </c>
      <c r="BA180" s="291" t="s">
        <v>1098</v>
      </c>
      <c r="BB180" s="280"/>
      <c r="BC180" s="280"/>
      <c r="BD180" s="280"/>
      <c r="BE180" s="280"/>
      <c r="BF180" s="280"/>
      <c r="BG180" s="286" t="s">
        <v>1098</v>
      </c>
      <c r="BH180" s="68"/>
      <c r="BI180" s="68"/>
      <c r="BJ180" s="69"/>
      <c r="BK180" s="69"/>
      <c r="BL180" s="69"/>
      <c r="BM180" s="69"/>
      <c r="BN180" s="31"/>
      <c r="BO180" s="223">
        <v>0</v>
      </c>
      <c r="BP180" s="223">
        <v>0</v>
      </c>
      <c r="BQ180" s="223">
        <v>0</v>
      </c>
      <c r="BR180" s="223" t="e">
        <v>#N/A</v>
      </c>
      <c r="BS180" s="227" t="e">
        <v>#N/A</v>
      </c>
      <c r="BT180" s="227" t="e">
        <v>#N/A</v>
      </c>
      <c r="BU180" s="227" t="e">
        <v>#N/A</v>
      </c>
      <c r="BV180" s="227" t="e">
        <v>#N/A</v>
      </c>
      <c r="BW180" s="223">
        <v>0</v>
      </c>
      <c r="BX180" s="223">
        <v>0</v>
      </c>
      <c r="BY180" s="223">
        <v>0</v>
      </c>
      <c r="BZ180" s="258"/>
      <c r="CA180" s="258"/>
      <c r="CB180" s="258"/>
      <c r="CC180" s="275"/>
      <c r="CD180" s="275"/>
      <c r="CE180" s="258" t="s">
        <v>1099</v>
      </c>
      <c r="CF180" s="258">
        <v>6.3829800000000006E-2</v>
      </c>
      <c r="CG180" s="258" t="s">
        <v>1161</v>
      </c>
      <c r="CH180" s="258">
        <v>3.8168E-3</v>
      </c>
      <c r="CI180" s="258">
        <v>0.57777780000000001</v>
      </c>
      <c r="CJ180" s="258">
        <v>0</v>
      </c>
      <c r="CK180" s="258">
        <v>0</v>
      </c>
      <c r="CL180" s="258"/>
      <c r="CM180" s="258"/>
      <c r="CN180" s="258"/>
    </row>
    <row r="181" spans="1:92" s="4" customFormat="1" ht="87" hidden="1" customHeight="1" thickBot="1" x14ac:dyDescent="0.3">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0"/>
      <c r="V181" s="258"/>
      <c r="W181" s="170"/>
      <c r="X181" s="258">
        <v>1</v>
      </c>
      <c r="Y181" s="170"/>
      <c r="Z181" s="37"/>
      <c r="AA181" s="170"/>
      <c r="AB181" s="199" t="s">
        <v>19</v>
      </c>
      <c r="AC181" s="196" t="s">
        <v>1154</v>
      </c>
      <c r="AD181" s="171" t="s">
        <v>837</v>
      </c>
      <c r="AE181" s="171" t="s">
        <v>1098</v>
      </c>
      <c r="AF181" s="171" t="s">
        <v>837</v>
      </c>
      <c r="AG181" s="196"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0" t="s">
        <v>1098</v>
      </c>
      <c r="AZ181" s="291" t="s">
        <v>1098</v>
      </c>
      <c r="BA181" s="291" t="s">
        <v>1098</v>
      </c>
      <c r="BB181" s="280"/>
      <c r="BC181" s="280"/>
      <c r="BD181" s="280"/>
      <c r="BE181" s="280"/>
      <c r="BF181" s="280"/>
      <c r="BG181" s="286" t="s">
        <v>1098</v>
      </c>
      <c r="BH181" s="68"/>
      <c r="BI181" s="68"/>
      <c r="BJ181" s="69"/>
      <c r="BK181" s="69"/>
      <c r="BL181" s="69"/>
      <c r="BM181" s="69"/>
      <c r="BN181" s="31"/>
      <c r="BO181" s="223">
        <v>0</v>
      </c>
      <c r="BP181" s="223">
        <v>0</v>
      </c>
      <c r="BQ181" s="223">
        <v>0</v>
      </c>
      <c r="BR181" s="223" t="e">
        <v>#N/A</v>
      </c>
      <c r="BS181" s="227" t="e">
        <v>#N/A</v>
      </c>
      <c r="BT181" s="227" t="e">
        <v>#N/A</v>
      </c>
      <c r="BU181" s="227" t="e">
        <v>#N/A</v>
      </c>
      <c r="BV181" s="227" t="e">
        <v>#N/A</v>
      </c>
      <c r="BW181" s="223">
        <v>0</v>
      </c>
      <c r="BX181" s="223">
        <v>0</v>
      </c>
      <c r="BY181" s="223">
        <v>0</v>
      </c>
      <c r="BZ181" s="258"/>
      <c r="CA181" s="258"/>
      <c r="CB181" s="258"/>
      <c r="CC181" s="275"/>
      <c r="CD181" s="275"/>
      <c r="CE181" s="258" t="s">
        <v>1099</v>
      </c>
      <c r="CF181" s="258">
        <v>0.2368421</v>
      </c>
      <c r="CG181" s="258" t="s">
        <v>1161</v>
      </c>
      <c r="CH181" s="258">
        <v>2.0833299999999999E-2</v>
      </c>
      <c r="CI181" s="258">
        <v>2.5862069999999999</v>
      </c>
      <c r="CJ181" s="258">
        <v>0</v>
      </c>
      <c r="CK181" s="258">
        <v>0</v>
      </c>
      <c r="CL181" s="258"/>
      <c r="CM181" s="258"/>
      <c r="CN181" s="258"/>
    </row>
    <row r="182" spans="1:92"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0"/>
      <c r="V182" s="258"/>
      <c r="W182" s="170"/>
      <c r="X182" s="258">
        <v>1</v>
      </c>
      <c r="Y182" s="170"/>
      <c r="Z182" s="37">
        <v>1</v>
      </c>
      <c r="AA182" s="170"/>
      <c r="AB182" s="199" t="s">
        <v>19</v>
      </c>
      <c r="AC182" s="196" t="s">
        <v>1154</v>
      </c>
      <c r="AD182" s="171" t="s">
        <v>837</v>
      </c>
      <c r="AE182" s="171" t="s">
        <v>1098</v>
      </c>
      <c r="AF182" s="171" t="s">
        <v>837</v>
      </c>
      <c r="AG182" s="196"/>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0" t="s">
        <v>1099</v>
      </c>
      <c r="AZ182" s="291">
        <v>1.5752341000000001</v>
      </c>
      <c r="BA182" s="291">
        <v>2.2650060999999999</v>
      </c>
      <c r="BB182" s="280"/>
      <c r="BC182" s="280"/>
      <c r="BD182" s="280"/>
      <c r="BE182" s="280"/>
      <c r="BF182" s="280"/>
      <c r="BG182" s="286" t="s">
        <v>1099</v>
      </c>
      <c r="BH182" s="68">
        <v>1.3385860000000001</v>
      </c>
      <c r="BI182" s="68">
        <v>2.8333330000000001</v>
      </c>
      <c r="BJ182" s="69"/>
      <c r="BK182" s="69"/>
      <c r="BL182" s="69"/>
      <c r="BM182" s="69"/>
      <c r="BN182" s="31"/>
      <c r="BO182" s="223">
        <v>0</v>
      </c>
      <c r="BP182" s="223">
        <v>0</v>
      </c>
      <c r="BQ182" s="223">
        <v>0</v>
      </c>
      <c r="BR182" s="223" t="e">
        <v>#N/A</v>
      </c>
      <c r="BS182" s="227" t="e">
        <v>#N/A</v>
      </c>
      <c r="BT182" s="227" t="e">
        <v>#N/A</v>
      </c>
      <c r="BU182" s="227" t="e">
        <v>#N/A</v>
      </c>
      <c r="BV182" s="227" t="e">
        <v>#N/A</v>
      </c>
      <c r="BW182" s="223">
        <v>0</v>
      </c>
      <c r="BX182" s="223">
        <v>0</v>
      </c>
      <c r="BY182" s="223">
        <v>0</v>
      </c>
      <c r="BZ182" s="258"/>
      <c r="CA182" s="258"/>
      <c r="CB182" s="258"/>
      <c r="CC182" s="275"/>
      <c r="CD182" s="275"/>
      <c r="CE182" s="258" t="s">
        <v>1099</v>
      </c>
      <c r="CF182" s="258">
        <v>0.66666669999999995</v>
      </c>
      <c r="CG182" s="258" t="s">
        <v>1161</v>
      </c>
      <c r="CH182" s="258">
        <v>0</v>
      </c>
      <c r="CI182" s="258">
        <v>7</v>
      </c>
      <c r="CJ182" s="258" t="s">
        <v>1099</v>
      </c>
      <c r="CK182" s="258">
        <v>3</v>
      </c>
      <c r="CL182" s="258"/>
      <c r="CM182" s="258"/>
      <c r="CN182" s="258"/>
    </row>
    <row r="183" spans="1:92"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0"/>
      <c r="V183" s="258">
        <v>1</v>
      </c>
      <c r="W183" s="170"/>
      <c r="X183" s="258">
        <v>1</v>
      </c>
      <c r="Y183" s="170"/>
      <c r="Z183" s="37">
        <v>1</v>
      </c>
      <c r="AA183" s="170"/>
      <c r="AB183" s="199" t="s">
        <v>19</v>
      </c>
      <c r="AC183" s="196" t="s">
        <v>1154</v>
      </c>
      <c r="AD183" s="171" t="s">
        <v>837</v>
      </c>
      <c r="AE183" s="171" t="s">
        <v>1098</v>
      </c>
      <c r="AF183" s="171" t="s">
        <v>837</v>
      </c>
      <c r="AG183" s="196"/>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0">
        <v>0</v>
      </c>
      <c r="AZ183" s="291" t="s">
        <v>1098</v>
      </c>
      <c r="BA183" s="291" t="s">
        <v>1098</v>
      </c>
      <c r="BB183" s="280" t="s">
        <v>1161</v>
      </c>
      <c r="BC183" s="283" t="s">
        <v>1163</v>
      </c>
      <c r="BD183" s="283" t="s">
        <v>1163</v>
      </c>
      <c r="BE183" s="283">
        <v>-1</v>
      </c>
      <c r="BF183" s="283">
        <v>3.5855000000000001</v>
      </c>
      <c r="BG183" s="286">
        <v>0</v>
      </c>
      <c r="BH183" s="68"/>
      <c r="BI183" s="68"/>
      <c r="BJ183" s="78" t="s">
        <v>1161</v>
      </c>
      <c r="BK183" s="69"/>
      <c r="BL183" s="69"/>
      <c r="BM183" s="83">
        <v>-0.77710539999999995</v>
      </c>
      <c r="BN183" s="221">
        <v>4.4872430000000003</v>
      </c>
      <c r="BO183" s="223">
        <v>0</v>
      </c>
      <c r="BP183" s="223">
        <v>0</v>
      </c>
      <c r="BQ183" s="223">
        <v>0</v>
      </c>
      <c r="BR183" s="223" t="e">
        <v>#N/A</v>
      </c>
      <c r="BS183" s="227" t="e">
        <v>#N/A</v>
      </c>
      <c r="BT183" s="227" t="e">
        <v>#N/A</v>
      </c>
      <c r="BU183" s="227" t="e">
        <v>#N/A</v>
      </c>
      <c r="BV183" s="227" t="e">
        <v>#N/A</v>
      </c>
      <c r="BW183" s="223">
        <v>0</v>
      </c>
      <c r="BX183" s="223">
        <v>0</v>
      </c>
      <c r="BY183" s="223">
        <v>0</v>
      </c>
      <c r="BZ183" s="258" t="s">
        <v>1161</v>
      </c>
      <c r="CA183" s="258" t="s">
        <v>1162</v>
      </c>
      <c r="CB183" s="258">
        <v>50.74483</v>
      </c>
      <c r="CC183" s="275" t="s">
        <v>1162</v>
      </c>
      <c r="CD183" s="275">
        <v>33.255670000000002</v>
      </c>
      <c r="CE183" s="258">
        <v>0</v>
      </c>
      <c r="CF183" s="258">
        <v>0</v>
      </c>
      <c r="CG183" s="258" t="s">
        <v>1161</v>
      </c>
      <c r="CH183" s="258">
        <v>-1</v>
      </c>
      <c r="CI183" s="258">
        <v>432499.3</v>
      </c>
      <c r="CJ183" s="258">
        <v>0</v>
      </c>
      <c r="CK183" s="258">
        <v>0</v>
      </c>
      <c r="CL183" s="258"/>
      <c r="CM183" s="258"/>
      <c r="CN183" s="258"/>
    </row>
    <row r="184" spans="1:92"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0"/>
      <c r="V184" s="258">
        <v>1</v>
      </c>
      <c r="W184" s="170"/>
      <c r="X184" s="258">
        <v>1</v>
      </c>
      <c r="Y184" s="170"/>
      <c r="Z184" s="37">
        <v>1</v>
      </c>
      <c r="AA184" s="170"/>
      <c r="AB184" s="199" t="s">
        <v>19</v>
      </c>
      <c r="AC184" s="196" t="s">
        <v>1154</v>
      </c>
      <c r="AD184" s="171" t="s">
        <v>837</v>
      </c>
      <c r="AE184" s="171" t="s">
        <v>1098</v>
      </c>
      <c r="AF184" s="171" t="s">
        <v>837</v>
      </c>
      <c r="AG184" s="196"/>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0">
        <v>0</v>
      </c>
      <c r="AZ184" s="291" t="s">
        <v>1098</v>
      </c>
      <c r="BA184" s="291" t="s">
        <v>1098</v>
      </c>
      <c r="BB184" s="280"/>
      <c r="BC184" s="280"/>
      <c r="BD184" s="280"/>
      <c r="BE184" s="280"/>
      <c r="BF184" s="280"/>
      <c r="BG184" s="286">
        <v>0</v>
      </c>
      <c r="BH184" s="68"/>
      <c r="BI184" s="68"/>
      <c r="BJ184" s="78" t="s">
        <v>1161</v>
      </c>
      <c r="BK184" s="84">
        <v>-0.76202029999999998</v>
      </c>
      <c r="BL184" s="84">
        <v>3.8630420000000001</v>
      </c>
      <c r="BM184" s="69"/>
      <c r="BN184" s="31"/>
      <c r="BO184" s="223">
        <v>0</v>
      </c>
      <c r="BP184" s="223">
        <v>0</v>
      </c>
      <c r="BQ184" s="223">
        <v>0</v>
      </c>
      <c r="BR184" s="223" t="e">
        <v>#N/A</v>
      </c>
      <c r="BS184" s="227" t="e">
        <v>#N/A</v>
      </c>
      <c r="BT184" s="227" t="e">
        <v>#N/A</v>
      </c>
      <c r="BU184" s="227" t="e">
        <v>#N/A</v>
      </c>
      <c r="BV184" s="227" t="e">
        <v>#N/A</v>
      </c>
      <c r="BW184" s="223">
        <v>0</v>
      </c>
      <c r="BX184" s="223">
        <v>0</v>
      </c>
      <c r="BY184" s="223">
        <v>0</v>
      </c>
      <c r="BZ184" s="258" t="s">
        <v>1161</v>
      </c>
      <c r="CA184" s="258" t="s">
        <v>1162</v>
      </c>
      <c r="CB184" s="258">
        <v>37.812190000000001</v>
      </c>
      <c r="CC184" s="275" t="s">
        <v>1162</v>
      </c>
      <c r="CD184" s="275">
        <v>33.713209999999997</v>
      </c>
      <c r="CE184" s="258">
        <v>0</v>
      </c>
      <c r="CF184" s="258">
        <v>0</v>
      </c>
      <c r="CG184" s="258" t="s">
        <v>1161</v>
      </c>
      <c r="CH184" s="258">
        <v>-1</v>
      </c>
      <c r="CI184" s="258">
        <v>55.887</v>
      </c>
      <c r="CJ184" s="258">
        <v>0</v>
      </c>
      <c r="CK184" s="258">
        <v>0</v>
      </c>
      <c r="CL184" s="258"/>
      <c r="CM184" s="258"/>
      <c r="CN184" s="258"/>
    </row>
    <row r="185" spans="1:92" s="4" customFormat="1" ht="29.45" hidden="1" customHeight="1" thickBot="1" x14ac:dyDescent="0.3">
      <c r="A185" s="50" t="str">
        <f t="shared" si="13"/>
        <v>Indicator 189 - Max number of unpaid days for the last 4 unpaid instalments</v>
      </c>
      <c r="B185" s="22">
        <f t="shared" si="11"/>
        <v>189</v>
      </c>
      <c r="C185" s="6" t="s">
        <v>175</v>
      </c>
      <c r="D185" s="8" t="str">
        <f t="shared" si="10"/>
        <v>ID189</v>
      </c>
      <c r="E185" s="8"/>
      <c r="F185" s="210" t="s">
        <v>292</v>
      </c>
      <c r="G185" s="29" t="s">
        <v>175</v>
      </c>
      <c r="H185" s="30" t="s">
        <v>671</v>
      </c>
      <c r="I185" s="14" t="s">
        <v>18</v>
      </c>
      <c r="J185" s="10" t="s">
        <v>716</v>
      </c>
      <c r="K185" s="11" t="s">
        <v>704</v>
      </c>
      <c r="L185" s="9" t="s">
        <v>175</v>
      </c>
      <c r="M185" s="14" t="s">
        <v>787</v>
      </c>
      <c r="N185" s="28"/>
      <c r="O185" s="59"/>
      <c r="P185" s="59">
        <v>1</v>
      </c>
      <c r="Q185" s="59"/>
      <c r="R185" s="59">
        <v>1</v>
      </c>
      <c r="S185" s="59"/>
      <c r="T185" s="59"/>
      <c r="U185" s="170"/>
      <c r="V185" s="258"/>
      <c r="W185" s="170"/>
      <c r="X185" s="258">
        <v>1</v>
      </c>
      <c r="Y185" s="170"/>
      <c r="Z185" s="37"/>
      <c r="AA185" s="170"/>
      <c r="AB185" s="199" t="s">
        <v>12</v>
      </c>
      <c r="AC185" s="196" t="s">
        <v>1152</v>
      </c>
      <c r="AD185" s="171" t="s">
        <v>837</v>
      </c>
      <c r="AE185" s="171" t="s">
        <v>1098</v>
      </c>
      <c r="AF185" s="171" t="s">
        <v>837</v>
      </c>
      <c r="AG185" s="196"/>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0" t="s">
        <v>1098</v>
      </c>
      <c r="AZ185" s="291" t="s">
        <v>1098</v>
      </c>
      <c r="BA185" s="291" t="s">
        <v>1098</v>
      </c>
      <c r="BB185" s="280"/>
      <c r="BC185" s="280"/>
      <c r="BD185" s="280"/>
      <c r="BE185" s="280"/>
      <c r="BF185" s="280"/>
      <c r="BG185" s="286">
        <v>0</v>
      </c>
      <c r="BH185" s="68"/>
      <c r="BI185" s="68"/>
      <c r="BJ185" s="69"/>
      <c r="BK185" s="69"/>
      <c r="BL185" s="69"/>
      <c r="BM185" s="69"/>
      <c r="BN185" s="31"/>
      <c r="BO185" s="223">
        <v>0</v>
      </c>
      <c r="BP185" s="223">
        <v>0</v>
      </c>
      <c r="BQ185" s="223">
        <v>0</v>
      </c>
      <c r="BR185" s="223" t="e">
        <v>#N/A</v>
      </c>
      <c r="BS185" s="227" t="e">
        <v>#N/A</v>
      </c>
      <c r="BT185" s="227" t="e">
        <v>#N/A</v>
      </c>
      <c r="BU185" s="227" t="e">
        <v>#N/A</v>
      </c>
      <c r="BV185" s="227" t="e">
        <v>#N/A</v>
      </c>
      <c r="BW185" s="223">
        <v>0</v>
      </c>
      <c r="BX185" s="223">
        <v>0</v>
      </c>
      <c r="BY185" s="223">
        <v>0</v>
      </c>
      <c r="BZ185" s="258"/>
      <c r="CA185" s="258"/>
      <c r="CB185" s="258"/>
      <c r="CC185" s="275"/>
      <c r="CD185" s="275"/>
      <c r="CE185" s="258">
        <v>0</v>
      </c>
      <c r="CF185" s="258">
        <v>0</v>
      </c>
      <c r="CG185" s="258" t="s">
        <v>1161</v>
      </c>
      <c r="CH185" s="258" t="s">
        <v>1162</v>
      </c>
      <c r="CI185" s="258">
        <v>96</v>
      </c>
      <c r="CJ185" s="258">
        <v>0</v>
      </c>
      <c r="CK185" s="258">
        <v>0</v>
      </c>
      <c r="CL185" s="258"/>
      <c r="CM185" s="258"/>
      <c r="CN185" s="258"/>
    </row>
    <row r="186" spans="1:92" s="4" customFormat="1" ht="44.1" hidden="1" customHeight="1" thickBot="1" x14ac:dyDescent="0.3">
      <c r="A186" s="21" t="str">
        <f t="shared" si="13"/>
        <v>Indicator 190 - Amount of unpaid overdue - other contracts (no loans, no amortizing products)</v>
      </c>
      <c r="B186" s="271">
        <f t="shared" si="11"/>
        <v>190</v>
      </c>
      <c r="C186" s="6" t="s">
        <v>176</v>
      </c>
      <c r="D186" s="8" t="str">
        <f t="shared" si="10"/>
        <v>ID190</v>
      </c>
      <c r="E186" s="208"/>
      <c r="F186" s="214" t="s">
        <v>292</v>
      </c>
      <c r="G186" s="29" t="s">
        <v>176</v>
      </c>
      <c r="H186" s="30" t="s">
        <v>672</v>
      </c>
      <c r="I186" s="14" t="s">
        <v>18</v>
      </c>
      <c r="J186" s="10" t="s">
        <v>716</v>
      </c>
      <c r="K186" s="11" t="s">
        <v>704</v>
      </c>
      <c r="L186" s="9" t="s">
        <v>393</v>
      </c>
      <c r="M186" s="14" t="s">
        <v>788</v>
      </c>
      <c r="N186" s="28"/>
      <c r="O186" s="59"/>
      <c r="P186" s="59"/>
      <c r="Q186" s="59"/>
      <c r="R186" s="59">
        <v>1</v>
      </c>
      <c r="S186" s="59"/>
      <c r="T186" s="59">
        <v>1</v>
      </c>
      <c r="U186" s="170">
        <v>1</v>
      </c>
      <c r="V186" s="258">
        <v>1</v>
      </c>
      <c r="W186" s="170"/>
      <c r="X186" s="258"/>
      <c r="Y186" s="170"/>
      <c r="Z186" s="37"/>
      <c r="AA186" s="170"/>
      <c r="AB186" s="199" t="s">
        <v>12</v>
      </c>
      <c r="AC186" s="196" t="s">
        <v>1157</v>
      </c>
      <c r="AD186" s="171" t="s">
        <v>12</v>
      </c>
      <c r="AE186" s="171" t="s">
        <v>12</v>
      </c>
      <c r="AF186" s="171" t="s">
        <v>837</v>
      </c>
      <c r="AG186" s="196"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0" t="s">
        <v>1098</v>
      </c>
      <c r="AZ186" s="291" t="s">
        <v>1098</v>
      </c>
      <c r="BA186" s="291" t="s">
        <v>1098</v>
      </c>
      <c r="BB186" s="280"/>
      <c r="BC186" s="280"/>
      <c r="BD186" s="280"/>
      <c r="BE186" s="280"/>
      <c r="BF186" s="280"/>
      <c r="BG186" s="286" t="s">
        <v>1098</v>
      </c>
      <c r="BH186" s="68"/>
      <c r="BI186" s="68"/>
      <c r="BJ186" s="69"/>
      <c r="BK186" s="69"/>
      <c r="BL186" s="69"/>
      <c r="BM186" s="69"/>
      <c r="BN186" s="31"/>
      <c r="BO186" s="223">
        <v>0</v>
      </c>
      <c r="BP186" s="223">
        <v>0</v>
      </c>
      <c r="BQ186" s="223">
        <v>0</v>
      </c>
      <c r="BR186" s="223" t="s">
        <v>1161</v>
      </c>
      <c r="BS186" s="227" t="s">
        <v>1162</v>
      </c>
      <c r="BT186" s="227">
        <v>60547.87</v>
      </c>
      <c r="BU186" s="227" t="s">
        <v>1162</v>
      </c>
      <c r="BV186" s="227">
        <v>1803.37</v>
      </c>
      <c r="BW186" s="223">
        <v>0</v>
      </c>
      <c r="BX186" s="223">
        <v>0</v>
      </c>
      <c r="BY186" s="223">
        <v>0</v>
      </c>
      <c r="BZ186" s="258" t="s">
        <v>1161</v>
      </c>
      <c r="CA186" s="258" t="s">
        <v>1162</v>
      </c>
      <c r="CB186" s="258">
        <v>202404.4</v>
      </c>
      <c r="CC186" s="275" t="s">
        <v>1162</v>
      </c>
      <c r="CD186" s="275">
        <v>165868</v>
      </c>
      <c r="CE186" s="258">
        <v>0</v>
      </c>
      <c r="CF186" s="258">
        <v>0</v>
      </c>
      <c r="CG186" s="258" t="e">
        <v>#N/A</v>
      </c>
      <c r="CH186" s="258" t="e">
        <v>#N/A</v>
      </c>
      <c r="CI186" s="258" t="e">
        <v>#N/A</v>
      </c>
      <c r="CJ186" s="258">
        <v>0</v>
      </c>
      <c r="CK186" s="258">
        <v>0</v>
      </c>
      <c r="CL186" s="258"/>
      <c r="CM186" s="258"/>
      <c r="CN186" s="258"/>
    </row>
    <row r="187" spans="1:92" s="4" customFormat="1" ht="29.45" hidden="1" customHeight="1" thickBot="1" x14ac:dyDescent="0.3">
      <c r="A187" s="21" t="str">
        <f t="shared" si="13"/>
        <v>Indicator 191 - Amount of unpaid overdue - leasing contracts</v>
      </c>
      <c r="B187" s="22">
        <f t="shared" si="11"/>
        <v>191</v>
      </c>
      <c r="C187" s="6" t="s">
        <v>177</v>
      </c>
      <c r="D187" s="8" t="str">
        <f t="shared" si="10"/>
        <v>ID191</v>
      </c>
      <c r="E187" s="208"/>
      <c r="F187" s="214" t="s">
        <v>292</v>
      </c>
      <c r="G187" s="29" t="s">
        <v>177</v>
      </c>
      <c r="H187" s="30" t="s">
        <v>673</v>
      </c>
      <c r="I187" s="14" t="s">
        <v>18</v>
      </c>
      <c r="J187" s="10" t="s">
        <v>716</v>
      </c>
      <c r="K187" s="11" t="s">
        <v>704</v>
      </c>
      <c r="L187" s="9" t="s">
        <v>394</v>
      </c>
      <c r="M187" s="14" t="s">
        <v>789</v>
      </c>
      <c r="N187" s="28"/>
      <c r="O187" s="59"/>
      <c r="P187" s="59"/>
      <c r="Q187" s="59"/>
      <c r="R187" s="59"/>
      <c r="S187" s="59"/>
      <c r="T187" s="59">
        <v>1</v>
      </c>
      <c r="U187" s="170"/>
      <c r="V187" s="258">
        <v>1</v>
      </c>
      <c r="W187" s="170"/>
      <c r="X187" s="258"/>
      <c r="Y187" s="170"/>
      <c r="Z187" s="37"/>
      <c r="AA187" s="170"/>
      <c r="AB187" s="199" t="s">
        <v>12</v>
      </c>
      <c r="AC187" s="196" t="s">
        <v>1157</v>
      </c>
      <c r="AD187" s="171" t="s">
        <v>12</v>
      </c>
      <c r="AE187" s="171" t="s">
        <v>12</v>
      </c>
      <c r="AF187" s="171" t="s">
        <v>837</v>
      </c>
      <c r="AG187" s="196"/>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0" t="s">
        <v>1098</v>
      </c>
      <c r="AZ187" s="291" t="s">
        <v>1098</v>
      </c>
      <c r="BA187" s="291" t="s">
        <v>1098</v>
      </c>
      <c r="BB187" s="280"/>
      <c r="BC187" s="280"/>
      <c r="BD187" s="280"/>
      <c r="BE187" s="280"/>
      <c r="BF187" s="280"/>
      <c r="BG187" s="286" t="s">
        <v>1098</v>
      </c>
      <c r="BH187" s="68"/>
      <c r="BI187" s="68"/>
      <c r="BJ187" s="69"/>
      <c r="BK187" s="69"/>
      <c r="BL187" s="69"/>
      <c r="BM187" s="69"/>
      <c r="BN187" s="31"/>
      <c r="BO187" s="223">
        <v>0</v>
      </c>
      <c r="BP187" s="223">
        <v>0</v>
      </c>
      <c r="BQ187" s="223">
        <v>0</v>
      </c>
      <c r="BR187" s="223" t="s">
        <v>1162</v>
      </c>
      <c r="BS187" s="227" t="s">
        <v>1213</v>
      </c>
      <c r="BT187" s="227" t="s">
        <v>1213</v>
      </c>
      <c r="BU187" s="227" t="s">
        <v>1213</v>
      </c>
      <c r="BV187" s="227" t="s">
        <v>1213</v>
      </c>
      <c r="BW187" s="223">
        <v>0</v>
      </c>
      <c r="BX187" s="223">
        <v>0</v>
      </c>
      <c r="BY187" s="223">
        <v>0</v>
      </c>
      <c r="BZ187" s="258" t="s">
        <v>1161</v>
      </c>
      <c r="CA187" s="258" t="s">
        <v>1162</v>
      </c>
      <c r="CB187" s="258">
        <v>1680349</v>
      </c>
      <c r="CC187" s="275" t="s">
        <v>1162</v>
      </c>
      <c r="CD187" s="275">
        <v>410198</v>
      </c>
      <c r="CE187" s="258">
        <v>0</v>
      </c>
      <c r="CF187" s="258">
        <v>0</v>
      </c>
      <c r="CG187" s="258" t="e">
        <v>#N/A</v>
      </c>
      <c r="CH187" s="258" t="e">
        <v>#N/A</v>
      </c>
      <c r="CI187" s="258" t="e">
        <v>#N/A</v>
      </c>
      <c r="CJ187" s="258">
        <v>0</v>
      </c>
      <c r="CK187" s="258">
        <v>0</v>
      </c>
      <c r="CL187" s="258"/>
      <c r="CM187" s="258"/>
      <c r="CN187" s="258"/>
    </row>
    <row r="188" spans="1:92" s="4" customFormat="1" ht="29.45" customHeight="1" thickBot="1" x14ac:dyDescent="0.3">
      <c r="A188" s="21" t="str">
        <f t="shared" si="13"/>
        <v>Indicator 192 - Amount of unpaid overdue - amortizing products</v>
      </c>
      <c r="B188" s="271">
        <f t="shared" si="11"/>
        <v>192</v>
      </c>
      <c r="C188" s="6" t="s">
        <v>178</v>
      </c>
      <c r="D188" s="8" t="str">
        <f t="shared" si="10"/>
        <v>ID192</v>
      </c>
      <c r="E188" s="208"/>
      <c r="F188" s="214"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0"/>
      <c r="V188" s="258">
        <v>1</v>
      </c>
      <c r="W188" s="170"/>
      <c r="X188" s="258">
        <v>1</v>
      </c>
      <c r="Y188" s="170"/>
      <c r="Z188" s="37">
        <v>1</v>
      </c>
      <c r="AA188" s="170"/>
      <c r="AB188" s="199" t="s">
        <v>12</v>
      </c>
      <c r="AC188" s="196" t="s">
        <v>1157</v>
      </c>
      <c r="AD188" s="171" t="s">
        <v>12</v>
      </c>
      <c r="AE188" s="171" t="s">
        <v>12</v>
      </c>
      <c r="AF188" s="171" t="s">
        <v>837</v>
      </c>
      <c r="AG188" s="196"/>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0" t="s">
        <v>1098</v>
      </c>
      <c r="AZ188" s="291" t="s">
        <v>1098</v>
      </c>
      <c r="BA188" s="291" t="s">
        <v>1098</v>
      </c>
      <c r="BB188" s="280"/>
      <c r="BC188" s="280"/>
      <c r="BD188" s="280"/>
      <c r="BE188" s="280"/>
      <c r="BF188" s="280"/>
      <c r="BG188" s="286">
        <v>0</v>
      </c>
      <c r="BH188" s="68"/>
      <c r="BI188" s="68"/>
      <c r="BJ188" s="69"/>
      <c r="BK188" s="69"/>
      <c r="BL188" s="69"/>
      <c r="BM188" s="69"/>
      <c r="BN188" s="31"/>
      <c r="BO188" s="223">
        <v>0</v>
      </c>
      <c r="BP188" s="223">
        <v>0</v>
      </c>
      <c r="BQ188" s="223">
        <v>0</v>
      </c>
      <c r="BR188" s="223" t="s">
        <v>1161</v>
      </c>
      <c r="BS188" s="227" t="s">
        <v>1162</v>
      </c>
      <c r="BT188" s="227">
        <v>3204376</v>
      </c>
      <c r="BU188" s="227" t="s">
        <v>1162</v>
      </c>
      <c r="BV188" s="227">
        <v>2440.2199999999998</v>
      </c>
      <c r="BW188" s="223">
        <v>0</v>
      </c>
      <c r="BX188" s="223">
        <v>0</v>
      </c>
      <c r="BY188" s="223">
        <v>0</v>
      </c>
      <c r="BZ188" s="258" t="s">
        <v>1161</v>
      </c>
      <c r="CA188" s="258" t="s">
        <v>1162</v>
      </c>
      <c r="CB188" s="258">
        <v>1654.2439999999999</v>
      </c>
      <c r="CC188" s="275" t="s">
        <v>1162</v>
      </c>
      <c r="CD188" s="275">
        <v>344179.5</v>
      </c>
      <c r="CE188" s="258">
        <v>0</v>
      </c>
      <c r="CF188" s="258">
        <v>0</v>
      </c>
      <c r="CG188" s="258" t="s">
        <v>1161</v>
      </c>
      <c r="CH188" s="258" t="s">
        <v>1162</v>
      </c>
      <c r="CI188" s="258">
        <v>56891.7</v>
      </c>
      <c r="CJ188" s="258">
        <v>0</v>
      </c>
      <c r="CK188" s="258">
        <v>0</v>
      </c>
      <c r="CL188" s="258"/>
      <c r="CM188" s="258"/>
      <c r="CN188" s="258"/>
    </row>
    <row r="189" spans="1:92" s="4" customFormat="1" ht="29.1" customHeight="1" thickBot="1" x14ac:dyDescent="0.3">
      <c r="A189" s="21" t="str">
        <f t="shared" si="13"/>
        <v>Indicator 193 - Amount of unpaid overdue - loans</v>
      </c>
      <c r="B189" s="271">
        <f t="shared" si="11"/>
        <v>193</v>
      </c>
      <c r="C189" s="6" t="s">
        <v>179</v>
      </c>
      <c r="D189" s="8" t="str">
        <f t="shared" si="10"/>
        <v>ID193</v>
      </c>
      <c r="E189" s="208"/>
      <c r="F189" s="214"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0"/>
      <c r="V189" s="258">
        <v>1</v>
      </c>
      <c r="W189" s="170"/>
      <c r="X189" s="258">
        <v>1</v>
      </c>
      <c r="Y189" s="170"/>
      <c r="Z189" s="37">
        <v>1</v>
      </c>
      <c r="AA189" s="170"/>
      <c r="AB189" s="199" t="s">
        <v>12</v>
      </c>
      <c r="AC189" s="196" t="s">
        <v>1157</v>
      </c>
      <c r="AD189" s="171" t="s">
        <v>12</v>
      </c>
      <c r="AE189" s="171" t="s">
        <v>12</v>
      </c>
      <c r="AF189" s="171" t="s">
        <v>837</v>
      </c>
      <c r="AG189" s="196"/>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0">
        <v>0</v>
      </c>
      <c r="AZ189" s="291" t="s">
        <v>1098</v>
      </c>
      <c r="BA189" s="291" t="s">
        <v>1098</v>
      </c>
      <c r="BB189" s="280"/>
      <c r="BC189" s="280"/>
      <c r="BD189" s="280"/>
      <c r="BE189" s="280"/>
      <c r="BF189" s="280"/>
      <c r="BG189" s="286">
        <v>0</v>
      </c>
      <c r="BH189" s="68"/>
      <c r="BI189" s="68"/>
      <c r="BJ189" s="78" t="s">
        <v>1161</v>
      </c>
      <c r="BK189" s="80" t="s">
        <v>1162</v>
      </c>
      <c r="BL189" s="81">
        <v>10100000</v>
      </c>
      <c r="BM189" s="69"/>
      <c r="BN189" s="31"/>
      <c r="BO189" s="223">
        <v>0</v>
      </c>
      <c r="BP189" s="223">
        <v>0</v>
      </c>
      <c r="BQ189" s="223">
        <v>0</v>
      </c>
      <c r="BR189" s="223" t="s">
        <v>1161</v>
      </c>
      <c r="BS189" s="227" t="s">
        <v>1162</v>
      </c>
      <c r="BT189" s="227">
        <v>68799.97</v>
      </c>
      <c r="BU189" s="227" t="s">
        <v>1162</v>
      </c>
      <c r="BV189" s="227">
        <v>3275.79</v>
      </c>
      <c r="BW189" s="223">
        <v>0</v>
      </c>
      <c r="BX189" s="223">
        <v>0</v>
      </c>
      <c r="BY189" s="223">
        <v>0</v>
      </c>
      <c r="BZ189" s="258" t="s">
        <v>1161</v>
      </c>
      <c r="CA189" s="258" t="s">
        <v>1162</v>
      </c>
      <c r="CB189" s="258">
        <v>2342673</v>
      </c>
      <c r="CC189" s="275" t="s">
        <v>1162</v>
      </c>
      <c r="CD189" s="275">
        <v>486620.1</v>
      </c>
      <c r="CE189" s="258">
        <v>0</v>
      </c>
      <c r="CF189" s="258">
        <v>0</v>
      </c>
      <c r="CG189" s="258" t="s">
        <v>1162</v>
      </c>
      <c r="CH189" s="258" t="s">
        <v>1162</v>
      </c>
      <c r="CI189" s="258" t="s">
        <v>1162</v>
      </c>
      <c r="CJ189" s="258">
        <v>0</v>
      </c>
      <c r="CK189" s="258">
        <v>0</v>
      </c>
      <c r="CL189" s="258"/>
      <c r="CM189" s="258"/>
      <c r="CN189" s="258"/>
    </row>
    <row r="190" spans="1:92" s="4" customFormat="1" ht="44.1" hidden="1" customHeight="1" thickBot="1" x14ac:dyDescent="0.3">
      <c r="A190" s="50" t="str">
        <f t="shared" si="13"/>
        <v>Indicator 194 - Amount of unpaid instalments - other contracts (no loans, no amortizing products)</v>
      </c>
      <c r="B190" s="271">
        <f t="shared" si="11"/>
        <v>194</v>
      </c>
      <c r="C190" s="6" t="s">
        <v>180</v>
      </c>
      <c r="D190" s="8" t="str">
        <f t="shared" ref="D190:D221" si="14">CONCATENATE("ID",B190)</f>
        <v>ID194</v>
      </c>
      <c r="E190" s="208"/>
      <c r="F190" s="214" t="s">
        <v>292</v>
      </c>
      <c r="G190" s="29" t="s">
        <v>180</v>
      </c>
      <c r="H190" s="30" t="s">
        <v>676</v>
      </c>
      <c r="I190" s="14" t="s">
        <v>18</v>
      </c>
      <c r="J190" s="10" t="s">
        <v>716</v>
      </c>
      <c r="K190" s="11" t="s">
        <v>704</v>
      </c>
      <c r="L190" s="9" t="s">
        <v>397</v>
      </c>
      <c r="M190" s="14" t="s">
        <v>792</v>
      </c>
      <c r="N190" s="28"/>
      <c r="O190" s="59"/>
      <c r="P190" s="59"/>
      <c r="Q190" s="59"/>
      <c r="R190" s="59">
        <v>1</v>
      </c>
      <c r="S190" s="59"/>
      <c r="T190" s="59">
        <v>1</v>
      </c>
      <c r="U190" s="170"/>
      <c r="V190" s="258">
        <v>1</v>
      </c>
      <c r="W190" s="170">
        <v>1</v>
      </c>
      <c r="X190" s="258"/>
      <c r="Y190" s="170"/>
      <c r="Z190" s="37"/>
      <c r="AA190" s="170"/>
      <c r="AB190" s="199" t="s">
        <v>12</v>
      </c>
      <c r="AC190" s="196" t="s">
        <v>1157</v>
      </c>
      <c r="AD190" s="171" t="s">
        <v>12</v>
      </c>
      <c r="AE190" s="171" t="s">
        <v>12</v>
      </c>
      <c r="AF190" s="171" t="s">
        <v>837</v>
      </c>
      <c r="AG190" s="196"/>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0" t="s">
        <v>1098</v>
      </c>
      <c r="AZ190" s="291" t="s">
        <v>1098</v>
      </c>
      <c r="BA190" s="291" t="s">
        <v>1098</v>
      </c>
      <c r="BB190" s="280"/>
      <c r="BC190" s="280"/>
      <c r="BD190" s="280"/>
      <c r="BE190" s="280"/>
      <c r="BF190" s="280"/>
      <c r="BG190" s="286" t="s">
        <v>1098</v>
      </c>
      <c r="BH190" s="68"/>
      <c r="BI190" s="68"/>
      <c r="BJ190" s="69"/>
      <c r="BK190" s="69"/>
      <c r="BL190" s="69"/>
      <c r="BM190" s="69"/>
      <c r="BN190" s="31"/>
      <c r="BO190" s="223">
        <v>0</v>
      </c>
      <c r="BP190" s="223">
        <v>0</v>
      </c>
      <c r="BQ190" s="223">
        <v>0</v>
      </c>
      <c r="BR190" s="223" t="s">
        <v>1161</v>
      </c>
      <c r="BS190" s="227" t="s">
        <v>1162</v>
      </c>
      <c r="BT190" s="227">
        <v>60547.87</v>
      </c>
      <c r="BU190" s="227" t="s">
        <v>1162</v>
      </c>
      <c r="BV190" s="227">
        <v>1803.37</v>
      </c>
      <c r="BW190" s="223">
        <v>0</v>
      </c>
      <c r="BX190" s="223">
        <v>0</v>
      </c>
      <c r="BY190" s="223">
        <v>0</v>
      </c>
      <c r="BZ190" s="258" t="s">
        <v>1161</v>
      </c>
      <c r="CA190" s="258" t="s">
        <v>1162</v>
      </c>
      <c r="CB190" s="258">
        <v>185831.6</v>
      </c>
      <c r="CC190" s="275" t="s">
        <v>1162</v>
      </c>
      <c r="CD190" s="275">
        <v>165868</v>
      </c>
      <c r="CE190" s="258">
        <v>0</v>
      </c>
      <c r="CF190" s="258">
        <v>0</v>
      </c>
      <c r="CG190" s="258" t="e">
        <v>#N/A</v>
      </c>
      <c r="CH190" s="258" t="e">
        <v>#N/A</v>
      </c>
      <c r="CI190" s="258" t="e">
        <v>#N/A</v>
      </c>
      <c r="CJ190" s="258">
        <v>0</v>
      </c>
      <c r="CK190" s="258">
        <v>0</v>
      </c>
      <c r="CL190" s="258"/>
      <c r="CM190" s="258"/>
      <c r="CN190" s="258"/>
    </row>
    <row r="191" spans="1:92" s="4" customFormat="1" ht="29.45" hidden="1" customHeight="1" thickBot="1" x14ac:dyDescent="0.3">
      <c r="A191" s="50" t="str">
        <f t="shared" si="13"/>
        <v>Indicator 195 - Amount of unpaid instalments - leasing contracts</v>
      </c>
      <c r="B191" s="22">
        <f t="shared" ref="B191:B221" si="15">+B190+1</f>
        <v>195</v>
      </c>
      <c r="C191" s="6" t="s">
        <v>181</v>
      </c>
      <c r="D191" s="8" t="str">
        <f t="shared" si="14"/>
        <v>ID195</v>
      </c>
      <c r="E191" s="208"/>
      <c r="F191" s="214" t="s">
        <v>292</v>
      </c>
      <c r="G191" s="29" t="s">
        <v>181</v>
      </c>
      <c r="H191" s="30" t="s">
        <v>677</v>
      </c>
      <c r="I191" s="14" t="s">
        <v>18</v>
      </c>
      <c r="J191" s="10" t="s">
        <v>716</v>
      </c>
      <c r="K191" s="11" t="s">
        <v>704</v>
      </c>
      <c r="L191" s="9" t="s">
        <v>398</v>
      </c>
      <c r="M191" s="14" t="s">
        <v>793</v>
      </c>
      <c r="N191" s="28"/>
      <c r="O191" s="59"/>
      <c r="P191" s="59"/>
      <c r="Q191" s="59"/>
      <c r="R191" s="59"/>
      <c r="S191" s="59"/>
      <c r="T191" s="59">
        <v>1</v>
      </c>
      <c r="U191" s="170"/>
      <c r="V191" s="258">
        <v>1</v>
      </c>
      <c r="W191" s="170">
        <v>1</v>
      </c>
      <c r="X191" s="258"/>
      <c r="Y191" s="170"/>
      <c r="Z191" s="37"/>
      <c r="AA191" s="170"/>
      <c r="AB191" s="199" t="s">
        <v>12</v>
      </c>
      <c r="AC191" s="196" t="s">
        <v>1157</v>
      </c>
      <c r="AD191" s="171" t="s">
        <v>12</v>
      </c>
      <c r="AE191" s="171" t="s">
        <v>12</v>
      </c>
      <c r="AF191" s="171" t="s">
        <v>837</v>
      </c>
      <c r="AG191" s="196"/>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0" t="s">
        <v>1098</v>
      </c>
      <c r="AZ191" s="291" t="s">
        <v>1098</v>
      </c>
      <c r="BA191" s="291" t="s">
        <v>1098</v>
      </c>
      <c r="BB191" s="280"/>
      <c r="BC191" s="280"/>
      <c r="BD191" s="280"/>
      <c r="BE191" s="280"/>
      <c r="BF191" s="280"/>
      <c r="BG191" s="286" t="s">
        <v>1098</v>
      </c>
      <c r="BH191" s="68"/>
      <c r="BI191" s="68"/>
      <c r="BJ191" s="69"/>
      <c r="BK191" s="69"/>
      <c r="BL191" s="69"/>
      <c r="BM191" s="69"/>
      <c r="BN191" s="31"/>
      <c r="BO191" s="223">
        <v>0</v>
      </c>
      <c r="BP191" s="223">
        <v>0</v>
      </c>
      <c r="BQ191" s="223">
        <v>0</v>
      </c>
      <c r="BR191" s="223" t="s">
        <v>1162</v>
      </c>
      <c r="BS191" s="227" t="s">
        <v>1213</v>
      </c>
      <c r="BT191" s="227" t="s">
        <v>1213</v>
      </c>
      <c r="BU191" s="227" t="s">
        <v>1213</v>
      </c>
      <c r="BV191" s="227" t="s">
        <v>1213</v>
      </c>
      <c r="BW191" s="223">
        <v>0</v>
      </c>
      <c r="BX191" s="223">
        <v>0</v>
      </c>
      <c r="BY191" s="223">
        <v>0</v>
      </c>
      <c r="BZ191" s="258" t="s">
        <v>1161</v>
      </c>
      <c r="CA191" s="258" t="s">
        <v>1162</v>
      </c>
      <c r="CB191" s="258">
        <v>1634049</v>
      </c>
      <c r="CC191" s="275" t="s">
        <v>1162</v>
      </c>
      <c r="CD191" s="275">
        <v>408591.2</v>
      </c>
      <c r="CE191" s="258">
        <v>0</v>
      </c>
      <c r="CF191" s="258">
        <v>0</v>
      </c>
      <c r="CG191" s="258" t="e">
        <v>#N/A</v>
      </c>
      <c r="CH191" s="258" t="e">
        <v>#N/A</v>
      </c>
      <c r="CI191" s="258" t="e">
        <v>#N/A</v>
      </c>
      <c r="CJ191" s="258">
        <v>0</v>
      </c>
      <c r="CK191" s="258">
        <v>0</v>
      </c>
      <c r="CL191" s="258"/>
      <c r="CM191" s="258"/>
      <c r="CN191" s="258"/>
    </row>
    <row r="192" spans="1:92" s="4" customFormat="1" ht="29.1" customHeight="1" thickBot="1" x14ac:dyDescent="0.3">
      <c r="A192" s="50" t="str">
        <f t="shared" si="13"/>
        <v>Indicator 196 - Amount of unpaid instalments - amortizing products</v>
      </c>
      <c r="B192" s="271">
        <f t="shared" si="15"/>
        <v>196</v>
      </c>
      <c r="C192" s="6" t="s">
        <v>182</v>
      </c>
      <c r="D192" s="8" t="str">
        <f t="shared" si="14"/>
        <v>ID196</v>
      </c>
      <c r="E192" s="208"/>
      <c r="F192" s="214"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0"/>
      <c r="V192" s="258">
        <v>1</v>
      </c>
      <c r="W192" s="170">
        <v>1</v>
      </c>
      <c r="X192" s="258">
        <v>1</v>
      </c>
      <c r="Y192" s="170"/>
      <c r="Z192" s="37">
        <v>1</v>
      </c>
      <c r="AA192" s="170"/>
      <c r="AB192" s="199" t="s">
        <v>12</v>
      </c>
      <c r="AC192" s="196" t="s">
        <v>1157</v>
      </c>
      <c r="AD192" s="171" t="s">
        <v>12</v>
      </c>
      <c r="AE192" s="171" t="s">
        <v>12</v>
      </c>
      <c r="AF192" s="171" t="s">
        <v>837</v>
      </c>
      <c r="AG192" s="196"/>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0" t="s">
        <v>1098</v>
      </c>
      <c r="AZ192" s="291" t="s">
        <v>1098</v>
      </c>
      <c r="BA192" s="291" t="s">
        <v>1098</v>
      </c>
      <c r="BB192" s="280"/>
      <c r="BC192" s="280"/>
      <c r="BD192" s="280"/>
      <c r="BE192" s="280"/>
      <c r="BF192" s="280"/>
      <c r="BG192" s="286">
        <v>0</v>
      </c>
      <c r="BH192" s="68"/>
      <c r="BI192" s="68"/>
      <c r="BJ192" s="69"/>
      <c r="BK192" s="69"/>
      <c r="BL192" s="69"/>
      <c r="BM192" s="69"/>
      <c r="BN192" s="31"/>
      <c r="BO192" s="223">
        <v>0</v>
      </c>
      <c r="BP192" s="223">
        <v>0</v>
      </c>
      <c r="BQ192" s="223">
        <v>0</v>
      </c>
      <c r="BR192" s="223" t="s">
        <v>1161</v>
      </c>
      <c r="BS192" s="227" t="s">
        <v>1162</v>
      </c>
      <c r="BT192" s="227">
        <v>3204376</v>
      </c>
      <c r="BU192" s="227" t="s">
        <v>1162</v>
      </c>
      <c r="BV192" s="227">
        <v>2440.2199999999998</v>
      </c>
      <c r="BW192" s="223">
        <v>0</v>
      </c>
      <c r="BX192" s="223">
        <v>0</v>
      </c>
      <c r="BY192" s="223">
        <v>0</v>
      </c>
      <c r="BZ192" s="258" t="s">
        <v>1161</v>
      </c>
      <c r="CA192" s="258" t="s">
        <v>1162</v>
      </c>
      <c r="CB192" s="258">
        <v>1300</v>
      </c>
      <c r="CC192" s="275" t="s">
        <v>1162</v>
      </c>
      <c r="CD192" s="275">
        <v>17500000</v>
      </c>
      <c r="CE192" s="258">
        <v>0</v>
      </c>
      <c r="CF192" s="258">
        <v>0</v>
      </c>
      <c r="CG192" s="258" t="s">
        <v>1161</v>
      </c>
      <c r="CH192" s="258" t="s">
        <v>1162</v>
      </c>
      <c r="CI192" s="258">
        <v>56298.39</v>
      </c>
      <c r="CJ192" s="258">
        <v>0</v>
      </c>
      <c r="CK192" s="258">
        <v>0</v>
      </c>
      <c r="CL192" s="258"/>
      <c r="CM192" s="258"/>
      <c r="CN192" s="258"/>
    </row>
    <row r="193" spans="1:92" s="4" customFormat="1" ht="29.45" customHeight="1" thickBot="1" x14ac:dyDescent="0.3">
      <c r="A193" s="21" t="str">
        <f t="shared" si="13"/>
        <v>Indicator 197 - Amount of unpaid instalments - loans</v>
      </c>
      <c r="B193" s="271">
        <f t="shared" si="15"/>
        <v>197</v>
      </c>
      <c r="C193" s="6" t="s">
        <v>183</v>
      </c>
      <c r="D193" s="8" t="str">
        <f t="shared" si="14"/>
        <v>ID197</v>
      </c>
      <c r="E193" s="208"/>
      <c r="F193" s="214"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0"/>
      <c r="V193" s="258">
        <v>1</v>
      </c>
      <c r="W193" s="170"/>
      <c r="X193" s="258">
        <v>1</v>
      </c>
      <c r="Y193" s="170"/>
      <c r="Z193" s="37">
        <v>1</v>
      </c>
      <c r="AA193" s="170"/>
      <c r="AB193" s="199" t="s">
        <v>12</v>
      </c>
      <c r="AC193" s="196" t="s">
        <v>1157</v>
      </c>
      <c r="AD193" s="171" t="s">
        <v>12</v>
      </c>
      <c r="AE193" s="171" t="s">
        <v>12</v>
      </c>
      <c r="AF193" s="171" t="s">
        <v>837</v>
      </c>
      <c r="AG193" s="196"/>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0">
        <v>0</v>
      </c>
      <c r="AZ193" s="291" t="s">
        <v>1098</v>
      </c>
      <c r="BA193" s="291" t="s">
        <v>1098</v>
      </c>
      <c r="BB193" s="280"/>
      <c r="BC193" s="280"/>
      <c r="BD193" s="280"/>
      <c r="BE193" s="280"/>
      <c r="BF193" s="280"/>
      <c r="BG193" s="286">
        <v>0</v>
      </c>
      <c r="BH193" s="68"/>
      <c r="BI193" s="68"/>
      <c r="BJ193" s="69"/>
      <c r="BK193" s="69"/>
      <c r="BL193" s="69"/>
      <c r="BM193" s="69"/>
      <c r="BN193" s="31"/>
      <c r="BO193" s="223">
        <v>0</v>
      </c>
      <c r="BP193" s="223">
        <v>0</v>
      </c>
      <c r="BQ193" s="223">
        <v>0</v>
      </c>
      <c r="BR193" s="223" t="s">
        <v>1161</v>
      </c>
      <c r="BS193" s="227" t="s">
        <v>1162</v>
      </c>
      <c r="BT193" s="227">
        <v>68799.97</v>
      </c>
      <c r="BU193" s="227" t="s">
        <v>1162</v>
      </c>
      <c r="BV193" s="227">
        <v>3275.79</v>
      </c>
      <c r="BW193" s="223">
        <v>0</v>
      </c>
      <c r="BX193" s="223">
        <v>0</v>
      </c>
      <c r="BY193" s="223">
        <v>0</v>
      </c>
      <c r="BZ193" s="258" t="s">
        <v>1161</v>
      </c>
      <c r="CA193" s="258" t="s">
        <v>1162</v>
      </c>
      <c r="CB193" s="258">
        <v>2264027</v>
      </c>
      <c r="CC193" s="275" t="s">
        <v>1162</v>
      </c>
      <c r="CD193" s="275">
        <v>487181.9</v>
      </c>
      <c r="CE193" s="258">
        <v>0</v>
      </c>
      <c r="CF193" s="258">
        <v>0</v>
      </c>
      <c r="CG193" s="258" t="s">
        <v>1162</v>
      </c>
      <c r="CH193" s="258" t="s">
        <v>1162</v>
      </c>
      <c r="CI193" s="258" t="s">
        <v>1162</v>
      </c>
      <c r="CJ193" s="258">
        <v>0</v>
      </c>
      <c r="CK193" s="258">
        <v>0</v>
      </c>
      <c r="CL193" s="258"/>
      <c r="CM193" s="258"/>
      <c r="CN193" s="258"/>
    </row>
    <row r="194" spans="1:92" s="4" customFormat="1" ht="58.35" hidden="1" customHeight="1" thickBot="1" x14ac:dyDescent="0.3">
      <c r="A194" s="49" t="str">
        <f t="shared" si="13"/>
        <v>Indicator 198 - Overdue amount/approved amount - other contracts (no loans, no amortizing products)</v>
      </c>
      <c r="B194" s="271">
        <f t="shared" si="15"/>
        <v>198</v>
      </c>
      <c r="C194" s="6" t="s">
        <v>184</v>
      </c>
      <c r="D194" s="8" t="str">
        <f t="shared" si="14"/>
        <v>ID198</v>
      </c>
      <c r="E194" s="208"/>
      <c r="F194" s="214" t="s">
        <v>292</v>
      </c>
      <c r="G194" s="29" t="s">
        <v>184</v>
      </c>
      <c r="H194" s="30" t="s">
        <v>680</v>
      </c>
      <c r="I194" s="14" t="s">
        <v>18</v>
      </c>
      <c r="J194" s="10" t="s">
        <v>716</v>
      </c>
      <c r="K194" s="11" t="s">
        <v>704</v>
      </c>
      <c r="L194" s="9" t="s">
        <v>465</v>
      </c>
      <c r="M194" s="14" t="s">
        <v>737</v>
      </c>
      <c r="N194" s="28"/>
      <c r="O194" s="59"/>
      <c r="P194" s="59"/>
      <c r="Q194" s="59"/>
      <c r="R194" s="59">
        <v>1</v>
      </c>
      <c r="S194" s="59"/>
      <c r="T194" s="59">
        <v>1</v>
      </c>
      <c r="U194" s="170"/>
      <c r="V194" s="258"/>
      <c r="W194" s="170"/>
      <c r="X194" s="258"/>
      <c r="Y194" s="170"/>
      <c r="Z194" s="37"/>
      <c r="AA194" s="170"/>
      <c r="AB194" s="199" t="s">
        <v>19</v>
      </c>
      <c r="AC194" s="196" t="s">
        <v>1154</v>
      </c>
      <c r="AD194" s="171" t="s">
        <v>12</v>
      </c>
      <c r="AE194" s="171" t="s">
        <v>12</v>
      </c>
      <c r="AF194" s="171" t="s">
        <v>837</v>
      </c>
      <c r="AG194" s="196"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0" t="s">
        <v>1098</v>
      </c>
      <c r="AZ194" s="291" t="s">
        <v>1098</v>
      </c>
      <c r="BA194" s="291" t="s">
        <v>1098</v>
      </c>
      <c r="BB194" s="280"/>
      <c r="BC194" s="280"/>
      <c r="BD194" s="280"/>
      <c r="BE194" s="280"/>
      <c r="BF194" s="280"/>
      <c r="BG194" s="286" t="s">
        <v>1098</v>
      </c>
      <c r="BH194" s="68"/>
      <c r="BI194" s="68"/>
      <c r="BJ194" s="69"/>
      <c r="BK194" s="69"/>
      <c r="BL194" s="69"/>
      <c r="BM194" s="69"/>
      <c r="BN194" s="31"/>
      <c r="BO194" s="223">
        <v>0</v>
      </c>
      <c r="BP194" s="223">
        <v>0</v>
      </c>
      <c r="BQ194" s="223">
        <v>0</v>
      </c>
      <c r="BR194" s="223" t="s">
        <v>1161</v>
      </c>
      <c r="BS194" s="227" t="s">
        <v>1162</v>
      </c>
      <c r="BT194" s="227">
        <v>9.6045999999999996E-3</v>
      </c>
      <c r="BU194" s="227" t="s">
        <v>1162</v>
      </c>
      <c r="BV194" s="227">
        <v>8.8038999999999999E-3</v>
      </c>
      <c r="BW194" s="223">
        <v>0</v>
      </c>
      <c r="BX194" s="223">
        <v>0</v>
      </c>
      <c r="BY194" s="223">
        <v>0</v>
      </c>
      <c r="BZ194" s="258"/>
      <c r="CA194" s="258"/>
      <c r="CB194" s="258"/>
      <c r="CC194" s="275"/>
      <c r="CD194" s="275"/>
      <c r="CE194" s="258">
        <v>0</v>
      </c>
      <c r="CF194" s="258">
        <v>0</v>
      </c>
      <c r="CG194" s="258" t="e">
        <v>#N/A</v>
      </c>
      <c r="CH194" s="258" t="e">
        <v>#N/A</v>
      </c>
      <c r="CI194" s="258" t="e">
        <v>#N/A</v>
      </c>
      <c r="CJ194" s="258">
        <v>0</v>
      </c>
      <c r="CK194" s="258">
        <v>0</v>
      </c>
      <c r="CL194" s="258"/>
      <c r="CM194" s="258"/>
      <c r="CN194" s="258"/>
    </row>
    <row r="195" spans="1:92" s="4" customFormat="1" ht="47.45" hidden="1" customHeight="1" thickBot="1" x14ac:dyDescent="0.3">
      <c r="A195" s="21" t="str">
        <f t="shared" si="13"/>
        <v>Indicator 199 - Overdue amount/approved amount - leasing contracts</v>
      </c>
      <c r="B195" s="22">
        <f t="shared" si="15"/>
        <v>199</v>
      </c>
      <c r="C195" s="6" t="s">
        <v>185</v>
      </c>
      <c r="D195" s="8" t="str">
        <f t="shared" si="14"/>
        <v>ID199</v>
      </c>
      <c r="E195" s="208"/>
      <c r="F195" s="214" t="s">
        <v>292</v>
      </c>
      <c r="G195" s="29" t="s">
        <v>185</v>
      </c>
      <c r="H195" s="30" t="s">
        <v>681</v>
      </c>
      <c r="I195" s="14" t="s">
        <v>18</v>
      </c>
      <c r="J195" s="10" t="s">
        <v>716</v>
      </c>
      <c r="K195" s="11" t="s">
        <v>704</v>
      </c>
      <c r="L195" s="9" t="s">
        <v>466</v>
      </c>
      <c r="M195" s="14" t="s">
        <v>733</v>
      </c>
      <c r="N195" s="28"/>
      <c r="O195" s="59"/>
      <c r="P195" s="59"/>
      <c r="Q195" s="59"/>
      <c r="R195" s="59"/>
      <c r="S195" s="59"/>
      <c r="T195" s="59">
        <v>1</v>
      </c>
      <c r="U195" s="170"/>
      <c r="V195" s="258"/>
      <c r="W195" s="170"/>
      <c r="X195" s="258"/>
      <c r="Y195" s="170"/>
      <c r="Z195" s="37"/>
      <c r="AA195" s="170"/>
      <c r="AB195" s="199" t="s">
        <v>19</v>
      </c>
      <c r="AC195" s="196" t="s">
        <v>1154</v>
      </c>
      <c r="AD195" s="171" t="s">
        <v>12</v>
      </c>
      <c r="AE195" s="171" t="s">
        <v>12</v>
      </c>
      <c r="AF195" s="171" t="s">
        <v>837</v>
      </c>
      <c r="AG195" s="196"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0" t="s">
        <v>1098</v>
      </c>
      <c r="AZ195" s="291" t="s">
        <v>1098</v>
      </c>
      <c r="BA195" s="291" t="s">
        <v>1098</v>
      </c>
      <c r="BB195" s="280"/>
      <c r="BC195" s="280"/>
      <c r="BD195" s="280"/>
      <c r="BE195" s="280"/>
      <c r="BF195" s="280"/>
      <c r="BG195" s="286" t="s">
        <v>1098</v>
      </c>
      <c r="BH195" s="68"/>
      <c r="BI195" s="68"/>
      <c r="BJ195" s="69"/>
      <c r="BK195" s="69"/>
      <c r="BL195" s="69"/>
      <c r="BM195" s="69"/>
      <c r="BN195" s="31"/>
      <c r="BO195" s="223">
        <v>0</v>
      </c>
      <c r="BP195" s="223">
        <v>0</v>
      </c>
      <c r="BQ195" s="223">
        <v>0</v>
      </c>
      <c r="BR195" s="223" t="s">
        <v>1162</v>
      </c>
      <c r="BS195" s="227" t="s">
        <v>1213</v>
      </c>
      <c r="BT195" s="227" t="s">
        <v>1213</v>
      </c>
      <c r="BU195" s="227" t="s">
        <v>1213</v>
      </c>
      <c r="BV195" s="227" t="s">
        <v>1213</v>
      </c>
      <c r="BW195" s="223">
        <v>0</v>
      </c>
      <c r="BX195" s="223">
        <v>0</v>
      </c>
      <c r="BY195" s="223">
        <v>0</v>
      </c>
      <c r="BZ195" s="258"/>
      <c r="CA195" s="258"/>
      <c r="CB195" s="258"/>
      <c r="CC195" s="275"/>
      <c r="CD195" s="275"/>
      <c r="CE195" s="258">
        <v>0</v>
      </c>
      <c r="CF195" s="258">
        <v>0</v>
      </c>
      <c r="CG195" s="258" t="e">
        <v>#N/A</v>
      </c>
      <c r="CH195" s="258" t="e">
        <v>#N/A</v>
      </c>
      <c r="CI195" s="258" t="e">
        <v>#N/A</v>
      </c>
      <c r="CJ195" s="258">
        <v>0</v>
      </c>
      <c r="CK195" s="258">
        <v>0</v>
      </c>
      <c r="CL195" s="258"/>
      <c r="CM195" s="258"/>
      <c r="CN195" s="258"/>
    </row>
    <row r="196" spans="1:92" s="4" customFormat="1" ht="47.45" customHeight="1" thickBot="1" x14ac:dyDescent="0.3">
      <c r="A196" s="21" t="str">
        <f t="shared" si="13"/>
        <v>Indicator 200 - Overdue amount/approved amount - amortizing products</v>
      </c>
      <c r="B196" s="271">
        <f t="shared" si="15"/>
        <v>200</v>
      </c>
      <c r="C196" s="6" t="s">
        <v>186</v>
      </c>
      <c r="D196" s="8" t="str">
        <f t="shared" si="14"/>
        <v>ID200</v>
      </c>
      <c r="E196" s="208"/>
      <c r="F196" s="214"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0"/>
      <c r="V196" s="258"/>
      <c r="W196" s="170"/>
      <c r="X196" s="258">
        <v>1</v>
      </c>
      <c r="Y196" s="170"/>
      <c r="Z196" s="37">
        <v>1</v>
      </c>
      <c r="AA196" s="170"/>
      <c r="AB196" s="199" t="s">
        <v>19</v>
      </c>
      <c r="AC196" s="196" t="s">
        <v>1154</v>
      </c>
      <c r="AD196" s="171" t="s">
        <v>12</v>
      </c>
      <c r="AE196" s="171" t="s">
        <v>12</v>
      </c>
      <c r="AF196" s="171" t="s">
        <v>837</v>
      </c>
      <c r="AG196" s="202"/>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0" t="s">
        <v>1098</v>
      </c>
      <c r="AZ196" s="291" t="s">
        <v>1098</v>
      </c>
      <c r="BA196" s="291" t="s">
        <v>1098</v>
      </c>
      <c r="BB196" s="280"/>
      <c r="BC196" s="280"/>
      <c r="BD196" s="280"/>
      <c r="BE196" s="280"/>
      <c r="BF196" s="280"/>
      <c r="BG196" s="286">
        <v>0</v>
      </c>
      <c r="BH196" s="68"/>
      <c r="BI196" s="68"/>
      <c r="BJ196" s="69"/>
      <c r="BK196" s="69"/>
      <c r="BL196" s="69"/>
      <c r="BM196" s="69"/>
      <c r="BN196" s="31"/>
      <c r="BO196" s="223">
        <v>0</v>
      </c>
      <c r="BP196" s="223">
        <v>0</v>
      </c>
      <c r="BQ196" s="223">
        <v>0</v>
      </c>
      <c r="BR196" s="223" t="s">
        <v>1161</v>
      </c>
      <c r="BS196" s="227" t="s">
        <v>1162</v>
      </c>
      <c r="BT196" s="227">
        <v>0.27492830000000001</v>
      </c>
      <c r="BU196" s="227" t="s">
        <v>1162</v>
      </c>
      <c r="BV196" s="227">
        <v>5.2581700000000002E-2</v>
      </c>
      <c r="BW196" s="223">
        <v>0</v>
      </c>
      <c r="BX196" s="223">
        <v>0</v>
      </c>
      <c r="BY196" s="223">
        <v>0</v>
      </c>
      <c r="BZ196" s="258"/>
      <c r="CA196" s="258"/>
      <c r="CB196" s="258"/>
      <c r="CC196" s="275"/>
      <c r="CD196" s="275"/>
      <c r="CE196" s="258">
        <v>0</v>
      </c>
      <c r="CF196" s="258">
        <v>0</v>
      </c>
      <c r="CG196" s="258" t="s">
        <v>1161</v>
      </c>
      <c r="CH196" s="258" t="s">
        <v>1162</v>
      </c>
      <c r="CI196" s="258">
        <v>0.1354398</v>
      </c>
      <c r="CJ196" s="258">
        <v>0</v>
      </c>
      <c r="CK196" s="258">
        <v>0</v>
      </c>
      <c r="CL196" s="258"/>
      <c r="CM196" s="258"/>
      <c r="CN196" s="258"/>
    </row>
    <row r="197" spans="1:92" s="4" customFormat="1" ht="47.45" customHeight="1" thickBot="1" x14ac:dyDescent="0.3">
      <c r="A197" s="21" t="str">
        <f t="shared" si="13"/>
        <v>Indicator 201 - Overdue amount/Approved amount for loans</v>
      </c>
      <c r="B197" s="271">
        <f t="shared" si="15"/>
        <v>201</v>
      </c>
      <c r="C197" s="6" t="s">
        <v>187</v>
      </c>
      <c r="D197" s="8" t="str">
        <f t="shared" si="14"/>
        <v>ID201</v>
      </c>
      <c r="E197" s="208"/>
      <c r="F197" s="214"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0">
        <v>1</v>
      </c>
      <c r="V197" s="258">
        <v>1</v>
      </c>
      <c r="W197" s="170"/>
      <c r="X197" s="258">
        <v>1</v>
      </c>
      <c r="Y197" s="170">
        <v>1</v>
      </c>
      <c r="Z197" s="37">
        <v>1</v>
      </c>
      <c r="AA197" s="170"/>
      <c r="AB197" s="199" t="s">
        <v>19</v>
      </c>
      <c r="AC197" s="196" t="s">
        <v>1154</v>
      </c>
      <c r="AD197" s="171" t="s">
        <v>12</v>
      </c>
      <c r="AE197" s="171" t="s">
        <v>12</v>
      </c>
      <c r="AF197" s="171" t="s">
        <v>837</v>
      </c>
      <c r="AG197" s="196"/>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0">
        <v>0</v>
      </c>
      <c r="AZ197" s="291" t="s">
        <v>1098</v>
      </c>
      <c r="BA197" s="291" t="s">
        <v>1098</v>
      </c>
      <c r="BB197" s="280"/>
      <c r="BC197" s="280"/>
      <c r="BD197" s="280"/>
      <c r="BE197" s="280"/>
      <c r="BF197" s="280"/>
      <c r="BG197" s="286">
        <v>0</v>
      </c>
      <c r="BH197" s="68"/>
      <c r="BI197" s="68"/>
      <c r="BJ197" s="69"/>
      <c r="BK197" s="69"/>
      <c r="BL197" s="69"/>
      <c r="BM197" s="69"/>
      <c r="BN197" s="31"/>
      <c r="BO197" s="223">
        <v>0</v>
      </c>
      <c r="BP197" s="223">
        <v>0</v>
      </c>
      <c r="BQ197" s="223">
        <v>0</v>
      </c>
      <c r="BR197" s="223" t="s">
        <v>1161</v>
      </c>
      <c r="BS197" s="227" t="s">
        <v>1162</v>
      </c>
      <c r="BT197" s="227">
        <v>4.6794099999999998E-2</v>
      </c>
      <c r="BU197" s="227" t="s">
        <v>1162</v>
      </c>
      <c r="BV197" s="227">
        <v>4.0693899999999998E-2</v>
      </c>
      <c r="BW197" s="223">
        <v>0</v>
      </c>
      <c r="BX197" s="223">
        <v>0</v>
      </c>
      <c r="BY197" s="223">
        <v>0</v>
      </c>
      <c r="BZ197" s="258" t="s">
        <v>1161</v>
      </c>
      <c r="CA197" s="258" t="s">
        <v>1162</v>
      </c>
      <c r="CB197" s="258">
        <v>13884</v>
      </c>
      <c r="CC197" s="275" t="s">
        <v>1162</v>
      </c>
      <c r="CD197" s="275">
        <v>1.1399999999999999E-5</v>
      </c>
      <c r="CE197" s="258">
        <v>0</v>
      </c>
      <c r="CF197" s="258">
        <v>0</v>
      </c>
      <c r="CG197" s="258" t="s">
        <v>1162</v>
      </c>
      <c r="CH197" s="258" t="s">
        <v>1162</v>
      </c>
      <c r="CI197" s="258" t="s">
        <v>1162</v>
      </c>
      <c r="CJ197" s="258">
        <v>0</v>
      </c>
      <c r="CK197" s="258">
        <v>0</v>
      </c>
      <c r="CL197" s="258"/>
      <c r="CM197" s="258"/>
      <c r="CN197" s="258"/>
    </row>
    <row r="198" spans="1:92" s="4" customFormat="1" ht="69.599999999999994" hidden="1" customHeight="1" thickBot="1" x14ac:dyDescent="0.3">
      <c r="A198" s="49" t="str">
        <f t="shared" si="13"/>
        <v>Indicator 202 - Overdue amount/initial approved amount - other contracts (no loans, no amortizing products)</v>
      </c>
      <c r="B198" s="22">
        <f t="shared" si="15"/>
        <v>202</v>
      </c>
      <c r="C198" s="6" t="s">
        <v>188</v>
      </c>
      <c r="D198" s="8" t="str">
        <f t="shared" si="14"/>
        <v>ID202</v>
      </c>
      <c r="E198" s="208"/>
      <c r="F198" s="214" t="s">
        <v>292</v>
      </c>
      <c r="G198" s="29" t="s">
        <v>188</v>
      </c>
      <c r="H198" s="30" t="s">
        <v>684</v>
      </c>
      <c r="I198" s="14" t="s">
        <v>18</v>
      </c>
      <c r="J198" s="10" t="s">
        <v>716</v>
      </c>
      <c r="K198" s="11" t="s">
        <v>704</v>
      </c>
      <c r="L198" s="9" t="s">
        <v>469</v>
      </c>
      <c r="M198" s="14" t="s">
        <v>804</v>
      </c>
      <c r="N198" s="28"/>
      <c r="O198" s="59"/>
      <c r="P198" s="59"/>
      <c r="Q198" s="59"/>
      <c r="R198" s="59"/>
      <c r="S198" s="59"/>
      <c r="T198" s="59">
        <v>1</v>
      </c>
      <c r="U198" s="170"/>
      <c r="V198" s="258">
        <v>1</v>
      </c>
      <c r="W198" s="170"/>
      <c r="X198" s="258"/>
      <c r="Y198" s="170"/>
      <c r="Z198" s="37"/>
      <c r="AA198" s="170"/>
      <c r="AB198" s="199" t="s">
        <v>19</v>
      </c>
      <c r="AC198" s="196" t="s">
        <v>1154</v>
      </c>
      <c r="AD198" s="171" t="s">
        <v>12</v>
      </c>
      <c r="AE198" s="171" t="s">
        <v>12</v>
      </c>
      <c r="AF198" s="171" t="s">
        <v>837</v>
      </c>
      <c r="AG198" s="194"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0" t="s">
        <v>1098</v>
      </c>
      <c r="AZ198" s="291" t="s">
        <v>1098</v>
      </c>
      <c r="BA198" s="291" t="s">
        <v>1098</v>
      </c>
      <c r="BB198" s="280"/>
      <c r="BC198" s="280"/>
      <c r="BD198" s="280"/>
      <c r="BE198" s="280"/>
      <c r="BF198" s="280"/>
      <c r="BG198" s="286" t="s">
        <v>1098</v>
      </c>
      <c r="BH198" s="68"/>
      <c r="BI198" s="68"/>
      <c r="BJ198" s="69"/>
      <c r="BK198" s="69"/>
      <c r="BL198" s="69"/>
      <c r="BM198" s="69"/>
      <c r="BN198" s="31"/>
      <c r="BO198" s="223">
        <v>0</v>
      </c>
      <c r="BP198" s="223">
        <v>0</v>
      </c>
      <c r="BQ198" s="223">
        <v>0</v>
      </c>
      <c r="BR198" s="223" t="s">
        <v>1161</v>
      </c>
      <c r="BS198" s="227" t="s">
        <v>1162</v>
      </c>
      <c r="BT198" s="227">
        <v>8.4823999999999993E-3</v>
      </c>
      <c r="BU198" s="227" t="s">
        <v>1162</v>
      </c>
      <c r="BV198" s="227">
        <v>7.1992999999999996E-3</v>
      </c>
      <c r="BW198" s="223">
        <v>0</v>
      </c>
      <c r="BX198" s="223">
        <v>0</v>
      </c>
      <c r="BY198" s="223">
        <v>0</v>
      </c>
      <c r="BZ198" s="258" t="s">
        <v>1161</v>
      </c>
      <c r="CA198" s="258" t="s">
        <v>1162</v>
      </c>
      <c r="CB198" s="258">
        <v>9181.92</v>
      </c>
      <c r="CC198" s="275" t="s">
        <v>1162</v>
      </c>
      <c r="CD198" s="275">
        <v>3.9429999999999999E-4</v>
      </c>
      <c r="CE198" s="258">
        <v>0</v>
      </c>
      <c r="CF198" s="258">
        <v>0</v>
      </c>
      <c r="CG198" s="258" t="e">
        <v>#N/A</v>
      </c>
      <c r="CH198" s="258" t="e">
        <v>#N/A</v>
      </c>
      <c r="CI198" s="258" t="e">
        <v>#N/A</v>
      </c>
      <c r="CJ198" s="258">
        <v>0</v>
      </c>
      <c r="CK198" s="258">
        <v>0</v>
      </c>
      <c r="CL198" s="258"/>
      <c r="CM198" s="258"/>
      <c r="CN198" s="258"/>
    </row>
    <row r="199" spans="1:92" s="4" customFormat="1" ht="72.599999999999994" hidden="1" customHeight="1" thickBot="1" x14ac:dyDescent="0.3">
      <c r="A199" s="21" t="str">
        <f t="shared" si="13"/>
        <v>Indicator 203 - Overdue amount/initial approved amount - leasing contracts</v>
      </c>
      <c r="B199" s="22">
        <f t="shared" si="15"/>
        <v>203</v>
      </c>
      <c r="C199" s="6" t="s">
        <v>189</v>
      </c>
      <c r="D199" s="8" t="str">
        <f t="shared" si="14"/>
        <v>ID203</v>
      </c>
      <c r="E199" s="208"/>
      <c r="F199" s="214" t="s">
        <v>292</v>
      </c>
      <c r="G199" s="29" t="s">
        <v>189</v>
      </c>
      <c r="H199" s="30" t="s">
        <v>685</v>
      </c>
      <c r="I199" s="14" t="s">
        <v>18</v>
      </c>
      <c r="J199" s="10" t="s">
        <v>716</v>
      </c>
      <c r="K199" s="11" t="s">
        <v>704</v>
      </c>
      <c r="L199" s="9" t="s">
        <v>470</v>
      </c>
      <c r="M199" s="14" t="s">
        <v>734</v>
      </c>
      <c r="N199" s="28"/>
      <c r="O199" s="59"/>
      <c r="P199" s="59"/>
      <c r="Q199" s="59"/>
      <c r="R199" s="59"/>
      <c r="S199" s="59"/>
      <c r="T199" s="59">
        <v>1</v>
      </c>
      <c r="U199" s="170"/>
      <c r="V199" s="258"/>
      <c r="W199" s="170"/>
      <c r="X199" s="258"/>
      <c r="Y199" s="170"/>
      <c r="Z199" s="37"/>
      <c r="AA199" s="170"/>
      <c r="AB199" s="199" t="s">
        <v>19</v>
      </c>
      <c r="AC199" s="196" t="s">
        <v>1154</v>
      </c>
      <c r="AD199" s="171" t="s">
        <v>12</v>
      </c>
      <c r="AE199" s="171" t="s">
        <v>12</v>
      </c>
      <c r="AF199" s="171" t="s">
        <v>837</v>
      </c>
      <c r="AG199" s="196"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0" t="s">
        <v>1098</v>
      </c>
      <c r="AZ199" s="291" t="s">
        <v>1098</v>
      </c>
      <c r="BA199" s="291" t="s">
        <v>1098</v>
      </c>
      <c r="BB199" s="280"/>
      <c r="BC199" s="280"/>
      <c r="BD199" s="280"/>
      <c r="BE199" s="280"/>
      <c r="BF199" s="280"/>
      <c r="BG199" s="286" t="s">
        <v>1098</v>
      </c>
      <c r="BH199" s="68"/>
      <c r="BI199" s="68"/>
      <c r="BJ199" s="69"/>
      <c r="BK199" s="69"/>
      <c r="BL199" s="69"/>
      <c r="BM199" s="69"/>
      <c r="BN199" s="31"/>
      <c r="BO199" s="223">
        <v>0</v>
      </c>
      <c r="BP199" s="223">
        <v>0</v>
      </c>
      <c r="BQ199" s="223">
        <v>0</v>
      </c>
      <c r="BR199" s="223" t="s">
        <v>1162</v>
      </c>
      <c r="BS199" s="227" t="s">
        <v>1213</v>
      </c>
      <c r="BT199" s="227" t="s">
        <v>1213</v>
      </c>
      <c r="BU199" s="227" t="s">
        <v>1213</v>
      </c>
      <c r="BV199" s="227" t="s">
        <v>1213</v>
      </c>
      <c r="BW199" s="223">
        <v>0</v>
      </c>
      <c r="BX199" s="223">
        <v>0</v>
      </c>
      <c r="BY199" s="223">
        <v>0</v>
      </c>
      <c r="BZ199" s="258"/>
      <c r="CA199" s="258"/>
      <c r="CB199" s="258"/>
      <c r="CC199" s="275"/>
      <c r="CD199" s="275"/>
      <c r="CE199" s="258">
        <v>0</v>
      </c>
      <c r="CF199" s="258">
        <v>0</v>
      </c>
      <c r="CG199" s="258" t="e">
        <v>#N/A</v>
      </c>
      <c r="CH199" s="258" t="e">
        <v>#N/A</v>
      </c>
      <c r="CI199" s="258" t="e">
        <v>#N/A</v>
      </c>
      <c r="CJ199" s="258">
        <v>0</v>
      </c>
      <c r="CK199" s="258">
        <v>0</v>
      </c>
      <c r="CL199" s="258"/>
      <c r="CM199" s="258"/>
      <c r="CN199" s="258"/>
    </row>
    <row r="200" spans="1:92" s="4" customFormat="1" ht="72.599999999999994" hidden="1" customHeight="1" thickBot="1" x14ac:dyDescent="0.3">
      <c r="A200" s="21" t="str">
        <f t="shared" si="13"/>
        <v>Indicator 204 - Overdue amount/initial approved amount - amortizing products</v>
      </c>
      <c r="B200" s="22">
        <f t="shared" si="15"/>
        <v>204</v>
      </c>
      <c r="C200" s="6" t="s">
        <v>190</v>
      </c>
      <c r="D200" s="8" t="str">
        <f t="shared" si="14"/>
        <v>ID204</v>
      </c>
      <c r="E200" s="208"/>
      <c r="F200" s="214" t="s">
        <v>292</v>
      </c>
      <c r="G200" s="29" t="s">
        <v>190</v>
      </c>
      <c r="H200" s="30" t="s">
        <v>686</v>
      </c>
      <c r="I200" s="14" t="s">
        <v>18</v>
      </c>
      <c r="J200" s="10" t="s">
        <v>716</v>
      </c>
      <c r="K200" s="11" t="s">
        <v>704</v>
      </c>
      <c r="L200" s="9" t="s">
        <v>471</v>
      </c>
      <c r="M200" s="14" t="s">
        <v>727</v>
      </c>
      <c r="N200" s="28"/>
      <c r="O200" s="59"/>
      <c r="P200" s="59">
        <v>1</v>
      </c>
      <c r="Q200" s="59"/>
      <c r="R200" s="59"/>
      <c r="S200" s="59"/>
      <c r="T200" s="59">
        <v>1</v>
      </c>
      <c r="U200" s="170">
        <v>1</v>
      </c>
      <c r="V200" s="258">
        <v>1</v>
      </c>
      <c r="W200" s="170"/>
      <c r="X200" s="258">
        <v>1</v>
      </c>
      <c r="Y200" s="170"/>
      <c r="Z200" s="37"/>
      <c r="AA200" s="170"/>
      <c r="AB200" s="199" t="s">
        <v>19</v>
      </c>
      <c r="AC200" s="196" t="s">
        <v>1154</v>
      </c>
      <c r="AD200" s="171" t="s">
        <v>12</v>
      </c>
      <c r="AE200" s="171" t="s">
        <v>12</v>
      </c>
      <c r="AF200" s="171" t="s">
        <v>837</v>
      </c>
      <c r="AG200" s="196"/>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0" t="s">
        <v>1098</v>
      </c>
      <c r="AZ200" s="291" t="s">
        <v>1098</v>
      </c>
      <c r="BA200" s="291" t="s">
        <v>1098</v>
      </c>
      <c r="BB200" s="280"/>
      <c r="BC200" s="280"/>
      <c r="BD200" s="280"/>
      <c r="BE200" s="280"/>
      <c r="BF200" s="280"/>
      <c r="BG200" s="286">
        <v>0</v>
      </c>
      <c r="BH200" s="68"/>
      <c r="BI200" s="68"/>
      <c r="BJ200" s="69"/>
      <c r="BK200" s="69"/>
      <c r="BL200" s="69"/>
      <c r="BM200" s="69"/>
      <c r="BN200" s="31"/>
      <c r="BO200" s="223">
        <v>0</v>
      </c>
      <c r="BP200" s="223">
        <v>0</v>
      </c>
      <c r="BQ200" s="223">
        <v>0</v>
      </c>
      <c r="BR200" s="223" t="s">
        <v>1161</v>
      </c>
      <c r="BS200" s="227" t="s">
        <v>1162</v>
      </c>
      <c r="BT200" s="227">
        <v>0.1574585</v>
      </c>
      <c r="BU200" s="227" t="s">
        <v>1162</v>
      </c>
      <c r="BV200" s="227">
        <v>4.90395E-2</v>
      </c>
      <c r="BW200" s="223">
        <v>0</v>
      </c>
      <c r="BX200" s="223">
        <v>0</v>
      </c>
      <c r="BY200" s="223">
        <v>0</v>
      </c>
      <c r="BZ200" s="258" t="s">
        <v>1162</v>
      </c>
      <c r="CA200" s="258" t="s">
        <v>1213</v>
      </c>
      <c r="CB200" s="258" t="s">
        <v>1213</v>
      </c>
      <c r="CC200" s="275" t="s">
        <v>1213</v>
      </c>
      <c r="CD200" s="275" t="s">
        <v>1213</v>
      </c>
      <c r="CE200" s="258">
        <v>0</v>
      </c>
      <c r="CF200" s="258">
        <v>0</v>
      </c>
      <c r="CG200" s="258" t="s">
        <v>1161</v>
      </c>
      <c r="CH200" s="258" t="s">
        <v>1162</v>
      </c>
      <c r="CI200" s="258">
        <v>0.10403080000000001</v>
      </c>
      <c r="CJ200" s="258">
        <v>0</v>
      </c>
      <c r="CK200" s="258">
        <v>0</v>
      </c>
      <c r="CL200" s="258"/>
      <c r="CM200" s="258"/>
      <c r="CN200" s="258"/>
    </row>
    <row r="201" spans="1:92" s="4" customFormat="1" ht="58.35" hidden="1" customHeight="1" thickBot="1" x14ac:dyDescent="0.3">
      <c r="A201" s="21" t="str">
        <f t="shared" si="13"/>
        <v>Indicator 205 - Overdue amount/initial approved amount</v>
      </c>
      <c r="B201" s="22">
        <f t="shared" si="15"/>
        <v>205</v>
      </c>
      <c r="C201" s="6" t="s">
        <v>191</v>
      </c>
      <c r="D201" s="8" t="str">
        <f t="shared" si="14"/>
        <v>ID205</v>
      </c>
      <c r="E201" s="208"/>
      <c r="F201" s="214"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0"/>
      <c r="V201" s="258">
        <v>1</v>
      </c>
      <c r="W201" s="170"/>
      <c r="X201" s="258">
        <v>1</v>
      </c>
      <c r="Y201" s="170"/>
      <c r="Z201" s="37"/>
      <c r="AA201" s="170"/>
      <c r="AB201" s="199" t="s">
        <v>19</v>
      </c>
      <c r="AC201" s="196" t="s">
        <v>1154</v>
      </c>
      <c r="AD201" s="171" t="s">
        <v>12</v>
      </c>
      <c r="AE201" s="171" t="s">
        <v>12</v>
      </c>
      <c r="AF201" s="171" t="s">
        <v>837</v>
      </c>
      <c r="AG201" s="196"/>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0">
        <v>0</v>
      </c>
      <c r="AZ201" s="291" t="s">
        <v>1098</v>
      </c>
      <c r="BA201" s="291" t="s">
        <v>1098</v>
      </c>
      <c r="BB201" s="280" t="s">
        <v>1161</v>
      </c>
      <c r="BC201" s="280"/>
      <c r="BD201" s="280"/>
      <c r="BE201" s="280" t="s">
        <v>1163</v>
      </c>
      <c r="BF201" s="280">
        <v>0.16194700000000001</v>
      </c>
      <c r="BG201" s="286">
        <v>0</v>
      </c>
      <c r="BH201" s="68"/>
      <c r="BI201" s="68"/>
      <c r="BJ201" s="69"/>
      <c r="BK201" s="69"/>
      <c r="BL201" s="69"/>
      <c r="BM201" s="69"/>
      <c r="BN201" s="31"/>
      <c r="BO201" s="223">
        <v>0</v>
      </c>
      <c r="BP201" s="223">
        <v>0</v>
      </c>
      <c r="BQ201" s="223">
        <v>0</v>
      </c>
      <c r="BR201" s="223" t="s">
        <v>1161</v>
      </c>
      <c r="BS201" s="227" t="s">
        <v>1162</v>
      </c>
      <c r="BT201" s="227">
        <v>3.5843399999999997E-2</v>
      </c>
      <c r="BU201" s="227" t="s">
        <v>1162</v>
      </c>
      <c r="BV201" s="227">
        <v>3.8745300000000003E-2</v>
      </c>
      <c r="BW201" s="223">
        <v>0</v>
      </c>
      <c r="BX201" s="223">
        <v>0</v>
      </c>
      <c r="BY201" s="223">
        <v>0</v>
      </c>
      <c r="BZ201" s="258" t="s">
        <v>1161</v>
      </c>
      <c r="CA201" s="258" t="s">
        <v>1162</v>
      </c>
      <c r="CB201" s="258">
        <v>13884</v>
      </c>
      <c r="CC201" s="275" t="s">
        <v>1162</v>
      </c>
      <c r="CD201" s="275">
        <v>1.1399999999999999E-5</v>
      </c>
      <c r="CE201" s="258">
        <v>0</v>
      </c>
      <c r="CF201" s="258">
        <v>0</v>
      </c>
      <c r="CG201" s="258" t="s">
        <v>1162</v>
      </c>
      <c r="CH201" s="258" t="s">
        <v>1162</v>
      </c>
      <c r="CI201" s="258" t="s">
        <v>1162</v>
      </c>
      <c r="CJ201" s="258">
        <v>0</v>
      </c>
      <c r="CK201" s="258">
        <v>0</v>
      </c>
      <c r="CL201" s="258"/>
      <c r="CM201" s="258"/>
      <c r="CN201" s="258"/>
    </row>
    <row r="202" spans="1:92" s="4" customFormat="1" ht="44.1" hidden="1" customHeight="1" thickBot="1" x14ac:dyDescent="0.3">
      <c r="A202" s="50" t="str">
        <f t="shared" si="13"/>
        <v>Indicator 206 - Unpaid instalments for other contracts (no amortizing products, no leasing)</v>
      </c>
      <c r="B202" s="271">
        <f t="shared" si="15"/>
        <v>206</v>
      </c>
      <c r="C202" s="6" t="s">
        <v>192</v>
      </c>
      <c r="D202" s="8" t="str">
        <f t="shared" si="14"/>
        <v>ID206</v>
      </c>
      <c r="E202" s="208"/>
      <c r="F202" s="214" t="s">
        <v>292</v>
      </c>
      <c r="G202" s="29" t="s">
        <v>192</v>
      </c>
      <c r="H202" s="30" t="s">
        <v>688</v>
      </c>
      <c r="I202" s="14" t="s">
        <v>18</v>
      </c>
      <c r="J202" s="10" t="s">
        <v>716</v>
      </c>
      <c r="K202" s="11" t="s">
        <v>704</v>
      </c>
      <c r="L202" s="9" t="s">
        <v>401</v>
      </c>
      <c r="M202" s="14" t="s">
        <v>795</v>
      </c>
      <c r="N202" s="28"/>
      <c r="O202" s="59"/>
      <c r="P202" s="59"/>
      <c r="Q202" s="59"/>
      <c r="R202" s="59">
        <v>1</v>
      </c>
      <c r="S202" s="59"/>
      <c r="T202" s="59">
        <v>1</v>
      </c>
      <c r="U202" s="170"/>
      <c r="V202" s="258"/>
      <c r="W202" s="170"/>
      <c r="X202" s="258"/>
      <c r="Y202" s="170"/>
      <c r="Z202" s="37"/>
      <c r="AA202" s="170"/>
      <c r="AB202" s="199" t="s">
        <v>12</v>
      </c>
      <c r="AC202" s="196" t="s">
        <v>1155</v>
      </c>
      <c r="AD202" s="171" t="s">
        <v>12</v>
      </c>
      <c r="AE202" s="171" t="s">
        <v>12</v>
      </c>
      <c r="AF202" s="171" t="s">
        <v>837</v>
      </c>
      <c r="AG202" s="196"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0" t="s">
        <v>1098</v>
      </c>
      <c r="AZ202" s="291" t="s">
        <v>1098</v>
      </c>
      <c r="BA202" s="291" t="s">
        <v>1098</v>
      </c>
      <c r="BB202" s="280"/>
      <c r="BC202" s="280"/>
      <c r="BD202" s="280"/>
      <c r="BE202" s="280"/>
      <c r="BF202" s="280"/>
      <c r="BG202" s="286" t="s">
        <v>1098</v>
      </c>
      <c r="BH202" s="68"/>
      <c r="BI202" s="68"/>
      <c r="BJ202" s="69"/>
      <c r="BK202" s="69"/>
      <c r="BL202" s="69"/>
      <c r="BM202" s="69"/>
      <c r="BN202" s="31"/>
      <c r="BO202" s="223">
        <v>0</v>
      </c>
      <c r="BP202" s="223">
        <v>0</v>
      </c>
      <c r="BQ202" s="223">
        <v>0</v>
      </c>
      <c r="BR202" s="223" t="s">
        <v>1162</v>
      </c>
      <c r="BS202" s="227" t="s">
        <v>1213</v>
      </c>
      <c r="BT202" s="227" t="s">
        <v>1213</v>
      </c>
      <c r="BU202" s="227" t="s">
        <v>1213</v>
      </c>
      <c r="BV202" s="227" t="s">
        <v>1213</v>
      </c>
      <c r="BW202" s="223">
        <v>0</v>
      </c>
      <c r="BX202" s="223">
        <v>0</v>
      </c>
      <c r="BY202" s="223">
        <v>0</v>
      </c>
      <c r="BZ202" s="258"/>
      <c r="CA202" s="258"/>
      <c r="CB202" s="258"/>
      <c r="CC202" s="275"/>
      <c r="CD202" s="275"/>
      <c r="CE202" s="258">
        <v>0</v>
      </c>
      <c r="CF202" s="258">
        <v>0</v>
      </c>
      <c r="CG202" s="258" t="e">
        <v>#N/A</v>
      </c>
      <c r="CH202" s="258" t="e">
        <v>#N/A</v>
      </c>
      <c r="CI202" s="258" t="e">
        <v>#N/A</v>
      </c>
      <c r="CJ202" s="258">
        <v>0</v>
      </c>
      <c r="CK202" s="258">
        <v>0</v>
      </c>
      <c r="CL202" s="258"/>
      <c r="CM202" s="258"/>
      <c r="CN202" s="258"/>
    </row>
    <row r="203" spans="1:92" s="4" customFormat="1" ht="29.45" hidden="1" customHeight="1" thickBot="1" x14ac:dyDescent="0.3">
      <c r="A203" s="50" t="str">
        <f t="shared" si="13"/>
        <v>Indicator 207 - Unpaid instalments for leasing contracts</v>
      </c>
      <c r="B203" s="22">
        <f t="shared" si="15"/>
        <v>207</v>
      </c>
      <c r="C203" s="6" t="s">
        <v>193</v>
      </c>
      <c r="D203" s="8" t="str">
        <f t="shared" si="14"/>
        <v>ID207</v>
      </c>
      <c r="E203" s="208"/>
      <c r="F203" s="214" t="s">
        <v>292</v>
      </c>
      <c r="G203" s="29" t="s">
        <v>193</v>
      </c>
      <c r="H203" s="30" t="s">
        <v>689</v>
      </c>
      <c r="I203" s="14" t="s">
        <v>18</v>
      </c>
      <c r="J203" s="10" t="s">
        <v>716</v>
      </c>
      <c r="K203" s="11" t="s">
        <v>704</v>
      </c>
      <c r="L203" s="9" t="s">
        <v>402</v>
      </c>
      <c r="M203" s="14" t="s">
        <v>796</v>
      </c>
      <c r="N203" s="28"/>
      <c r="O203" s="59"/>
      <c r="P203" s="59"/>
      <c r="Q203" s="59"/>
      <c r="R203" s="59"/>
      <c r="S203" s="59"/>
      <c r="T203" s="59">
        <v>1</v>
      </c>
      <c r="U203" s="170"/>
      <c r="V203" s="258"/>
      <c r="W203" s="170"/>
      <c r="X203" s="258"/>
      <c r="Y203" s="170"/>
      <c r="Z203" s="37"/>
      <c r="AA203" s="170"/>
      <c r="AB203" s="199" t="s">
        <v>12</v>
      </c>
      <c r="AC203" s="196" t="s">
        <v>1155</v>
      </c>
      <c r="AD203" s="171" t="s">
        <v>12</v>
      </c>
      <c r="AE203" s="171" t="s">
        <v>12</v>
      </c>
      <c r="AF203" s="171" t="s">
        <v>837</v>
      </c>
      <c r="AG203" s="196"/>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0" t="s">
        <v>1098</v>
      </c>
      <c r="AZ203" s="291" t="s">
        <v>1098</v>
      </c>
      <c r="BA203" s="291" t="s">
        <v>1098</v>
      </c>
      <c r="BB203" s="280"/>
      <c r="BC203" s="280"/>
      <c r="BD203" s="280"/>
      <c r="BE203" s="280"/>
      <c r="BF203" s="280"/>
      <c r="BG203" s="286" t="s">
        <v>1098</v>
      </c>
      <c r="BH203" s="68"/>
      <c r="BI203" s="68"/>
      <c r="BJ203" s="69"/>
      <c r="BK203" s="69"/>
      <c r="BL203" s="69"/>
      <c r="BM203" s="69"/>
      <c r="BN203" s="31"/>
      <c r="BO203" s="223">
        <v>0</v>
      </c>
      <c r="BP203" s="223">
        <v>0</v>
      </c>
      <c r="BQ203" s="223">
        <v>0</v>
      </c>
      <c r="BR203" s="223" t="s">
        <v>1162</v>
      </c>
      <c r="BS203" s="227" t="s">
        <v>1213</v>
      </c>
      <c r="BT203" s="227" t="s">
        <v>1213</v>
      </c>
      <c r="BU203" s="227" t="s">
        <v>1213</v>
      </c>
      <c r="BV203" s="227" t="s">
        <v>1213</v>
      </c>
      <c r="BW203" s="223">
        <v>0</v>
      </c>
      <c r="BX203" s="223">
        <v>0</v>
      </c>
      <c r="BY203" s="223">
        <v>0</v>
      </c>
      <c r="BZ203" s="258"/>
      <c r="CA203" s="258"/>
      <c r="CB203" s="258"/>
      <c r="CC203" s="275"/>
      <c r="CD203" s="275"/>
      <c r="CE203" s="258">
        <v>0</v>
      </c>
      <c r="CF203" s="258">
        <v>0</v>
      </c>
      <c r="CG203" s="258" t="e">
        <v>#N/A</v>
      </c>
      <c r="CH203" s="258" t="e">
        <v>#N/A</v>
      </c>
      <c r="CI203" s="258" t="e">
        <v>#N/A</v>
      </c>
      <c r="CJ203" s="258">
        <v>0</v>
      </c>
      <c r="CK203" s="258">
        <v>0</v>
      </c>
      <c r="CL203" s="258"/>
      <c r="CM203" s="258"/>
      <c r="CN203" s="258"/>
    </row>
    <row r="204" spans="1:92" s="4" customFormat="1" ht="29.45" customHeight="1" thickBot="1" x14ac:dyDescent="0.3">
      <c r="A204" s="50" t="str">
        <f t="shared" si="13"/>
        <v>Indicator 208 - Unpaid instalments for amortizing products</v>
      </c>
      <c r="B204" s="271">
        <f t="shared" si="15"/>
        <v>208</v>
      </c>
      <c r="C204" s="6" t="s">
        <v>194</v>
      </c>
      <c r="D204" s="8" t="str">
        <f t="shared" si="14"/>
        <v>ID208</v>
      </c>
      <c r="E204" s="208"/>
      <c r="F204" s="214"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0"/>
      <c r="V204" s="258"/>
      <c r="W204" s="170"/>
      <c r="X204" s="258">
        <v>1</v>
      </c>
      <c r="Y204" s="170"/>
      <c r="Z204" s="37">
        <v>1</v>
      </c>
      <c r="AA204" s="170"/>
      <c r="AB204" s="199" t="s">
        <v>12</v>
      </c>
      <c r="AC204" s="196" t="s">
        <v>1155</v>
      </c>
      <c r="AD204" s="171" t="s">
        <v>12</v>
      </c>
      <c r="AE204" s="171" t="s">
        <v>12</v>
      </c>
      <c r="AF204" s="171" t="s">
        <v>837</v>
      </c>
      <c r="AG204" s="202"/>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0" t="s">
        <v>1098</v>
      </c>
      <c r="AZ204" s="291" t="s">
        <v>1098</v>
      </c>
      <c r="BA204" s="291" t="s">
        <v>1098</v>
      </c>
      <c r="BB204" s="280"/>
      <c r="BC204" s="280"/>
      <c r="BD204" s="280"/>
      <c r="BE204" s="280"/>
      <c r="BF204" s="280"/>
      <c r="BG204" s="286">
        <v>0</v>
      </c>
      <c r="BH204" s="68"/>
      <c r="BI204" s="68"/>
      <c r="BJ204" s="69"/>
      <c r="BK204" s="69"/>
      <c r="BL204" s="69"/>
      <c r="BM204" s="69"/>
      <c r="BN204" s="31"/>
      <c r="BO204" s="223">
        <v>0</v>
      </c>
      <c r="BP204" s="223">
        <v>0</v>
      </c>
      <c r="BQ204" s="223">
        <v>0</v>
      </c>
      <c r="BR204" s="223" t="s">
        <v>1162</v>
      </c>
      <c r="BS204" s="227" t="s">
        <v>1213</v>
      </c>
      <c r="BT204" s="227" t="s">
        <v>1213</v>
      </c>
      <c r="BU204" s="227" t="s">
        <v>1213</v>
      </c>
      <c r="BV204" s="227" t="s">
        <v>1213</v>
      </c>
      <c r="BW204" s="223">
        <v>0</v>
      </c>
      <c r="BX204" s="223">
        <v>0</v>
      </c>
      <c r="BY204" s="223">
        <v>0</v>
      </c>
      <c r="BZ204" s="258"/>
      <c r="CA204" s="258"/>
      <c r="CB204" s="258"/>
      <c r="CC204" s="275"/>
      <c r="CD204" s="275"/>
      <c r="CE204" s="258">
        <v>0</v>
      </c>
      <c r="CF204" s="258">
        <v>0</v>
      </c>
      <c r="CG204" s="258" t="s">
        <v>1162</v>
      </c>
      <c r="CH204" s="258" t="s">
        <v>1162</v>
      </c>
      <c r="CI204" s="258" t="s">
        <v>1162</v>
      </c>
      <c r="CJ204" s="258">
        <v>0</v>
      </c>
      <c r="CK204" s="258">
        <v>0</v>
      </c>
      <c r="CL204" s="258"/>
      <c r="CM204" s="258"/>
      <c r="CN204" s="258"/>
    </row>
    <row r="205" spans="1:92" s="4" customFormat="1" ht="44.1" customHeight="1" thickBot="1" x14ac:dyDescent="0.3">
      <c r="A205" s="50" t="str">
        <f t="shared" si="13"/>
        <v>Indicator 209 - Unpaid instalments for loans</v>
      </c>
      <c r="B205" s="22">
        <f t="shared" si="15"/>
        <v>209</v>
      </c>
      <c r="C205" s="6" t="s">
        <v>834</v>
      </c>
      <c r="D205" s="8" t="str">
        <f t="shared" si="14"/>
        <v>ID209</v>
      </c>
      <c r="E205" s="208"/>
      <c r="F205" s="214" t="s">
        <v>292</v>
      </c>
      <c r="G205" s="29" t="s">
        <v>400</v>
      </c>
      <c r="H205" s="30" t="s">
        <v>835</v>
      </c>
      <c r="I205" s="14" t="s">
        <v>18</v>
      </c>
      <c r="J205" s="10" t="s">
        <v>716</v>
      </c>
      <c r="K205" s="11" t="s">
        <v>704</v>
      </c>
      <c r="L205" s="9" t="s">
        <v>836</v>
      </c>
      <c r="M205" s="384" t="s">
        <v>2197</v>
      </c>
      <c r="N205" s="28"/>
      <c r="O205" s="59"/>
      <c r="P205" s="59">
        <v>1</v>
      </c>
      <c r="Q205" s="59">
        <v>1</v>
      </c>
      <c r="R205" s="59">
        <v>1</v>
      </c>
      <c r="S205" s="59"/>
      <c r="T205" s="59">
        <v>1</v>
      </c>
      <c r="U205" s="170"/>
      <c r="V205" s="258"/>
      <c r="W205" s="170"/>
      <c r="X205" s="258">
        <v>1</v>
      </c>
      <c r="Y205" s="170">
        <v>1</v>
      </c>
      <c r="Z205" s="37">
        <v>1</v>
      </c>
      <c r="AA205" s="170">
        <v>1</v>
      </c>
      <c r="AB205" s="199" t="s">
        <v>12</v>
      </c>
      <c r="AC205" s="196" t="s">
        <v>1155</v>
      </c>
      <c r="AD205" s="171" t="s">
        <v>12</v>
      </c>
      <c r="AE205" s="171" t="s">
        <v>12</v>
      </c>
      <c r="AF205" s="171" t="s">
        <v>837</v>
      </c>
      <c r="AG205" s="196"/>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0" t="s">
        <v>1098</v>
      </c>
      <c r="AZ205" s="291" t="s">
        <v>1098</v>
      </c>
      <c r="BA205" s="291" t="s">
        <v>1098</v>
      </c>
      <c r="BB205" s="280"/>
      <c r="BC205" s="280"/>
      <c r="BD205" s="280"/>
      <c r="BE205" s="280"/>
      <c r="BF205" s="280"/>
      <c r="BG205" s="286">
        <v>0</v>
      </c>
      <c r="BH205" s="68"/>
      <c r="BI205" s="68"/>
      <c r="BJ205" s="78" t="s">
        <v>1162</v>
      </c>
      <c r="BK205" s="69"/>
      <c r="BL205" s="69"/>
      <c r="BM205" s="76" t="s">
        <v>1213</v>
      </c>
      <c r="BN205" s="217" t="s">
        <v>1213</v>
      </c>
      <c r="BO205" s="223">
        <v>0</v>
      </c>
      <c r="BP205" s="223">
        <v>0</v>
      </c>
      <c r="BQ205" s="223">
        <v>0</v>
      </c>
      <c r="BR205" s="223" t="s">
        <v>1162</v>
      </c>
      <c r="BS205" s="227" t="s">
        <v>1213</v>
      </c>
      <c r="BT205" s="227" t="s">
        <v>1213</v>
      </c>
      <c r="BU205" s="227" t="s">
        <v>1213</v>
      </c>
      <c r="BV205" s="227" t="s">
        <v>1213</v>
      </c>
      <c r="BW205" s="223">
        <v>0</v>
      </c>
      <c r="BX205" s="223">
        <v>0</v>
      </c>
      <c r="BY205" s="223">
        <v>0</v>
      </c>
      <c r="BZ205" s="258"/>
      <c r="CA205" s="258"/>
      <c r="CB205" s="258"/>
      <c r="CC205" s="275"/>
      <c r="CD205" s="275"/>
      <c r="CE205" s="258">
        <v>0</v>
      </c>
      <c r="CF205" s="258">
        <v>0</v>
      </c>
      <c r="CG205" s="258" t="s">
        <v>1162</v>
      </c>
      <c r="CH205" s="258" t="s">
        <v>1162</v>
      </c>
      <c r="CI205" s="258" t="s">
        <v>1162</v>
      </c>
      <c r="CJ205" s="258">
        <v>0</v>
      </c>
      <c r="CK205" s="258">
        <v>0</v>
      </c>
      <c r="CL205" s="258" t="s">
        <v>1162</v>
      </c>
      <c r="CM205" s="258" t="s">
        <v>1213</v>
      </c>
      <c r="CN205" s="258" t="s">
        <v>1213</v>
      </c>
    </row>
    <row r="206" spans="1:92" s="4" customFormat="1" ht="29.45" hidden="1" customHeight="1" thickBot="1" x14ac:dyDescent="0.3">
      <c r="A206" s="21" t="str">
        <f t="shared" si="13"/>
        <v>Indicator 210 - Max past due days in last year</v>
      </c>
      <c r="B206" s="22">
        <f t="shared" si="15"/>
        <v>210</v>
      </c>
      <c r="C206" s="6" t="s">
        <v>1064</v>
      </c>
      <c r="D206" s="8" t="str">
        <f t="shared" si="14"/>
        <v>ID210</v>
      </c>
      <c r="E206" s="8"/>
      <c r="F206" s="212" t="s">
        <v>291</v>
      </c>
      <c r="G206" s="29" t="s">
        <v>195</v>
      </c>
      <c r="H206" s="30" t="s">
        <v>691</v>
      </c>
      <c r="I206" s="14" t="s">
        <v>18</v>
      </c>
      <c r="J206" s="10" t="s">
        <v>718</v>
      </c>
      <c r="K206" s="11" t="s">
        <v>702</v>
      </c>
      <c r="L206" s="9" t="s">
        <v>195</v>
      </c>
      <c r="M206" s="14" t="s">
        <v>840</v>
      </c>
      <c r="N206" s="28">
        <v>1</v>
      </c>
      <c r="O206" s="59"/>
      <c r="P206" s="59"/>
      <c r="Q206" s="59"/>
      <c r="R206" s="59"/>
      <c r="S206" s="59"/>
      <c r="T206" s="59"/>
      <c r="U206" s="170"/>
      <c r="V206" s="258"/>
      <c r="W206" s="170"/>
      <c r="X206" s="258">
        <v>1</v>
      </c>
      <c r="Y206" s="170"/>
      <c r="Z206" s="37"/>
      <c r="AA206" s="170"/>
      <c r="AB206" s="199" t="s">
        <v>12</v>
      </c>
      <c r="AC206" s="196" t="s">
        <v>1155</v>
      </c>
      <c r="AD206" s="171" t="s">
        <v>837</v>
      </c>
      <c r="AE206" s="171" t="s">
        <v>1098</v>
      </c>
      <c r="AF206" s="171" t="s">
        <v>837</v>
      </c>
      <c r="AG206" s="301"/>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0">
        <v>0</v>
      </c>
      <c r="AZ206" s="291" t="s">
        <v>1098</v>
      </c>
      <c r="BA206" s="291" t="s">
        <v>1098</v>
      </c>
      <c r="BB206" s="280"/>
      <c r="BC206" s="280"/>
      <c r="BD206" s="280"/>
      <c r="BE206" s="280"/>
      <c r="BF206" s="280"/>
      <c r="BG206" s="286" t="s">
        <v>1098</v>
      </c>
      <c r="BH206" s="68"/>
      <c r="BI206" s="68"/>
      <c r="BJ206" s="69"/>
      <c r="BK206" s="69"/>
      <c r="BL206" s="69"/>
      <c r="BM206" s="69"/>
      <c r="BN206" s="31"/>
      <c r="BO206" s="223">
        <v>0</v>
      </c>
      <c r="BP206" s="223">
        <v>0</v>
      </c>
      <c r="BQ206" s="223">
        <v>0</v>
      </c>
      <c r="BR206" s="223" t="e">
        <v>#N/A</v>
      </c>
      <c r="BS206" s="227" t="e">
        <v>#N/A</v>
      </c>
      <c r="BT206" s="227" t="e">
        <v>#N/A</v>
      </c>
      <c r="BU206" s="227" t="e">
        <v>#N/A</v>
      </c>
      <c r="BV206" s="227" t="e">
        <v>#N/A</v>
      </c>
      <c r="BW206" s="223">
        <v>0</v>
      </c>
      <c r="BX206" s="223">
        <v>0</v>
      </c>
      <c r="BY206" s="223">
        <v>0</v>
      </c>
      <c r="BZ206" s="258"/>
      <c r="CA206" s="258"/>
      <c r="CB206" s="258"/>
      <c r="CC206" s="275"/>
      <c r="CD206" s="275"/>
      <c r="CE206" s="258">
        <v>0</v>
      </c>
      <c r="CF206" s="258">
        <v>0</v>
      </c>
      <c r="CG206" s="258" t="s">
        <v>1162</v>
      </c>
      <c r="CH206" s="258" t="s">
        <v>1162</v>
      </c>
      <c r="CI206" s="258" t="s">
        <v>1162</v>
      </c>
      <c r="CJ206" s="258">
        <v>0</v>
      </c>
      <c r="CK206" s="258">
        <v>0</v>
      </c>
      <c r="CL206" s="258"/>
      <c r="CM206" s="258"/>
      <c r="CN206" s="258"/>
    </row>
    <row r="207" spans="1:92" s="4" customFormat="1" ht="29.45" customHeight="1" thickBot="1" x14ac:dyDescent="0.3">
      <c r="A207" s="21" t="str">
        <f t="shared" si="13"/>
        <v>Indicator 211 - Number of days from last delinquency on loans</v>
      </c>
      <c r="B207" s="271">
        <f t="shared" si="15"/>
        <v>211</v>
      </c>
      <c r="C207" s="6" t="s">
        <v>196</v>
      </c>
      <c r="D207" s="8" t="str">
        <f t="shared" si="14"/>
        <v>ID211</v>
      </c>
      <c r="E207" s="208"/>
      <c r="F207" s="214"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0"/>
      <c r="V207" s="258">
        <v>1</v>
      </c>
      <c r="W207" s="170">
        <v>1</v>
      </c>
      <c r="X207" s="258">
        <v>1</v>
      </c>
      <c r="Y207" s="170">
        <v>1</v>
      </c>
      <c r="Z207" s="37">
        <v>1</v>
      </c>
      <c r="AA207" s="170"/>
      <c r="AB207" s="199" t="s">
        <v>12</v>
      </c>
      <c r="AC207" s="196" t="s">
        <v>1155</v>
      </c>
      <c r="AD207" s="171" t="s">
        <v>12</v>
      </c>
      <c r="AE207" s="171" t="s">
        <v>12</v>
      </c>
      <c r="AF207" s="171" t="s">
        <v>837</v>
      </c>
      <c r="AG207" s="196"/>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0" t="s">
        <v>1110</v>
      </c>
      <c r="AZ207" s="294">
        <v>0</v>
      </c>
      <c r="BA207" s="294">
        <v>0</v>
      </c>
      <c r="BB207" s="280"/>
      <c r="BC207" s="280"/>
      <c r="BD207" s="280"/>
      <c r="BE207" s="280"/>
      <c r="BF207" s="280"/>
      <c r="BG207" s="286" t="s">
        <v>1110</v>
      </c>
      <c r="BH207" s="72" t="s">
        <v>1211</v>
      </c>
      <c r="BI207" s="72" t="s">
        <v>1212</v>
      </c>
      <c r="BJ207" s="69"/>
      <c r="BK207" s="69"/>
      <c r="BL207" s="69"/>
      <c r="BM207" s="69"/>
      <c r="BN207" s="31"/>
      <c r="BO207" s="223" t="s">
        <v>1975</v>
      </c>
      <c r="BP207" s="223">
        <v>0</v>
      </c>
      <c r="BQ207" s="223">
        <v>0</v>
      </c>
      <c r="BR207" s="223" t="s">
        <v>1162</v>
      </c>
      <c r="BS207" s="227" t="s">
        <v>1213</v>
      </c>
      <c r="BT207" s="227" t="s">
        <v>1213</v>
      </c>
      <c r="BU207" s="227" t="s">
        <v>1213</v>
      </c>
      <c r="BV207" s="227" t="s">
        <v>1213</v>
      </c>
      <c r="BW207" s="223" t="s">
        <v>1976</v>
      </c>
      <c r="BX207" s="223" t="s">
        <v>1977</v>
      </c>
      <c r="BY207" s="223" t="s">
        <v>1977</v>
      </c>
      <c r="BZ207" s="258" t="s">
        <v>1161</v>
      </c>
      <c r="CA207" s="258" t="s">
        <v>1162</v>
      </c>
      <c r="CB207" s="258">
        <v>267</v>
      </c>
      <c r="CC207" s="275" t="s">
        <v>1213</v>
      </c>
      <c r="CD207" s="275" t="s">
        <v>1213</v>
      </c>
      <c r="CE207" s="258" t="s">
        <v>1975</v>
      </c>
      <c r="CF207" s="258">
        <v>195</v>
      </c>
      <c r="CG207" s="258" t="s">
        <v>1162</v>
      </c>
      <c r="CH207" s="258" t="s">
        <v>1162</v>
      </c>
      <c r="CI207" s="258" t="s">
        <v>1162</v>
      </c>
      <c r="CJ207" s="342" t="s">
        <v>2114</v>
      </c>
      <c r="CK207" s="258">
        <v>0</v>
      </c>
      <c r="CL207" s="258"/>
      <c r="CM207" s="258"/>
      <c r="CN207" s="258"/>
    </row>
    <row r="208" spans="1:92"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11"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0"/>
      <c r="V208" s="258">
        <v>1</v>
      </c>
      <c r="W208" s="170"/>
      <c r="X208" s="258">
        <v>1</v>
      </c>
      <c r="Y208" s="170"/>
      <c r="Z208" s="37">
        <v>1</v>
      </c>
      <c r="AA208" s="170"/>
      <c r="AB208" s="199" t="s">
        <v>12</v>
      </c>
      <c r="AC208" s="196" t="s">
        <v>1155</v>
      </c>
      <c r="AD208" s="171" t="s">
        <v>837</v>
      </c>
      <c r="AE208" s="171" t="s">
        <v>1098</v>
      </c>
      <c r="AF208" s="171" t="s">
        <v>837</v>
      </c>
      <c r="AG208" s="301"/>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0">
        <v>0</v>
      </c>
      <c r="AZ208" s="291" t="s">
        <v>1098</v>
      </c>
      <c r="BA208" s="291" t="s">
        <v>1098</v>
      </c>
      <c r="BB208" s="280" t="s">
        <v>1161</v>
      </c>
      <c r="BC208" s="280"/>
      <c r="BD208" s="280"/>
      <c r="BE208" s="280" t="s">
        <v>1163</v>
      </c>
      <c r="BF208" s="280">
        <v>7</v>
      </c>
      <c r="BG208" s="286">
        <v>0</v>
      </c>
      <c r="BH208" s="68"/>
      <c r="BI208" s="68"/>
      <c r="BJ208" s="69"/>
      <c r="BK208" s="69"/>
      <c r="BL208" s="69"/>
      <c r="BM208" s="69"/>
      <c r="BN208" s="31"/>
      <c r="BO208" s="223">
        <v>0</v>
      </c>
      <c r="BP208" s="223">
        <v>0</v>
      </c>
      <c r="BQ208" s="223">
        <v>0</v>
      </c>
      <c r="BR208" s="223" t="e">
        <v>#N/A</v>
      </c>
      <c r="BS208" s="227" t="e">
        <v>#N/A</v>
      </c>
      <c r="BT208" s="227" t="e">
        <v>#N/A</v>
      </c>
      <c r="BU208" s="227" t="e">
        <v>#N/A</v>
      </c>
      <c r="BV208" s="227" t="e">
        <v>#N/A</v>
      </c>
      <c r="BW208" s="223">
        <v>0</v>
      </c>
      <c r="BX208" s="223">
        <v>0</v>
      </c>
      <c r="BY208" s="223">
        <v>0</v>
      </c>
      <c r="BZ208" s="258" t="s">
        <v>1162</v>
      </c>
      <c r="CA208" s="258" t="s">
        <v>1213</v>
      </c>
      <c r="CB208" s="258" t="s">
        <v>1213</v>
      </c>
      <c r="CC208" s="275" t="s">
        <v>1213</v>
      </c>
      <c r="CD208" s="275" t="s">
        <v>1213</v>
      </c>
      <c r="CE208" s="258">
        <v>0</v>
      </c>
      <c r="CF208" s="258">
        <v>0</v>
      </c>
      <c r="CG208" s="258" t="s">
        <v>1162</v>
      </c>
      <c r="CH208" s="258" t="s">
        <v>1162</v>
      </c>
      <c r="CI208" s="258" t="s">
        <v>1162</v>
      </c>
      <c r="CJ208" s="258">
        <v>0</v>
      </c>
      <c r="CK208" s="258">
        <v>0</v>
      </c>
      <c r="CL208" s="258"/>
      <c r="CM208" s="258"/>
      <c r="CN208" s="258"/>
    </row>
    <row r="209" spans="1:16383" s="4" customFormat="1" ht="29.45" hidden="1"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0"/>
      <c r="V209" s="258">
        <v>1</v>
      </c>
      <c r="W209" s="170"/>
      <c r="X209" s="258">
        <v>1</v>
      </c>
      <c r="Y209" s="170">
        <v>1</v>
      </c>
      <c r="Z209" s="37"/>
      <c r="AA209" s="170"/>
      <c r="AB209" s="199" t="s">
        <v>12</v>
      </c>
      <c r="AC209" s="196" t="s">
        <v>1152</v>
      </c>
      <c r="AD209" s="171" t="s">
        <v>837</v>
      </c>
      <c r="AE209" s="171" t="s">
        <v>1098</v>
      </c>
      <c r="AF209" s="171" t="s">
        <v>837</v>
      </c>
      <c r="AG209" s="196"/>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0">
        <v>0</v>
      </c>
      <c r="AZ209" s="291" t="s">
        <v>1098</v>
      </c>
      <c r="BA209" s="291" t="s">
        <v>1098</v>
      </c>
      <c r="BB209" s="280" t="s">
        <v>1161</v>
      </c>
      <c r="BC209" s="280" t="s">
        <v>1163</v>
      </c>
      <c r="BD209" s="280">
        <v>94</v>
      </c>
      <c r="BE209" s="280" t="s">
        <v>1163</v>
      </c>
      <c r="BF209" s="280">
        <v>26</v>
      </c>
      <c r="BG209" s="286">
        <v>0</v>
      </c>
      <c r="BH209" s="68"/>
      <c r="BI209" s="68"/>
      <c r="BJ209" s="78" t="s">
        <v>1162</v>
      </c>
      <c r="BK209" s="69"/>
      <c r="BL209" s="69"/>
      <c r="BM209" s="77" t="s">
        <v>1213</v>
      </c>
      <c r="BN209" s="222" t="s">
        <v>1213</v>
      </c>
      <c r="BO209" s="223">
        <v>0</v>
      </c>
      <c r="BP209" s="223">
        <v>0</v>
      </c>
      <c r="BQ209" s="223">
        <v>0</v>
      </c>
      <c r="BR209" s="223" t="e">
        <v>#N/A</v>
      </c>
      <c r="BS209" s="227" t="e">
        <v>#N/A</v>
      </c>
      <c r="BT209" s="227" t="e">
        <v>#N/A</v>
      </c>
      <c r="BU209" s="227" t="e">
        <v>#N/A</v>
      </c>
      <c r="BV209" s="227" t="e">
        <v>#N/A</v>
      </c>
      <c r="BW209" s="223">
        <v>0</v>
      </c>
      <c r="BX209" s="223">
        <v>0</v>
      </c>
      <c r="BY209" s="223">
        <v>0</v>
      </c>
      <c r="BZ209" s="258" t="s">
        <v>1161</v>
      </c>
      <c r="CA209" s="258" t="s">
        <v>1162</v>
      </c>
      <c r="CB209" s="258">
        <v>181</v>
      </c>
      <c r="CC209" s="275" t="s">
        <v>1213</v>
      </c>
      <c r="CD209" s="275" t="s">
        <v>1213</v>
      </c>
      <c r="CE209" s="258">
        <v>0</v>
      </c>
      <c r="CF209" s="258">
        <v>0</v>
      </c>
      <c r="CG209" s="258" t="s">
        <v>1162</v>
      </c>
      <c r="CH209" s="258" t="s">
        <v>1162</v>
      </c>
      <c r="CI209" s="258" t="s">
        <v>1162</v>
      </c>
      <c r="CJ209" s="258">
        <v>0</v>
      </c>
      <c r="CK209" s="258">
        <v>0</v>
      </c>
      <c r="CL209" s="258"/>
      <c r="CM209" s="258"/>
      <c r="CN209" s="258"/>
    </row>
    <row r="210" spans="1:16383"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0"/>
      <c r="V210" s="258">
        <v>1</v>
      </c>
      <c r="W210" s="170">
        <v>1</v>
      </c>
      <c r="X210" s="258">
        <v>1</v>
      </c>
      <c r="Y210" s="170"/>
      <c r="Z210" s="37">
        <v>1</v>
      </c>
      <c r="AA210" s="170"/>
      <c r="AB210" s="199" t="s">
        <v>12</v>
      </c>
      <c r="AC210" s="196" t="s">
        <v>1152</v>
      </c>
      <c r="AD210" s="171" t="s">
        <v>837</v>
      </c>
      <c r="AE210" s="171" t="s">
        <v>1098</v>
      </c>
      <c r="AF210" s="171" t="s">
        <v>837</v>
      </c>
      <c r="AG210" s="194"/>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0">
        <v>0</v>
      </c>
      <c r="AZ210" s="291" t="s">
        <v>1098</v>
      </c>
      <c r="BA210" s="291" t="s">
        <v>1098</v>
      </c>
      <c r="BB210" s="280"/>
      <c r="BC210" s="280"/>
      <c r="BD210" s="280"/>
      <c r="BE210" s="280"/>
      <c r="BF210" s="280"/>
      <c r="BG210" s="286" t="s">
        <v>1098</v>
      </c>
      <c r="BH210" s="68"/>
      <c r="BI210" s="68"/>
      <c r="BJ210" s="69"/>
      <c r="BK210" s="69"/>
      <c r="BL210" s="69"/>
      <c r="BM210" s="69"/>
      <c r="BN210" s="31"/>
      <c r="BO210" s="223">
        <v>0</v>
      </c>
      <c r="BP210" s="223">
        <v>0</v>
      </c>
      <c r="BQ210" s="223">
        <v>0</v>
      </c>
      <c r="BR210" s="223" t="e">
        <v>#N/A</v>
      </c>
      <c r="BS210" s="227" t="e">
        <v>#N/A</v>
      </c>
      <c r="BT210" s="227" t="e">
        <v>#N/A</v>
      </c>
      <c r="BU210" s="227" t="e">
        <v>#N/A</v>
      </c>
      <c r="BV210" s="227" t="e">
        <v>#N/A</v>
      </c>
      <c r="BW210" s="223">
        <v>0</v>
      </c>
      <c r="BX210" s="223">
        <v>0</v>
      </c>
      <c r="BY210" s="223">
        <v>0</v>
      </c>
      <c r="BZ210" s="258" t="s">
        <v>1161</v>
      </c>
      <c r="CA210" s="258">
        <v>1</v>
      </c>
      <c r="CB210" s="258">
        <v>92</v>
      </c>
      <c r="CC210" s="275" t="s">
        <v>1213</v>
      </c>
      <c r="CD210" s="275" t="s">
        <v>1213</v>
      </c>
      <c r="CE210" s="258">
        <v>0</v>
      </c>
      <c r="CF210" s="258">
        <v>0</v>
      </c>
      <c r="CG210" s="258" t="s">
        <v>1162</v>
      </c>
      <c r="CH210" s="258" t="s">
        <v>1162</v>
      </c>
      <c r="CI210" s="258" t="s">
        <v>1162</v>
      </c>
      <c r="CJ210" s="258">
        <v>0</v>
      </c>
      <c r="CK210" s="258">
        <v>0</v>
      </c>
      <c r="CL210" s="258"/>
      <c r="CM210" s="258"/>
      <c r="CN210" s="258"/>
    </row>
    <row r="211" spans="1:16383"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0"/>
      <c r="V211" s="258">
        <v>1</v>
      </c>
      <c r="W211" s="170"/>
      <c r="X211" s="258">
        <v>1</v>
      </c>
      <c r="Y211" s="170"/>
      <c r="Z211" s="37">
        <v>1</v>
      </c>
      <c r="AA211" s="170"/>
      <c r="AB211" s="199" t="s">
        <v>12</v>
      </c>
      <c r="AC211" s="196" t="s">
        <v>1152</v>
      </c>
      <c r="AD211" s="171" t="s">
        <v>837</v>
      </c>
      <c r="AE211" s="171" t="s">
        <v>1098</v>
      </c>
      <c r="AF211" s="171" t="s">
        <v>837</v>
      </c>
      <c r="AG211" s="196"/>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0">
        <v>0</v>
      </c>
      <c r="AZ211" s="291" t="s">
        <v>1098</v>
      </c>
      <c r="BA211" s="291" t="s">
        <v>1098</v>
      </c>
      <c r="BB211" s="280"/>
      <c r="BC211" s="280"/>
      <c r="BD211" s="280"/>
      <c r="BE211" s="280"/>
      <c r="BF211" s="280"/>
      <c r="BG211" s="286" t="s">
        <v>1098</v>
      </c>
      <c r="BH211" s="68"/>
      <c r="BI211" s="68"/>
      <c r="BJ211" s="69"/>
      <c r="BK211" s="69"/>
      <c r="BL211" s="69"/>
      <c r="BM211" s="69"/>
      <c r="BN211" s="31"/>
      <c r="BO211" s="223">
        <v>0</v>
      </c>
      <c r="BP211" s="223">
        <v>0</v>
      </c>
      <c r="BQ211" s="223">
        <v>0</v>
      </c>
      <c r="BR211" s="223" t="e">
        <v>#N/A</v>
      </c>
      <c r="BS211" s="227" t="e">
        <v>#N/A</v>
      </c>
      <c r="BT211" s="227" t="e">
        <v>#N/A</v>
      </c>
      <c r="BU211" s="227" t="e">
        <v>#N/A</v>
      </c>
      <c r="BV211" s="227" t="e">
        <v>#N/A</v>
      </c>
      <c r="BW211" s="223">
        <v>0</v>
      </c>
      <c r="BX211" s="223">
        <v>0</v>
      </c>
      <c r="BY211" s="223">
        <v>0</v>
      </c>
      <c r="BZ211" s="258" t="s">
        <v>1161</v>
      </c>
      <c r="CA211" s="258">
        <v>1</v>
      </c>
      <c r="CB211" s="258">
        <v>184</v>
      </c>
      <c r="CC211" s="275" t="s">
        <v>1213</v>
      </c>
      <c r="CD211" s="275" t="s">
        <v>1213</v>
      </c>
      <c r="CE211" s="258">
        <v>0</v>
      </c>
      <c r="CF211" s="258">
        <v>0</v>
      </c>
      <c r="CG211" s="258" t="s">
        <v>1162</v>
      </c>
      <c r="CH211" s="258" t="s">
        <v>1162</v>
      </c>
      <c r="CI211" s="258" t="s">
        <v>1162</v>
      </c>
      <c r="CJ211" s="258">
        <v>0</v>
      </c>
      <c r="CK211" s="258">
        <v>0</v>
      </c>
      <c r="CL211" s="258"/>
      <c r="CM211" s="258"/>
      <c r="CN211" s="258"/>
    </row>
    <row r="212" spans="1:16383"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0"/>
      <c r="V212" s="258">
        <v>1</v>
      </c>
      <c r="W212" s="170"/>
      <c r="X212" s="258">
        <v>1</v>
      </c>
      <c r="Y212" s="170"/>
      <c r="Z212" s="37">
        <v>1</v>
      </c>
      <c r="AA212" s="170">
        <v>1</v>
      </c>
      <c r="AB212" s="199" t="s">
        <v>12</v>
      </c>
      <c r="AC212" s="196" t="s">
        <v>1152</v>
      </c>
      <c r="AD212" s="171" t="s">
        <v>837</v>
      </c>
      <c r="AE212" s="171" t="s">
        <v>1098</v>
      </c>
      <c r="AF212" s="171" t="s">
        <v>837</v>
      </c>
      <c r="AG212" s="196"/>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0">
        <v>0</v>
      </c>
      <c r="AZ212" s="291" t="s">
        <v>1098</v>
      </c>
      <c r="BA212" s="291" t="s">
        <v>1098</v>
      </c>
      <c r="BB212" s="280" t="s">
        <v>1161</v>
      </c>
      <c r="BC212" s="280" t="s">
        <v>1163</v>
      </c>
      <c r="BD212" s="280">
        <v>23</v>
      </c>
      <c r="BE212" s="280" t="s">
        <v>1163</v>
      </c>
      <c r="BF212" s="280">
        <v>19</v>
      </c>
      <c r="BG212" s="286" t="s">
        <v>1098</v>
      </c>
      <c r="BH212" s="68"/>
      <c r="BI212" s="68"/>
      <c r="BJ212" s="69"/>
      <c r="BK212" s="69"/>
      <c r="BL212" s="69"/>
      <c r="BM212" s="69"/>
      <c r="BN212" s="31"/>
      <c r="BO212" s="223">
        <v>0</v>
      </c>
      <c r="BP212" s="223">
        <v>0</v>
      </c>
      <c r="BQ212" s="223">
        <v>0</v>
      </c>
      <c r="BR212" s="223" t="e">
        <v>#N/A</v>
      </c>
      <c r="BS212" s="227" t="e">
        <v>#N/A</v>
      </c>
      <c r="BT212" s="227" t="e">
        <v>#N/A</v>
      </c>
      <c r="BU212" s="227" t="e">
        <v>#N/A</v>
      </c>
      <c r="BV212" s="227" t="e">
        <v>#N/A</v>
      </c>
      <c r="BW212" s="223">
        <v>0</v>
      </c>
      <c r="BX212" s="223">
        <v>0</v>
      </c>
      <c r="BY212" s="223">
        <v>0</v>
      </c>
      <c r="BZ212" s="258" t="s">
        <v>1162</v>
      </c>
      <c r="CA212" s="258" t="s">
        <v>1213</v>
      </c>
      <c r="CB212" s="258" t="s">
        <v>1213</v>
      </c>
      <c r="CC212" s="275" t="s">
        <v>1213</v>
      </c>
      <c r="CD212" s="275" t="s">
        <v>1213</v>
      </c>
      <c r="CE212" s="258">
        <v>0</v>
      </c>
      <c r="CF212" s="258">
        <v>0</v>
      </c>
      <c r="CG212" s="258" t="s">
        <v>1162</v>
      </c>
      <c r="CH212" s="258" t="s">
        <v>1162</v>
      </c>
      <c r="CI212" s="258" t="s">
        <v>1162</v>
      </c>
      <c r="CJ212" s="258">
        <v>0</v>
      </c>
      <c r="CK212" s="258">
        <v>0</v>
      </c>
      <c r="CL212" s="258" t="s">
        <v>1162</v>
      </c>
      <c r="CM212" s="258" t="s">
        <v>1213</v>
      </c>
      <c r="CN212" s="258" t="s">
        <v>1213</v>
      </c>
    </row>
    <row r="213" spans="1:16383"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0"/>
      <c r="V213" s="258">
        <v>1</v>
      </c>
      <c r="W213" s="170"/>
      <c r="X213" s="258"/>
      <c r="Y213" s="170"/>
      <c r="Z213" s="37">
        <v>1</v>
      </c>
      <c r="AA213" s="170"/>
      <c r="AB213" s="199" t="s">
        <v>12</v>
      </c>
      <c r="AC213" s="196" t="s">
        <v>1152</v>
      </c>
      <c r="AD213" s="171" t="s">
        <v>837</v>
      </c>
      <c r="AE213" s="171" t="s">
        <v>1098</v>
      </c>
      <c r="AF213" s="171" t="s">
        <v>837</v>
      </c>
      <c r="AG213" s="196"/>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0">
        <v>0</v>
      </c>
      <c r="AZ213" s="291" t="s">
        <v>1098</v>
      </c>
      <c r="BA213" s="291" t="s">
        <v>1098</v>
      </c>
      <c r="BB213" s="284"/>
      <c r="BC213" s="284"/>
      <c r="BD213" s="284"/>
      <c r="BE213" s="284"/>
      <c r="BF213" s="284"/>
      <c r="BG213" s="286" t="s">
        <v>1098</v>
      </c>
      <c r="BH213" s="68"/>
      <c r="BI213" s="68"/>
      <c r="BJ213" s="69"/>
      <c r="BK213" s="69"/>
      <c r="BL213" s="69"/>
      <c r="BM213" s="69"/>
      <c r="BN213" s="31"/>
      <c r="BO213" s="223">
        <v>0</v>
      </c>
      <c r="BP213" s="223">
        <v>0</v>
      </c>
      <c r="BQ213" s="223">
        <v>0</v>
      </c>
      <c r="BR213" s="223" t="e">
        <v>#N/A</v>
      </c>
      <c r="BS213" s="227" t="e">
        <v>#N/A</v>
      </c>
      <c r="BT213" s="227" t="e">
        <v>#N/A</v>
      </c>
      <c r="BU213" s="227" t="e">
        <v>#N/A</v>
      </c>
      <c r="BV213" s="227" t="e">
        <v>#N/A</v>
      </c>
      <c r="BW213" s="223">
        <v>0</v>
      </c>
      <c r="BX213" s="223">
        <v>0</v>
      </c>
      <c r="BY213" s="223">
        <v>0</v>
      </c>
      <c r="BZ213" s="258" t="s">
        <v>1161</v>
      </c>
      <c r="CA213" s="258">
        <v>-10000000000</v>
      </c>
      <c r="CB213" s="258" t="s">
        <v>1162</v>
      </c>
      <c r="CC213" s="275" t="s">
        <v>1213</v>
      </c>
      <c r="CD213" s="275" t="s">
        <v>1213</v>
      </c>
      <c r="CE213" s="258">
        <v>0</v>
      </c>
      <c r="CF213" s="258">
        <v>0</v>
      </c>
      <c r="CG213" s="258" t="e">
        <v>#N/A</v>
      </c>
      <c r="CH213" s="258" t="e">
        <v>#N/A</v>
      </c>
      <c r="CI213" s="258" t="e">
        <v>#N/A</v>
      </c>
      <c r="CJ213" s="258">
        <v>0</v>
      </c>
      <c r="CK213" s="258">
        <v>0</v>
      </c>
      <c r="CL213" s="258"/>
      <c r="CM213" s="258"/>
      <c r="CN213" s="258"/>
    </row>
    <row r="214" spans="1:16383" s="4" customFormat="1" ht="45.75" thickBot="1" x14ac:dyDescent="0.3">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0" t="s">
        <v>295</v>
      </c>
      <c r="G214" s="29" t="s">
        <v>203</v>
      </c>
      <c r="H214" s="30" t="s">
        <v>699</v>
      </c>
      <c r="I214" s="14" t="s">
        <v>18</v>
      </c>
      <c r="J214" s="10" t="s">
        <v>716</v>
      </c>
      <c r="K214" s="11" t="s">
        <v>705</v>
      </c>
      <c r="L214" s="9" t="s">
        <v>203</v>
      </c>
      <c r="M214" s="14" t="s">
        <v>803</v>
      </c>
      <c r="N214" s="28">
        <v>1</v>
      </c>
      <c r="O214" s="59"/>
      <c r="P214" s="59"/>
      <c r="Q214" s="59"/>
      <c r="R214" s="59"/>
      <c r="S214" s="59"/>
      <c r="T214" s="59"/>
      <c r="U214" s="170"/>
      <c r="V214" s="258">
        <v>1</v>
      </c>
      <c r="W214" s="170"/>
      <c r="X214" s="258"/>
      <c r="Y214" s="170"/>
      <c r="Z214" s="37">
        <v>1</v>
      </c>
      <c r="AA214" s="170"/>
      <c r="AB214" s="199" t="s">
        <v>12</v>
      </c>
      <c r="AC214" s="196" t="s">
        <v>1152</v>
      </c>
      <c r="AD214" s="171" t="s">
        <v>837</v>
      </c>
      <c r="AE214" s="171" t="s">
        <v>1098</v>
      </c>
      <c r="AF214" s="171" t="s">
        <v>837</v>
      </c>
      <c r="AG214" s="196"/>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0">
        <v>0</v>
      </c>
      <c r="AZ214" s="291" t="s">
        <v>1098</v>
      </c>
      <c r="BA214" s="291" t="s">
        <v>1098</v>
      </c>
      <c r="BB214" s="284"/>
      <c r="BC214" s="284"/>
      <c r="BD214" s="284"/>
      <c r="BE214" s="284"/>
      <c r="BF214" s="284"/>
      <c r="BG214" s="286" t="s">
        <v>1098</v>
      </c>
      <c r="BH214" s="68"/>
      <c r="BI214" s="68"/>
      <c r="BJ214" s="69"/>
      <c r="BK214" s="69"/>
      <c r="BL214" s="69"/>
      <c r="BM214" s="69"/>
      <c r="BN214" s="31"/>
      <c r="BO214" s="223">
        <v>0</v>
      </c>
      <c r="BP214" s="223">
        <v>0</v>
      </c>
      <c r="BQ214" s="223">
        <v>0</v>
      </c>
      <c r="BR214" s="223" t="e">
        <v>#N/A</v>
      </c>
      <c r="BS214" s="227" t="e">
        <v>#N/A</v>
      </c>
      <c r="BT214" s="227" t="e">
        <v>#N/A</v>
      </c>
      <c r="BU214" s="227" t="e">
        <v>#N/A</v>
      </c>
      <c r="BV214" s="227" t="e">
        <v>#N/A</v>
      </c>
      <c r="BW214" s="223">
        <v>0</v>
      </c>
      <c r="BX214" s="223">
        <v>0</v>
      </c>
      <c r="BY214" s="223">
        <v>0</v>
      </c>
      <c r="BZ214" s="258" t="s">
        <v>1161</v>
      </c>
      <c r="CA214" s="258">
        <v>-10000000000</v>
      </c>
      <c r="CB214" s="258" t="s">
        <v>1162</v>
      </c>
      <c r="CC214" s="275" t="s">
        <v>1213</v>
      </c>
      <c r="CD214" s="275" t="s">
        <v>1213</v>
      </c>
      <c r="CE214" s="258">
        <v>0</v>
      </c>
      <c r="CF214" s="258">
        <v>0</v>
      </c>
      <c r="CG214" s="258" t="e">
        <v>#N/A</v>
      </c>
      <c r="CH214" s="258" t="e">
        <v>#N/A</v>
      </c>
      <c r="CI214" s="258" t="e">
        <v>#N/A</v>
      </c>
      <c r="CJ214" s="258">
        <v>0</v>
      </c>
      <c r="CK214" s="258">
        <v>0</v>
      </c>
      <c r="CL214" s="258"/>
      <c r="CM214" s="258"/>
      <c r="CN214" s="258"/>
    </row>
    <row r="215" spans="1:16383" s="4" customFormat="1" ht="60.75" hidden="1" thickBot="1" x14ac:dyDescent="0.3">
      <c r="A215" s="21" t="str">
        <f t="shared" si="16"/>
        <v>Indicator 219 - Monitoring rating</v>
      </c>
      <c r="B215" s="22">
        <f t="shared" si="15"/>
        <v>219</v>
      </c>
      <c r="C215" s="135" t="s">
        <v>808</v>
      </c>
      <c r="D215" s="124" t="str">
        <f t="shared" si="14"/>
        <v>ID219</v>
      </c>
      <c r="E215" s="209"/>
      <c r="F215" s="214" t="s">
        <v>315</v>
      </c>
      <c r="G215" s="14" t="s">
        <v>808</v>
      </c>
      <c r="H215" s="126" t="s">
        <v>2001</v>
      </c>
      <c r="I215" s="127" t="s">
        <v>18</v>
      </c>
      <c r="J215" s="10" t="s">
        <v>717</v>
      </c>
      <c r="K215" s="11" t="s">
        <v>705</v>
      </c>
      <c r="L215" s="9" t="s">
        <v>808</v>
      </c>
      <c r="M215" s="14" t="s">
        <v>954</v>
      </c>
      <c r="N215" s="28">
        <v>1</v>
      </c>
      <c r="O215" s="28">
        <v>1</v>
      </c>
      <c r="P215" s="59">
        <v>1</v>
      </c>
      <c r="Q215" s="59">
        <v>1</v>
      </c>
      <c r="R215" s="59"/>
      <c r="S215" s="59"/>
      <c r="T215" s="59">
        <v>1</v>
      </c>
      <c r="U215" s="170"/>
      <c r="V215" s="258">
        <v>1</v>
      </c>
      <c r="W215" s="170">
        <v>1</v>
      </c>
      <c r="X215" s="258"/>
      <c r="Y215" s="170"/>
      <c r="Z215" s="37"/>
      <c r="AA215" s="170"/>
      <c r="AB215" s="199" t="s">
        <v>12</v>
      </c>
      <c r="AC215" s="196" t="s">
        <v>1156</v>
      </c>
      <c r="AD215" s="171" t="s">
        <v>12</v>
      </c>
      <c r="AE215" s="171" t="s">
        <v>12</v>
      </c>
      <c r="AF215" s="171" t="s">
        <v>837</v>
      </c>
      <c r="AG215" s="202"/>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3" t="s">
        <v>1147</v>
      </c>
      <c r="AZ215" s="291" t="s">
        <v>1098</v>
      </c>
      <c r="BA215" s="291" t="s">
        <v>1098</v>
      </c>
      <c r="BB215" s="284"/>
      <c r="BC215" s="284"/>
      <c r="BD215" s="284"/>
      <c r="BE215" s="284"/>
      <c r="BF215" s="284"/>
      <c r="BG215" s="58" t="s">
        <v>1147</v>
      </c>
      <c r="BH215" s="73"/>
      <c r="BI215" s="73"/>
      <c r="BJ215" s="69"/>
      <c r="BK215" s="69"/>
      <c r="BL215" s="69"/>
      <c r="BM215" s="69"/>
      <c r="BN215" s="31"/>
      <c r="BO215" s="224" t="s">
        <v>1147</v>
      </c>
      <c r="BP215" s="224" t="s">
        <v>1147</v>
      </c>
      <c r="BQ215" s="224" t="s">
        <v>1147</v>
      </c>
      <c r="BR215" s="223"/>
      <c r="BS215" s="227"/>
      <c r="BT215" s="227"/>
      <c r="BU215" s="227"/>
      <c r="BV215" s="227"/>
      <c r="BW215" s="223"/>
      <c r="BX215" s="223"/>
      <c r="BY215" s="223"/>
      <c r="BZ215" s="258"/>
      <c r="CA215" s="258"/>
      <c r="CB215" s="258"/>
      <c r="CC215" s="275"/>
      <c r="CD215" s="275"/>
      <c r="CE215" s="258" t="e">
        <v>#N/A</v>
      </c>
      <c r="CF215" s="258" t="e">
        <v>#N/A</v>
      </c>
      <c r="CG215" s="258" t="e">
        <v>#N/A</v>
      </c>
      <c r="CH215" s="258" t="e">
        <v>#N/A</v>
      </c>
      <c r="CI215" s="258" t="e">
        <v>#N/A</v>
      </c>
      <c r="CJ215" s="258"/>
      <c r="CK215" s="258"/>
      <c r="CL215" s="258"/>
      <c r="CM215" s="258"/>
      <c r="CN215" s="258"/>
    </row>
    <row r="216" spans="1:16383" s="120" customFormat="1" ht="45.75" thickBot="1" x14ac:dyDescent="0.3">
      <c r="A216" s="21" t="str">
        <f t="shared" si="16"/>
        <v>Indicator 220 - Materiality threshold</v>
      </c>
      <c r="B216" s="134">
        <f t="shared" si="15"/>
        <v>220</v>
      </c>
      <c r="C216" s="136" t="s">
        <v>1414</v>
      </c>
      <c r="D216" s="124" t="str">
        <f t="shared" si="14"/>
        <v>ID220</v>
      </c>
      <c r="E216" s="209"/>
      <c r="F216" s="214"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0">
        <v>1</v>
      </c>
      <c r="V216" s="258">
        <v>1</v>
      </c>
      <c r="W216" s="170">
        <v>1</v>
      </c>
      <c r="X216" s="258">
        <v>1</v>
      </c>
      <c r="Y216" s="170">
        <v>1</v>
      </c>
      <c r="Z216" s="258">
        <v>1</v>
      </c>
      <c r="AA216" s="170">
        <v>1</v>
      </c>
      <c r="AB216" s="201" t="s">
        <v>12</v>
      </c>
      <c r="AC216" s="202" t="s">
        <v>1153</v>
      </c>
      <c r="AD216" s="171" t="s">
        <v>12</v>
      </c>
      <c r="AE216" s="171" t="s">
        <v>12</v>
      </c>
      <c r="AF216" s="171" t="s">
        <v>837</v>
      </c>
      <c r="AG216" s="196"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3"/>
      <c r="AZ216" s="295"/>
      <c r="BA216" s="295"/>
      <c r="BB216" s="280"/>
      <c r="BC216" s="280"/>
      <c r="BD216" s="280"/>
      <c r="BE216" s="280"/>
      <c r="BF216" s="280"/>
      <c r="BG216" s="279">
        <v>0</v>
      </c>
      <c r="BH216" s="123"/>
      <c r="BI216" s="123"/>
      <c r="BJ216" s="69"/>
      <c r="BK216" s="69"/>
      <c r="BL216" s="69"/>
      <c r="BM216" s="69"/>
      <c r="BN216" s="31"/>
      <c r="BO216" s="223" t="e">
        <v>#N/A</v>
      </c>
      <c r="BP216" s="223" t="e">
        <v>#N/A</v>
      </c>
      <c r="BQ216" s="223" t="e">
        <v>#N/A</v>
      </c>
      <c r="BR216" s="223"/>
      <c r="BS216" s="227"/>
      <c r="BT216" s="227"/>
      <c r="BU216" s="227"/>
      <c r="BV216" s="227"/>
      <c r="BW216" s="223"/>
      <c r="BX216" s="223"/>
      <c r="BY216" s="223"/>
      <c r="BZ216" s="258"/>
      <c r="CA216" s="258"/>
      <c r="CB216" s="258"/>
      <c r="CC216" s="275"/>
      <c r="CD216" s="275"/>
      <c r="CE216" s="258" t="e">
        <v>#N/A</v>
      </c>
      <c r="CF216" s="258" t="e">
        <v>#N/A</v>
      </c>
      <c r="CG216" s="258" t="e">
        <v>#N/A</v>
      </c>
      <c r="CH216" s="258" t="e">
        <v>#N/A</v>
      </c>
      <c r="CI216" s="258" t="e">
        <v>#N/A</v>
      </c>
      <c r="CJ216" s="258"/>
      <c r="CK216" s="258"/>
      <c r="CL216" s="258"/>
      <c r="CM216" s="258"/>
      <c r="CN216" s="258"/>
    </row>
    <row r="217" spans="1:16383" ht="153.75" thickBot="1" x14ac:dyDescent="0.3">
      <c r="A217" s="21" t="str">
        <f t="shared" si="16"/>
        <v>Indicator 221 - Past due public creditors / employees</v>
      </c>
      <c r="B217" s="272">
        <f t="shared" si="15"/>
        <v>221</v>
      </c>
      <c r="C217" s="136" t="s">
        <v>1423</v>
      </c>
      <c r="D217" s="124" t="str">
        <f t="shared" si="14"/>
        <v>ID221</v>
      </c>
      <c r="E217" s="136" t="s">
        <v>1425</v>
      </c>
      <c r="F217" s="215"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0">
        <v>1</v>
      </c>
      <c r="V217" s="132">
        <v>1</v>
      </c>
      <c r="W217" s="170">
        <v>1</v>
      </c>
      <c r="X217" s="132">
        <v>1</v>
      </c>
      <c r="Y217" s="170">
        <v>1</v>
      </c>
      <c r="Z217" s="132">
        <v>1</v>
      </c>
      <c r="AA217" s="170">
        <v>1</v>
      </c>
      <c r="AB217" s="201" t="s">
        <v>12</v>
      </c>
      <c r="AC217" s="202" t="s">
        <v>1153</v>
      </c>
      <c r="AD217" s="171" t="s">
        <v>12</v>
      </c>
      <c r="AE217" s="171" t="s">
        <v>12</v>
      </c>
      <c r="AF217" s="171" t="s">
        <v>837</v>
      </c>
      <c r="AG217" s="302"/>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5"/>
      <c r="AZ217" s="280"/>
      <c r="BA217" s="280"/>
      <c r="BB217" s="280"/>
      <c r="BC217" s="280"/>
      <c r="BD217" s="280"/>
      <c r="BE217" s="71"/>
      <c r="BF217" s="123"/>
      <c r="BG217" s="287"/>
      <c r="BH217" s="69"/>
      <c r="BI217" s="69"/>
      <c r="BJ217" s="69"/>
      <c r="BK217" s="69"/>
      <c r="BL217" s="69"/>
      <c r="BM217" s="120"/>
      <c r="BN217" s="120"/>
      <c r="BO217" s="223" t="e">
        <v>#N/A</v>
      </c>
      <c r="BP217" s="223" t="e">
        <v>#N/A</v>
      </c>
      <c r="BQ217" s="223" t="e">
        <v>#N/A</v>
      </c>
      <c r="BR217" s="223"/>
      <c r="BS217" s="227"/>
      <c r="BT217" s="227"/>
      <c r="BU217" s="227"/>
      <c r="BV217" s="227"/>
      <c r="BW217" s="223"/>
      <c r="BX217" s="223"/>
      <c r="BY217" s="223"/>
      <c r="BZ217" s="258"/>
      <c r="CA217" s="258"/>
      <c r="CB217" s="258"/>
      <c r="CC217" s="275"/>
      <c r="CD217" s="275"/>
      <c r="CE217" s="258" t="e">
        <v>#N/A</v>
      </c>
      <c r="CF217" s="258" t="e">
        <v>#N/A</v>
      </c>
      <c r="CG217" s="258" t="e">
        <v>#N/A</v>
      </c>
      <c r="CH217" s="258" t="e">
        <v>#N/A</v>
      </c>
      <c r="CI217" s="258" t="e">
        <v>#N/A</v>
      </c>
      <c r="CJ217" s="258"/>
      <c r="CK217" s="258"/>
      <c r="CL217" s="258"/>
      <c r="CM217" s="258"/>
      <c r="CN217" s="258"/>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1.75" thickBot="1" x14ac:dyDescent="0.3">
      <c r="A218" s="21" t="str">
        <f t="shared" si="16"/>
        <v>Indicator 222 - Collateral Value Decrease</v>
      </c>
      <c r="B218" s="272">
        <f t="shared" si="15"/>
        <v>222</v>
      </c>
      <c r="C218" s="136" t="s">
        <v>1426</v>
      </c>
      <c r="D218" s="124" t="str">
        <f t="shared" si="14"/>
        <v>ID222</v>
      </c>
      <c r="E218" s="136" t="s">
        <v>1427</v>
      </c>
      <c r="F218" s="215"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0"/>
      <c r="V218" s="132">
        <v>1</v>
      </c>
      <c r="W218" s="170"/>
      <c r="X218" s="132">
        <v>1</v>
      </c>
      <c r="Y218" s="170"/>
      <c r="Z218" s="132">
        <v>1</v>
      </c>
      <c r="AA218" s="170"/>
      <c r="AB218" s="201" t="s">
        <v>12</v>
      </c>
      <c r="AC218" s="202" t="s">
        <v>1153</v>
      </c>
      <c r="AD218" s="171" t="s">
        <v>12</v>
      </c>
      <c r="AE218" s="171" t="s">
        <v>12</v>
      </c>
      <c r="AF218" s="171" t="s">
        <v>837</v>
      </c>
      <c r="AG218" s="206"/>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5"/>
      <c r="AZ218" s="280"/>
      <c r="BA218" s="280"/>
      <c r="BB218" s="280"/>
      <c r="BC218" s="280"/>
      <c r="BD218" s="280"/>
      <c r="BE218" s="71"/>
      <c r="BF218" s="123"/>
      <c r="BG218" s="287"/>
      <c r="BH218" s="69"/>
      <c r="BI218" s="69"/>
      <c r="BJ218" s="69"/>
      <c r="BK218" s="69"/>
      <c r="BL218" s="69"/>
      <c r="BM218" s="120"/>
      <c r="BN218" s="120"/>
      <c r="BO218" s="223" t="e">
        <v>#N/A</v>
      </c>
      <c r="BP218" s="223" t="e">
        <v>#N/A</v>
      </c>
      <c r="BQ218" s="223" t="e">
        <v>#N/A</v>
      </c>
      <c r="BR218" s="223"/>
      <c r="BS218" s="227"/>
      <c r="BT218" s="227"/>
      <c r="BU218" s="227"/>
      <c r="BV218" s="227"/>
      <c r="BW218" s="223"/>
      <c r="BX218" s="223"/>
      <c r="BY218" s="223"/>
      <c r="BZ218" s="258"/>
      <c r="CA218" s="258"/>
      <c r="CB218" s="258"/>
      <c r="CC218" s="275"/>
      <c r="CD218" s="275"/>
      <c r="CE218" s="258" t="e">
        <v>#N/A</v>
      </c>
      <c r="CF218" s="258" t="e">
        <v>#N/A</v>
      </c>
      <c r="CG218" s="258" t="e">
        <v>#N/A</v>
      </c>
      <c r="CH218" s="258" t="e">
        <v>#N/A</v>
      </c>
      <c r="CI218" s="258" t="e">
        <v>#N/A</v>
      </c>
      <c r="CJ218" s="258"/>
      <c r="CK218" s="258"/>
      <c r="CL218" s="258"/>
      <c r="CM218" s="258"/>
      <c r="CN218" s="258"/>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6.25" thickBot="1" x14ac:dyDescent="0.3">
      <c r="A219" s="21" t="str">
        <f t="shared" si="16"/>
        <v>Indicator 223 - Delta Cashflow</v>
      </c>
      <c r="B219" s="272">
        <f t="shared" si="15"/>
        <v>223</v>
      </c>
      <c r="C219" s="136" t="s">
        <v>1430</v>
      </c>
      <c r="D219" s="124" t="str">
        <f t="shared" si="14"/>
        <v>ID223</v>
      </c>
      <c r="E219" s="136" t="s">
        <v>1431</v>
      </c>
      <c r="F219" s="215"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0"/>
      <c r="V219" s="132">
        <v>1</v>
      </c>
      <c r="W219" s="170"/>
      <c r="X219" s="132">
        <v>1</v>
      </c>
      <c r="Y219" s="170"/>
      <c r="Z219" s="132">
        <v>1</v>
      </c>
      <c r="AA219" s="170"/>
      <c r="AB219" s="201" t="s">
        <v>12</v>
      </c>
      <c r="AC219" s="202" t="s">
        <v>1153</v>
      </c>
      <c r="AD219" s="171" t="s">
        <v>12</v>
      </c>
      <c r="AE219" s="171" t="s">
        <v>12</v>
      </c>
      <c r="AF219" s="171" t="s">
        <v>837</v>
      </c>
      <c r="AG219" s="206"/>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5"/>
      <c r="AZ219" s="280"/>
      <c r="BA219" s="280"/>
      <c r="BB219" s="280"/>
      <c r="BC219" s="280"/>
      <c r="BD219" s="280"/>
      <c r="BE219" s="71"/>
      <c r="BF219" s="123"/>
      <c r="BG219" s="287"/>
      <c r="BH219" s="69"/>
      <c r="BI219" s="69"/>
      <c r="BJ219" s="69"/>
      <c r="BK219" s="69"/>
      <c r="BL219" s="69"/>
      <c r="BM219" s="120"/>
      <c r="BN219" s="120"/>
      <c r="BO219" s="223" t="e">
        <v>#N/A</v>
      </c>
      <c r="BP219" s="223" t="e">
        <v>#N/A</v>
      </c>
      <c r="BQ219" s="223" t="e">
        <v>#N/A</v>
      </c>
      <c r="BR219" s="223"/>
      <c r="BS219" s="227"/>
      <c r="BT219" s="227"/>
      <c r="BU219" s="227"/>
      <c r="BV219" s="227"/>
      <c r="BW219" s="223"/>
      <c r="BX219" s="223"/>
      <c r="BY219" s="223"/>
      <c r="BZ219" s="258"/>
      <c r="CA219" s="258"/>
      <c r="CB219" s="258"/>
      <c r="CC219" s="275"/>
      <c r="CD219" s="275"/>
      <c r="CE219" s="258" t="e">
        <v>#N/A</v>
      </c>
      <c r="CF219" s="258" t="e">
        <v>#N/A</v>
      </c>
      <c r="CG219" s="258" t="e">
        <v>#N/A</v>
      </c>
      <c r="CH219" s="258" t="e">
        <v>#N/A</v>
      </c>
      <c r="CI219" s="258" t="e">
        <v>#N/A</v>
      </c>
      <c r="CJ219" s="258"/>
      <c r="CK219" s="258"/>
      <c r="CL219" s="258"/>
      <c r="CM219" s="258"/>
      <c r="CN219" s="258"/>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1.75" thickBot="1" x14ac:dyDescent="0.3">
      <c r="A220" s="21" t="str">
        <f t="shared" si="16"/>
        <v>Indicator 224 - Covenant Breach</v>
      </c>
      <c r="B220" s="272">
        <f t="shared" si="15"/>
        <v>224</v>
      </c>
      <c r="C220" s="136" t="s">
        <v>1434</v>
      </c>
      <c r="D220" s="124" t="str">
        <f t="shared" si="14"/>
        <v>ID224</v>
      </c>
      <c r="E220" s="136" t="s">
        <v>1435</v>
      </c>
      <c r="F220" s="215"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0"/>
      <c r="V220" s="132">
        <v>1</v>
      </c>
      <c r="W220" s="170"/>
      <c r="X220" s="132">
        <v>1</v>
      </c>
      <c r="Y220" s="170"/>
      <c r="Z220" s="132">
        <v>1</v>
      </c>
      <c r="AA220" s="170"/>
      <c r="AB220" s="201" t="s">
        <v>12</v>
      </c>
      <c r="AC220" s="202" t="s">
        <v>1153</v>
      </c>
      <c r="AD220" s="171" t="s">
        <v>12</v>
      </c>
      <c r="AE220" s="171" t="s">
        <v>12</v>
      </c>
      <c r="AF220" s="171" t="s">
        <v>837</v>
      </c>
      <c r="AG220" s="206"/>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5"/>
      <c r="AZ220" s="280"/>
      <c r="BA220" s="280"/>
      <c r="BB220" s="280"/>
      <c r="BC220" s="280"/>
      <c r="BD220" s="280"/>
      <c r="BE220" s="71"/>
      <c r="BF220" s="123"/>
      <c r="BG220" s="287"/>
      <c r="BH220" s="69"/>
      <c r="BI220" s="69"/>
      <c r="BJ220" s="69"/>
      <c r="BK220" s="69"/>
      <c r="BL220" s="69"/>
      <c r="BM220" s="120"/>
      <c r="BN220" s="120"/>
      <c r="BO220" s="223" t="e">
        <v>#N/A</v>
      </c>
      <c r="BP220" s="223" t="e">
        <v>#N/A</v>
      </c>
      <c r="BQ220" s="223" t="e">
        <v>#N/A</v>
      </c>
      <c r="BR220" s="223"/>
      <c r="BS220" s="227"/>
      <c r="BT220" s="227"/>
      <c r="BU220" s="227"/>
      <c r="BV220" s="227"/>
      <c r="BW220" s="223"/>
      <c r="BX220" s="223"/>
      <c r="BY220" s="223"/>
      <c r="BZ220" s="258"/>
      <c r="CA220" s="258"/>
      <c r="CB220" s="258"/>
      <c r="CC220" s="275"/>
      <c r="CD220" s="275"/>
      <c r="CE220" s="258" t="e">
        <v>#N/A</v>
      </c>
      <c r="CF220" s="258" t="e">
        <v>#N/A</v>
      </c>
      <c r="CG220" s="258" t="e">
        <v>#N/A</v>
      </c>
      <c r="CH220" s="258" t="e">
        <v>#N/A</v>
      </c>
      <c r="CI220" s="258" t="e">
        <v>#N/A</v>
      </c>
      <c r="CJ220" s="258"/>
      <c r="CK220" s="258"/>
      <c r="CL220" s="258"/>
      <c r="CM220" s="258"/>
      <c r="CN220" s="258"/>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15.5" thickBot="1" x14ac:dyDescent="0.3">
      <c r="A221" s="185" t="str">
        <f t="shared" si="16"/>
        <v>Indicator 225 - Bond Trade Suspended</v>
      </c>
      <c r="B221" s="273">
        <f t="shared" si="15"/>
        <v>225</v>
      </c>
      <c r="C221" s="186" t="s">
        <v>1438</v>
      </c>
      <c r="D221" s="187" t="str">
        <f t="shared" si="14"/>
        <v>ID225</v>
      </c>
      <c r="E221" s="136" t="s">
        <v>1439</v>
      </c>
      <c r="F221" s="215" t="s">
        <v>1451</v>
      </c>
      <c r="G221" s="188" t="s">
        <v>1440</v>
      </c>
      <c r="H221" s="189" t="s">
        <v>1954</v>
      </c>
      <c r="I221" s="189" t="s">
        <v>9</v>
      </c>
      <c r="J221" s="190" t="s">
        <v>716</v>
      </c>
      <c r="K221" s="188" t="s">
        <v>1443</v>
      </c>
      <c r="L221" s="28" t="s">
        <v>1438</v>
      </c>
      <c r="M221" s="28" t="s">
        <v>1449</v>
      </c>
      <c r="N221" s="59">
        <v>1</v>
      </c>
      <c r="O221" s="59"/>
      <c r="P221" s="59">
        <v>1</v>
      </c>
      <c r="Q221" s="59"/>
      <c r="R221" s="59">
        <v>1</v>
      </c>
      <c r="S221" s="59">
        <v>1</v>
      </c>
      <c r="T221" s="34">
        <v>1</v>
      </c>
      <c r="U221" s="170">
        <v>1</v>
      </c>
      <c r="V221" s="34">
        <v>1</v>
      </c>
      <c r="W221" s="170">
        <v>1</v>
      </c>
      <c r="X221" s="34">
        <v>1</v>
      </c>
      <c r="Y221" s="170">
        <v>1</v>
      </c>
      <c r="Z221" s="34">
        <v>1</v>
      </c>
      <c r="AA221" s="170">
        <v>1</v>
      </c>
      <c r="AB221" s="199" t="s">
        <v>12</v>
      </c>
      <c r="AC221" s="196" t="s">
        <v>1153</v>
      </c>
      <c r="AD221" s="171" t="s">
        <v>12</v>
      </c>
      <c r="AE221" s="171" t="s">
        <v>12</v>
      </c>
      <c r="AF221" s="171" t="s">
        <v>837</v>
      </c>
      <c r="AG221" s="302"/>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5"/>
      <c r="AZ221" s="280"/>
      <c r="BA221" s="280"/>
      <c r="BB221" s="280"/>
      <c r="BC221" s="280"/>
      <c r="BD221" s="280"/>
      <c r="BE221" s="71"/>
      <c r="BF221" s="123"/>
      <c r="BG221" s="287"/>
      <c r="BH221" s="69"/>
      <c r="BI221" s="69"/>
      <c r="BJ221" s="69"/>
      <c r="BK221" s="69"/>
      <c r="BL221" s="69"/>
      <c r="BM221" s="191"/>
      <c r="BN221" s="191"/>
      <c r="BO221" s="223" t="e">
        <v>#N/A</v>
      </c>
      <c r="BP221" s="223" t="e">
        <v>#N/A</v>
      </c>
      <c r="BQ221" s="223" t="e">
        <v>#N/A</v>
      </c>
      <c r="BR221" s="223"/>
      <c r="BS221" s="227"/>
      <c r="BT221" s="227"/>
      <c r="BU221" s="227"/>
      <c r="BV221" s="227"/>
      <c r="BW221" s="223"/>
      <c r="BX221" s="223"/>
      <c r="BY221" s="223"/>
      <c r="BZ221" s="258"/>
      <c r="CA221" s="258"/>
      <c r="CB221" s="258"/>
      <c r="CC221" s="275"/>
      <c r="CD221" s="275"/>
      <c r="CE221" s="258" t="e">
        <v>#N/A</v>
      </c>
      <c r="CF221" s="258" t="e">
        <v>#N/A</v>
      </c>
      <c r="CG221" s="258" t="e">
        <v>#N/A</v>
      </c>
      <c r="CH221" s="258" t="e">
        <v>#N/A</v>
      </c>
      <c r="CI221" s="258" t="e">
        <v>#N/A</v>
      </c>
      <c r="CJ221" s="258"/>
      <c r="CK221" s="258"/>
      <c r="CL221" s="258"/>
      <c r="CM221" s="258"/>
      <c r="CN221" s="258"/>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25">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68"/>
      <c r="CD223" s="268"/>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25">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38">
        <v>4</v>
      </c>
    </row>
    <row r="226" spans="14:27" x14ac:dyDescent="0.25">
      <c r="Z226" s="37">
        <f>COUNT(Z3:Z221)</f>
        <v>121</v>
      </c>
      <c r="AA226" s="338">
        <f>SUM(AA3:AA221)</f>
        <v>18</v>
      </c>
    </row>
    <row r="227" spans="14:27" x14ac:dyDescent="0.25">
      <c r="N227" s="37"/>
      <c r="P227" s="37"/>
      <c r="R227" s="37"/>
      <c r="T227" s="37"/>
      <c r="U227" s="37"/>
    </row>
  </sheetData>
  <autoFilter ref="A2:CO221">
    <filterColumn colId="25">
      <customFilters>
        <customFilter operator="notEqual" val=" "/>
      </customFilters>
    </filterColumn>
  </autoFilter>
  <mergeCells count="20">
    <mergeCell ref="AI1:AL1"/>
    <mergeCell ref="AM1:AP1"/>
    <mergeCell ref="AQ1:AT1"/>
    <mergeCell ref="AU1:AX1"/>
    <mergeCell ref="BS1:BT1"/>
    <mergeCell ref="BK1:BL1"/>
    <mergeCell ref="BM1:BN1"/>
    <mergeCell ref="BE1:BF1"/>
    <mergeCell ref="AY1:BB1"/>
    <mergeCell ref="BG1:BJ1"/>
    <mergeCell ref="BO1:BR1"/>
    <mergeCell ref="BC1:BD1"/>
    <mergeCell ref="BU1:BV1"/>
    <mergeCell ref="CJ1:CL1"/>
    <mergeCell ref="CM1:CN1"/>
    <mergeCell ref="CE1:CG1"/>
    <mergeCell ref="CH1:CI1"/>
    <mergeCell ref="CA1:CB1"/>
    <mergeCell ref="CC1:CD1"/>
    <mergeCell ref="BW1:BZ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zoomScale="70" zoomScaleNormal="70" zoomScalePageLayoutView="90" workbookViewId="0">
      <pane xSplit="1" topLeftCell="B1" activePane="topRight" state="frozen"/>
      <selection pane="topRight" activeCell="G93" sqref="G93"/>
    </sheetView>
  </sheetViews>
  <sheetFormatPr defaultColWidth="8.875" defaultRowHeight="15.75" x14ac:dyDescent="0.25"/>
  <cols>
    <col min="1" max="1" width="9" customWidth="1"/>
    <col min="2" max="2" width="13.875" customWidth="1"/>
    <col min="3" max="3" width="10.25" customWidth="1"/>
    <col min="4" max="4" width="9.125" customWidth="1"/>
    <col min="5" max="5" width="13.875" customWidth="1"/>
    <col min="6" max="6" width="10.25" customWidth="1"/>
    <col min="7" max="7" width="12.125" customWidth="1"/>
    <col min="8" max="8" width="13.875" customWidth="1"/>
    <col min="9" max="9" width="15.375" customWidth="1"/>
    <col min="10" max="10" width="10" customWidth="1"/>
    <col min="11" max="11" width="13.875" customWidth="1"/>
    <col min="12" max="12" width="14.375" customWidth="1"/>
    <col min="13" max="13" width="10" customWidth="1"/>
    <col min="14" max="14" width="13.875" customWidth="1"/>
    <col min="15" max="15" width="15.5" customWidth="1"/>
    <col min="16" max="16" width="13.25" style="154" customWidth="1"/>
    <col min="17" max="18" width="14.875" style="154" customWidth="1"/>
    <col min="19" max="19" width="18.375" style="112" bestFit="1" customWidth="1"/>
    <col min="20" max="20" width="28" bestFit="1" customWidth="1"/>
    <col min="21" max="21" width="79.625" customWidth="1"/>
    <col min="22" max="22" width="73.125" customWidth="1"/>
    <col min="23" max="23" width="32.375" customWidth="1"/>
    <col min="24" max="24" width="66.125" customWidth="1"/>
    <col min="25" max="25" width="68" customWidth="1"/>
    <col min="26" max="26" width="37.875" customWidth="1"/>
    <col min="27" max="27" width="64.5" customWidth="1"/>
    <col min="28" max="28" width="72.625" customWidth="1"/>
    <col min="29" max="32" width="59.375" customWidth="1"/>
    <col min="33" max="33" width="85.5" customWidth="1"/>
    <col min="34" max="35" width="85.125" customWidth="1"/>
    <col min="36" max="36" width="28" bestFit="1" customWidth="1"/>
    <col min="37" max="37" width="68" customWidth="1"/>
    <col min="38" max="38" width="17.375" style="91" customWidth="1"/>
    <col min="39" max="39" width="255.625" bestFit="1" customWidth="1"/>
    <col min="40" max="40" width="173.625" customWidth="1"/>
  </cols>
  <sheetData>
    <row r="1" spans="1:40" ht="30" customHeight="1" x14ac:dyDescent="0.25">
      <c r="B1" s="403" t="s">
        <v>1215</v>
      </c>
      <c r="C1" s="404"/>
      <c r="D1" s="404"/>
      <c r="E1" s="404"/>
      <c r="F1" s="404"/>
      <c r="G1" s="405"/>
      <c r="H1" s="320"/>
      <c r="I1" s="320"/>
      <c r="J1" s="320"/>
      <c r="K1" s="320"/>
      <c r="L1" s="320"/>
      <c r="M1" s="320"/>
      <c r="N1" s="320"/>
      <c r="O1" s="320"/>
      <c r="P1" s="320"/>
      <c r="Q1" s="320"/>
      <c r="R1" s="363"/>
    </row>
    <row r="2" spans="1:40" ht="30" customHeight="1" x14ac:dyDescent="0.25">
      <c r="A2" s="86" t="s">
        <v>1220</v>
      </c>
      <c r="B2" s="406" t="s">
        <v>831</v>
      </c>
      <c r="C2" s="407"/>
      <c r="D2" s="407"/>
      <c r="E2" s="408" t="s">
        <v>1209</v>
      </c>
      <c r="F2" s="409"/>
      <c r="G2" s="409"/>
      <c r="H2" s="406" t="s">
        <v>1452</v>
      </c>
      <c r="I2" s="407"/>
      <c r="J2" s="407"/>
      <c r="K2" s="410" t="s">
        <v>1572</v>
      </c>
      <c r="L2" s="411"/>
      <c r="M2" s="412"/>
      <c r="N2" s="413" t="s">
        <v>1646</v>
      </c>
      <c r="O2" s="414"/>
      <c r="P2" s="415"/>
      <c r="Q2" s="343" t="s">
        <v>1980</v>
      </c>
      <c r="R2" s="366" t="s">
        <v>2110</v>
      </c>
      <c r="T2" s="416" t="s">
        <v>1216</v>
      </c>
      <c r="U2" s="416"/>
      <c r="V2" s="416"/>
      <c r="W2" s="417" t="s">
        <v>1219</v>
      </c>
      <c r="X2" s="417"/>
      <c r="Y2" s="417"/>
      <c r="Z2" s="416" t="s">
        <v>1453</v>
      </c>
      <c r="AA2" s="416"/>
      <c r="AB2" s="416"/>
      <c r="AC2" s="417" t="s">
        <v>1573</v>
      </c>
      <c r="AD2" s="417"/>
      <c r="AE2" s="417"/>
      <c r="AF2" s="416" t="s">
        <v>1709</v>
      </c>
      <c r="AG2" s="416"/>
      <c r="AH2" s="416"/>
      <c r="AI2" s="310" t="s">
        <v>2018</v>
      </c>
      <c r="AJ2" s="370" t="s">
        <v>2150</v>
      </c>
      <c r="AK2" s="116"/>
      <c r="AL2" s="92"/>
      <c r="AM2" s="93"/>
      <c r="AN2" s="402" t="s">
        <v>1221</v>
      </c>
    </row>
    <row r="3" spans="1:40" ht="30.75" customHeight="1" thickBot="1" x14ac:dyDescent="0.3">
      <c r="B3" s="87" t="s">
        <v>1215</v>
      </c>
      <c r="C3" s="87" t="s">
        <v>1169</v>
      </c>
      <c r="D3" s="87" t="s">
        <v>1170</v>
      </c>
      <c r="E3" s="88" t="s">
        <v>1215</v>
      </c>
      <c r="F3" s="88" t="s">
        <v>1169</v>
      </c>
      <c r="G3" s="88" t="s">
        <v>1214</v>
      </c>
      <c r="H3" s="87" t="s">
        <v>1215</v>
      </c>
      <c r="I3" s="313" t="s">
        <v>1520</v>
      </c>
      <c r="J3" s="313" t="s">
        <v>1519</v>
      </c>
      <c r="K3" s="87" t="s">
        <v>1215</v>
      </c>
      <c r="L3" s="313" t="s">
        <v>1520</v>
      </c>
      <c r="M3" s="257" t="s">
        <v>1519</v>
      </c>
      <c r="N3" s="88" t="s">
        <v>1215</v>
      </c>
      <c r="O3" s="358" t="s">
        <v>2148</v>
      </c>
      <c r="P3" s="358" t="s">
        <v>2147</v>
      </c>
      <c r="Q3" s="313" t="s">
        <v>1215</v>
      </c>
      <c r="R3" s="87" t="s">
        <v>1215</v>
      </c>
      <c r="S3" s="87" t="s">
        <v>1388</v>
      </c>
      <c r="T3" s="309" t="s">
        <v>1389</v>
      </c>
      <c r="U3" s="309" t="s">
        <v>1390</v>
      </c>
      <c r="V3" s="309" t="s">
        <v>1391</v>
      </c>
      <c r="W3" s="310" t="s">
        <v>1389</v>
      </c>
      <c r="X3" s="310" t="s">
        <v>1390</v>
      </c>
      <c r="Y3" s="115" t="s">
        <v>1392</v>
      </c>
      <c r="Z3" s="309" t="s">
        <v>1389</v>
      </c>
      <c r="AA3" s="309" t="s">
        <v>1390</v>
      </c>
      <c r="AB3" s="309" t="s">
        <v>1391</v>
      </c>
      <c r="AC3" s="310" t="s">
        <v>1389</v>
      </c>
      <c r="AD3" s="310" t="s">
        <v>1390</v>
      </c>
      <c r="AE3" s="310" t="s">
        <v>1391</v>
      </c>
      <c r="AF3" s="309" t="s">
        <v>1389</v>
      </c>
      <c r="AG3" s="309" t="s">
        <v>1390</v>
      </c>
      <c r="AH3" s="309" t="s">
        <v>1391</v>
      </c>
      <c r="AI3" s="310" t="s">
        <v>1389</v>
      </c>
      <c r="AJ3" s="364" t="s">
        <v>1389</v>
      </c>
      <c r="AK3" s="119" t="s">
        <v>1393</v>
      </c>
      <c r="AN3" s="402"/>
    </row>
    <row r="4" spans="1:40" ht="16.5" thickBot="1" x14ac:dyDescent="0.3">
      <c r="A4" s="85">
        <v>1</v>
      </c>
      <c r="B4" s="98" t="s">
        <v>1297</v>
      </c>
      <c r="C4" s="98"/>
      <c r="D4" s="98"/>
      <c r="E4" s="104" t="s">
        <v>1297</v>
      </c>
      <c r="F4" s="117"/>
      <c r="G4" s="117"/>
      <c r="H4" s="98" t="s">
        <v>1297</v>
      </c>
      <c r="I4" s="98"/>
      <c r="J4" s="98"/>
      <c r="K4" s="256">
        <v>0</v>
      </c>
      <c r="L4" s="256"/>
      <c r="M4" s="321"/>
      <c r="N4" s="322">
        <v>0</v>
      </c>
      <c r="O4" s="323"/>
      <c r="P4" s="324"/>
      <c r="Q4" s="325"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5" thickBot="1" x14ac:dyDescent="0.3">
      <c r="A5" s="85">
        <f>+A4+1</f>
        <v>2</v>
      </c>
      <c r="B5" s="98"/>
      <c r="C5" s="98"/>
      <c r="D5" s="98"/>
      <c r="E5" s="104"/>
      <c r="F5" s="117"/>
      <c r="G5" s="117"/>
      <c r="H5" s="98" t="s">
        <v>1297</v>
      </c>
      <c r="I5" s="98"/>
      <c r="J5" s="98"/>
      <c r="K5" s="256">
        <v>0</v>
      </c>
      <c r="L5" s="256"/>
      <c r="M5" s="321"/>
      <c r="N5" s="322">
        <v>0</v>
      </c>
      <c r="O5" s="323"/>
      <c r="P5" s="324"/>
      <c r="Q5" s="325"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5" thickBot="1" x14ac:dyDescent="0.3">
      <c r="A6" s="85">
        <f t="shared" ref="A6:A69" si="20">+A5+1</f>
        <v>3</v>
      </c>
      <c r="B6" s="98"/>
      <c r="C6" s="98"/>
      <c r="D6" s="98"/>
      <c r="E6" s="104"/>
      <c r="F6" s="117"/>
      <c r="G6" s="117"/>
      <c r="H6" s="98"/>
      <c r="I6" s="98"/>
      <c r="J6" s="98"/>
      <c r="K6" s="256"/>
      <c r="L6" s="256"/>
      <c r="M6" s="321"/>
      <c r="N6" s="322">
        <v>0</v>
      </c>
      <c r="O6" s="323"/>
      <c r="P6" s="324"/>
      <c r="Q6" s="325"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5" thickBot="1" x14ac:dyDescent="0.3">
      <c r="A7" s="85">
        <f t="shared" si="20"/>
        <v>4</v>
      </c>
      <c r="B7" s="98"/>
      <c r="C7" s="98"/>
      <c r="D7" s="98"/>
      <c r="E7" s="104"/>
      <c r="F7" s="117"/>
      <c r="G7" s="117"/>
      <c r="H7" s="98"/>
      <c r="I7" s="98"/>
      <c r="J7" s="98"/>
      <c r="K7" s="256"/>
      <c r="L7" s="256"/>
      <c r="M7" s="321"/>
      <c r="N7" s="322"/>
      <c r="O7" s="323"/>
      <c r="P7" s="324"/>
      <c r="Q7" s="325"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5" thickBot="1" x14ac:dyDescent="0.3">
      <c r="A8" s="85">
        <f t="shared" si="20"/>
        <v>5</v>
      </c>
      <c r="B8" s="98"/>
      <c r="C8" s="98"/>
      <c r="D8" s="98"/>
      <c r="E8" s="104"/>
      <c r="F8" s="117"/>
      <c r="G8" s="117"/>
      <c r="H8" s="98"/>
      <c r="I8" s="98"/>
      <c r="J8" s="98"/>
      <c r="K8" s="256"/>
      <c r="L8" s="256"/>
      <c r="M8" s="321"/>
      <c r="N8" s="322"/>
      <c r="O8" s="323"/>
      <c r="P8" s="324"/>
      <c r="Q8" s="325"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5" thickBot="1" x14ac:dyDescent="0.3">
      <c r="A9" s="85">
        <f t="shared" si="20"/>
        <v>6</v>
      </c>
      <c r="B9" s="98"/>
      <c r="C9" s="98"/>
      <c r="D9" s="98"/>
      <c r="E9" s="104"/>
      <c r="F9" s="117"/>
      <c r="G9" s="117"/>
      <c r="H9" s="98"/>
      <c r="I9" s="98"/>
      <c r="J9" s="98"/>
      <c r="K9" s="256">
        <v>0</v>
      </c>
      <c r="L9" s="256"/>
      <c r="M9" s="321"/>
      <c r="N9" s="322">
        <v>0</v>
      </c>
      <c r="O9" s="323"/>
      <c r="P9" s="324"/>
      <c r="Q9" s="325"/>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5" thickBot="1" x14ac:dyDescent="0.3">
      <c r="A10" s="85">
        <f t="shared" si="20"/>
        <v>7</v>
      </c>
      <c r="B10" s="98" t="s">
        <v>1297</v>
      </c>
      <c r="C10" s="98"/>
      <c r="D10" s="98"/>
      <c r="E10" s="104" t="s">
        <v>1297</v>
      </c>
      <c r="F10" s="117"/>
      <c r="G10" s="117"/>
      <c r="H10" s="98" t="s">
        <v>1297</v>
      </c>
      <c r="I10" s="98"/>
      <c r="J10" s="98"/>
      <c r="K10" s="256">
        <v>0</v>
      </c>
      <c r="L10" s="256"/>
      <c r="M10" s="321"/>
      <c r="N10" s="322">
        <v>0</v>
      </c>
      <c r="O10" s="323"/>
      <c r="P10" s="324"/>
      <c r="Q10" s="325"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5" thickBot="1" x14ac:dyDescent="0.3">
      <c r="A11" s="85">
        <f t="shared" si="20"/>
        <v>8</v>
      </c>
      <c r="B11" s="98" t="s">
        <v>818</v>
      </c>
      <c r="C11" s="98"/>
      <c r="D11" s="98"/>
      <c r="E11" s="104" t="s">
        <v>818</v>
      </c>
      <c r="F11" s="117"/>
      <c r="G11" s="117"/>
      <c r="H11" s="98" t="s">
        <v>818</v>
      </c>
      <c r="I11" s="98"/>
      <c r="J11" s="98"/>
      <c r="K11" s="256"/>
      <c r="L11" s="256"/>
      <c r="M11" s="321"/>
      <c r="N11" s="322">
        <v>1</v>
      </c>
      <c r="O11" s="323"/>
      <c r="P11" s="324"/>
      <c r="Q11" s="325"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5" thickBot="1" x14ac:dyDescent="0.3">
      <c r="A12" s="85">
        <f t="shared" si="20"/>
        <v>9</v>
      </c>
      <c r="B12" s="98" t="s">
        <v>1297</v>
      </c>
      <c r="C12" s="98"/>
      <c r="D12" s="98"/>
      <c r="E12" s="104" t="s">
        <v>1297</v>
      </c>
      <c r="F12" s="117"/>
      <c r="G12" s="117"/>
      <c r="H12" s="98"/>
      <c r="I12" s="98"/>
      <c r="J12" s="98"/>
      <c r="K12" s="256"/>
      <c r="L12" s="256"/>
      <c r="M12" s="321"/>
      <c r="N12" s="322">
        <v>0</v>
      </c>
      <c r="O12" s="323"/>
      <c r="P12" s="324"/>
      <c r="Q12" s="325"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5" thickBot="1" x14ac:dyDescent="0.3">
      <c r="A13" s="85">
        <f t="shared" si="20"/>
        <v>10</v>
      </c>
      <c r="B13" s="98"/>
      <c r="C13" s="98"/>
      <c r="D13" s="98"/>
      <c r="E13" s="104" t="s">
        <v>1297</v>
      </c>
      <c r="F13" s="117"/>
      <c r="G13" s="117"/>
      <c r="H13" s="98"/>
      <c r="I13" s="98"/>
      <c r="J13" s="98"/>
      <c r="K13" s="256"/>
      <c r="L13" s="256"/>
      <c r="M13" s="321"/>
      <c r="N13" s="322">
        <v>0</v>
      </c>
      <c r="O13" s="323"/>
      <c r="P13" s="324"/>
      <c r="Q13" s="325"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5" thickBot="1" x14ac:dyDescent="0.3">
      <c r="A14" s="85">
        <f t="shared" si="20"/>
        <v>11</v>
      </c>
      <c r="B14" s="98" t="s">
        <v>1297</v>
      </c>
      <c r="C14" s="98"/>
      <c r="D14" s="98"/>
      <c r="E14" s="104" t="s">
        <v>1297</v>
      </c>
      <c r="F14" s="117"/>
      <c r="G14" s="117"/>
      <c r="H14" s="98"/>
      <c r="I14" s="98"/>
      <c r="J14" s="98"/>
      <c r="K14" s="256"/>
      <c r="L14" s="256"/>
      <c r="M14" s="321"/>
      <c r="N14" s="322">
        <v>0</v>
      </c>
      <c r="O14" s="323"/>
      <c r="P14" s="324"/>
      <c r="Q14" s="325"/>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5" thickBot="1" x14ac:dyDescent="0.3">
      <c r="A15" s="85">
        <f t="shared" si="20"/>
        <v>12</v>
      </c>
      <c r="B15" s="98"/>
      <c r="C15" s="98"/>
      <c r="D15" s="98"/>
      <c r="E15" s="104" t="s">
        <v>1297</v>
      </c>
      <c r="F15" s="117"/>
      <c r="G15" s="117"/>
      <c r="H15" s="98"/>
      <c r="I15" s="98"/>
      <c r="J15" s="98"/>
      <c r="K15" s="256"/>
      <c r="L15" s="256"/>
      <c r="M15" s="321"/>
      <c r="N15" s="322">
        <v>0</v>
      </c>
      <c r="O15" s="323"/>
      <c r="P15" s="324"/>
      <c r="Q15" s="325"/>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5" thickBot="1" x14ac:dyDescent="0.3">
      <c r="A16" s="85">
        <f t="shared" si="20"/>
        <v>13</v>
      </c>
      <c r="B16" s="98"/>
      <c r="C16" s="98" t="s">
        <v>1296</v>
      </c>
      <c r="D16" s="98" t="s">
        <v>1298</v>
      </c>
      <c r="E16" s="104"/>
      <c r="F16" s="117" t="s">
        <v>1299</v>
      </c>
      <c r="G16" s="117" t="s">
        <v>1300</v>
      </c>
      <c r="H16" s="98"/>
      <c r="I16" s="98">
        <v>7042355</v>
      </c>
      <c r="J16" s="98" t="s">
        <v>1501</v>
      </c>
      <c r="K16" s="256"/>
      <c r="L16" s="256"/>
      <c r="M16" s="321"/>
      <c r="N16" s="322"/>
      <c r="O16" s="323" t="s">
        <v>1647</v>
      </c>
      <c r="P16" s="324" t="s">
        <v>1678</v>
      </c>
      <c r="Q16" s="325" t="s">
        <v>2019</v>
      </c>
      <c r="R16" s="98" t="s">
        <v>2183</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5" thickBot="1" x14ac:dyDescent="0.3">
      <c r="A17" s="85">
        <f t="shared" si="20"/>
        <v>14</v>
      </c>
      <c r="B17" s="98" t="s">
        <v>818</v>
      </c>
      <c r="C17" s="98"/>
      <c r="D17" s="98"/>
      <c r="E17" s="104" t="s">
        <v>818</v>
      </c>
      <c r="F17" s="117"/>
      <c r="G17" s="117"/>
      <c r="H17" s="98" t="s">
        <v>818</v>
      </c>
      <c r="I17" s="98"/>
      <c r="J17" s="98"/>
      <c r="K17" s="256"/>
      <c r="L17" s="256"/>
      <c r="M17" s="321"/>
      <c r="N17" s="322">
        <v>1</v>
      </c>
      <c r="O17" s="323"/>
      <c r="P17" s="324"/>
      <c r="Q17" s="325"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5" thickBot="1" x14ac:dyDescent="0.3">
      <c r="A18" s="85">
        <f t="shared" si="20"/>
        <v>15</v>
      </c>
      <c r="B18" s="98" t="s">
        <v>1297</v>
      </c>
      <c r="C18" s="98"/>
      <c r="D18" s="98"/>
      <c r="E18" s="104" t="s">
        <v>1297</v>
      </c>
      <c r="F18" s="117"/>
      <c r="G18" s="117"/>
      <c r="H18" s="98"/>
      <c r="I18" s="98"/>
      <c r="J18" s="98"/>
      <c r="K18" s="256">
        <v>0</v>
      </c>
      <c r="L18" s="256"/>
      <c r="M18" s="321"/>
      <c r="N18" s="322">
        <v>0</v>
      </c>
      <c r="O18" s="323"/>
      <c r="P18" s="324"/>
      <c r="Q18" s="325"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5" thickBot="1" x14ac:dyDescent="0.3">
      <c r="A19" s="85">
        <f t="shared" si="20"/>
        <v>16</v>
      </c>
      <c r="B19" s="98"/>
      <c r="C19" s="98"/>
      <c r="D19" s="98"/>
      <c r="E19" s="104"/>
      <c r="F19" s="117"/>
      <c r="G19" s="117"/>
      <c r="H19" s="98" t="s">
        <v>1297</v>
      </c>
      <c r="I19" s="98"/>
      <c r="J19" s="98"/>
      <c r="K19" s="256">
        <v>0</v>
      </c>
      <c r="L19" s="256"/>
      <c r="M19" s="321"/>
      <c r="N19" s="322">
        <v>0</v>
      </c>
      <c r="O19" s="323"/>
      <c r="P19" s="324"/>
      <c r="Q19" s="325"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5" thickBot="1" x14ac:dyDescent="0.3">
      <c r="A20" s="85">
        <f t="shared" si="20"/>
        <v>17</v>
      </c>
      <c r="B20" s="98"/>
      <c r="C20" s="98"/>
      <c r="D20" s="98"/>
      <c r="E20" s="104"/>
      <c r="F20" s="117"/>
      <c r="G20" s="117"/>
      <c r="H20" s="98"/>
      <c r="I20" s="98"/>
      <c r="J20" s="98"/>
      <c r="K20" s="256">
        <v>0</v>
      </c>
      <c r="L20" s="256"/>
      <c r="M20" s="321"/>
      <c r="N20" s="322">
        <v>0</v>
      </c>
      <c r="O20" s="323"/>
      <c r="P20" s="324"/>
      <c r="Q20" s="325"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5" thickBot="1" x14ac:dyDescent="0.3">
      <c r="A21" s="85">
        <f t="shared" si="20"/>
        <v>18</v>
      </c>
      <c r="B21" s="98"/>
      <c r="C21" s="98"/>
      <c r="D21" s="98"/>
      <c r="E21" s="104"/>
      <c r="F21" s="117"/>
      <c r="G21" s="117"/>
      <c r="H21" s="98"/>
      <c r="I21" s="98"/>
      <c r="J21" s="98"/>
      <c r="K21" s="256"/>
      <c r="L21" s="256"/>
      <c r="M21" s="321"/>
      <c r="N21" s="322"/>
      <c r="O21" s="323"/>
      <c r="P21" s="324"/>
      <c r="Q21" s="325"/>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5" thickBot="1" x14ac:dyDescent="0.3">
      <c r="A22" s="85">
        <f t="shared" si="20"/>
        <v>19</v>
      </c>
      <c r="B22" s="98"/>
      <c r="C22" s="98"/>
      <c r="D22" s="98"/>
      <c r="E22" s="104"/>
      <c r="F22" s="117"/>
      <c r="G22" s="117"/>
      <c r="H22" s="98"/>
      <c r="I22" s="98"/>
      <c r="J22" s="98"/>
      <c r="K22" s="256"/>
      <c r="L22" s="256"/>
      <c r="M22" s="321"/>
      <c r="N22" s="322"/>
      <c r="O22" s="323"/>
      <c r="P22" s="324"/>
      <c r="Q22" s="325"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5" thickBot="1" x14ac:dyDescent="0.3">
      <c r="A23" s="85">
        <f t="shared" si="20"/>
        <v>20</v>
      </c>
      <c r="B23" s="98"/>
      <c r="C23" s="98"/>
      <c r="D23" s="98"/>
      <c r="E23" s="104"/>
      <c r="F23" s="117"/>
      <c r="G23" s="117"/>
      <c r="H23" s="98"/>
      <c r="I23" s="98"/>
      <c r="J23" s="98"/>
      <c r="K23" s="256">
        <v>0</v>
      </c>
      <c r="L23" s="256"/>
      <c r="M23" s="321"/>
      <c r="N23" s="322">
        <v>0</v>
      </c>
      <c r="O23" s="323"/>
      <c r="P23" s="324"/>
      <c r="Q23" s="325"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5" thickBot="1" x14ac:dyDescent="0.3">
      <c r="A24" s="85">
        <f t="shared" si="20"/>
        <v>21</v>
      </c>
      <c r="B24" s="98"/>
      <c r="C24" s="98"/>
      <c r="D24" s="98"/>
      <c r="E24" s="104"/>
      <c r="F24" s="117"/>
      <c r="G24" s="117"/>
      <c r="H24" s="98"/>
      <c r="I24" s="98"/>
      <c r="J24" s="98"/>
      <c r="K24" s="256"/>
      <c r="L24" s="256"/>
      <c r="M24" s="321"/>
      <c r="N24" s="322"/>
      <c r="O24" s="323"/>
      <c r="P24" s="324"/>
      <c r="Q24" s="325"/>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5" thickBot="1" x14ac:dyDescent="0.3">
      <c r="A25" s="85">
        <f t="shared" si="20"/>
        <v>22</v>
      </c>
      <c r="B25" s="98"/>
      <c r="C25" s="98"/>
      <c r="D25" s="98"/>
      <c r="E25" s="104"/>
      <c r="F25" s="117"/>
      <c r="G25" s="117"/>
      <c r="H25" s="98"/>
      <c r="I25" s="98"/>
      <c r="J25" s="98"/>
      <c r="K25" s="256"/>
      <c r="L25" s="256"/>
      <c r="M25" s="321"/>
      <c r="N25" s="322"/>
      <c r="O25" s="323"/>
      <c r="P25" s="324"/>
      <c r="Q25" s="325"/>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5" thickBot="1" x14ac:dyDescent="0.3">
      <c r="A26" s="85">
        <f t="shared" si="20"/>
        <v>23</v>
      </c>
      <c r="B26" s="98"/>
      <c r="C26" s="98"/>
      <c r="D26" s="98"/>
      <c r="E26" s="104"/>
      <c r="F26" s="117"/>
      <c r="G26" s="117"/>
      <c r="H26" s="98"/>
      <c r="I26" s="98"/>
      <c r="J26" s="98"/>
      <c r="K26" s="256" t="s">
        <v>1297</v>
      </c>
      <c r="L26" s="256"/>
      <c r="M26" s="321"/>
      <c r="N26" s="322">
        <v>0</v>
      </c>
      <c r="O26" s="323"/>
      <c r="P26" s="324"/>
      <c r="Q26" s="325"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5" thickBot="1" x14ac:dyDescent="0.3">
      <c r="A27" s="85">
        <f t="shared" si="20"/>
        <v>24</v>
      </c>
      <c r="B27" s="98"/>
      <c r="C27" s="98"/>
      <c r="D27" s="98"/>
      <c r="E27" s="104"/>
      <c r="F27" s="117"/>
      <c r="G27" s="117"/>
      <c r="H27" s="98"/>
      <c r="I27" s="98"/>
      <c r="J27" s="98"/>
      <c r="K27" s="256"/>
      <c r="L27" s="256"/>
      <c r="M27" s="321"/>
      <c r="N27" s="322">
        <v>0</v>
      </c>
      <c r="O27" s="323"/>
      <c r="P27" s="324"/>
      <c r="Q27" s="325"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5" thickBot="1" x14ac:dyDescent="0.3">
      <c r="A28" s="85">
        <f t="shared" si="20"/>
        <v>25</v>
      </c>
      <c r="B28" s="98"/>
      <c r="C28" s="98"/>
      <c r="D28" s="98"/>
      <c r="E28" s="104"/>
      <c r="F28" s="117"/>
      <c r="G28" s="117"/>
      <c r="H28" s="98"/>
      <c r="I28" s="98"/>
      <c r="J28" s="98"/>
      <c r="K28" s="256"/>
      <c r="L28" s="256"/>
      <c r="M28" s="321"/>
      <c r="N28" s="322"/>
      <c r="O28" s="323"/>
      <c r="P28" s="324"/>
      <c r="Q28" s="325"/>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5" thickBot="1" x14ac:dyDescent="0.3">
      <c r="A29" s="85">
        <f t="shared" si="20"/>
        <v>26</v>
      </c>
      <c r="B29" s="98"/>
      <c r="C29" s="98"/>
      <c r="D29" s="98"/>
      <c r="E29" s="104"/>
      <c r="F29" s="117"/>
      <c r="G29" s="117"/>
      <c r="H29" s="98"/>
      <c r="I29" s="98"/>
      <c r="J29" s="98"/>
      <c r="K29" s="256"/>
      <c r="L29" s="256"/>
      <c r="M29" s="321"/>
      <c r="N29" s="322"/>
      <c r="O29" s="323"/>
      <c r="P29" s="324"/>
      <c r="Q29" s="325"/>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5" thickBot="1" x14ac:dyDescent="0.3">
      <c r="A30" s="85">
        <f t="shared" si="20"/>
        <v>27</v>
      </c>
      <c r="B30" s="98"/>
      <c r="C30" s="98"/>
      <c r="D30" s="98"/>
      <c r="E30" s="104"/>
      <c r="F30" s="117"/>
      <c r="G30" s="117"/>
      <c r="H30" s="98"/>
      <c r="I30" s="98"/>
      <c r="J30" s="98"/>
      <c r="K30" s="256"/>
      <c r="L30" s="256"/>
      <c r="M30" s="321"/>
      <c r="N30" s="322">
        <v>0</v>
      </c>
      <c r="O30" s="323"/>
      <c r="P30" s="324"/>
      <c r="Q30" s="325"/>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5" thickBot="1" x14ac:dyDescent="0.3">
      <c r="A31" s="85">
        <f t="shared" si="20"/>
        <v>28</v>
      </c>
      <c r="B31" s="98"/>
      <c r="C31" s="98"/>
      <c r="D31" s="98"/>
      <c r="E31" s="104"/>
      <c r="F31" s="117"/>
      <c r="G31" s="117"/>
      <c r="H31" s="98"/>
      <c r="I31" s="98"/>
      <c r="J31" s="98"/>
      <c r="K31" s="256">
        <v>0</v>
      </c>
      <c r="L31" s="256"/>
      <c r="M31" s="321"/>
      <c r="N31" s="322">
        <v>0</v>
      </c>
      <c r="O31" s="323"/>
      <c r="P31" s="324"/>
      <c r="Q31" s="325"/>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5" thickBot="1" x14ac:dyDescent="0.3">
      <c r="A32" s="85">
        <f t="shared" si="20"/>
        <v>29</v>
      </c>
      <c r="B32" s="98"/>
      <c r="C32" s="98"/>
      <c r="D32" s="98"/>
      <c r="E32" s="104"/>
      <c r="F32" s="117"/>
      <c r="G32" s="117"/>
      <c r="H32" s="98"/>
      <c r="I32" s="98"/>
      <c r="J32" s="98"/>
      <c r="K32" s="256"/>
      <c r="L32" s="256"/>
      <c r="M32" s="321"/>
      <c r="N32" s="322">
        <v>0</v>
      </c>
      <c r="O32" s="323"/>
      <c r="P32" s="324"/>
      <c r="Q32" s="325"/>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5" thickBot="1" x14ac:dyDescent="0.3">
      <c r="A33" s="85">
        <f t="shared" si="20"/>
        <v>30</v>
      </c>
      <c r="B33" s="98"/>
      <c r="C33" s="98"/>
      <c r="D33" s="98"/>
      <c r="E33" s="104"/>
      <c r="F33" s="117"/>
      <c r="G33" s="117"/>
      <c r="H33" s="98"/>
      <c r="I33" s="98"/>
      <c r="J33" s="98"/>
      <c r="K33" s="256"/>
      <c r="L33" s="256"/>
      <c r="M33" s="321"/>
      <c r="N33" s="322">
        <v>0</v>
      </c>
      <c r="O33" s="323"/>
      <c r="P33" s="324"/>
      <c r="Q33" s="325"/>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5" thickBot="1" x14ac:dyDescent="0.3">
      <c r="A34" s="85">
        <f t="shared" si="20"/>
        <v>31</v>
      </c>
      <c r="B34" s="98"/>
      <c r="C34" s="98"/>
      <c r="D34" s="98"/>
      <c r="E34" s="104"/>
      <c r="F34" s="117"/>
      <c r="G34" s="117"/>
      <c r="H34" s="98" t="s">
        <v>1297</v>
      </c>
      <c r="I34" s="98"/>
      <c r="J34" s="98"/>
      <c r="K34" s="256">
        <v>0</v>
      </c>
      <c r="L34" s="256"/>
      <c r="M34" s="321"/>
      <c r="N34" s="322">
        <v>0</v>
      </c>
      <c r="O34" s="323"/>
      <c r="P34" s="324"/>
      <c r="Q34" s="325"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5" thickBot="1" x14ac:dyDescent="0.3">
      <c r="A35" s="85">
        <f t="shared" si="20"/>
        <v>32</v>
      </c>
      <c r="B35" s="98"/>
      <c r="C35" s="98"/>
      <c r="D35" s="98"/>
      <c r="E35" s="104"/>
      <c r="F35" s="117"/>
      <c r="G35" s="117"/>
      <c r="H35" s="98"/>
      <c r="I35" s="98"/>
      <c r="J35" s="98"/>
      <c r="K35" s="256"/>
      <c r="L35" s="256"/>
      <c r="M35" s="321"/>
      <c r="N35" s="322">
        <v>0</v>
      </c>
      <c r="O35" s="323"/>
      <c r="P35" s="324"/>
      <c r="Q35" s="325"/>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5" thickBot="1" x14ac:dyDescent="0.3">
      <c r="A36" s="85">
        <f t="shared" si="20"/>
        <v>33</v>
      </c>
      <c r="B36" s="98"/>
      <c r="C36" s="98"/>
      <c r="D36" s="98"/>
      <c r="E36" s="104"/>
      <c r="F36" s="117"/>
      <c r="G36" s="117"/>
      <c r="H36" s="98"/>
      <c r="I36" s="98"/>
      <c r="J36" s="98"/>
      <c r="K36" s="256"/>
      <c r="L36" s="256"/>
      <c r="M36" s="321"/>
      <c r="N36" s="322"/>
      <c r="O36" s="323"/>
      <c r="P36" s="324"/>
      <c r="Q36" s="325"/>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5" thickBot="1" x14ac:dyDescent="0.3">
      <c r="A37" s="85">
        <f t="shared" si="20"/>
        <v>34</v>
      </c>
      <c r="B37" s="98"/>
      <c r="C37" s="98"/>
      <c r="D37" s="98"/>
      <c r="E37" s="104"/>
      <c r="F37" s="117"/>
      <c r="G37" s="117"/>
      <c r="H37" s="98"/>
      <c r="I37" s="98"/>
      <c r="J37" s="98"/>
      <c r="K37" s="256"/>
      <c r="L37" s="256"/>
      <c r="M37" s="321"/>
      <c r="N37" s="322">
        <v>0</v>
      </c>
      <c r="O37" s="323"/>
      <c r="P37" s="324"/>
      <c r="Q37" s="325"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5" thickBot="1" x14ac:dyDescent="0.3">
      <c r="A38" s="85">
        <f t="shared" si="20"/>
        <v>35</v>
      </c>
      <c r="B38" s="98" t="s">
        <v>1297</v>
      </c>
      <c r="C38" s="98"/>
      <c r="D38" s="98"/>
      <c r="E38" s="104" t="s">
        <v>1297</v>
      </c>
      <c r="F38" s="117"/>
      <c r="G38" s="117"/>
      <c r="H38" s="98"/>
      <c r="I38" s="98"/>
      <c r="J38" s="98"/>
      <c r="K38" s="256"/>
      <c r="L38" s="256"/>
      <c r="M38" s="321"/>
      <c r="N38" s="322">
        <v>0</v>
      </c>
      <c r="O38" s="323"/>
      <c r="P38" s="324"/>
      <c r="Q38" s="325"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5" thickBot="1" x14ac:dyDescent="0.3">
      <c r="A39" s="85">
        <f t="shared" si="20"/>
        <v>36</v>
      </c>
      <c r="B39" s="98"/>
      <c r="C39" s="98"/>
      <c r="D39" s="98"/>
      <c r="E39" s="104"/>
      <c r="F39" s="117"/>
      <c r="G39" s="117"/>
      <c r="H39" s="98"/>
      <c r="I39" s="98"/>
      <c r="J39" s="98"/>
      <c r="K39" s="256"/>
      <c r="L39" s="256"/>
      <c r="M39" s="321"/>
      <c r="N39" s="322">
        <v>0</v>
      </c>
      <c r="O39" s="323"/>
      <c r="P39" s="324"/>
      <c r="Q39" s="325"/>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5" thickBot="1" x14ac:dyDescent="0.3">
      <c r="A40" s="85">
        <f t="shared" si="20"/>
        <v>37</v>
      </c>
      <c r="B40" s="98"/>
      <c r="C40" s="98"/>
      <c r="D40" s="98"/>
      <c r="E40" s="104"/>
      <c r="F40" s="117"/>
      <c r="G40" s="117"/>
      <c r="H40" s="98"/>
      <c r="I40" s="98"/>
      <c r="J40" s="98"/>
      <c r="K40" s="256"/>
      <c r="L40" s="256"/>
      <c r="M40" s="321"/>
      <c r="N40" s="322">
        <v>0</v>
      </c>
      <c r="O40" s="323"/>
      <c r="P40" s="324"/>
      <c r="Q40" s="325"/>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5" thickBot="1" x14ac:dyDescent="0.3">
      <c r="A41" s="85">
        <f t="shared" si="20"/>
        <v>38</v>
      </c>
      <c r="B41" s="98"/>
      <c r="C41" s="98"/>
      <c r="D41" s="98"/>
      <c r="E41" s="104"/>
      <c r="F41" s="117"/>
      <c r="G41" s="117"/>
      <c r="H41" s="98"/>
      <c r="I41" s="98"/>
      <c r="J41" s="98"/>
      <c r="K41" s="256"/>
      <c r="L41" s="256"/>
      <c r="M41" s="321"/>
      <c r="N41" s="322">
        <v>0</v>
      </c>
      <c r="O41" s="323"/>
      <c r="P41" s="324"/>
      <c r="Q41" s="325"/>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5" thickBot="1" x14ac:dyDescent="0.3">
      <c r="A42" s="85">
        <f t="shared" si="20"/>
        <v>39</v>
      </c>
      <c r="B42" s="98"/>
      <c r="C42" s="98"/>
      <c r="D42" s="98"/>
      <c r="E42" s="104"/>
      <c r="F42" s="117"/>
      <c r="G42" s="117"/>
      <c r="H42" s="98"/>
      <c r="I42" s="98"/>
      <c r="J42" s="98"/>
      <c r="K42" s="256"/>
      <c r="L42" s="256"/>
      <c r="M42" s="321"/>
      <c r="N42" s="322">
        <v>0</v>
      </c>
      <c r="O42" s="323"/>
      <c r="P42" s="324"/>
      <c r="Q42" s="325"/>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16.5" thickBot="1" x14ac:dyDescent="0.3">
      <c r="A43" s="85">
        <f t="shared" si="20"/>
        <v>40</v>
      </c>
      <c r="B43" s="98"/>
      <c r="C43" s="98" t="s">
        <v>1226</v>
      </c>
      <c r="D43" s="98" t="s">
        <v>1227</v>
      </c>
      <c r="E43" s="104"/>
      <c r="F43" s="117" t="s">
        <v>1228</v>
      </c>
      <c r="G43" s="117" t="s">
        <v>1229</v>
      </c>
      <c r="H43" s="98"/>
      <c r="I43" s="98" t="s">
        <v>1495</v>
      </c>
      <c r="J43" s="98" t="s">
        <v>1495</v>
      </c>
      <c r="K43" s="256"/>
      <c r="L43" s="256" t="s">
        <v>1574</v>
      </c>
      <c r="M43" s="321" t="s">
        <v>1575</v>
      </c>
      <c r="N43" s="322"/>
      <c r="O43" s="323" t="s">
        <v>1648</v>
      </c>
      <c r="P43" s="324" t="s">
        <v>1679</v>
      </c>
      <c r="Q43" s="325" t="s">
        <v>2020</v>
      </c>
      <c r="R43" s="98" t="s">
        <v>2174</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5" thickBot="1" x14ac:dyDescent="0.3">
      <c r="A44" s="85">
        <f t="shared" si="20"/>
        <v>41</v>
      </c>
      <c r="B44" s="98"/>
      <c r="C44" s="98"/>
      <c r="D44" s="98"/>
      <c r="E44" s="104"/>
      <c r="F44" s="117"/>
      <c r="G44" s="117"/>
      <c r="H44" s="98"/>
      <c r="I44" s="98"/>
      <c r="J44" s="98"/>
      <c r="K44" s="256"/>
      <c r="L44" s="256"/>
      <c r="M44" s="321"/>
      <c r="N44" s="322">
        <v>0</v>
      </c>
      <c r="O44" s="323"/>
      <c r="P44" s="324"/>
      <c r="Q44" s="325"/>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5" thickBot="1" x14ac:dyDescent="0.3">
      <c r="A45" s="85">
        <f t="shared" si="20"/>
        <v>42</v>
      </c>
      <c r="B45" s="98"/>
      <c r="C45" s="98"/>
      <c r="D45" s="98"/>
      <c r="E45" s="104"/>
      <c r="F45" s="117"/>
      <c r="G45" s="117"/>
      <c r="H45" s="98"/>
      <c r="I45" s="98"/>
      <c r="J45" s="98"/>
      <c r="K45" s="256"/>
      <c r="L45" s="256"/>
      <c r="M45" s="321"/>
      <c r="N45" s="322">
        <v>0</v>
      </c>
      <c r="O45" s="323"/>
      <c r="P45" s="324"/>
      <c r="Q45" s="325"/>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5" thickBot="1" x14ac:dyDescent="0.3">
      <c r="A46" s="85">
        <f t="shared" si="20"/>
        <v>43</v>
      </c>
      <c r="B46" s="98"/>
      <c r="C46" s="98"/>
      <c r="D46" s="98"/>
      <c r="E46" s="104"/>
      <c r="F46" s="117"/>
      <c r="G46" s="117"/>
      <c r="H46" s="98"/>
      <c r="I46" s="98"/>
      <c r="J46" s="98"/>
      <c r="K46" s="256"/>
      <c r="L46" s="256"/>
      <c r="M46" s="321"/>
      <c r="N46" s="322">
        <v>0</v>
      </c>
      <c r="O46" s="323"/>
      <c r="P46" s="324"/>
      <c r="Q46" s="325"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5" thickBot="1" x14ac:dyDescent="0.3">
      <c r="A47" s="85">
        <f t="shared" si="20"/>
        <v>44</v>
      </c>
      <c r="B47" s="98" t="s">
        <v>1297</v>
      </c>
      <c r="C47" s="98"/>
      <c r="D47" s="98"/>
      <c r="E47" s="104" t="s">
        <v>1297</v>
      </c>
      <c r="F47" s="117"/>
      <c r="G47" s="117"/>
      <c r="H47" s="98" t="s">
        <v>1297</v>
      </c>
      <c r="I47" s="98"/>
      <c r="J47" s="98"/>
      <c r="K47" s="256">
        <v>0</v>
      </c>
      <c r="L47" s="256"/>
      <c r="M47" s="321"/>
      <c r="N47" s="322">
        <v>0</v>
      </c>
      <c r="O47" s="323"/>
      <c r="P47" s="324"/>
      <c r="Q47" s="325"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5" thickBot="1" x14ac:dyDescent="0.3">
      <c r="A48" s="85">
        <f t="shared" si="20"/>
        <v>45</v>
      </c>
      <c r="B48" s="98"/>
      <c r="C48" s="98"/>
      <c r="D48" s="98"/>
      <c r="E48" s="104"/>
      <c r="F48" s="117"/>
      <c r="G48" s="117"/>
      <c r="H48" s="98"/>
      <c r="I48" s="98"/>
      <c r="J48" s="98"/>
      <c r="K48" s="256">
        <v>0</v>
      </c>
      <c r="L48" s="256"/>
      <c r="M48" s="321"/>
      <c r="N48" s="322"/>
      <c r="O48" s="323"/>
      <c r="P48" s="324"/>
      <c r="Q48" s="325"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5" thickBot="1" x14ac:dyDescent="0.3">
      <c r="A49" s="85">
        <f t="shared" si="20"/>
        <v>46</v>
      </c>
      <c r="B49" s="98"/>
      <c r="C49" s="98"/>
      <c r="D49" s="98"/>
      <c r="E49" s="104"/>
      <c r="F49" s="117"/>
      <c r="G49" s="117"/>
      <c r="H49" s="98"/>
      <c r="I49" s="98"/>
      <c r="J49" s="98"/>
      <c r="K49" s="256"/>
      <c r="L49" s="256"/>
      <c r="M49" s="321"/>
      <c r="N49" s="322"/>
      <c r="O49" s="323"/>
      <c r="P49" s="324"/>
      <c r="Q49" s="325"/>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5" thickBot="1" x14ac:dyDescent="0.3">
      <c r="A50" s="85">
        <f t="shared" si="20"/>
        <v>47</v>
      </c>
      <c r="B50" s="98"/>
      <c r="C50" s="98"/>
      <c r="D50" s="98"/>
      <c r="E50" s="104"/>
      <c r="F50" s="117"/>
      <c r="G50" s="117"/>
      <c r="H50" s="98"/>
      <c r="I50" s="98"/>
      <c r="J50" s="98"/>
      <c r="K50" s="256"/>
      <c r="L50" s="256"/>
      <c r="M50" s="321"/>
      <c r="N50" s="322">
        <v>0</v>
      </c>
      <c r="O50" s="323"/>
      <c r="P50" s="324"/>
      <c r="Q50" s="325"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5" thickBot="1" x14ac:dyDescent="0.3">
      <c r="A51" s="85">
        <f t="shared" si="20"/>
        <v>48</v>
      </c>
      <c r="B51" s="98"/>
      <c r="C51" s="98"/>
      <c r="D51" s="98"/>
      <c r="E51" s="104"/>
      <c r="F51" s="117" t="s">
        <v>1230</v>
      </c>
      <c r="G51" s="117" t="s">
        <v>1231</v>
      </c>
      <c r="H51" s="98"/>
      <c r="I51" s="98"/>
      <c r="J51" s="98"/>
      <c r="K51" s="256"/>
      <c r="L51" s="256"/>
      <c r="M51" s="321"/>
      <c r="N51" s="322"/>
      <c r="O51" s="323" t="s">
        <v>1649</v>
      </c>
      <c r="P51" s="324" t="s">
        <v>1680</v>
      </c>
      <c r="Q51" s="325"/>
      <c r="R51" s="98" t="s">
        <v>2178</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5" thickBot="1" x14ac:dyDescent="0.3">
      <c r="A52" s="85">
        <f t="shared" si="20"/>
        <v>49</v>
      </c>
      <c r="B52" s="98"/>
      <c r="C52" s="98"/>
      <c r="D52" s="98"/>
      <c r="E52" s="104"/>
      <c r="F52" s="117"/>
      <c r="G52" s="117"/>
      <c r="H52" s="98"/>
      <c r="I52" s="98"/>
      <c r="J52" s="98"/>
      <c r="K52" s="256"/>
      <c r="L52" s="256"/>
      <c r="M52" s="321"/>
      <c r="N52" s="322">
        <v>0</v>
      </c>
      <c r="O52" s="323"/>
      <c r="P52" s="324"/>
      <c r="Q52" s="325"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5" thickBot="1" x14ac:dyDescent="0.3">
      <c r="A53" s="85">
        <f t="shared" si="20"/>
        <v>50</v>
      </c>
      <c r="B53" s="98"/>
      <c r="C53" s="98"/>
      <c r="D53" s="98"/>
      <c r="E53" s="104"/>
      <c r="F53" s="117"/>
      <c r="G53" s="117"/>
      <c r="H53" s="98"/>
      <c r="I53" s="98"/>
      <c r="J53" s="98"/>
      <c r="K53" s="256"/>
      <c r="L53" s="256"/>
      <c r="M53" s="321"/>
      <c r="N53" s="322">
        <v>0</v>
      </c>
      <c r="O53" s="323"/>
      <c r="P53" s="324"/>
      <c r="Q53" s="325"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5" thickBot="1" x14ac:dyDescent="0.3">
      <c r="A54" s="85">
        <f t="shared" si="20"/>
        <v>51</v>
      </c>
      <c r="B54" s="98"/>
      <c r="C54" s="98"/>
      <c r="D54" s="98"/>
      <c r="E54" s="104"/>
      <c r="F54" s="117"/>
      <c r="G54" s="117"/>
      <c r="H54" s="98"/>
      <c r="I54" s="98"/>
      <c r="J54" s="98"/>
      <c r="K54" s="256">
        <v>0</v>
      </c>
      <c r="L54" s="256"/>
      <c r="M54" s="321"/>
      <c r="N54" s="322">
        <v>0</v>
      </c>
      <c r="O54" s="323"/>
      <c r="P54" s="324"/>
      <c r="Q54" s="325"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5" thickBot="1" x14ac:dyDescent="0.3">
      <c r="A55" s="85">
        <f t="shared" si="20"/>
        <v>52</v>
      </c>
      <c r="B55" s="98"/>
      <c r="C55" s="98"/>
      <c r="D55" s="98"/>
      <c r="E55" s="104"/>
      <c r="F55" s="117"/>
      <c r="G55" s="117"/>
      <c r="H55" s="98"/>
      <c r="I55" s="98"/>
      <c r="J55" s="98"/>
      <c r="K55" s="256"/>
      <c r="L55" s="256"/>
      <c r="M55" s="321"/>
      <c r="N55" s="322"/>
      <c r="O55" s="323"/>
      <c r="P55" s="324"/>
      <c r="Q55" s="325"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5" thickBot="1" x14ac:dyDescent="0.3">
      <c r="A56" s="85">
        <f t="shared" si="20"/>
        <v>53</v>
      </c>
      <c r="B56" s="98"/>
      <c r="C56" s="98"/>
      <c r="D56" s="98"/>
      <c r="E56" s="104"/>
      <c r="F56" s="117"/>
      <c r="G56" s="117"/>
      <c r="H56" s="98"/>
      <c r="I56" s="98"/>
      <c r="J56" s="98"/>
      <c r="K56" s="256"/>
      <c r="L56" s="256"/>
      <c r="M56" s="321"/>
      <c r="N56" s="322"/>
      <c r="O56" s="323"/>
      <c r="P56" s="324"/>
      <c r="Q56" s="325"/>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5" thickBot="1" x14ac:dyDescent="0.3">
      <c r="A57" s="85">
        <f t="shared" si="20"/>
        <v>54</v>
      </c>
      <c r="B57" s="98"/>
      <c r="C57" s="98"/>
      <c r="D57" s="98"/>
      <c r="E57" s="104"/>
      <c r="F57" s="117"/>
      <c r="G57" s="117"/>
      <c r="H57" s="98"/>
      <c r="I57" s="98"/>
      <c r="J57" s="98"/>
      <c r="K57" s="256"/>
      <c r="L57" s="256"/>
      <c r="M57" s="321"/>
      <c r="N57" s="322">
        <v>0</v>
      </c>
      <c r="O57" s="323"/>
      <c r="P57" s="324"/>
      <c r="Q57" s="325"/>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5" thickBot="1" x14ac:dyDescent="0.3">
      <c r="A58" s="85">
        <f t="shared" si="20"/>
        <v>55</v>
      </c>
      <c r="B58" s="98"/>
      <c r="C58" s="98"/>
      <c r="D58" s="98"/>
      <c r="E58" s="104"/>
      <c r="F58" s="117"/>
      <c r="G58" s="117"/>
      <c r="H58" s="98"/>
      <c r="I58" s="98"/>
      <c r="J58" s="98"/>
      <c r="K58" s="256"/>
      <c r="L58" s="256"/>
      <c r="M58" s="321"/>
      <c r="N58" s="322">
        <v>0</v>
      </c>
      <c r="O58" s="323"/>
      <c r="P58" s="324"/>
      <c r="Q58" s="325"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16.5" thickBot="1" x14ac:dyDescent="0.3">
      <c r="A59" s="85">
        <f t="shared" si="20"/>
        <v>56</v>
      </c>
      <c r="B59" s="98"/>
      <c r="C59" s="98" t="s">
        <v>1232</v>
      </c>
      <c r="D59" s="98" t="s">
        <v>1233</v>
      </c>
      <c r="E59" s="104"/>
      <c r="F59" s="117" t="s">
        <v>1234</v>
      </c>
      <c r="G59" s="117" t="s">
        <v>1235</v>
      </c>
      <c r="H59" s="98"/>
      <c r="I59" s="98" t="s">
        <v>1496</v>
      </c>
      <c r="J59" s="98" t="s">
        <v>1502</v>
      </c>
      <c r="K59" s="256"/>
      <c r="L59" s="256" t="s">
        <v>1576</v>
      </c>
      <c r="M59" s="321" t="s">
        <v>1577</v>
      </c>
      <c r="N59" s="322"/>
      <c r="O59" s="323" t="s">
        <v>1650</v>
      </c>
      <c r="P59" s="324" t="s">
        <v>1681</v>
      </c>
      <c r="Q59" s="325" t="s">
        <v>2021</v>
      </c>
      <c r="R59" s="98" t="s">
        <v>2180</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5" thickBot="1" x14ac:dyDescent="0.3">
      <c r="A60" s="85">
        <f t="shared" si="20"/>
        <v>57</v>
      </c>
      <c r="B60" s="98" t="s">
        <v>1297</v>
      </c>
      <c r="C60" s="98"/>
      <c r="D60" s="98"/>
      <c r="E60" s="104"/>
      <c r="F60" s="117"/>
      <c r="G60" s="117"/>
      <c r="H60" s="98"/>
      <c r="I60" s="98"/>
      <c r="J60" s="98"/>
      <c r="K60" s="256"/>
      <c r="L60" s="256"/>
      <c r="M60" s="321"/>
      <c r="N60" s="322"/>
      <c r="O60" s="323"/>
      <c r="P60" s="324"/>
      <c r="Q60" s="325"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5" thickBot="1" x14ac:dyDescent="0.3">
      <c r="A61" s="85">
        <f t="shared" si="20"/>
        <v>58</v>
      </c>
      <c r="B61" s="98" t="s">
        <v>1297</v>
      </c>
      <c r="C61" s="98"/>
      <c r="D61" s="98"/>
      <c r="E61" s="104" t="s">
        <v>1297</v>
      </c>
      <c r="F61" s="117"/>
      <c r="G61" s="117"/>
      <c r="H61" s="98" t="s">
        <v>1297</v>
      </c>
      <c r="I61" s="98"/>
      <c r="J61" s="98"/>
      <c r="K61" s="256" t="s">
        <v>1297</v>
      </c>
      <c r="L61" s="256"/>
      <c r="M61" s="321"/>
      <c r="N61" s="322">
        <v>0</v>
      </c>
      <c r="O61" s="323"/>
      <c r="P61" s="324"/>
      <c r="Q61" s="325"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5" thickBot="1" x14ac:dyDescent="0.3">
      <c r="A62" s="85">
        <v>60</v>
      </c>
      <c r="B62" s="98"/>
      <c r="C62" s="98" t="s">
        <v>1236</v>
      </c>
      <c r="D62" s="98" t="s">
        <v>1301</v>
      </c>
      <c r="E62" s="104"/>
      <c r="F62" s="117" t="s">
        <v>1237</v>
      </c>
      <c r="G62" s="117" t="s">
        <v>1302</v>
      </c>
      <c r="H62" s="98"/>
      <c r="I62" s="98" t="s">
        <v>1497</v>
      </c>
      <c r="J62" s="98" t="s">
        <v>1503</v>
      </c>
      <c r="K62" s="256"/>
      <c r="L62" s="256"/>
      <c r="M62" s="321"/>
      <c r="N62" s="322"/>
      <c r="O62" s="323" t="s">
        <v>1651</v>
      </c>
      <c r="P62" s="324" t="s">
        <v>1682</v>
      </c>
      <c r="Q62" s="325" t="s">
        <v>2022</v>
      </c>
      <c r="R62" s="98" t="s">
        <v>2184</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5" thickBot="1" x14ac:dyDescent="0.3">
      <c r="A63" s="85">
        <f t="shared" si="20"/>
        <v>61</v>
      </c>
      <c r="B63" s="98"/>
      <c r="C63" s="98" t="s">
        <v>1238</v>
      </c>
      <c r="D63" s="98" t="s">
        <v>1303</v>
      </c>
      <c r="E63" s="104"/>
      <c r="F63" s="117" t="s">
        <v>1239</v>
      </c>
      <c r="G63" s="117" t="s">
        <v>1304</v>
      </c>
      <c r="H63" s="98"/>
      <c r="I63" s="98" t="s">
        <v>1498</v>
      </c>
      <c r="J63" s="98" t="s">
        <v>1504</v>
      </c>
      <c r="K63" s="256"/>
      <c r="L63" s="256"/>
      <c r="M63" s="321"/>
      <c r="N63" s="322"/>
      <c r="O63" s="323" t="s">
        <v>1652</v>
      </c>
      <c r="P63" s="324" t="s">
        <v>1683</v>
      </c>
      <c r="Q63" s="325" t="s">
        <v>2023</v>
      </c>
      <c r="R63" s="98" t="s">
        <v>2187</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5" thickBot="1" x14ac:dyDescent="0.3">
      <c r="A64" s="85">
        <f t="shared" si="20"/>
        <v>62</v>
      </c>
      <c r="B64" s="98"/>
      <c r="C64" s="98" t="s">
        <v>1305</v>
      </c>
      <c r="D64" s="98" t="s">
        <v>1306</v>
      </c>
      <c r="E64" s="104"/>
      <c r="F64" s="117" t="s">
        <v>1240</v>
      </c>
      <c r="G64" s="117" t="s">
        <v>1307</v>
      </c>
      <c r="H64" s="98"/>
      <c r="I64" s="98">
        <v>8921244</v>
      </c>
      <c r="J64" s="98" t="s">
        <v>1505</v>
      </c>
      <c r="K64" s="256"/>
      <c r="L64" s="256"/>
      <c r="M64" s="321"/>
      <c r="N64" s="322"/>
      <c r="O64" s="323" t="s">
        <v>1653</v>
      </c>
      <c r="P64" s="324" t="s">
        <v>1684</v>
      </c>
      <c r="Q64" s="325" t="s">
        <v>2024</v>
      </c>
      <c r="R64" s="98" t="s">
        <v>2188</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5" thickBot="1" x14ac:dyDescent="0.3">
      <c r="A65" s="85">
        <f t="shared" si="20"/>
        <v>63</v>
      </c>
      <c r="B65" s="98"/>
      <c r="C65" s="98" t="s">
        <v>1241</v>
      </c>
      <c r="D65" s="98" t="s">
        <v>1308</v>
      </c>
      <c r="E65" s="104"/>
      <c r="F65" s="117" t="s">
        <v>1242</v>
      </c>
      <c r="G65" s="117" t="s">
        <v>1243</v>
      </c>
      <c r="H65" s="98"/>
      <c r="I65" s="98">
        <v>238127</v>
      </c>
      <c r="J65" s="98" t="s">
        <v>1506</v>
      </c>
      <c r="K65" s="256"/>
      <c r="L65" s="256"/>
      <c r="M65" s="321"/>
      <c r="N65" s="322"/>
      <c r="O65" s="323" t="s">
        <v>1654</v>
      </c>
      <c r="P65" s="324" t="s">
        <v>1685</v>
      </c>
      <c r="Q65" s="325" t="s">
        <v>2025</v>
      </c>
      <c r="R65" s="98" t="s">
        <v>2189</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5" thickBot="1" x14ac:dyDescent="0.3">
      <c r="A66" s="85">
        <f t="shared" si="20"/>
        <v>64</v>
      </c>
      <c r="B66" s="98"/>
      <c r="C66" s="98" t="s">
        <v>1309</v>
      </c>
      <c r="D66" s="98" t="s">
        <v>1310</v>
      </c>
      <c r="E66" s="104"/>
      <c r="F66" s="117" t="s">
        <v>1311</v>
      </c>
      <c r="G66" s="117" t="s">
        <v>1312</v>
      </c>
      <c r="H66" s="98"/>
      <c r="I66" s="98"/>
      <c r="J66" s="98"/>
      <c r="K66" s="256"/>
      <c r="L66" s="256"/>
      <c r="M66" s="321"/>
      <c r="N66" s="322"/>
      <c r="O66" s="323" t="s">
        <v>1655</v>
      </c>
      <c r="P66" s="324" t="s">
        <v>1686</v>
      </c>
      <c r="Q66" s="325" t="s">
        <v>2026</v>
      </c>
      <c r="R66" s="98" t="s">
        <v>2181</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5" thickBot="1" x14ac:dyDescent="0.3">
      <c r="A67" s="85">
        <f t="shared" si="20"/>
        <v>65</v>
      </c>
      <c r="B67" s="98"/>
      <c r="C67" s="98"/>
      <c r="D67" s="98"/>
      <c r="E67" s="104" t="s">
        <v>1297</v>
      </c>
      <c r="F67" s="117"/>
      <c r="G67" s="117"/>
      <c r="H67" s="98">
        <v>0</v>
      </c>
      <c r="I67" s="98"/>
      <c r="J67" s="98"/>
      <c r="K67" s="256">
        <v>0</v>
      </c>
      <c r="L67" s="256"/>
      <c r="M67" s="321"/>
      <c r="N67" s="322">
        <v>0</v>
      </c>
      <c r="O67" s="323"/>
      <c r="P67" s="324"/>
      <c r="Q67" s="325"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5" thickBot="1" x14ac:dyDescent="0.3">
      <c r="A68" s="85">
        <f t="shared" si="20"/>
        <v>66</v>
      </c>
      <c r="B68" s="98"/>
      <c r="C68" s="98" t="s">
        <v>1309</v>
      </c>
      <c r="D68" s="98" t="s">
        <v>1310</v>
      </c>
      <c r="E68" s="104"/>
      <c r="F68" s="117" t="s">
        <v>1311</v>
      </c>
      <c r="G68" s="117" t="s">
        <v>1312</v>
      </c>
      <c r="H68" s="98">
        <v>0</v>
      </c>
      <c r="I68" s="98"/>
      <c r="J68" s="98"/>
      <c r="K68" s="256"/>
      <c r="L68" s="256"/>
      <c r="M68" s="321"/>
      <c r="N68" s="322"/>
      <c r="O68" s="323" t="s">
        <v>1655</v>
      </c>
      <c r="P68" s="324" t="s">
        <v>1686</v>
      </c>
      <c r="Q68" s="325" t="s">
        <v>2026</v>
      </c>
      <c r="R68" s="98" t="s">
        <v>2181</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5" thickBot="1" x14ac:dyDescent="0.3">
      <c r="A69" s="85">
        <f t="shared" si="20"/>
        <v>67</v>
      </c>
      <c r="B69" s="98"/>
      <c r="C69" s="98" t="s">
        <v>1309</v>
      </c>
      <c r="D69" s="98" t="s">
        <v>1310</v>
      </c>
      <c r="E69" s="104"/>
      <c r="F69" s="117" t="s">
        <v>1311</v>
      </c>
      <c r="G69" s="117" t="s">
        <v>1312</v>
      </c>
      <c r="H69" s="98">
        <v>0</v>
      </c>
      <c r="I69" s="98"/>
      <c r="J69" s="98"/>
      <c r="K69" s="256"/>
      <c r="L69" s="256"/>
      <c r="M69" s="321"/>
      <c r="N69" s="322"/>
      <c r="O69" s="323" t="s">
        <v>1655</v>
      </c>
      <c r="P69" s="324" t="s">
        <v>1686</v>
      </c>
      <c r="Q69" s="325" t="s">
        <v>2026</v>
      </c>
      <c r="R69" s="98" t="s">
        <v>2181</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16.5" thickBot="1" x14ac:dyDescent="0.3">
      <c r="A70" s="85">
        <f t="shared" ref="A70:A133" si="47">+A69+1</f>
        <v>68</v>
      </c>
      <c r="B70" s="98"/>
      <c r="C70" s="98" t="s">
        <v>1244</v>
      </c>
      <c r="D70" s="98" t="s">
        <v>1245</v>
      </c>
      <c r="E70" s="104"/>
      <c r="F70" s="117" t="s">
        <v>1246</v>
      </c>
      <c r="G70" s="117" t="s">
        <v>1247</v>
      </c>
      <c r="H70" s="98">
        <v>0</v>
      </c>
      <c r="I70" s="98"/>
      <c r="J70" s="98"/>
      <c r="K70" s="256"/>
      <c r="L70" s="256"/>
      <c r="M70" s="321"/>
      <c r="N70" s="322"/>
      <c r="O70" s="323" t="s">
        <v>1656</v>
      </c>
      <c r="P70" s="324" t="s">
        <v>1687</v>
      </c>
      <c r="Q70" s="325" t="s">
        <v>2027</v>
      </c>
      <c r="R70" s="98" t="s">
        <v>2173</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5" thickBot="1" x14ac:dyDescent="0.3">
      <c r="A71" s="85">
        <f t="shared" si="47"/>
        <v>69</v>
      </c>
      <c r="B71" s="98" t="s">
        <v>1297</v>
      </c>
      <c r="C71" s="98"/>
      <c r="D71" s="98"/>
      <c r="E71" s="104" t="s">
        <v>1297</v>
      </c>
      <c r="F71" s="117"/>
      <c r="G71" s="117"/>
      <c r="H71" s="98">
        <v>0</v>
      </c>
      <c r="I71" s="98"/>
      <c r="J71" s="98"/>
      <c r="K71" s="256"/>
      <c r="L71" s="256"/>
      <c r="M71" s="321"/>
      <c r="N71" s="322">
        <v>0</v>
      </c>
      <c r="O71" s="323"/>
      <c r="P71" s="324"/>
      <c r="Q71" s="325"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5" thickBot="1" x14ac:dyDescent="0.3">
      <c r="A72" s="85">
        <f t="shared" si="47"/>
        <v>70</v>
      </c>
      <c r="B72" s="98" t="s">
        <v>1297</v>
      </c>
      <c r="C72" s="98"/>
      <c r="D72" s="98"/>
      <c r="E72" s="104" t="s">
        <v>1297</v>
      </c>
      <c r="F72" s="117"/>
      <c r="G72" s="117"/>
      <c r="H72" s="98"/>
      <c r="I72" s="98"/>
      <c r="J72" s="98"/>
      <c r="K72" s="256"/>
      <c r="L72" s="256"/>
      <c r="M72" s="321"/>
      <c r="N72" s="322">
        <v>0</v>
      </c>
      <c r="O72" s="323"/>
      <c r="P72" s="324"/>
      <c r="Q72" s="325"/>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5" thickBot="1" x14ac:dyDescent="0.3">
      <c r="A73" s="85">
        <f t="shared" si="47"/>
        <v>71</v>
      </c>
      <c r="B73" s="98" t="s">
        <v>1297</v>
      </c>
      <c r="C73" s="98"/>
      <c r="D73" s="98"/>
      <c r="E73" s="104" t="s">
        <v>1297</v>
      </c>
      <c r="F73" s="117"/>
      <c r="G73" s="117"/>
      <c r="H73" s="98"/>
      <c r="I73" s="98"/>
      <c r="J73" s="98"/>
      <c r="K73" s="256"/>
      <c r="L73" s="256"/>
      <c r="M73" s="321"/>
      <c r="N73" s="322">
        <v>0</v>
      </c>
      <c r="O73" s="323"/>
      <c r="P73" s="324"/>
      <c r="Q73" s="325"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5" thickBot="1" x14ac:dyDescent="0.3">
      <c r="A74" s="85">
        <f t="shared" si="47"/>
        <v>72</v>
      </c>
      <c r="B74" s="98"/>
      <c r="C74" s="98"/>
      <c r="D74" s="98"/>
      <c r="E74" s="104"/>
      <c r="F74" s="117" t="s">
        <v>1248</v>
      </c>
      <c r="G74" s="117" t="s">
        <v>1249</v>
      </c>
      <c r="H74" s="98"/>
      <c r="I74" s="98"/>
      <c r="J74" s="98"/>
      <c r="K74" s="256"/>
      <c r="L74" s="256"/>
      <c r="M74" s="321"/>
      <c r="N74" s="322"/>
      <c r="O74" s="323" t="s">
        <v>1657</v>
      </c>
      <c r="P74" s="324" t="s">
        <v>1688</v>
      </c>
      <c r="Q74" s="326" t="s">
        <v>2028</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5" thickBot="1" x14ac:dyDescent="0.3">
      <c r="A75" s="85">
        <f t="shared" si="47"/>
        <v>73</v>
      </c>
      <c r="B75" s="98"/>
      <c r="C75" s="98"/>
      <c r="D75" s="98"/>
      <c r="E75" s="104" t="s">
        <v>1297</v>
      </c>
      <c r="F75" s="117"/>
      <c r="G75" s="117"/>
      <c r="H75" s="98"/>
      <c r="I75" s="98"/>
      <c r="J75" s="98"/>
      <c r="K75" s="256"/>
      <c r="L75" s="256"/>
      <c r="M75" s="321"/>
      <c r="N75" s="322">
        <v>0</v>
      </c>
      <c r="O75" s="323"/>
      <c r="P75" s="324"/>
      <c r="Q75" s="325"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5" thickBot="1" x14ac:dyDescent="0.3">
      <c r="A76" s="85">
        <f t="shared" si="47"/>
        <v>74</v>
      </c>
      <c r="B76" s="98" t="s">
        <v>1297</v>
      </c>
      <c r="C76" s="98"/>
      <c r="D76" s="98"/>
      <c r="E76" s="104" t="s">
        <v>1297</v>
      </c>
      <c r="F76" s="117"/>
      <c r="G76" s="117"/>
      <c r="H76" s="98"/>
      <c r="I76" s="98"/>
      <c r="J76" s="98"/>
      <c r="K76" s="256"/>
      <c r="L76" s="256"/>
      <c r="M76" s="321"/>
      <c r="N76" s="322">
        <v>0</v>
      </c>
      <c r="O76" s="323"/>
      <c r="P76" s="324"/>
      <c r="Q76" s="325"/>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5" thickBot="1" x14ac:dyDescent="0.3">
      <c r="A77" s="85">
        <f t="shared" si="47"/>
        <v>75</v>
      </c>
      <c r="B77" s="98"/>
      <c r="C77" s="98" t="s">
        <v>1250</v>
      </c>
      <c r="D77" s="98" t="s">
        <v>1251</v>
      </c>
      <c r="E77" s="104"/>
      <c r="F77" s="117" t="s">
        <v>1252</v>
      </c>
      <c r="G77" s="117" t="s">
        <v>1253</v>
      </c>
      <c r="H77" s="98"/>
      <c r="I77" s="98"/>
      <c r="J77" s="98"/>
      <c r="K77" s="256"/>
      <c r="L77" s="256"/>
      <c r="M77" s="321"/>
      <c r="N77" s="322"/>
      <c r="O77" s="323" t="s">
        <v>1658</v>
      </c>
      <c r="P77" s="324" t="s">
        <v>1689</v>
      </c>
      <c r="Q77" s="325"/>
      <c r="R77" s="98" t="s">
        <v>2151</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5" thickBot="1" x14ac:dyDescent="0.3">
      <c r="A78" s="85">
        <f t="shared" si="47"/>
        <v>76</v>
      </c>
      <c r="B78" s="98" t="s">
        <v>1297</v>
      </c>
      <c r="C78" s="98"/>
      <c r="D78" s="98"/>
      <c r="E78" s="104" t="s">
        <v>1297</v>
      </c>
      <c r="F78" s="117"/>
      <c r="G78" s="117"/>
      <c r="H78" s="98"/>
      <c r="I78" s="98"/>
      <c r="J78" s="98"/>
      <c r="K78" s="256"/>
      <c r="L78" s="256"/>
      <c r="M78" s="321"/>
      <c r="N78" s="322">
        <v>0</v>
      </c>
      <c r="O78" s="323"/>
      <c r="P78" s="324"/>
      <c r="Q78" s="325"/>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5" thickBot="1" x14ac:dyDescent="0.3">
      <c r="A79" s="85">
        <f t="shared" si="47"/>
        <v>77</v>
      </c>
      <c r="B79" s="98" t="s">
        <v>1297</v>
      </c>
      <c r="C79" s="98"/>
      <c r="D79" s="98"/>
      <c r="E79" s="104" t="s">
        <v>1297</v>
      </c>
      <c r="F79" s="117"/>
      <c r="G79" s="117"/>
      <c r="H79" s="98"/>
      <c r="I79" s="98"/>
      <c r="J79" s="98"/>
      <c r="K79" s="256"/>
      <c r="L79" s="256"/>
      <c r="M79" s="321"/>
      <c r="N79" s="322">
        <v>0</v>
      </c>
      <c r="O79" s="323"/>
      <c r="P79" s="324"/>
      <c r="Q79" s="325"/>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16.5" thickBot="1" x14ac:dyDescent="0.3">
      <c r="A80" s="85">
        <f t="shared" si="47"/>
        <v>78</v>
      </c>
      <c r="B80" s="98"/>
      <c r="C80" s="98" t="s">
        <v>1254</v>
      </c>
      <c r="D80" s="98" t="s">
        <v>1255</v>
      </c>
      <c r="E80" s="104"/>
      <c r="F80" s="117" t="s">
        <v>1256</v>
      </c>
      <c r="G80" s="117" t="s">
        <v>1257</v>
      </c>
      <c r="H80" s="98"/>
      <c r="I80" s="98"/>
      <c r="J80" s="98"/>
      <c r="K80" s="256"/>
      <c r="L80" s="256"/>
      <c r="M80" s="321"/>
      <c r="N80" s="322"/>
      <c r="O80" s="323" t="s">
        <v>1659</v>
      </c>
      <c r="P80" s="324" t="s">
        <v>1690</v>
      </c>
      <c r="Q80" s="325"/>
      <c r="R80" s="98" t="s">
        <v>2152</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5" thickBot="1" x14ac:dyDescent="0.3">
      <c r="A81" s="85">
        <f t="shared" si="47"/>
        <v>79</v>
      </c>
      <c r="B81" s="98" t="s">
        <v>1297</v>
      </c>
      <c r="C81" s="98"/>
      <c r="D81" s="98"/>
      <c r="E81" s="104" t="s">
        <v>1297</v>
      </c>
      <c r="F81" s="117"/>
      <c r="G81" s="117"/>
      <c r="H81" s="98"/>
      <c r="I81" s="98"/>
      <c r="J81" s="98"/>
      <c r="K81" s="256"/>
      <c r="L81" s="256"/>
      <c r="M81" s="321"/>
      <c r="N81" s="322">
        <v>0</v>
      </c>
      <c r="O81" s="323"/>
      <c r="P81" s="324"/>
      <c r="Q81" s="325"/>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5" thickBot="1" x14ac:dyDescent="0.3">
      <c r="A82" s="85">
        <f t="shared" si="47"/>
        <v>80</v>
      </c>
      <c r="B82" s="98"/>
      <c r="C82" s="98" t="s">
        <v>1313</v>
      </c>
      <c r="D82" s="98" t="s">
        <v>1314</v>
      </c>
      <c r="E82" s="104"/>
      <c r="F82" s="117" t="s">
        <v>1315</v>
      </c>
      <c r="G82" s="117" t="s">
        <v>1316</v>
      </c>
      <c r="H82" s="98"/>
      <c r="I82" s="98"/>
      <c r="J82" s="98"/>
      <c r="K82" s="256"/>
      <c r="L82" s="256"/>
      <c r="M82" s="321"/>
      <c r="N82" s="322"/>
      <c r="O82" s="323" t="s">
        <v>1660</v>
      </c>
      <c r="P82" s="324" t="s">
        <v>1691</v>
      </c>
      <c r="Q82" s="325" t="s">
        <v>2029</v>
      </c>
      <c r="R82" s="98" t="s">
        <v>2153</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5" thickBot="1" x14ac:dyDescent="0.3">
      <c r="A83" s="85">
        <f t="shared" si="47"/>
        <v>81</v>
      </c>
      <c r="B83" s="98" t="s">
        <v>1297</v>
      </c>
      <c r="C83" s="98"/>
      <c r="D83" s="98"/>
      <c r="E83" s="104" t="s">
        <v>1297</v>
      </c>
      <c r="F83" s="117"/>
      <c r="G83" s="117"/>
      <c r="H83" s="98"/>
      <c r="I83" s="98"/>
      <c r="J83" s="98"/>
      <c r="K83" s="256"/>
      <c r="L83" s="256"/>
      <c r="M83" s="321"/>
      <c r="N83" s="322">
        <v>0</v>
      </c>
      <c r="O83" s="323"/>
      <c r="P83" s="324"/>
      <c r="Q83" s="325"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5" thickBot="1" x14ac:dyDescent="0.3">
      <c r="A84" s="85">
        <f t="shared" si="47"/>
        <v>82</v>
      </c>
      <c r="B84" s="98" t="s">
        <v>1297</v>
      </c>
      <c r="C84" s="98"/>
      <c r="D84" s="98"/>
      <c r="E84" s="104" t="s">
        <v>1297</v>
      </c>
      <c r="F84" s="117"/>
      <c r="G84" s="117"/>
      <c r="H84" s="98"/>
      <c r="I84" s="98"/>
      <c r="J84" s="98"/>
      <c r="K84" s="256"/>
      <c r="L84" s="256"/>
      <c r="M84" s="321"/>
      <c r="N84" s="322">
        <v>0</v>
      </c>
      <c r="O84" s="323"/>
      <c r="P84" s="324"/>
      <c r="Q84" s="325"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5" thickBot="1" x14ac:dyDescent="0.3">
      <c r="A85" s="85">
        <f t="shared" si="47"/>
        <v>83</v>
      </c>
      <c r="B85" s="98" t="s">
        <v>1297</v>
      </c>
      <c r="C85" s="98"/>
      <c r="D85" s="98"/>
      <c r="E85" s="104" t="s">
        <v>1297</v>
      </c>
      <c r="F85" s="117"/>
      <c r="G85" s="117"/>
      <c r="H85" s="98"/>
      <c r="I85" s="98"/>
      <c r="J85" s="98"/>
      <c r="K85" s="256"/>
      <c r="L85" s="256"/>
      <c r="M85" s="321"/>
      <c r="N85" s="322">
        <v>0</v>
      </c>
      <c r="O85" s="323"/>
      <c r="P85" s="324"/>
      <c r="Q85" s="325"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5" thickBot="1" x14ac:dyDescent="0.3">
      <c r="A86" s="85">
        <f t="shared" si="47"/>
        <v>84</v>
      </c>
      <c r="B86" s="98" t="s">
        <v>1297</v>
      </c>
      <c r="C86" s="98"/>
      <c r="D86" s="98"/>
      <c r="E86" s="104" t="s">
        <v>1297</v>
      </c>
      <c r="F86" s="117"/>
      <c r="G86" s="117"/>
      <c r="H86" s="98"/>
      <c r="I86" s="98"/>
      <c r="J86" s="98"/>
      <c r="K86" s="256"/>
      <c r="L86" s="256"/>
      <c r="M86" s="321"/>
      <c r="N86" s="322">
        <v>0</v>
      </c>
      <c r="O86" s="323"/>
      <c r="P86" s="324"/>
      <c r="Q86" s="325"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5" thickBot="1" x14ac:dyDescent="0.3">
      <c r="A87" s="85">
        <f t="shared" si="47"/>
        <v>85</v>
      </c>
      <c r="B87" s="98" t="s">
        <v>1297</v>
      </c>
      <c r="C87" s="98"/>
      <c r="D87" s="98"/>
      <c r="E87" s="104" t="s">
        <v>1297</v>
      </c>
      <c r="F87" s="117"/>
      <c r="G87" s="117"/>
      <c r="H87" s="98"/>
      <c r="I87" s="98"/>
      <c r="J87" s="98"/>
      <c r="K87" s="256"/>
      <c r="L87" s="256"/>
      <c r="M87" s="321"/>
      <c r="N87" s="322">
        <v>0</v>
      </c>
      <c r="O87" s="323"/>
      <c r="P87" s="324"/>
      <c r="Q87" s="325"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5" thickBot="1" x14ac:dyDescent="0.3">
      <c r="A88" s="85">
        <f t="shared" si="47"/>
        <v>86</v>
      </c>
      <c r="B88" s="98" t="s">
        <v>1297</v>
      </c>
      <c r="C88" s="98"/>
      <c r="D88" s="98"/>
      <c r="E88" s="104" t="s">
        <v>1297</v>
      </c>
      <c r="F88" s="117"/>
      <c r="G88" s="117"/>
      <c r="H88" s="98"/>
      <c r="I88" s="98"/>
      <c r="J88" s="98"/>
      <c r="K88" s="256"/>
      <c r="L88" s="256"/>
      <c r="M88" s="321"/>
      <c r="N88" s="322">
        <v>0</v>
      </c>
      <c r="O88" s="323"/>
      <c r="P88" s="324"/>
      <c r="Q88" s="325"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5" thickBot="1" x14ac:dyDescent="0.3">
      <c r="A89" s="85">
        <f t="shared" si="47"/>
        <v>87</v>
      </c>
      <c r="B89" s="98" t="s">
        <v>1297</v>
      </c>
      <c r="C89" s="98"/>
      <c r="D89" s="98"/>
      <c r="E89" s="104" t="s">
        <v>1297</v>
      </c>
      <c r="F89" s="117"/>
      <c r="G89" s="117"/>
      <c r="H89" s="98"/>
      <c r="I89" s="98"/>
      <c r="J89" s="98"/>
      <c r="K89" s="256"/>
      <c r="L89" s="256"/>
      <c r="M89" s="321"/>
      <c r="N89" s="322">
        <v>0</v>
      </c>
      <c r="O89" s="323"/>
      <c r="P89" s="324"/>
      <c r="Q89" s="325"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16.5" thickBot="1" x14ac:dyDescent="0.3">
      <c r="A90" s="85">
        <f t="shared" si="47"/>
        <v>88</v>
      </c>
      <c r="B90" s="98"/>
      <c r="C90" s="98" t="s">
        <v>1258</v>
      </c>
      <c r="D90" s="98" t="s">
        <v>1259</v>
      </c>
      <c r="E90" s="104"/>
      <c r="F90" s="117" t="s">
        <v>1260</v>
      </c>
      <c r="G90" s="117" t="s">
        <v>1261</v>
      </c>
      <c r="H90" s="98"/>
      <c r="I90" s="98"/>
      <c r="J90" s="98"/>
      <c r="K90" s="256"/>
      <c r="L90" s="256"/>
      <c r="M90" s="321"/>
      <c r="N90" s="322"/>
      <c r="O90" s="323" t="s">
        <v>1661</v>
      </c>
      <c r="P90" s="324" t="s">
        <v>1692</v>
      </c>
      <c r="Q90" s="325" t="s">
        <v>2030</v>
      </c>
      <c r="R90" s="98" t="s">
        <v>2154</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5" thickBot="1" x14ac:dyDescent="0.3">
      <c r="A91" s="85">
        <f t="shared" si="47"/>
        <v>89</v>
      </c>
      <c r="B91" s="98" t="s">
        <v>1297</v>
      </c>
      <c r="C91" s="98"/>
      <c r="D91" s="98"/>
      <c r="E91" s="104" t="s">
        <v>1297</v>
      </c>
      <c r="F91" s="117"/>
      <c r="G91" s="117"/>
      <c r="H91" s="98"/>
      <c r="I91" s="98"/>
      <c r="J91" s="98"/>
      <c r="K91" s="256"/>
      <c r="L91" s="256"/>
      <c r="M91" s="321"/>
      <c r="N91" s="322">
        <v>0</v>
      </c>
      <c r="O91" s="323"/>
      <c r="P91" s="324"/>
      <c r="Q91" s="325"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5" thickBot="1" x14ac:dyDescent="0.3">
      <c r="A92" s="85">
        <f t="shared" si="47"/>
        <v>90</v>
      </c>
      <c r="B92" s="98"/>
      <c r="C92" s="98"/>
      <c r="D92" s="98"/>
      <c r="E92" s="104"/>
      <c r="F92" s="117" t="s">
        <v>1262</v>
      </c>
      <c r="G92" s="117" t="s">
        <v>1263</v>
      </c>
      <c r="H92" s="98"/>
      <c r="I92" s="98"/>
      <c r="J92" s="98"/>
      <c r="K92" s="256"/>
      <c r="L92" s="256"/>
      <c r="M92" s="321"/>
      <c r="N92" s="322"/>
      <c r="O92" s="323" t="s">
        <v>1297</v>
      </c>
      <c r="P92" s="324" t="s">
        <v>1297</v>
      </c>
      <c r="Q92" s="325"/>
      <c r="R92" s="98" t="s">
        <v>2155</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5" thickBot="1" x14ac:dyDescent="0.3">
      <c r="A93" s="85">
        <f t="shared" si="47"/>
        <v>91</v>
      </c>
      <c r="B93" s="98"/>
      <c r="C93" s="98"/>
      <c r="D93" s="98"/>
      <c r="E93" s="104" t="s">
        <v>1297</v>
      </c>
      <c r="F93" s="117"/>
      <c r="G93" s="117"/>
      <c r="H93" s="98"/>
      <c r="I93" s="98"/>
      <c r="J93" s="98"/>
      <c r="K93" s="256"/>
      <c r="L93" s="256"/>
      <c r="M93" s="321"/>
      <c r="N93" s="322">
        <v>0</v>
      </c>
      <c r="O93" s="323"/>
      <c r="P93" s="324"/>
      <c r="Q93" s="325"/>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5" thickBot="1" x14ac:dyDescent="0.3">
      <c r="A94" s="85">
        <f t="shared" si="47"/>
        <v>92</v>
      </c>
      <c r="B94" s="98"/>
      <c r="C94" s="98"/>
      <c r="D94" s="98"/>
      <c r="E94" s="104"/>
      <c r="F94" s="117" t="s">
        <v>1264</v>
      </c>
      <c r="G94" s="117" t="s">
        <v>1265</v>
      </c>
      <c r="H94" s="98"/>
      <c r="I94" s="98"/>
      <c r="J94" s="98"/>
      <c r="K94" s="256"/>
      <c r="L94" s="256"/>
      <c r="M94" s="321"/>
      <c r="N94" s="322"/>
      <c r="O94" s="323" t="s">
        <v>1297</v>
      </c>
      <c r="P94" s="324" t="s">
        <v>1297</v>
      </c>
      <c r="Q94" s="325" t="s">
        <v>2031</v>
      </c>
      <c r="R94" s="98" t="s">
        <v>2156</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5" thickBot="1" x14ac:dyDescent="0.3">
      <c r="A95" s="85">
        <f t="shared" si="47"/>
        <v>93</v>
      </c>
      <c r="B95" s="98"/>
      <c r="C95" s="98"/>
      <c r="D95" s="98"/>
      <c r="E95" s="104" t="s">
        <v>1297</v>
      </c>
      <c r="F95" s="117"/>
      <c r="G95" s="117"/>
      <c r="H95" s="98"/>
      <c r="I95" s="98"/>
      <c r="J95" s="98"/>
      <c r="K95" s="256"/>
      <c r="L95" s="256"/>
      <c r="M95" s="321"/>
      <c r="N95" s="322">
        <v>0</v>
      </c>
      <c r="O95" s="323"/>
      <c r="P95" s="324"/>
      <c r="Q95" s="325"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5" thickBot="1" x14ac:dyDescent="0.3">
      <c r="A96" s="85">
        <f t="shared" si="47"/>
        <v>94</v>
      </c>
      <c r="B96" s="98"/>
      <c r="C96" s="98" t="s">
        <v>1266</v>
      </c>
      <c r="D96" s="98" t="s">
        <v>1317</v>
      </c>
      <c r="E96" s="104"/>
      <c r="F96" s="117" t="s">
        <v>1318</v>
      </c>
      <c r="G96" s="117" t="s">
        <v>1319</v>
      </c>
      <c r="H96" s="98"/>
      <c r="I96" s="98"/>
      <c r="J96" s="98"/>
      <c r="K96" s="256"/>
      <c r="L96" s="256"/>
      <c r="M96" s="321"/>
      <c r="N96" s="322"/>
      <c r="O96" s="323"/>
      <c r="P96" s="324"/>
      <c r="Q96" s="325" t="s">
        <v>2030</v>
      </c>
      <c r="R96" s="98" t="s">
        <v>2159</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5" thickBot="1" x14ac:dyDescent="0.3">
      <c r="A97" s="85">
        <f t="shared" si="47"/>
        <v>95</v>
      </c>
      <c r="B97" s="98" t="s">
        <v>1297</v>
      </c>
      <c r="C97" s="98"/>
      <c r="D97" s="98"/>
      <c r="E97" s="104" t="s">
        <v>1297</v>
      </c>
      <c r="F97" s="117"/>
      <c r="G97" s="117"/>
      <c r="H97" s="98"/>
      <c r="I97" s="98"/>
      <c r="J97" s="98"/>
      <c r="K97" s="256"/>
      <c r="L97" s="256"/>
      <c r="M97" s="321"/>
      <c r="N97" s="322">
        <v>0</v>
      </c>
      <c r="O97" s="323"/>
      <c r="P97" s="324"/>
      <c r="Q97" s="325"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16.5" thickBot="1" x14ac:dyDescent="0.3">
      <c r="A98" s="85">
        <f t="shared" si="47"/>
        <v>96</v>
      </c>
      <c r="B98" s="98"/>
      <c r="C98" s="98" t="s">
        <v>1267</v>
      </c>
      <c r="D98" s="98" t="s">
        <v>1268</v>
      </c>
      <c r="E98" s="104"/>
      <c r="F98" s="117" t="s">
        <v>1269</v>
      </c>
      <c r="G98" s="117" t="s">
        <v>1270</v>
      </c>
      <c r="H98" s="98"/>
      <c r="I98" s="98"/>
      <c r="J98" s="98"/>
      <c r="K98" s="256"/>
      <c r="L98" s="256"/>
      <c r="M98" s="321"/>
      <c r="N98" s="322"/>
      <c r="O98" s="323" t="s">
        <v>1662</v>
      </c>
      <c r="P98" s="324" t="s">
        <v>818</v>
      </c>
      <c r="Q98" s="325" t="s">
        <v>2032</v>
      </c>
      <c r="R98" s="98" t="s">
        <v>2160</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5" thickBot="1" x14ac:dyDescent="0.3">
      <c r="A99" s="85">
        <f t="shared" si="47"/>
        <v>97</v>
      </c>
      <c r="B99" s="98" t="s">
        <v>1297</v>
      </c>
      <c r="C99" s="98"/>
      <c r="D99" s="98"/>
      <c r="E99" s="104" t="s">
        <v>1297</v>
      </c>
      <c r="F99" s="117"/>
      <c r="G99" s="117"/>
      <c r="H99" s="98"/>
      <c r="I99" s="98"/>
      <c r="J99" s="98"/>
      <c r="K99" s="256"/>
      <c r="L99" s="256"/>
      <c r="M99" s="321"/>
      <c r="N99" s="322">
        <v>0</v>
      </c>
      <c r="O99" s="323"/>
      <c r="P99" s="324"/>
      <c r="Q99" s="325"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5" thickBot="1" x14ac:dyDescent="0.3">
      <c r="A100" s="85">
        <f t="shared" si="47"/>
        <v>98</v>
      </c>
      <c r="B100" s="98" t="s">
        <v>1297</v>
      </c>
      <c r="C100" s="98"/>
      <c r="D100" s="98"/>
      <c r="E100" s="104" t="s">
        <v>1297</v>
      </c>
      <c r="F100" s="117"/>
      <c r="G100" s="117"/>
      <c r="H100" s="98"/>
      <c r="I100" s="98"/>
      <c r="J100" s="98"/>
      <c r="K100" s="256"/>
      <c r="L100" s="256"/>
      <c r="M100" s="321"/>
      <c r="N100" s="322">
        <v>0</v>
      </c>
      <c r="O100" s="323"/>
      <c r="P100" s="324"/>
      <c r="Q100" s="325"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5" thickBot="1" x14ac:dyDescent="0.3">
      <c r="A101" s="85">
        <f t="shared" si="47"/>
        <v>99</v>
      </c>
      <c r="B101" s="98"/>
      <c r="C101" s="98"/>
      <c r="D101" s="98"/>
      <c r="E101" s="104"/>
      <c r="F101" s="117" t="s">
        <v>1320</v>
      </c>
      <c r="G101" s="117" t="s">
        <v>1321</v>
      </c>
      <c r="H101" s="98"/>
      <c r="I101" s="98"/>
      <c r="J101" s="98"/>
      <c r="K101" s="256"/>
      <c r="L101" s="256"/>
      <c r="M101" s="321"/>
      <c r="N101" s="322"/>
      <c r="O101" s="323" t="s">
        <v>1663</v>
      </c>
      <c r="P101" s="324" t="s">
        <v>1693</v>
      </c>
      <c r="Q101" s="325" t="s">
        <v>2033</v>
      </c>
      <c r="R101" s="98" t="s">
        <v>2161</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5" thickBot="1" x14ac:dyDescent="0.3">
      <c r="A102" s="85">
        <f t="shared" si="47"/>
        <v>100</v>
      </c>
      <c r="B102" s="98"/>
      <c r="C102" s="98"/>
      <c r="D102" s="98"/>
      <c r="E102" s="104" t="s">
        <v>1297</v>
      </c>
      <c r="F102" s="117"/>
      <c r="G102" s="117"/>
      <c r="H102" s="98"/>
      <c r="I102" s="98"/>
      <c r="J102" s="98"/>
      <c r="K102" s="256"/>
      <c r="L102" s="256"/>
      <c r="M102" s="321"/>
      <c r="N102" s="322">
        <v>0</v>
      </c>
      <c r="O102" s="323"/>
      <c r="P102" s="324"/>
      <c r="Q102" s="325"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5" thickBot="1" x14ac:dyDescent="0.3">
      <c r="A103" s="85">
        <f t="shared" si="47"/>
        <v>101</v>
      </c>
      <c r="B103" s="98"/>
      <c r="C103" s="98"/>
      <c r="D103" s="98"/>
      <c r="E103" s="104" t="s">
        <v>1297</v>
      </c>
      <c r="F103" s="117"/>
      <c r="G103" s="117"/>
      <c r="H103" s="98"/>
      <c r="I103" s="98"/>
      <c r="J103" s="98"/>
      <c r="K103" s="256"/>
      <c r="L103" s="256"/>
      <c r="M103" s="321"/>
      <c r="N103" s="322">
        <v>0</v>
      </c>
      <c r="O103" s="323"/>
      <c r="P103" s="324"/>
      <c r="Q103" s="325"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16.5" thickBot="1" x14ac:dyDescent="0.3">
      <c r="A104" s="85">
        <f t="shared" si="47"/>
        <v>102</v>
      </c>
      <c r="B104" s="98"/>
      <c r="C104" s="98" t="s">
        <v>1271</v>
      </c>
      <c r="D104" s="98" t="s">
        <v>1272</v>
      </c>
      <c r="E104" s="104"/>
      <c r="F104" s="117" t="s">
        <v>1273</v>
      </c>
      <c r="G104" s="117" t="s">
        <v>1274</v>
      </c>
      <c r="H104" s="98"/>
      <c r="I104" s="98"/>
      <c r="J104" s="98"/>
      <c r="K104" s="256"/>
      <c r="L104" s="256"/>
      <c r="M104" s="321"/>
      <c r="N104" s="322"/>
      <c r="O104" s="323" t="s">
        <v>1664</v>
      </c>
      <c r="P104" s="324" t="s">
        <v>1694</v>
      </c>
      <c r="Q104" s="325" t="s">
        <v>2034</v>
      </c>
      <c r="R104" s="98" t="s">
        <v>2162</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5" thickBot="1" x14ac:dyDescent="0.3">
      <c r="A105" s="85">
        <f t="shared" si="47"/>
        <v>103</v>
      </c>
      <c r="B105" s="98" t="s">
        <v>1297</v>
      </c>
      <c r="C105" s="98"/>
      <c r="D105" s="98"/>
      <c r="E105" s="104" t="s">
        <v>1297</v>
      </c>
      <c r="F105" s="117"/>
      <c r="G105" s="117"/>
      <c r="H105" s="98"/>
      <c r="I105" s="98"/>
      <c r="J105" s="98"/>
      <c r="K105" s="256"/>
      <c r="L105" s="256"/>
      <c r="M105" s="321"/>
      <c r="N105" s="322">
        <v>0</v>
      </c>
      <c r="O105" s="323"/>
      <c r="P105" s="324"/>
      <c r="Q105" s="325"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5" thickBot="1" x14ac:dyDescent="0.3">
      <c r="A106" s="85">
        <f t="shared" si="47"/>
        <v>104</v>
      </c>
      <c r="B106" s="98"/>
      <c r="C106" s="98" t="s">
        <v>1322</v>
      </c>
      <c r="D106" s="98" t="s">
        <v>1323</v>
      </c>
      <c r="E106" s="104"/>
      <c r="F106" s="117" t="s">
        <v>1324</v>
      </c>
      <c r="G106" s="117" t="s">
        <v>1325</v>
      </c>
      <c r="H106" s="98"/>
      <c r="I106" s="98"/>
      <c r="J106" s="98"/>
      <c r="K106" s="256"/>
      <c r="L106" s="256"/>
      <c r="M106" s="321"/>
      <c r="N106" s="322"/>
      <c r="O106" s="323" t="s">
        <v>1665</v>
      </c>
      <c r="P106" s="324" t="s">
        <v>1695</v>
      </c>
      <c r="Q106" s="325"/>
      <c r="R106" s="98" t="s">
        <v>2163</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16.5" thickBot="1" x14ac:dyDescent="0.3">
      <c r="A107" s="85">
        <f t="shared" si="47"/>
        <v>105</v>
      </c>
      <c r="B107" s="98"/>
      <c r="C107" s="98" t="s">
        <v>1275</v>
      </c>
      <c r="D107" s="98" t="s">
        <v>1276</v>
      </c>
      <c r="E107" s="104"/>
      <c r="F107" s="117" t="s">
        <v>1277</v>
      </c>
      <c r="G107" s="117" t="s">
        <v>1278</v>
      </c>
      <c r="H107" s="98"/>
      <c r="I107" s="98"/>
      <c r="J107" s="98"/>
      <c r="K107" s="256"/>
      <c r="L107" s="256"/>
      <c r="M107" s="321"/>
      <c r="N107" s="322"/>
      <c r="O107" s="323" t="s">
        <v>1666</v>
      </c>
      <c r="P107" s="324" t="s">
        <v>1696</v>
      </c>
      <c r="Q107" s="325"/>
      <c r="R107" s="98" t="s">
        <v>2164</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5" thickBot="1" x14ac:dyDescent="0.3">
      <c r="A108" s="85">
        <f t="shared" si="47"/>
        <v>106</v>
      </c>
      <c r="B108" s="98" t="s">
        <v>1297</v>
      </c>
      <c r="C108" s="98"/>
      <c r="D108" s="98"/>
      <c r="E108" s="104" t="s">
        <v>1297</v>
      </c>
      <c r="F108" s="117"/>
      <c r="G108" s="117"/>
      <c r="H108" s="98"/>
      <c r="I108" s="98"/>
      <c r="J108" s="98"/>
      <c r="K108" s="256"/>
      <c r="L108" s="256"/>
      <c r="M108" s="321"/>
      <c r="N108" s="322">
        <v>0</v>
      </c>
      <c r="O108" s="323"/>
      <c r="P108" s="324"/>
      <c r="Q108" s="325"/>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5" thickBot="1" x14ac:dyDescent="0.3">
      <c r="A109" s="85">
        <f t="shared" si="47"/>
        <v>107</v>
      </c>
      <c r="B109" s="98" t="s">
        <v>1297</v>
      </c>
      <c r="C109" s="98"/>
      <c r="D109" s="98"/>
      <c r="E109" s="104" t="s">
        <v>1297</v>
      </c>
      <c r="F109" s="117"/>
      <c r="G109" s="117"/>
      <c r="H109" s="98"/>
      <c r="I109" s="98"/>
      <c r="J109" s="98"/>
      <c r="K109" s="256"/>
      <c r="L109" s="256"/>
      <c r="M109" s="321"/>
      <c r="N109" s="322">
        <v>0</v>
      </c>
      <c r="O109" s="323"/>
      <c r="P109" s="324"/>
      <c r="Q109" s="325"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5" thickBot="1" x14ac:dyDescent="0.3">
      <c r="A110" s="85">
        <f t="shared" si="47"/>
        <v>108</v>
      </c>
      <c r="B110" s="98"/>
      <c r="C110" s="98" t="s">
        <v>1326</v>
      </c>
      <c r="D110" s="98" t="s">
        <v>1327</v>
      </c>
      <c r="E110" s="104"/>
      <c r="F110" s="117" t="s">
        <v>1328</v>
      </c>
      <c r="G110" s="117" t="s">
        <v>1329</v>
      </c>
      <c r="H110" s="98"/>
      <c r="I110" s="98"/>
      <c r="J110" s="98"/>
      <c r="K110" s="256"/>
      <c r="L110" s="256"/>
      <c r="M110" s="321"/>
      <c r="N110" s="322"/>
      <c r="O110" s="323" t="s">
        <v>1667</v>
      </c>
      <c r="P110" s="324" t="s">
        <v>1697</v>
      </c>
      <c r="Q110" s="325" t="s">
        <v>2035</v>
      </c>
      <c r="R110" s="98" t="s">
        <v>2165</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5" thickBot="1" x14ac:dyDescent="0.3">
      <c r="A111" s="85">
        <f t="shared" si="47"/>
        <v>109</v>
      </c>
      <c r="B111" s="98" t="s">
        <v>1297</v>
      </c>
      <c r="C111" s="98"/>
      <c r="D111" s="98"/>
      <c r="E111" s="104" t="s">
        <v>1297</v>
      </c>
      <c r="F111" s="117"/>
      <c r="G111" s="117"/>
      <c r="H111" s="98"/>
      <c r="I111" s="98"/>
      <c r="J111" s="98"/>
      <c r="K111" s="256"/>
      <c r="L111" s="256"/>
      <c r="M111" s="321"/>
      <c r="N111" s="322">
        <v>0</v>
      </c>
      <c r="O111" s="323"/>
      <c r="P111" s="324"/>
      <c r="Q111" s="325"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5" thickBot="1" x14ac:dyDescent="0.3">
      <c r="A112" s="85">
        <f t="shared" si="47"/>
        <v>110</v>
      </c>
      <c r="B112" s="98"/>
      <c r="C112" s="98" t="s">
        <v>1330</v>
      </c>
      <c r="D112" s="98" t="s">
        <v>1331</v>
      </c>
      <c r="E112" s="104"/>
      <c r="F112" s="117" t="s">
        <v>1332</v>
      </c>
      <c r="G112" s="117" t="s">
        <v>1333</v>
      </c>
      <c r="H112" s="98"/>
      <c r="I112" s="98"/>
      <c r="J112" s="98"/>
      <c r="K112" s="256"/>
      <c r="L112" s="256"/>
      <c r="M112" s="321"/>
      <c r="N112" s="322"/>
      <c r="O112" s="323" t="s">
        <v>1668</v>
      </c>
      <c r="P112" s="324" t="s">
        <v>1698</v>
      </c>
      <c r="Q112" s="325" t="s">
        <v>2036</v>
      </c>
      <c r="R112" s="98" t="s">
        <v>2166</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5" thickBot="1" x14ac:dyDescent="0.3">
      <c r="A113" s="85">
        <f t="shared" si="47"/>
        <v>111</v>
      </c>
      <c r="B113" s="98" t="s">
        <v>1297</v>
      </c>
      <c r="C113" s="98"/>
      <c r="D113" s="98"/>
      <c r="E113" s="104" t="s">
        <v>1297</v>
      </c>
      <c r="F113" s="117"/>
      <c r="G113" s="117"/>
      <c r="H113" s="98"/>
      <c r="I113" s="98"/>
      <c r="J113" s="98"/>
      <c r="K113" s="256"/>
      <c r="L113" s="256"/>
      <c r="M113" s="321"/>
      <c r="N113" s="322">
        <v>0</v>
      </c>
      <c r="O113" s="323"/>
      <c r="P113" s="324"/>
      <c r="Q113" s="325"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5" thickBot="1" x14ac:dyDescent="0.3">
      <c r="A114" s="85">
        <f t="shared" si="47"/>
        <v>112</v>
      </c>
      <c r="B114" s="98"/>
      <c r="C114" s="98" t="s">
        <v>1279</v>
      </c>
      <c r="D114" s="98" t="s">
        <v>1280</v>
      </c>
      <c r="E114" s="104"/>
      <c r="F114" s="117" t="s">
        <v>1281</v>
      </c>
      <c r="G114" s="117" t="s">
        <v>1282</v>
      </c>
      <c r="H114" s="98"/>
      <c r="I114" s="98"/>
      <c r="J114" s="98"/>
      <c r="K114" s="256"/>
      <c r="L114" s="256"/>
      <c r="M114" s="321"/>
      <c r="N114" s="322"/>
      <c r="O114" s="323" t="s">
        <v>1669</v>
      </c>
      <c r="P114" s="324" t="s">
        <v>1699</v>
      </c>
      <c r="Q114" s="325" t="s">
        <v>2131</v>
      </c>
      <c r="R114" s="98" t="s">
        <v>2167</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5" thickBot="1" x14ac:dyDescent="0.3">
      <c r="A115" s="85">
        <f t="shared" si="47"/>
        <v>113</v>
      </c>
      <c r="B115" s="98" t="s">
        <v>1297</v>
      </c>
      <c r="C115" s="98"/>
      <c r="D115" s="98"/>
      <c r="E115" s="104" t="s">
        <v>1297</v>
      </c>
      <c r="F115" s="117"/>
      <c r="G115" s="117"/>
      <c r="H115" s="98"/>
      <c r="I115" s="98"/>
      <c r="J115" s="98"/>
      <c r="K115" s="256"/>
      <c r="L115" s="256"/>
      <c r="M115" s="321"/>
      <c r="N115" s="322">
        <v>0</v>
      </c>
      <c r="O115" s="323"/>
      <c r="P115" s="324"/>
      <c r="Q115" s="325"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5" thickBot="1" x14ac:dyDescent="0.3">
      <c r="A116" s="85">
        <f t="shared" si="47"/>
        <v>114</v>
      </c>
      <c r="B116" s="98" t="s">
        <v>1297</v>
      </c>
      <c r="C116" s="98"/>
      <c r="D116" s="98"/>
      <c r="E116" s="104" t="s">
        <v>1297</v>
      </c>
      <c r="F116" s="117"/>
      <c r="G116" s="117"/>
      <c r="H116" s="98"/>
      <c r="I116" s="98"/>
      <c r="J116" s="98"/>
      <c r="K116" s="256"/>
      <c r="L116" s="256"/>
      <c r="M116" s="321"/>
      <c r="N116" s="322">
        <v>0</v>
      </c>
      <c r="O116" s="323"/>
      <c r="P116" s="324"/>
      <c r="Q116" s="325"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16.5" thickBot="1" x14ac:dyDescent="0.3">
      <c r="A117" s="85">
        <f t="shared" si="47"/>
        <v>115</v>
      </c>
      <c r="B117" s="98"/>
      <c r="C117" s="98" t="s">
        <v>1283</v>
      </c>
      <c r="D117" s="98" t="s">
        <v>1284</v>
      </c>
      <c r="E117" s="104"/>
      <c r="F117" s="117" t="s">
        <v>1285</v>
      </c>
      <c r="G117" s="117" t="s">
        <v>1286</v>
      </c>
      <c r="H117" s="98"/>
      <c r="I117" s="98"/>
      <c r="J117" s="98"/>
      <c r="K117" s="256"/>
      <c r="L117" s="256"/>
      <c r="M117" s="321"/>
      <c r="N117" s="322"/>
      <c r="O117" s="323" t="s">
        <v>1670</v>
      </c>
      <c r="P117" s="324" t="s">
        <v>1700</v>
      </c>
      <c r="Q117" s="325" t="s">
        <v>2037</v>
      </c>
      <c r="R117" s="98" t="s">
        <v>2168</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5" thickBot="1" x14ac:dyDescent="0.3">
      <c r="A118" s="85">
        <f t="shared" si="47"/>
        <v>116</v>
      </c>
      <c r="B118" s="98" t="s">
        <v>1297</v>
      </c>
      <c r="C118" s="98"/>
      <c r="D118" s="98"/>
      <c r="E118" s="104" t="s">
        <v>1297</v>
      </c>
      <c r="F118" s="117"/>
      <c r="G118" s="117"/>
      <c r="H118" s="98"/>
      <c r="I118" s="98"/>
      <c r="J118" s="98"/>
      <c r="K118" s="256"/>
      <c r="L118" s="256"/>
      <c r="M118" s="321"/>
      <c r="N118" s="322">
        <v>0</v>
      </c>
      <c r="O118" s="323"/>
      <c r="P118" s="324"/>
      <c r="Q118" s="325"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5" thickBot="1" x14ac:dyDescent="0.3">
      <c r="A119" s="85">
        <v>122</v>
      </c>
      <c r="B119" s="98"/>
      <c r="C119" s="98"/>
      <c r="D119" s="98"/>
      <c r="E119" s="104"/>
      <c r="F119" s="117" t="s">
        <v>1334</v>
      </c>
      <c r="G119" s="117" t="s">
        <v>1335</v>
      </c>
      <c r="H119" s="98"/>
      <c r="I119" s="98"/>
      <c r="J119" s="98"/>
      <c r="K119" s="256"/>
      <c r="L119" s="256"/>
      <c r="M119" s="321"/>
      <c r="N119" s="322"/>
      <c r="O119" s="323" t="s">
        <v>1671</v>
      </c>
      <c r="P119" s="324" t="s">
        <v>1701</v>
      </c>
      <c r="Q119" s="325" t="s">
        <v>2038</v>
      </c>
      <c r="R119" s="98" t="s">
        <v>2169</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5" thickBot="1" x14ac:dyDescent="0.3">
      <c r="A120" s="85">
        <f t="shared" si="47"/>
        <v>123</v>
      </c>
      <c r="B120" s="98"/>
      <c r="C120" s="98"/>
      <c r="D120" s="98"/>
      <c r="E120" s="104" t="s">
        <v>1297</v>
      </c>
      <c r="F120" s="117"/>
      <c r="G120" s="117"/>
      <c r="H120" s="98"/>
      <c r="I120" s="98"/>
      <c r="J120" s="98"/>
      <c r="K120" s="256"/>
      <c r="L120" s="256"/>
      <c r="M120" s="321"/>
      <c r="N120" s="322">
        <v>0</v>
      </c>
      <c r="O120" s="323"/>
      <c r="P120" s="324"/>
      <c r="Q120" s="325"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5" thickBot="1" x14ac:dyDescent="0.3">
      <c r="A121" s="85">
        <f t="shared" si="47"/>
        <v>124</v>
      </c>
      <c r="B121" s="98"/>
      <c r="C121" s="98" t="s">
        <v>1287</v>
      </c>
      <c r="D121" s="98" t="s">
        <v>1288</v>
      </c>
      <c r="E121" s="104"/>
      <c r="F121" s="117" t="s">
        <v>1289</v>
      </c>
      <c r="G121" s="117" t="s">
        <v>1290</v>
      </c>
      <c r="H121" s="98"/>
      <c r="I121" s="98"/>
      <c r="J121" s="98"/>
      <c r="K121" s="256"/>
      <c r="L121" s="256"/>
      <c r="M121" s="321"/>
      <c r="N121" s="322"/>
      <c r="O121" s="323" t="s">
        <v>1672</v>
      </c>
      <c r="P121" s="324" t="s">
        <v>1702</v>
      </c>
      <c r="Q121" s="325"/>
      <c r="R121" s="98" t="s">
        <v>2170</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5" thickBot="1" x14ac:dyDescent="0.3">
      <c r="A122" s="85">
        <f t="shared" si="47"/>
        <v>125</v>
      </c>
      <c r="B122" s="98" t="s">
        <v>1297</v>
      </c>
      <c r="C122" s="98"/>
      <c r="D122" s="98"/>
      <c r="E122" s="104" t="s">
        <v>1297</v>
      </c>
      <c r="F122" s="117"/>
      <c r="G122" s="117"/>
      <c r="H122" s="98"/>
      <c r="I122" s="98"/>
      <c r="J122" s="98"/>
      <c r="K122" s="256"/>
      <c r="L122" s="256"/>
      <c r="M122" s="321"/>
      <c r="N122" s="322">
        <v>0</v>
      </c>
      <c r="O122" s="323"/>
      <c r="P122" s="324"/>
      <c r="Q122" s="325"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16.5" thickBot="1" x14ac:dyDescent="0.3">
      <c r="A123" s="85">
        <f t="shared" si="47"/>
        <v>126</v>
      </c>
      <c r="B123" s="98"/>
      <c r="C123" s="98" t="s">
        <v>1291</v>
      </c>
      <c r="D123" s="98" t="s">
        <v>1292</v>
      </c>
      <c r="E123" s="104"/>
      <c r="F123" s="117" t="s">
        <v>1293</v>
      </c>
      <c r="G123" s="117" t="s">
        <v>1294</v>
      </c>
      <c r="H123" s="98"/>
      <c r="I123" s="98"/>
      <c r="J123" s="98"/>
      <c r="K123" s="256"/>
      <c r="L123" s="256"/>
      <c r="M123" s="321"/>
      <c r="N123" s="322"/>
      <c r="O123" s="323" t="s">
        <v>1673</v>
      </c>
      <c r="P123" s="324" t="s">
        <v>1703</v>
      </c>
      <c r="Q123" s="325" t="s">
        <v>2039</v>
      </c>
      <c r="R123" s="98" t="s">
        <v>2171</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5" thickBot="1" x14ac:dyDescent="0.3">
      <c r="A124" s="85">
        <f t="shared" si="47"/>
        <v>127</v>
      </c>
      <c r="B124" s="98" t="s">
        <v>1297</v>
      </c>
      <c r="C124" s="98"/>
      <c r="D124" s="98"/>
      <c r="E124" s="104" t="s">
        <v>1297</v>
      </c>
      <c r="F124" s="117"/>
      <c r="G124" s="117"/>
      <c r="H124" s="98"/>
      <c r="I124" s="98"/>
      <c r="J124" s="98"/>
      <c r="K124" s="256"/>
      <c r="L124" s="256"/>
      <c r="M124" s="321"/>
      <c r="N124" s="322">
        <v>0</v>
      </c>
      <c r="O124" s="323"/>
      <c r="P124" s="324"/>
      <c r="Q124" s="325"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5" thickBot="1" x14ac:dyDescent="0.3">
      <c r="A125" s="85">
        <f t="shared" si="47"/>
        <v>128</v>
      </c>
      <c r="B125" s="98" t="s">
        <v>1297</v>
      </c>
      <c r="C125" s="98"/>
      <c r="D125" s="98"/>
      <c r="E125" s="104" t="s">
        <v>1297</v>
      </c>
      <c r="F125" s="117"/>
      <c r="G125" s="117"/>
      <c r="H125" s="98"/>
      <c r="I125" s="98"/>
      <c r="J125" s="98"/>
      <c r="K125" s="256"/>
      <c r="L125" s="256"/>
      <c r="M125" s="321"/>
      <c r="N125" s="322">
        <v>0</v>
      </c>
      <c r="O125" s="323"/>
      <c r="P125" s="324"/>
      <c r="Q125" s="325"/>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5" thickBot="1" x14ac:dyDescent="0.3">
      <c r="A126" s="85">
        <f t="shared" si="47"/>
        <v>129</v>
      </c>
      <c r="B126" s="98"/>
      <c r="C126" s="98" t="s">
        <v>1336</v>
      </c>
      <c r="D126" s="98" t="s">
        <v>1337</v>
      </c>
      <c r="E126" s="104"/>
      <c r="F126" s="117" t="s">
        <v>1338</v>
      </c>
      <c r="G126" s="117" t="s">
        <v>1339</v>
      </c>
      <c r="H126" s="98"/>
      <c r="I126" s="98"/>
      <c r="J126" s="98"/>
      <c r="K126" s="256"/>
      <c r="L126" s="256"/>
      <c r="M126" s="321"/>
      <c r="N126" s="322"/>
      <c r="O126" s="323" t="s">
        <v>1674</v>
      </c>
      <c r="P126" s="324" t="s">
        <v>1704</v>
      </c>
      <c r="Q126" s="325" t="s">
        <v>2040</v>
      </c>
      <c r="R126" s="98" t="s">
        <v>2172</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5" thickBot="1" x14ac:dyDescent="0.3">
      <c r="A127" s="85">
        <f t="shared" si="47"/>
        <v>130</v>
      </c>
      <c r="B127" s="98" t="s">
        <v>1297</v>
      </c>
      <c r="C127" s="98"/>
      <c r="D127" s="98"/>
      <c r="E127" s="104" t="s">
        <v>1297</v>
      </c>
      <c r="F127" s="117"/>
      <c r="G127" s="117"/>
      <c r="H127" s="98"/>
      <c r="I127" s="98"/>
      <c r="J127" s="98"/>
      <c r="K127" s="256"/>
      <c r="L127" s="256"/>
      <c r="M127" s="321"/>
      <c r="N127" s="322">
        <v>0</v>
      </c>
      <c r="O127" s="323"/>
      <c r="P127" s="324"/>
      <c r="Q127" s="325"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16.5" thickBot="1" x14ac:dyDescent="0.3">
      <c r="A128" s="85">
        <f t="shared" si="47"/>
        <v>131</v>
      </c>
      <c r="B128" s="98"/>
      <c r="C128" s="98" t="s">
        <v>1244</v>
      </c>
      <c r="D128" s="98" t="s">
        <v>1245</v>
      </c>
      <c r="E128" s="104"/>
      <c r="F128" s="117" t="s">
        <v>1246</v>
      </c>
      <c r="G128" s="117" t="s">
        <v>1247</v>
      </c>
      <c r="H128" s="98"/>
      <c r="I128" s="98"/>
      <c r="J128" s="98"/>
      <c r="K128" s="256"/>
      <c r="L128" s="256"/>
      <c r="M128" s="321"/>
      <c r="N128" s="322"/>
      <c r="O128" s="323" t="s">
        <v>1656</v>
      </c>
      <c r="P128" s="324" t="s">
        <v>1687</v>
      </c>
      <c r="Q128" s="325" t="s">
        <v>2027</v>
      </c>
      <c r="R128" s="98" t="s">
        <v>2173</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5" thickBot="1" x14ac:dyDescent="0.3">
      <c r="A129" s="85">
        <f t="shared" si="47"/>
        <v>132</v>
      </c>
      <c r="B129" s="98" t="s">
        <v>1297</v>
      </c>
      <c r="C129" s="98"/>
      <c r="D129" s="98"/>
      <c r="E129" s="104" t="s">
        <v>1297</v>
      </c>
      <c r="F129" s="117"/>
      <c r="G129" s="117"/>
      <c r="H129" s="98"/>
      <c r="I129" s="98"/>
      <c r="J129" s="98"/>
      <c r="K129" s="256"/>
      <c r="L129" s="256"/>
      <c r="M129" s="321"/>
      <c r="N129" s="322">
        <v>0</v>
      </c>
      <c r="O129" s="323"/>
      <c r="P129" s="324"/>
      <c r="Q129" s="325"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5" thickBot="1" x14ac:dyDescent="0.3">
      <c r="A130" s="85">
        <f t="shared" si="47"/>
        <v>133</v>
      </c>
      <c r="B130" s="98" t="s">
        <v>1297</v>
      </c>
      <c r="C130" s="98"/>
      <c r="D130" s="98"/>
      <c r="E130" s="104" t="s">
        <v>1297</v>
      </c>
      <c r="F130" s="117"/>
      <c r="G130" s="117"/>
      <c r="H130" s="98"/>
      <c r="I130" s="98"/>
      <c r="J130" s="98"/>
      <c r="K130" s="256"/>
      <c r="L130" s="256"/>
      <c r="M130" s="321"/>
      <c r="N130" s="322">
        <v>0</v>
      </c>
      <c r="O130" s="323"/>
      <c r="P130" s="324"/>
      <c r="Q130" s="325"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5" thickBot="1" x14ac:dyDescent="0.3">
      <c r="A131" s="85">
        <f t="shared" si="47"/>
        <v>134</v>
      </c>
      <c r="B131" s="98"/>
      <c r="C131" s="98"/>
      <c r="D131" s="98"/>
      <c r="E131" s="104"/>
      <c r="F131" s="117"/>
      <c r="G131" s="117"/>
      <c r="H131" s="98"/>
      <c r="I131" s="98"/>
      <c r="J131" s="98"/>
      <c r="K131" s="256"/>
      <c r="L131" s="256"/>
      <c r="M131" s="321"/>
      <c r="N131" s="322"/>
      <c r="O131" s="323"/>
      <c r="P131" s="324"/>
      <c r="Q131" s="325"/>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5" thickBot="1" x14ac:dyDescent="0.3">
      <c r="A132" s="85">
        <f t="shared" si="47"/>
        <v>135</v>
      </c>
      <c r="B132" s="98"/>
      <c r="C132" s="98"/>
      <c r="D132" s="98"/>
      <c r="E132" s="104"/>
      <c r="F132" s="117"/>
      <c r="G132" s="117"/>
      <c r="H132" s="98"/>
      <c r="I132" s="98"/>
      <c r="J132" s="98"/>
      <c r="K132" s="256"/>
      <c r="L132" s="256"/>
      <c r="M132" s="321"/>
      <c r="N132" s="322"/>
      <c r="O132" s="323"/>
      <c r="P132" s="324"/>
      <c r="Q132" s="325"/>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5" thickBot="1" x14ac:dyDescent="0.3">
      <c r="A133" s="85">
        <f t="shared" si="47"/>
        <v>136</v>
      </c>
      <c r="B133" s="98"/>
      <c r="C133" s="98"/>
      <c r="D133" s="98"/>
      <c r="E133" s="104"/>
      <c r="F133" s="117"/>
      <c r="G133" s="117"/>
      <c r="H133" s="98"/>
      <c r="I133" s="98"/>
      <c r="J133" s="98"/>
      <c r="K133" s="256"/>
      <c r="L133" s="256"/>
      <c r="M133" s="321"/>
      <c r="N133" s="322"/>
      <c r="O133" s="323"/>
      <c r="P133" s="324"/>
      <c r="Q133" s="325"/>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5" thickBot="1" x14ac:dyDescent="0.3">
      <c r="A134" s="85">
        <f t="shared" ref="A134:A197" si="77">+A133+1</f>
        <v>137</v>
      </c>
      <c r="B134" s="98"/>
      <c r="C134" s="98"/>
      <c r="D134" s="98"/>
      <c r="E134" s="104"/>
      <c r="F134" s="117"/>
      <c r="G134" s="117"/>
      <c r="H134" s="98"/>
      <c r="I134" s="98"/>
      <c r="J134" s="98"/>
      <c r="K134" s="256"/>
      <c r="L134" s="256"/>
      <c r="M134" s="321"/>
      <c r="N134" s="322"/>
      <c r="O134" s="323"/>
      <c r="P134" s="324"/>
      <c r="Q134" s="325"/>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5" thickBot="1" x14ac:dyDescent="0.3">
      <c r="A135" s="85">
        <f t="shared" si="77"/>
        <v>138</v>
      </c>
      <c r="B135" s="98"/>
      <c r="C135" s="98"/>
      <c r="D135" s="98"/>
      <c r="E135" s="104"/>
      <c r="F135" s="117"/>
      <c r="G135" s="117"/>
      <c r="H135" s="98"/>
      <c r="I135" s="98"/>
      <c r="J135" s="98"/>
      <c r="K135" s="256"/>
      <c r="L135" s="256"/>
      <c r="M135" s="321"/>
      <c r="N135" s="322"/>
      <c r="O135" s="323"/>
      <c r="P135" s="324"/>
      <c r="Q135" s="325"/>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5" thickBot="1" x14ac:dyDescent="0.3">
      <c r="A136" s="85">
        <f t="shared" si="77"/>
        <v>139</v>
      </c>
      <c r="B136" s="98"/>
      <c r="C136" s="98"/>
      <c r="D136" s="98"/>
      <c r="E136" s="104"/>
      <c r="F136" s="117"/>
      <c r="G136" s="117"/>
      <c r="H136" s="98"/>
      <c r="I136" s="98"/>
      <c r="J136" s="98"/>
      <c r="K136" s="256"/>
      <c r="L136" s="256"/>
      <c r="M136" s="321"/>
      <c r="N136" s="322"/>
      <c r="O136" s="323"/>
      <c r="P136" s="324"/>
      <c r="Q136" s="325"/>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5" thickBot="1" x14ac:dyDescent="0.3">
      <c r="A137" s="85">
        <f t="shared" si="77"/>
        <v>140</v>
      </c>
      <c r="B137" s="98"/>
      <c r="C137" s="98"/>
      <c r="D137" s="98"/>
      <c r="E137" s="104"/>
      <c r="F137" s="117"/>
      <c r="G137" s="117"/>
      <c r="H137" s="98"/>
      <c r="I137" s="98"/>
      <c r="J137" s="98"/>
      <c r="K137" s="256"/>
      <c r="L137" s="256"/>
      <c r="M137" s="321"/>
      <c r="N137" s="322"/>
      <c r="O137" s="323"/>
      <c r="P137" s="324"/>
      <c r="Q137" s="325"/>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5" thickBot="1" x14ac:dyDescent="0.3">
      <c r="A138" s="85">
        <f t="shared" si="77"/>
        <v>141</v>
      </c>
      <c r="B138" s="98"/>
      <c r="C138" s="98"/>
      <c r="D138" s="98"/>
      <c r="E138" s="104"/>
      <c r="F138" s="117"/>
      <c r="G138" s="117"/>
      <c r="H138" s="98"/>
      <c r="I138" s="98"/>
      <c r="J138" s="98"/>
      <c r="K138" s="256"/>
      <c r="L138" s="256"/>
      <c r="M138" s="321"/>
      <c r="N138" s="322"/>
      <c r="O138" s="323"/>
      <c r="P138" s="324"/>
      <c r="Q138" s="325"/>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5" thickBot="1" x14ac:dyDescent="0.3">
      <c r="A139" s="85">
        <f t="shared" si="77"/>
        <v>142</v>
      </c>
      <c r="B139" s="98"/>
      <c r="C139" s="98"/>
      <c r="D139" s="98"/>
      <c r="E139" s="104"/>
      <c r="F139" s="117"/>
      <c r="G139" s="117"/>
      <c r="H139" s="98"/>
      <c r="I139" s="98"/>
      <c r="J139" s="98"/>
      <c r="K139" s="256"/>
      <c r="L139" s="256"/>
      <c r="M139" s="321"/>
      <c r="N139" s="322"/>
      <c r="O139" s="323"/>
      <c r="P139" s="324"/>
      <c r="Q139" s="325"/>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5" thickBot="1" x14ac:dyDescent="0.3">
      <c r="A140" s="85">
        <f t="shared" si="77"/>
        <v>143</v>
      </c>
      <c r="B140" s="98"/>
      <c r="C140" s="98"/>
      <c r="D140" s="98"/>
      <c r="E140" s="104"/>
      <c r="F140" s="117"/>
      <c r="G140" s="117"/>
      <c r="H140" s="98"/>
      <c r="I140" s="98"/>
      <c r="J140" s="98"/>
      <c r="K140" s="256"/>
      <c r="L140" s="256"/>
      <c r="M140" s="321"/>
      <c r="N140" s="322"/>
      <c r="O140" s="323"/>
      <c r="P140" s="324"/>
      <c r="Q140" s="325"/>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5" thickBot="1" x14ac:dyDescent="0.3">
      <c r="A141" s="85">
        <f t="shared" si="77"/>
        <v>144</v>
      </c>
      <c r="B141" s="98"/>
      <c r="C141" s="98"/>
      <c r="D141" s="98"/>
      <c r="E141" s="104"/>
      <c r="F141" s="117"/>
      <c r="G141" s="117"/>
      <c r="H141" s="98"/>
      <c r="I141" s="98"/>
      <c r="J141" s="98"/>
      <c r="K141" s="256"/>
      <c r="L141" s="256"/>
      <c r="M141" s="321"/>
      <c r="N141" s="322"/>
      <c r="O141" s="323"/>
      <c r="P141" s="324"/>
      <c r="Q141" s="325"/>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5" thickBot="1" x14ac:dyDescent="0.3">
      <c r="A142" s="85">
        <f t="shared" si="77"/>
        <v>145</v>
      </c>
      <c r="B142" s="98"/>
      <c r="C142" s="98"/>
      <c r="D142" s="98"/>
      <c r="E142" s="104"/>
      <c r="F142" s="117"/>
      <c r="G142" s="117"/>
      <c r="H142" s="98"/>
      <c r="I142" s="98"/>
      <c r="J142" s="98"/>
      <c r="K142" s="256"/>
      <c r="L142" s="256"/>
      <c r="M142" s="321"/>
      <c r="N142" s="322"/>
      <c r="O142" s="323"/>
      <c r="P142" s="324"/>
      <c r="Q142" s="325"/>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5" thickBot="1" x14ac:dyDescent="0.3">
      <c r="A143" s="85">
        <f t="shared" si="77"/>
        <v>146</v>
      </c>
      <c r="B143" s="98"/>
      <c r="C143" s="98"/>
      <c r="D143" s="98"/>
      <c r="E143" s="104"/>
      <c r="F143" s="117"/>
      <c r="G143" s="117"/>
      <c r="H143" s="98"/>
      <c r="I143" s="98"/>
      <c r="J143" s="98"/>
      <c r="K143" s="256"/>
      <c r="L143" s="256"/>
      <c r="M143" s="321"/>
      <c r="N143" s="322"/>
      <c r="O143" s="323"/>
      <c r="P143" s="324"/>
      <c r="Q143" s="325"/>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5" thickBot="1" x14ac:dyDescent="0.3">
      <c r="A144" s="85">
        <f t="shared" si="77"/>
        <v>147</v>
      </c>
      <c r="B144" s="98"/>
      <c r="C144" s="98"/>
      <c r="D144" s="98"/>
      <c r="E144" s="104"/>
      <c r="F144" s="117"/>
      <c r="G144" s="117"/>
      <c r="H144" s="98"/>
      <c r="I144" s="98"/>
      <c r="J144" s="98"/>
      <c r="K144" s="256"/>
      <c r="L144" s="256"/>
      <c r="M144" s="321"/>
      <c r="N144" s="322"/>
      <c r="O144" s="323"/>
      <c r="P144" s="324"/>
      <c r="Q144" s="325"/>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5" thickBot="1" x14ac:dyDescent="0.3">
      <c r="A145" s="85">
        <f t="shared" si="77"/>
        <v>148</v>
      </c>
      <c r="B145" s="98"/>
      <c r="C145" s="98"/>
      <c r="D145" s="98"/>
      <c r="E145" s="104"/>
      <c r="F145" s="117"/>
      <c r="G145" s="117"/>
      <c r="H145" s="98"/>
      <c r="I145" s="98"/>
      <c r="J145" s="98"/>
      <c r="K145" s="256"/>
      <c r="L145" s="256"/>
      <c r="M145" s="321"/>
      <c r="N145" s="322"/>
      <c r="O145" s="323"/>
      <c r="P145" s="324"/>
      <c r="Q145" s="325"/>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5" thickBot="1" x14ac:dyDescent="0.3">
      <c r="A146" s="85">
        <f t="shared" si="77"/>
        <v>149</v>
      </c>
      <c r="B146" s="98"/>
      <c r="C146" s="98"/>
      <c r="D146" s="98"/>
      <c r="E146" s="104"/>
      <c r="F146" s="117"/>
      <c r="G146" s="117"/>
      <c r="H146" s="98"/>
      <c r="I146" s="98"/>
      <c r="J146" s="98"/>
      <c r="K146" s="256"/>
      <c r="L146" s="256"/>
      <c r="M146" s="321"/>
      <c r="N146" s="322"/>
      <c r="O146" s="323"/>
      <c r="P146" s="324"/>
      <c r="Q146" s="325"/>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5" thickBot="1" x14ac:dyDescent="0.3">
      <c r="A147" s="85">
        <f t="shared" si="77"/>
        <v>150</v>
      </c>
      <c r="B147" s="98"/>
      <c r="C147" s="98"/>
      <c r="D147" s="98"/>
      <c r="E147" s="104"/>
      <c r="F147" s="117"/>
      <c r="G147" s="117"/>
      <c r="H147" s="98"/>
      <c r="I147" s="98"/>
      <c r="J147" s="98"/>
      <c r="K147" s="256"/>
      <c r="L147" s="256"/>
      <c r="M147" s="321"/>
      <c r="N147" s="322"/>
      <c r="O147" s="323"/>
      <c r="P147" s="324"/>
      <c r="Q147" s="325"/>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5" thickBot="1" x14ac:dyDescent="0.3">
      <c r="A148" s="85">
        <f t="shared" si="77"/>
        <v>151</v>
      </c>
      <c r="B148" s="98"/>
      <c r="C148" s="98"/>
      <c r="D148" s="98"/>
      <c r="E148" s="104"/>
      <c r="F148" s="117"/>
      <c r="G148" s="117"/>
      <c r="H148" s="98"/>
      <c r="I148" s="98"/>
      <c r="J148" s="98"/>
      <c r="K148" s="256"/>
      <c r="L148" s="256"/>
      <c r="M148" s="321"/>
      <c r="N148" s="322"/>
      <c r="O148" s="323"/>
      <c r="P148" s="324"/>
      <c r="Q148" s="325"/>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5" thickBot="1" x14ac:dyDescent="0.3">
      <c r="A149" s="85">
        <f t="shared" si="77"/>
        <v>152</v>
      </c>
      <c r="B149" s="98"/>
      <c r="C149" s="98"/>
      <c r="D149" s="98"/>
      <c r="E149" s="104"/>
      <c r="F149" s="117"/>
      <c r="G149" s="117"/>
      <c r="H149" s="98"/>
      <c r="I149" s="98"/>
      <c r="J149" s="98"/>
      <c r="K149" s="256"/>
      <c r="L149" s="256"/>
      <c r="M149" s="321"/>
      <c r="N149" s="322"/>
      <c r="O149" s="323"/>
      <c r="P149" s="324"/>
      <c r="Q149" s="325"/>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5" thickBot="1" x14ac:dyDescent="0.3">
      <c r="A150" s="85">
        <f t="shared" si="77"/>
        <v>153</v>
      </c>
      <c r="B150" s="98"/>
      <c r="C150" s="98"/>
      <c r="D150" s="98"/>
      <c r="E150" s="104"/>
      <c r="F150" s="117"/>
      <c r="G150" s="117"/>
      <c r="H150" s="98"/>
      <c r="I150" s="98"/>
      <c r="J150" s="98"/>
      <c r="K150" s="256"/>
      <c r="L150" s="256"/>
      <c r="M150" s="321"/>
      <c r="N150" s="322"/>
      <c r="O150" s="323"/>
      <c r="P150" s="324"/>
      <c r="Q150" s="325"/>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5" thickBot="1" x14ac:dyDescent="0.3">
      <c r="A151" s="85">
        <f t="shared" si="77"/>
        <v>154</v>
      </c>
      <c r="B151" s="98"/>
      <c r="C151" s="98"/>
      <c r="D151" s="98"/>
      <c r="E151" s="104"/>
      <c r="F151" s="117"/>
      <c r="G151" s="117"/>
      <c r="H151" s="98"/>
      <c r="I151" s="98"/>
      <c r="J151" s="98"/>
      <c r="K151" s="256"/>
      <c r="L151" s="256"/>
      <c r="M151" s="321"/>
      <c r="N151" s="322"/>
      <c r="O151" s="323"/>
      <c r="P151" s="324"/>
      <c r="Q151" s="325"/>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5" thickBot="1" x14ac:dyDescent="0.3">
      <c r="A152" s="85">
        <f t="shared" si="77"/>
        <v>155</v>
      </c>
      <c r="B152" s="98"/>
      <c r="C152" s="98"/>
      <c r="D152" s="98"/>
      <c r="E152" s="104"/>
      <c r="F152" s="117"/>
      <c r="G152" s="117"/>
      <c r="H152" s="98"/>
      <c r="I152" s="98"/>
      <c r="J152" s="98"/>
      <c r="K152" s="256"/>
      <c r="L152" s="256"/>
      <c r="M152" s="321"/>
      <c r="N152" s="322"/>
      <c r="O152" s="323"/>
      <c r="P152" s="324"/>
      <c r="Q152" s="325"/>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5" thickBot="1" x14ac:dyDescent="0.3">
      <c r="A153" s="85">
        <f t="shared" si="77"/>
        <v>156</v>
      </c>
      <c r="B153" s="98"/>
      <c r="C153" s="98"/>
      <c r="D153" s="98"/>
      <c r="E153" s="104"/>
      <c r="F153" s="117"/>
      <c r="G153" s="117"/>
      <c r="H153" s="98"/>
      <c r="I153" s="98"/>
      <c r="J153" s="98"/>
      <c r="K153" s="256"/>
      <c r="L153" s="256"/>
      <c r="M153" s="321"/>
      <c r="N153" s="322"/>
      <c r="O153" s="323"/>
      <c r="P153" s="324"/>
      <c r="Q153" s="325"/>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5" thickBot="1" x14ac:dyDescent="0.3">
      <c r="A154" s="85">
        <f t="shared" si="77"/>
        <v>157</v>
      </c>
      <c r="B154" s="98"/>
      <c r="C154" s="98"/>
      <c r="D154" s="98"/>
      <c r="E154" s="104"/>
      <c r="F154" s="117"/>
      <c r="G154" s="117"/>
      <c r="H154" s="98"/>
      <c r="I154" s="98"/>
      <c r="J154" s="98"/>
      <c r="K154" s="256"/>
      <c r="L154" s="256"/>
      <c r="M154" s="321"/>
      <c r="N154" s="322"/>
      <c r="O154" s="323"/>
      <c r="P154" s="324"/>
      <c r="Q154" s="325"/>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5" thickBot="1" x14ac:dyDescent="0.3">
      <c r="A155" s="85">
        <f t="shared" si="77"/>
        <v>158</v>
      </c>
      <c r="B155" s="98"/>
      <c r="C155" s="98"/>
      <c r="D155" s="98"/>
      <c r="E155" s="104"/>
      <c r="F155" s="117"/>
      <c r="G155" s="117"/>
      <c r="H155" s="98"/>
      <c r="I155" s="98"/>
      <c r="J155" s="98"/>
      <c r="K155" s="256"/>
      <c r="L155" s="256"/>
      <c r="M155" s="321"/>
      <c r="N155" s="322"/>
      <c r="O155" s="323"/>
      <c r="P155" s="324"/>
      <c r="Q155" s="325"/>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5" thickBot="1" x14ac:dyDescent="0.3">
      <c r="A156" s="85">
        <f t="shared" si="77"/>
        <v>159</v>
      </c>
      <c r="B156" s="98"/>
      <c r="C156" s="98"/>
      <c r="D156" s="98"/>
      <c r="E156" s="104"/>
      <c r="F156" s="117"/>
      <c r="G156" s="117"/>
      <c r="H156" s="98"/>
      <c r="I156" s="98"/>
      <c r="J156" s="98"/>
      <c r="K156" s="256"/>
      <c r="L156" s="256"/>
      <c r="M156" s="321"/>
      <c r="N156" s="322"/>
      <c r="O156" s="323"/>
      <c r="P156" s="324"/>
      <c r="Q156" s="325"/>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5" thickBot="1" x14ac:dyDescent="0.3">
      <c r="A157" s="85">
        <f t="shared" si="77"/>
        <v>160</v>
      </c>
      <c r="B157" s="98"/>
      <c r="C157" s="98"/>
      <c r="D157" s="98"/>
      <c r="E157" s="104"/>
      <c r="F157" s="117"/>
      <c r="G157" s="117"/>
      <c r="H157" s="98"/>
      <c r="I157" s="98"/>
      <c r="J157" s="98"/>
      <c r="K157" s="256"/>
      <c r="L157" s="256"/>
      <c r="M157" s="321"/>
      <c r="N157" s="322"/>
      <c r="O157" s="323"/>
      <c r="P157" s="324"/>
      <c r="Q157" s="325"/>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5" thickBot="1" x14ac:dyDescent="0.3">
      <c r="A158" s="85">
        <f t="shared" si="77"/>
        <v>161</v>
      </c>
      <c r="B158" s="98"/>
      <c r="C158" s="98"/>
      <c r="D158" s="98"/>
      <c r="E158" s="104"/>
      <c r="F158" s="117"/>
      <c r="G158" s="117"/>
      <c r="H158" s="98"/>
      <c r="I158" s="98"/>
      <c r="J158" s="98"/>
      <c r="K158" s="256"/>
      <c r="L158" s="256"/>
      <c r="M158" s="321"/>
      <c r="N158" s="322"/>
      <c r="O158" s="323"/>
      <c r="P158" s="324"/>
      <c r="Q158" s="325"/>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5" thickBot="1" x14ac:dyDescent="0.3">
      <c r="A159" s="85">
        <f t="shared" si="77"/>
        <v>162</v>
      </c>
      <c r="B159" s="98"/>
      <c r="C159" s="98"/>
      <c r="D159" s="98"/>
      <c r="E159" s="104"/>
      <c r="F159" s="117"/>
      <c r="G159" s="117"/>
      <c r="H159" s="98"/>
      <c r="I159" s="98"/>
      <c r="J159" s="98"/>
      <c r="K159" s="256"/>
      <c r="L159" s="256"/>
      <c r="M159" s="321"/>
      <c r="N159" s="322"/>
      <c r="O159" s="323"/>
      <c r="P159" s="324"/>
      <c r="Q159" s="325"/>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5" thickBot="1" x14ac:dyDescent="0.3">
      <c r="A160" s="85">
        <f t="shared" si="77"/>
        <v>163</v>
      </c>
      <c r="B160" s="98"/>
      <c r="C160" s="98"/>
      <c r="D160" s="98"/>
      <c r="E160" s="104"/>
      <c r="F160" s="117"/>
      <c r="G160" s="117"/>
      <c r="H160" s="98"/>
      <c r="I160" s="98"/>
      <c r="J160" s="98"/>
      <c r="K160" s="256"/>
      <c r="L160" s="256"/>
      <c r="M160" s="321"/>
      <c r="N160" s="322"/>
      <c r="O160" s="323"/>
      <c r="P160" s="324"/>
      <c r="Q160" s="325"/>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5" thickBot="1" x14ac:dyDescent="0.3">
      <c r="A161" s="85">
        <f t="shared" si="77"/>
        <v>164</v>
      </c>
      <c r="B161" s="98"/>
      <c r="C161" s="98"/>
      <c r="D161" s="98"/>
      <c r="E161" s="104"/>
      <c r="F161" s="117"/>
      <c r="G161" s="117"/>
      <c r="H161" s="98"/>
      <c r="I161" s="98"/>
      <c r="J161" s="98"/>
      <c r="K161" s="256"/>
      <c r="L161" s="256"/>
      <c r="M161" s="321"/>
      <c r="N161" s="322"/>
      <c r="O161" s="323"/>
      <c r="P161" s="324"/>
      <c r="Q161" s="325"/>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5" thickBot="1" x14ac:dyDescent="0.3">
      <c r="A162" s="85">
        <f t="shared" si="77"/>
        <v>165</v>
      </c>
      <c r="B162" s="98"/>
      <c r="C162" s="98"/>
      <c r="D162" s="98"/>
      <c r="E162" s="104"/>
      <c r="F162" s="117"/>
      <c r="G162" s="117"/>
      <c r="H162" s="98"/>
      <c r="I162" s="98"/>
      <c r="J162" s="98"/>
      <c r="K162" s="256"/>
      <c r="L162" s="256"/>
      <c r="M162" s="321"/>
      <c r="N162" s="322"/>
      <c r="O162" s="323"/>
      <c r="P162" s="324"/>
      <c r="Q162" s="325"/>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5" thickBot="1" x14ac:dyDescent="0.3">
      <c r="A163" s="85">
        <f t="shared" si="77"/>
        <v>166</v>
      </c>
      <c r="B163" s="98"/>
      <c r="C163" s="98"/>
      <c r="D163" s="98"/>
      <c r="E163" s="104"/>
      <c r="F163" s="117"/>
      <c r="G163" s="117"/>
      <c r="H163" s="98"/>
      <c r="I163" s="98"/>
      <c r="J163" s="98"/>
      <c r="K163" s="256"/>
      <c r="L163" s="256"/>
      <c r="M163" s="321"/>
      <c r="N163" s="322"/>
      <c r="O163" s="323"/>
      <c r="P163" s="324"/>
      <c r="Q163" s="325"/>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5" thickBot="1" x14ac:dyDescent="0.3">
      <c r="A164" s="85">
        <f t="shared" si="77"/>
        <v>167</v>
      </c>
      <c r="B164" s="98"/>
      <c r="C164" s="98"/>
      <c r="D164" s="98"/>
      <c r="E164" s="104"/>
      <c r="F164" s="117"/>
      <c r="G164" s="117"/>
      <c r="H164" s="98"/>
      <c r="I164" s="98"/>
      <c r="J164" s="98"/>
      <c r="K164" s="256"/>
      <c r="L164" s="256"/>
      <c r="M164" s="321"/>
      <c r="N164" s="322"/>
      <c r="O164" s="323"/>
      <c r="P164" s="324"/>
      <c r="Q164" s="325"/>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5" thickBot="1" x14ac:dyDescent="0.3">
      <c r="A165" s="85">
        <f t="shared" si="77"/>
        <v>168</v>
      </c>
      <c r="B165" s="98"/>
      <c r="C165" s="98"/>
      <c r="D165" s="98"/>
      <c r="E165" s="104"/>
      <c r="F165" s="117"/>
      <c r="G165" s="117"/>
      <c r="H165" s="98"/>
      <c r="I165" s="98"/>
      <c r="J165" s="98"/>
      <c r="K165" s="256"/>
      <c r="L165" s="256"/>
      <c r="M165" s="321"/>
      <c r="N165" s="322"/>
      <c r="O165" s="323"/>
      <c r="P165" s="324"/>
      <c r="Q165" s="325"/>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5" thickBot="1" x14ac:dyDescent="0.3">
      <c r="A166" s="85">
        <f t="shared" si="77"/>
        <v>169</v>
      </c>
      <c r="B166" s="98"/>
      <c r="C166" s="98"/>
      <c r="D166" s="98"/>
      <c r="E166" s="104"/>
      <c r="F166" s="117"/>
      <c r="G166" s="117"/>
      <c r="H166" s="98"/>
      <c r="I166" s="98"/>
      <c r="J166" s="98"/>
      <c r="K166" s="256"/>
      <c r="L166" s="256"/>
      <c r="M166" s="321"/>
      <c r="N166" s="322"/>
      <c r="O166" s="323"/>
      <c r="P166" s="324"/>
      <c r="Q166" s="325"/>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5" thickBot="1" x14ac:dyDescent="0.3">
      <c r="A167" s="85">
        <f t="shared" si="77"/>
        <v>170</v>
      </c>
      <c r="B167" s="98"/>
      <c r="C167" s="98"/>
      <c r="D167" s="98"/>
      <c r="E167" s="104"/>
      <c r="F167" s="117"/>
      <c r="G167" s="117"/>
      <c r="H167" s="98"/>
      <c r="I167" s="98"/>
      <c r="J167" s="98"/>
      <c r="K167" s="256"/>
      <c r="L167" s="256"/>
      <c r="M167" s="321"/>
      <c r="N167" s="322"/>
      <c r="O167" s="323"/>
      <c r="P167" s="324"/>
      <c r="Q167" s="325"/>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5" thickBot="1" x14ac:dyDescent="0.3">
      <c r="A168" s="85">
        <f t="shared" si="77"/>
        <v>171</v>
      </c>
      <c r="B168" s="98"/>
      <c r="C168" s="98"/>
      <c r="D168" s="98"/>
      <c r="E168" s="104"/>
      <c r="F168" s="117"/>
      <c r="G168" s="117"/>
      <c r="H168" s="98"/>
      <c r="I168" s="98"/>
      <c r="J168" s="98"/>
      <c r="K168" s="256"/>
      <c r="L168" s="256"/>
      <c r="M168" s="321"/>
      <c r="N168" s="322"/>
      <c r="O168" s="323"/>
      <c r="P168" s="324"/>
      <c r="Q168" s="325"/>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5" thickBot="1" x14ac:dyDescent="0.3">
      <c r="A169" s="85">
        <f t="shared" si="77"/>
        <v>172</v>
      </c>
      <c r="B169" s="98"/>
      <c r="C169" s="98"/>
      <c r="D169" s="98"/>
      <c r="E169" s="104"/>
      <c r="F169" s="117"/>
      <c r="G169" s="117"/>
      <c r="H169" s="98" t="s">
        <v>1297</v>
      </c>
      <c r="I169" s="98"/>
      <c r="J169" s="98"/>
      <c r="K169" s="256"/>
      <c r="L169" s="256"/>
      <c r="M169" s="321"/>
      <c r="N169" s="322">
        <v>0</v>
      </c>
      <c r="O169" s="323"/>
      <c r="P169" s="324"/>
      <c r="Q169" s="325"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5" thickBot="1" x14ac:dyDescent="0.3">
      <c r="A170" s="85">
        <f t="shared" si="77"/>
        <v>173</v>
      </c>
      <c r="B170" s="98"/>
      <c r="C170" s="98"/>
      <c r="D170" s="98"/>
      <c r="E170" s="104"/>
      <c r="F170" s="117"/>
      <c r="G170" s="117"/>
      <c r="H170" s="98" t="s">
        <v>1297</v>
      </c>
      <c r="I170" s="98"/>
      <c r="J170" s="98"/>
      <c r="K170" s="256"/>
      <c r="L170" s="256"/>
      <c r="M170" s="321"/>
      <c r="N170" s="322">
        <v>0</v>
      </c>
      <c r="O170" s="323"/>
      <c r="P170" s="324"/>
      <c r="Q170" s="325"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5" thickBot="1" x14ac:dyDescent="0.3">
      <c r="A171" s="85">
        <f t="shared" si="77"/>
        <v>174</v>
      </c>
      <c r="B171" s="98"/>
      <c r="C171" s="98"/>
      <c r="D171" s="98"/>
      <c r="E171" s="104"/>
      <c r="F171" s="117"/>
      <c r="G171" s="117"/>
      <c r="H171" s="98" t="s">
        <v>1297</v>
      </c>
      <c r="I171" s="98"/>
      <c r="J171" s="98"/>
      <c r="K171" s="256"/>
      <c r="L171" s="256"/>
      <c r="M171" s="321"/>
      <c r="N171" s="322">
        <v>0</v>
      </c>
      <c r="O171" s="323"/>
      <c r="P171" s="324"/>
      <c r="Q171" s="325"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5" thickBot="1" x14ac:dyDescent="0.3">
      <c r="A172" s="85">
        <f t="shared" si="77"/>
        <v>175</v>
      </c>
      <c r="B172" s="98"/>
      <c r="C172" s="98"/>
      <c r="D172" s="98"/>
      <c r="E172" s="104"/>
      <c r="F172" s="117"/>
      <c r="G172" s="117"/>
      <c r="H172" s="98" t="s">
        <v>1297</v>
      </c>
      <c r="I172" s="98"/>
      <c r="J172" s="98"/>
      <c r="K172" s="256"/>
      <c r="L172" s="256"/>
      <c r="M172" s="321"/>
      <c r="N172" s="322">
        <v>0</v>
      </c>
      <c r="O172" s="323"/>
      <c r="P172" s="324"/>
      <c r="Q172" s="325"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5" thickBot="1" x14ac:dyDescent="0.3">
      <c r="A173" s="85">
        <f t="shared" si="77"/>
        <v>176</v>
      </c>
      <c r="B173" s="98"/>
      <c r="C173" s="98"/>
      <c r="D173" s="98"/>
      <c r="E173" s="104"/>
      <c r="F173" s="117"/>
      <c r="G173" s="117"/>
      <c r="H173" s="98"/>
      <c r="I173" s="98"/>
      <c r="J173" s="98"/>
      <c r="K173" s="256"/>
      <c r="L173" s="256"/>
      <c r="M173" s="321"/>
      <c r="N173" s="322"/>
      <c r="O173" s="323"/>
      <c r="P173" s="324"/>
      <c r="Q173" s="325"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5" thickBot="1" x14ac:dyDescent="0.3">
      <c r="A174" s="85">
        <f t="shared" si="77"/>
        <v>177</v>
      </c>
      <c r="B174" s="98"/>
      <c r="C174" s="98"/>
      <c r="D174" s="98"/>
      <c r="E174" s="104" t="s">
        <v>1297</v>
      </c>
      <c r="F174" s="117"/>
      <c r="G174" s="117"/>
      <c r="H174" s="98"/>
      <c r="I174" s="98"/>
      <c r="J174" s="98"/>
      <c r="K174" s="256">
        <v>0</v>
      </c>
      <c r="L174" s="256"/>
      <c r="M174" s="321"/>
      <c r="N174" s="322"/>
      <c r="O174" s="323"/>
      <c r="P174" s="324"/>
      <c r="Q174" s="325"/>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5" thickBot="1" x14ac:dyDescent="0.3">
      <c r="A175" s="85">
        <f t="shared" si="77"/>
        <v>178</v>
      </c>
      <c r="B175" s="98"/>
      <c r="C175" s="98"/>
      <c r="D175" s="98"/>
      <c r="E175" s="104"/>
      <c r="F175" s="117"/>
      <c r="G175" s="117"/>
      <c r="H175" s="98"/>
      <c r="I175" s="98"/>
      <c r="J175" s="98"/>
      <c r="K175" s="256"/>
      <c r="L175" s="256"/>
      <c r="M175" s="321"/>
      <c r="N175" s="322"/>
      <c r="O175" s="323"/>
      <c r="P175" s="324"/>
      <c r="Q175" s="325" t="s">
        <v>2041</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5" thickBot="1" x14ac:dyDescent="0.3">
      <c r="A176" s="85">
        <f t="shared" si="77"/>
        <v>179</v>
      </c>
      <c r="B176" s="98"/>
      <c r="C176" s="98"/>
      <c r="D176" s="98"/>
      <c r="E176" s="104"/>
      <c r="F176" s="117"/>
      <c r="G176" s="117"/>
      <c r="H176" s="98"/>
      <c r="I176" s="98"/>
      <c r="J176" s="98"/>
      <c r="K176" s="256"/>
      <c r="L176" s="256"/>
      <c r="M176" s="321"/>
      <c r="N176" s="322"/>
      <c r="O176" s="323"/>
      <c r="P176" s="324"/>
      <c r="Q176" s="325" t="s">
        <v>2042</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5" thickBot="1" x14ac:dyDescent="0.3">
      <c r="A177" s="85">
        <f t="shared" si="77"/>
        <v>180</v>
      </c>
      <c r="B177" s="98"/>
      <c r="C177" s="98" t="s">
        <v>1340</v>
      </c>
      <c r="D177" s="98" t="s">
        <v>1341</v>
      </c>
      <c r="E177" s="104"/>
      <c r="F177" s="117" t="s">
        <v>1342</v>
      </c>
      <c r="G177" s="117" t="s">
        <v>1343</v>
      </c>
      <c r="H177" s="98"/>
      <c r="I177" s="98">
        <v>3215334</v>
      </c>
      <c r="J177" s="98">
        <v>2743855</v>
      </c>
      <c r="K177" s="256"/>
      <c r="L177" s="256"/>
      <c r="M177" s="321"/>
      <c r="N177" s="322"/>
      <c r="O177" s="323" t="s">
        <v>1675</v>
      </c>
      <c r="P177" s="324" t="s">
        <v>1705</v>
      </c>
      <c r="Q177" s="325" t="s">
        <v>2043</v>
      </c>
      <c r="R177" s="98" t="s">
        <v>2190</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5" thickBot="1" x14ac:dyDescent="0.3">
      <c r="A178" s="85">
        <f t="shared" si="77"/>
        <v>181</v>
      </c>
      <c r="B178" s="98"/>
      <c r="C178" s="98" t="s">
        <v>818</v>
      </c>
      <c r="D178" s="98" t="s">
        <v>1344</v>
      </c>
      <c r="E178" s="104"/>
      <c r="F178" s="117" t="s">
        <v>1345</v>
      </c>
      <c r="G178" s="117" t="s">
        <v>1295</v>
      </c>
      <c r="H178" s="98"/>
      <c r="I178" s="98" t="s">
        <v>1499</v>
      </c>
      <c r="J178" s="98" t="s">
        <v>1507</v>
      </c>
      <c r="K178" s="256"/>
      <c r="L178" s="256"/>
      <c r="M178" s="321"/>
      <c r="N178" s="322"/>
      <c r="O178" s="323" t="s">
        <v>1676</v>
      </c>
      <c r="P178" s="324" t="s">
        <v>1706</v>
      </c>
      <c r="Q178" s="325" t="s">
        <v>2044</v>
      </c>
      <c r="R178" s="98" t="s">
        <v>2191</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5" thickBot="1" x14ac:dyDescent="0.3">
      <c r="A179" s="85">
        <f t="shared" si="77"/>
        <v>182</v>
      </c>
      <c r="B179" s="98"/>
      <c r="C179" s="98" t="s">
        <v>1346</v>
      </c>
      <c r="D179" s="98" t="s">
        <v>1347</v>
      </c>
      <c r="E179" s="104"/>
      <c r="F179" s="117" t="s">
        <v>1348</v>
      </c>
      <c r="G179" s="117" t="s">
        <v>1349</v>
      </c>
      <c r="H179" s="98"/>
      <c r="I179" s="98">
        <v>3165683</v>
      </c>
      <c r="J179" s="98">
        <v>2612905</v>
      </c>
      <c r="K179" s="256"/>
      <c r="L179" s="256"/>
      <c r="M179" s="321"/>
      <c r="N179" s="322"/>
      <c r="O179" s="323" t="s">
        <v>1677</v>
      </c>
      <c r="P179" s="324" t="s">
        <v>1707</v>
      </c>
      <c r="Q179" s="325" t="s">
        <v>2045</v>
      </c>
      <c r="R179" s="98" t="s">
        <v>2192</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5" thickBot="1" x14ac:dyDescent="0.3">
      <c r="A180" s="85">
        <f t="shared" si="77"/>
        <v>183</v>
      </c>
      <c r="B180" s="98"/>
      <c r="C180" s="98" t="s">
        <v>1350</v>
      </c>
      <c r="D180" s="98" t="s">
        <v>1351</v>
      </c>
      <c r="E180" s="104"/>
      <c r="F180" s="117" t="s">
        <v>1352</v>
      </c>
      <c r="G180" s="117" t="s">
        <v>1353</v>
      </c>
      <c r="H180" s="98"/>
      <c r="I180" s="98" t="s">
        <v>1500</v>
      </c>
      <c r="J180" s="98" t="s">
        <v>1508</v>
      </c>
      <c r="K180" s="256"/>
      <c r="L180" s="256"/>
      <c r="M180" s="321"/>
      <c r="N180" s="322"/>
      <c r="O180" s="323" t="s">
        <v>1297</v>
      </c>
      <c r="P180" s="324" t="s">
        <v>1708</v>
      </c>
      <c r="Q180" s="325" t="s">
        <v>2046</v>
      </c>
      <c r="R180" s="98" t="s">
        <v>2193</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5" thickBot="1" x14ac:dyDescent="0.3">
      <c r="A181" s="85">
        <f t="shared" si="77"/>
        <v>184</v>
      </c>
      <c r="B181" s="98"/>
      <c r="C181" s="98"/>
      <c r="D181" s="98"/>
      <c r="E181" s="104"/>
      <c r="F181" s="117"/>
      <c r="G181" s="117"/>
      <c r="H181" s="98"/>
      <c r="I181" s="98">
        <v>2</v>
      </c>
      <c r="J181" s="98" t="s">
        <v>1509</v>
      </c>
      <c r="K181" s="256"/>
      <c r="L181" s="256"/>
      <c r="M181" s="321"/>
      <c r="N181" s="322"/>
      <c r="O181" s="323"/>
      <c r="P181" s="324"/>
      <c r="Q181" s="325" t="s">
        <v>2047</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5" thickBot="1" x14ac:dyDescent="0.3">
      <c r="A182" s="85">
        <f t="shared" si="77"/>
        <v>185</v>
      </c>
      <c r="B182" s="98"/>
      <c r="C182" s="98"/>
      <c r="D182" s="98"/>
      <c r="E182" s="104"/>
      <c r="F182" s="117"/>
      <c r="G182" s="117"/>
      <c r="H182" s="98"/>
      <c r="I182" s="98"/>
      <c r="J182" s="98"/>
      <c r="K182" s="256"/>
      <c r="L182" s="256"/>
      <c r="M182" s="321"/>
      <c r="N182" s="322"/>
      <c r="O182" s="323"/>
      <c r="P182" s="324"/>
      <c r="Q182" s="325" t="s">
        <v>2048</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5" thickBot="1" x14ac:dyDescent="0.3">
      <c r="A183" s="85">
        <f t="shared" si="77"/>
        <v>186</v>
      </c>
      <c r="B183" s="98"/>
      <c r="C183" s="98" t="s">
        <v>1354</v>
      </c>
      <c r="D183" s="98" t="s">
        <v>1355</v>
      </c>
      <c r="E183" s="104"/>
      <c r="F183" s="117" t="s">
        <v>1356</v>
      </c>
      <c r="G183" s="117" t="s">
        <v>1357</v>
      </c>
      <c r="H183" s="98"/>
      <c r="I183" s="98">
        <v>2</v>
      </c>
      <c r="J183" s="98" t="s">
        <v>1509</v>
      </c>
      <c r="K183" s="256"/>
      <c r="L183" s="256"/>
      <c r="M183" s="321"/>
      <c r="N183" s="322"/>
      <c r="O183" s="323"/>
      <c r="P183" s="324"/>
      <c r="Q183" s="325" t="s">
        <v>2049</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5" thickBot="1" x14ac:dyDescent="0.3">
      <c r="A184" s="85">
        <f t="shared" si="77"/>
        <v>187</v>
      </c>
      <c r="B184" s="98" t="s">
        <v>1297</v>
      </c>
      <c r="C184" s="98"/>
      <c r="D184" s="98"/>
      <c r="E184" s="104" t="s">
        <v>1297</v>
      </c>
      <c r="F184" s="117"/>
      <c r="G184" s="117"/>
      <c r="H184" s="98">
        <v>0</v>
      </c>
      <c r="I184" s="98"/>
      <c r="J184" s="98"/>
      <c r="K184" s="256"/>
      <c r="L184" s="256"/>
      <c r="M184" s="321"/>
      <c r="N184" s="322">
        <v>0</v>
      </c>
      <c r="O184" s="323"/>
      <c r="P184" s="324"/>
      <c r="Q184" s="325"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5" thickBot="1" x14ac:dyDescent="0.3">
      <c r="A185" s="85">
        <f t="shared" si="77"/>
        <v>188</v>
      </c>
      <c r="B185" s="98" t="s">
        <v>1297</v>
      </c>
      <c r="C185" s="98"/>
      <c r="D185" s="98"/>
      <c r="E185" s="104" t="s">
        <v>1297</v>
      </c>
      <c r="F185" s="117"/>
      <c r="G185" s="117"/>
      <c r="H185" s="98">
        <v>0</v>
      </c>
      <c r="I185" s="98"/>
      <c r="J185" s="98"/>
      <c r="K185" s="256"/>
      <c r="L185" s="256"/>
      <c r="M185" s="321"/>
      <c r="N185" s="322">
        <v>0</v>
      </c>
      <c r="O185" s="323"/>
      <c r="P185" s="324"/>
      <c r="Q185" s="325"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5" thickBot="1" x14ac:dyDescent="0.3">
      <c r="A186" s="85">
        <f t="shared" si="77"/>
        <v>189</v>
      </c>
      <c r="B186" s="98"/>
      <c r="C186" s="98"/>
      <c r="D186" s="98"/>
      <c r="E186" s="104" t="s">
        <v>1297</v>
      </c>
      <c r="F186" s="117"/>
      <c r="G186" s="117"/>
      <c r="H186" s="98">
        <v>0</v>
      </c>
      <c r="I186" s="98"/>
      <c r="J186" s="98"/>
      <c r="K186" s="256"/>
      <c r="L186" s="256"/>
      <c r="M186" s="321"/>
      <c r="N186" s="322"/>
      <c r="O186" s="323"/>
      <c r="P186" s="324"/>
      <c r="Q186" s="325"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5" thickBot="1" x14ac:dyDescent="0.3">
      <c r="A187" s="85">
        <f t="shared" si="77"/>
        <v>190</v>
      </c>
      <c r="B187" s="98"/>
      <c r="C187" s="98"/>
      <c r="D187" s="98"/>
      <c r="E187" s="104"/>
      <c r="F187" s="117"/>
      <c r="G187" s="117"/>
      <c r="H187" s="98">
        <v>0</v>
      </c>
      <c r="I187" s="98"/>
      <c r="J187" s="98"/>
      <c r="K187" s="256">
        <v>0</v>
      </c>
      <c r="L187" s="256"/>
      <c r="M187" s="321"/>
      <c r="N187" s="322">
        <v>0</v>
      </c>
      <c r="O187" s="323"/>
      <c r="P187" s="324"/>
      <c r="Q187" s="325"/>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5" thickBot="1" x14ac:dyDescent="0.3">
      <c r="A188" s="85">
        <f t="shared" si="77"/>
        <v>191</v>
      </c>
      <c r="B188" s="98"/>
      <c r="C188" s="98"/>
      <c r="D188" s="98"/>
      <c r="E188" s="104"/>
      <c r="F188" s="117"/>
      <c r="G188" s="117"/>
      <c r="H188" s="98">
        <v>0</v>
      </c>
      <c r="I188" s="98"/>
      <c r="J188" s="98"/>
      <c r="K188" s="256" t="s">
        <v>1979</v>
      </c>
      <c r="L188" s="256"/>
      <c r="M188" s="321"/>
      <c r="N188" s="322">
        <v>0</v>
      </c>
      <c r="O188" s="323"/>
      <c r="P188" s="324"/>
      <c r="Q188" s="325"/>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5" thickBot="1" x14ac:dyDescent="0.3">
      <c r="A189" s="85">
        <f t="shared" si="77"/>
        <v>192</v>
      </c>
      <c r="B189" s="98"/>
      <c r="C189" s="98"/>
      <c r="D189" s="98"/>
      <c r="E189" s="104" t="s">
        <v>1297</v>
      </c>
      <c r="F189" s="117"/>
      <c r="G189" s="117"/>
      <c r="H189" s="98">
        <v>0</v>
      </c>
      <c r="I189" s="98"/>
      <c r="J189" s="98"/>
      <c r="K189" s="256">
        <v>0</v>
      </c>
      <c r="L189" s="256"/>
      <c r="M189" s="321"/>
      <c r="N189" s="322">
        <v>0</v>
      </c>
      <c r="O189" s="323"/>
      <c r="P189" s="324"/>
      <c r="Q189" s="325"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5" thickBot="1" x14ac:dyDescent="0.3">
      <c r="A190" s="85">
        <f t="shared" si="77"/>
        <v>193</v>
      </c>
      <c r="B190" s="98" t="s">
        <v>1297</v>
      </c>
      <c r="C190" s="98"/>
      <c r="D190" s="98"/>
      <c r="E190" s="104" t="s">
        <v>1297</v>
      </c>
      <c r="F190" s="117"/>
      <c r="G190" s="117"/>
      <c r="H190" s="98">
        <v>0</v>
      </c>
      <c r="I190" s="98"/>
      <c r="J190" s="98"/>
      <c r="K190" s="256">
        <v>0</v>
      </c>
      <c r="L190" s="256"/>
      <c r="M190" s="321"/>
      <c r="N190" s="322">
        <v>0</v>
      </c>
      <c r="O190" s="323"/>
      <c r="P190" s="324"/>
      <c r="Q190" s="325"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5" thickBot="1" x14ac:dyDescent="0.3">
      <c r="A191" s="85">
        <f t="shared" si="77"/>
        <v>194</v>
      </c>
      <c r="B191" s="98"/>
      <c r="C191" s="98"/>
      <c r="D191" s="98"/>
      <c r="E191" s="104"/>
      <c r="F191" s="117"/>
      <c r="G191" s="117"/>
      <c r="H191" s="98">
        <v>0</v>
      </c>
      <c r="I191" s="98"/>
      <c r="J191" s="98"/>
      <c r="K191" s="256">
        <v>0</v>
      </c>
      <c r="L191" s="256"/>
      <c r="M191" s="321"/>
      <c r="N191" s="322">
        <v>0</v>
      </c>
      <c r="O191" s="323"/>
      <c r="P191" s="324"/>
      <c r="Q191" s="325"/>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5" thickBot="1" x14ac:dyDescent="0.3">
      <c r="A192" s="85">
        <f t="shared" si="77"/>
        <v>195</v>
      </c>
      <c r="B192" s="98"/>
      <c r="C192" s="98"/>
      <c r="D192" s="98"/>
      <c r="E192" s="104"/>
      <c r="F192" s="117"/>
      <c r="G192" s="117"/>
      <c r="H192" s="98">
        <v>0</v>
      </c>
      <c r="I192" s="98"/>
      <c r="J192" s="98"/>
      <c r="K192" s="256">
        <v>0</v>
      </c>
      <c r="L192" s="256"/>
      <c r="M192" s="321"/>
      <c r="N192" s="322">
        <v>0</v>
      </c>
      <c r="O192" s="323"/>
      <c r="P192" s="324"/>
      <c r="Q192" s="325"/>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5" thickBot="1" x14ac:dyDescent="0.3">
      <c r="A193" s="85">
        <f t="shared" si="77"/>
        <v>196</v>
      </c>
      <c r="B193" s="98"/>
      <c r="C193" s="98"/>
      <c r="D193" s="98"/>
      <c r="E193" s="104" t="s">
        <v>1297</v>
      </c>
      <c r="F193" s="117"/>
      <c r="G193" s="117"/>
      <c r="H193" s="98">
        <v>0</v>
      </c>
      <c r="I193" s="98"/>
      <c r="J193" s="98"/>
      <c r="K193" s="256">
        <v>0</v>
      </c>
      <c r="L193" s="256"/>
      <c r="M193" s="321"/>
      <c r="N193" s="322">
        <v>0</v>
      </c>
      <c r="O193" s="323"/>
      <c r="P193" s="324"/>
      <c r="Q193" s="325"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5" thickBot="1" x14ac:dyDescent="0.3">
      <c r="A194" s="85">
        <f t="shared" si="77"/>
        <v>197</v>
      </c>
      <c r="B194" s="98" t="s">
        <v>1297</v>
      </c>
      <c r="C194" s="98"/>
      <c r="D194" s="98"/>
      <c r="E194" s="104" t="s">
        <v>1297</v>
      </c>
      <c r="F194" s="117"/>
      <c r="G194" s="117"/>
      <c r="H194" s="98">
        <v>0</v>
      </c>
      <c r="I194" s="98"/>
      <c r="J194" s="98"/>
      <c r="K194" s="256">
        <v>0</v>
      </c>
      <c r="L194" s="256"/>
      <c r="M194" s="321"/>
      <c r="N194" s="322">
        <v>0</v>
      </c>
      <c r="O194" s="323"/>
      <c r="P194" s="324"/>
      <c r="Q194" s="325"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5" thickBot="1" x14ac:dyDescent="0.3">
      <c r="A195" s="85">
        <f t="shared" si="77"/>
        <v>198</v>
      </c>
      <c r="B195" s="98"/>
      <c r="C195" s="98"/>
      <c r="D195" s="98"/>
      <c r="E195" s="104"/>
      <c r="F195" s="117"/>
      <c r="G195" s="117"/>
      <c r="H195" s="98">
        <v>0</v>
      </c>
      <c r="I195" s="98"/>
      <c r="J195" s="98"/>
      <c r="K195" s="256">
        <v>0</v>
      </c>
      <c r="L195" s="256"/>
      <c r="M195" s="321"/>
      <c r="N195" s="322"/>
      <c r="O195" s="323"/>
      <c r="P195" s="324"/>
      <c r="Q195" s="325"/>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5" thickBot="1" x14ac:dyDescent="0.3">
      <c r="A196" s="85">
        <f t="shared" si="77"/>
        <v>199</v>
      </c>
      <c r="B196" s="98"/>
      <c r="C196" s="98"/>
      <c r="D196" s="98"/>
      <c r="E196" s="104"/>
      <c r="F196" s="117"/>
      <c r="G196" s="117"/>
      <c r="H196" s="98">
        <v>0</v>
      </c>
      <c r="I196" s="98"/>
      <c r="J196" s="98"/>
      <c r="K196" s="256">
        <v>0</v>
      </c>
      <c r="L196" s="256"/>
      <c r="M196" s="321"/>
      <c r="N196" s="322"/>
      <c r="O196" s="323"/>
      <c r="P196" s="324"/>
      <c r="Q196" s="325"/>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5" thickBot="1" x14ac:dyDescent="0.3">
      <c r="A197" s="85">
        <f t="shared" si="77"/>
        <v>200</v>
      </c>
      <c r="B197" s="98"/>
      <c r="C197" s="98"/>
      <c r="D197" s="98"/>
      <c r="E197" s="104" t="s">
        <v>1297</v>
      </c>
      <c r="F197" s="117"/>
      <c r="G197" s="117"/>
      <c r="H197" s="98">
        <v>0</v>
      </c>
      <c r="I197" s="98"/>
      <c r="J197" s="98"/>
      <c r="K197" s="256">
        <v>0</v>
      </c>
      <c r="L197" s="256"/>
      <c r="M197" s="321"/>
      <c r="N197" s="322"/>
      <c r="O197" s="323"/>
      <c r="P197" s="324"/>
      <c r="Q197" s="325"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5" thickBot="1" x14ac:dyDescent="0.3">
      <c r="A198" s="85">
        <f t="shared" ref="A198:A222" si="100">+A197+1</f>
        <v>201</v>
      </c>
      <c r="B198" s="98" t="s">
        <v>1297</v>
      </c>
      <c r="C198" s="98"/>
      <c r="D198" s="98"/>
      <c r="E198" s="104" t="s">
        <v>1297</v>
      </c>
      <c r="F198" s="117"/>
      <c r="G198" s="117"/>
      <c r="H198" s="98">
        <v>0</v>
      </c>
      <c r="I198" s="98"/>
      <c r="J198" s="98"/>
      <c r="K198" s="256">
        <v>0</v>
      </c>
      <c r="L198" s="256"/>
      <c r="M198" s="321"/>
      <c r="N198" s="322">
        <v>0</v>
      </c>
      <c r="O198" s="323"/>
      <c r="P198" s="324"/>
      <c r="Q198" s="325"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5" thickBot="1" x14ac:dyDescent="0.3">
      <c r="A199" s="85">
        <f t="shared" si="100"/>
        <v>202</v>
      </c>
      <c r="B199" s="98"/>
      <c r="C199" s="98"/>
      <c r="D199" s="98"/>
      <c r="E199" s="104"/>
      <c r="F199" s="117"/>
      <c r="G199" s="117"/>
      <c r="H199" s="98"/>
      <c r="I199" s="98"/>
      <c r="J199" s="98"/>
      <c r="K199" s="256">
        <v>0</v>
      </c>
      <c r="L199" s="256"/>
      <c r="M199" s="321"/>
      <c r="N199" s="322">
        <v>0</v>
      </c>
      <c r="O199" s="323"/>
      <c r="P199" s="324"/>
      <c r="Q199" s="325"/>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5" thickBot="1" x14ac:dyDescent="0.3">
      <c r="A200" s="85">
        <f t="shared" si="100"/>
        <v>203</v>
      </c>
      <c r="B200" s="98"/>
      <c r="C200" s="98"/>
      <c r="D200" s="98"/>
      <c r="E200" s="104"/>
      <c r="F200" s="117"/>
      <c r="G200" s="117"/>
      <c r="H200" s="98"/>
      <c r="I200" s="98"/>
      <c r="J200" s="98"/>
      <c r="K200" s="256">
        <v>0</v>
      </c>
      <c r="L200" s="256"/>
      <c r="M200" s="321"/>
      <c r="N200" s="322"/>
      <c r="O200" s="323"/>
      <c r="P200" s="324"/>
      <c r="Q200" s="325"/>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5" thickBot="1" x14ac:dyDescent="0.3">
      <c r="A201" s="85">
        <f t="shared" si="100"/>
        <v>204</v>
      </c>
      <c r="B201" s="98"/>
      <c r="C201" s="98"/>
      <c r="D201" s="98"/>
      <c r="E201" s="104" t="s">
        <v>1297</v>
      </c>
      <c r="F201" s="117"/>
      <c r="G201" s="117"/>
      <c r="H201" s="98"/>
      <c r="I201" s="98"/>
      <c r="J201" s="98"/>
      <c r="K201" s="256">
        <v>0</v>
      </c>
      <c r="L201" s="256"/>
      <c r="M201" s="321"/>
      <c r="N201" s="322">
        <v>0</v>
      </c>
      <c r="O201" s="323"/>
      <c r="P201" s="324"/>
      <c r="Q201" s="325"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5" thickBot="1" x14ac:dyDescent="0.3">
      <c r="A202" s="85">
        <f t="shared" si="100"/>
        <v>205</v>
      </c>
      <c r="B202" s="98" t="s">
        <v>1297</v>
      </c>
      <c r="C202" s="98"/>
      <c r="D202" s="98"/>
      <c r="E202" s="104" t="s">
        <v>1297</v>
      </c>
      <c r="F202" s="117"/>
      <c r="G202" s="117"/>
      <c r="H202" s="98"/>
      <c r="I202" s="98"/>
      <c r="J202" s="98"/>
      <c r="K202" s="256">
        <v>0</v>
      </c>
      <c r="L202" s="256"/>
      <c r="M202" s="321"/>
      <c r="N202" s="322">
        <v>0</v>
      </c>
      <c r="O202" s="323"/>
      <c r="P202" s="324"/>
      <c r="Q202" s="325"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5" thickBot="1" x14ac:dyDescent="0.3">
      <c r="A203" s="85">
        <f t="shared" si="100"/>
        <v>206</v>
      </c>
      <c r="B203" s="98"/>
      <c r="C203" s="98"/>
      <c r="D203" s="98"/>
      <c r="E203" s="104"/>
      <c r="F203" s="117"/>
      <c r="G203" s="117"/>
      <c r="H203" s="98" t="s">
        <v>1297</v>
      </c>
      <c r="I203" s="98"/>
      <c r="J203" s="98"/>
      <c r="K203" s="256">
        <v>0</v>
      </c>
      <c r="L203" s="256"/>
      <c r="M203" s="321"/>
      <c r="N203" s="322"/>
      <c r="O203" s="323"/>
      <c r="P203" s="324"/>
      <c r="Q203" s="325"/>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5" thickBot="1" x14ac:dyDescent="0.3">
      <c r="A204" s="85">
        <f t="shared" si="100"/>
        <v>207</v>
      </c>
      <c r="B204" s="98"/>
      <c r="C204" s="98"/>
      <c r="D204" s="98"/>
      <c r="E204" s="104"/>
      <c r="F204" s="117"/>
      <c r="G204" s="117"/>
      <c r="H204" s="98"/>
      <c r="I204" s="98"/>
      <c r="J204" s="98"/>
      <c r="K204" s="256">
        <v>0</v>
      </c>
      <c r="L204" s="256"/>
      <c r="M204" s="321"/>
      <c r="N204" s="322"/>
      <c r="O204" s="323"/>
      <c r="P204" s="324"/>
      <c r="Q204" s="325"/>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5" thickBot="1" x14ac:dyDescent="0.3">
      <c r="A205" s="85">
        <f t="shared" si="100"/>
        <v>208</v>
      </c>
      <c r="B205" s="98"/>
      <c r="C205" s="98"/>
      <c r="D205" s="98"/>
      <c r="E205" s="104" t="s">
        <v>1297</v>
      </c>
      <c r="F205" s="117"/>
      <c r="G205" s="117"/>
      <c r="H205" s="98" t="s">
        <v>1297</v>
      </c>
      <c r="I205" s="98"/>
      <c r="J205" s="98"/>
      <c r="K205" s="256">
        <v>0</v>
      </c>
      <c r="L205" s="256"/>
      <c r="M205" s="321"/>
      <c r="N205" s="322"/>
      <c r="O205" s="323"/>
      <c r="P205" s="324"/>
      <c r="Q205" s="325"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5" thickBot="1" x14ac:dyDescent="0.3">
      <c r="A206" s="85">
        <f t="shared" si="100"/>
        <v>209</v>
      </c>
      <c r="B206" s="98"/>
      <c r="C206" s="98"/>
      <c r="D206" s="98"/>
      <c r="E206" s="104" t="s">
        <v>1297</v>
      </c>
      <c r="F206" s="117"/>
      <c r="G206" s="117"/>
      <c r="H206" s="98" t="s">
        <v>1297</v>
      </c>
      <c r="I206" s="98"/>
      <c r="J206" s="98"/>
      <c r="K206" s="256">
        <v>0</v>
      </c>
      <c r="L206" s="256"/>
      <c r="M206" s="321"/>
      <c r="N206" s="322"/>
      <c r="O206" s="323"/>
      <c r="P206" s="324"/>
      <c r="Q206" s="325"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5" thickBot="1" x14ac:dyDescent="0.3">
      <c r="A207" s="85">
        <f t="shared" si="100"/>
        <v>210</v>
      </c>
      <c r="B207" s="98" t="s">
        <v>1297</v>
      </c>
      <c r="C207" s="98"/>
      <c r="D207" s="98"/>
      <c r="E207" s="104"/>
      <c r="F207" s="117"/>
      <c r="G207" s="117"/>
      <c r="H207" s="98"/>
      <c r="I207" s="98"/>
      <c r="J207" s="98"/>
      <c r="K207" s="256"/>
      <c r="L207" s="256"/>
      <c r="M207" s="321"/>
      <c r="N207" s="322"/>
      <c r="O207" s="323"/>
      <c r="P207" s="324"/>
      <c r="Q207" s="325"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5" thickBot="1" x14ac:dyDescent="0.3">
      <c r="A208" s="85">
        <f t="shared" si="100"/>
        <v>211</v>
      </c>
      <c r="B208" s="98"/>
      <c r="C208" s="98" t="s">
        <v>1297</v>
      </c>
      <c r="D208" s="98" t="s">
        <v>1297</v>
      </c>
      <c r="E208" s="104"/>
      <c r="F208" s="118" t="s">
        <v>1386</v>
      </c>
      <c r="G208" s="118" t="s">
        <v>1387</v>
      </c>
      <c r="H208" s="98"/>
      <c r="I208" s="98" t="s">
        <v>1510</v>
      </c>
      <c r="J208" s="98" t="s">
        <v>1510</v>
      </c>
      <c r="K208" s="256"/>
      <c r="L208" s="256"/>
      <c r="M208" s="321"/>
      <c r="N208" s="322"/>
      <c r="O208" s="323" t="s">
        <v>1952</v>
      </c>
      <c r="P208" s="324" t="s">
        <v>1952</v>
      </c>
      <c r="Q208" s="325" t="s">
        <v>2050</v>
      </c>
      <c r="R208" s="98" t="s">
        <v>2182</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5" thickBot="1" x14ac:dyDescent="0.3">
      <c r="A209" s="85">
        <f t="shared" si="100"/>
        <v>212</v>
      </c>
      <c r="B209" s="98" t="s">
        <v>1297</v>
      </c>
      <c r="C209" s="98"/>
      <c r="D209" s="98"/>
      <c r="E209" s="104" t="s">
        <v>1297</v>
      </c>
      <c r="F209" s="117"/>
      <c r="G209" s="117"/>
      <c r="H209" s="98">
        <v>0</v>
      </c>
      <c r="I209" s="98"/>
      <c r="J209" s="98"/>
      <c r="K209" s="256"/>
      <c r="L209" s="256"/>
      <c r="M209" s="321"/>
      <c r="N209" s="322">
        <v>0</v>
      </c>
      <c r="O209" s="323"/>
      <c r="P209" s="324"/>
      <c r="Q209" s="325"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5" thickBot="1" x14ac:dyDescent="0.3">
      <c r="A210" s="85">
        <f t="shared" si="100"/>
        <v>213</v>
      </c>
      <c r="B210" s="98" t="s">
        <v>1297</v>
      </c>
      <c r="C210" s="98"/>
      <c r="D210" s="98"/>
      <c r="E210" s="104" t="s">
        <v>1297</v>
      </c>
      <c r="F210" s="117"/>
      <c r="G210" s="117"/>
      <c r="H210" s="98">
        <v>0</v>
      </c>
      <c r="I210" s="98"/>
      <c r="J210" s="98"/>
      <c r="K210" s="256"/>
      <c r="L210" s="256"/>
      <c r="M210" s="321"/>
      <c r="N210" s="322">
        <v>0</v>
      </c>
      <c r="O210" s="323"/>
      <c r="P210" s="324"/>
      <c r="Q210" s="325"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5" thickBot="1" x14ac:dyDescent="0.3">
      <c r="A211" s="85">
        <f t="shared" si="100"/>
        <v>214</v>
      </c>
      <c r="B211" s="98" t="s">
        <v>1297</v>
      </c>
      <c r="C211" s="98"/>
      <c r="D211" s="98"/>
      <c r="E211" s="104"/>
      <c r="F211" s="117"/>
      <c r="G211" s="117"/>
      <c r="H211" s="98"/>
      <c r="I211" s="98"/>
      <c r="J211" s="98"/>
      <c r="K211" s="256"/>
      <c r="L211" s="256"/>
      <c r="M211" s="321"/>
      <c r="N211" s="322">
        <v>0</v>
      </c>
      <c r="O211" s="323"/>
      <c r="P211" s="324"/>
      <c r="Q211" s="325"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5" thickBot="1" x14ac:dyDescent="0.3">
      <c r="A212" s="85">
        <f t="shared" si="100"/>
        <v>215</v>
      </c>
      <c r="B212" s="98" t="s">
        <v>1297</v>
      </c>
      <c r="C212" s="98"/>
      <c r="D212" s="98"/>
      <c r="E212" s="104"/>
      <c r="F212" s="117"/>
      <c r="G212" s="117"/>
      <c r="H212" s="98"/>
      <c r="I212" s="98"/>
      <c r="J212" s="98"/>
      <c r="K212" s="256"/>
      <c r="L212" s="256"/>
      <c r="M212" s="321"/>
      <c r="N212" s="322">
        <v>0</v>
      </c>
      <c r="O212" s="323"/>
      <c r="P212" s="324"/>
      <c r="Q212" s="325"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5" thickBot="1" x14ac:dyDescent="0.3">
      <c r="A213" s="85">
        <f t="shared" si="100"/>
        <v>216</v>
      </c>
      <c r="B213" s="98" t="s">
        <v>1297</v>
      </c>
      <c r="C213" s="98"/>
      <c r="D213" s="98"/>
      <c r="E213" s="104"/>
      <c r="F213" s="117"/>
      <c r="G213" s="117"/>
      <c r="H213" s="98"/>
      <c r="I213" s="98"/>
      <c r="J213" s="98"/>
      <c r="K213" s="256"/>
      <c r="L213" s="256"/>
      <c r="M213" s="321"/>
      <c r="N213" s="322">
        <v>0</v>
      </c>
      <c r="O213" s="323"/>
      <c r="P213" s="324"/>
      <c r="Q213" s="325"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5" thickBot="1" x14ac:dyDescent="0.3">
      <c r="A214" s="85">
        <f t="shared" si="100"/>
        <v>217</v>
      </c>
      <c r="B214" s="98" t="s">
        <v>1297</v>
      </c>
      <c r="C214" s="98"/>
      <c r="D214" s="98"/>
      <c r="E214" s="104"/>
      <c r="F214" s="117"/>
      <c r="G214" s="117"/>
      <c r="H214" s="98"/>
      <c r="I214" s="98"/>
      <c r="J214" s="98"/>
      <c r="K214" s="256"/>
      <c r="L214" s="256"/>
      <c r="M214" s="321"/>
      <c r="N214" s="322">
        <v>0</v>
      </c>
      <c r="O214" s="323"/>
      <c r="P214" s="324"/>
      <c r="Q214" s="325"/>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5" thickBot="1" x14ac:dyDescent="0.3">
      <c r="A215" s="85">
        <f t="shared" si="100"/>
        <v>218</v>
      </c>
      <c r="B215" s="98" t="s">
        <v>1297</v>
      </c>
      <c r="C215" s="98"/>
      <c r="D215" s="98"/>
      <c r="E215" s="104"/>
      <c r="F215" s="117"/>
      <c r="G215" s="117"/>
      <c r="H215" s="98"/>
      <c r="I215" s="98"/>
      <c r="J215" s="98"/>
      <c r="K215" s="256"/>
      <c r="L215" s="256"/>
      <c r="M215" s="321"/>
      <c r="N215" s="322">
        <v>0</v>
      </c>
      <c r="O215" s="323"/>
      <c r="P215" s="324"/>
      <c r="Q215" s="325"/>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
      <c r="A216" s="85">
        <f t="shared" si="100"/>
        <v>219</v>
      </c>
      <c r="B216" s="101"/>
      <c r="C216" s="98"/>
      <c r="D216" s="98"/>
      <c r="E216" s="108"/>
      <c r="F216" s="118"/>
      <c r="G216" s="118"/>
      <c r="H216" s="98"/>
      <c r="I216" s="98"/>
      <c r="J216" s="98"/>
      <c r="K216" s="327" t="s">
        <v>1645</v>
      </c>
      <c r="L216" s="256"/>
      <c r="M216" s="256"/>
      <c r="N216" s="328" t="s">
        <v>1645</v>
      </c>
      <c r="O216" s="329"/>
      <c r="P216" s="330"/>
      <c r="Q216" s="256"/>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
      <c r="A217" s="85">
        <f t="shared" si="100"/>
        <v>220</v>
      </c>
      <c r="B217" s="101"/>
      <c r="C217" s="98"/>
      <c r="D217" s="98"/>
      <c r="E217" s="108"/>
      <c r="F217" s="118"/>
      <c r="G217" s="118"/>
      <c r="H217" s="98"/>
      <c r="I217" s="98"/>
      <c r="J217" s="98"/>
      <c r="K217" s="256" t="s">
        <v>1297</v>
      </c>
      <c r="L217" s="256"/>
      <c r="M217" s="256"/>
      <c r="N217" s="98" t="s">
        <v>1297</v>
      </c>
      <c r="O217" s="98"/>
      <c r="P217" s="253"/>
      <c r="Q217" s="256"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
      <c r="A218" s="85">
        <f t="shared" si="100"/>
        <v>221</v>
      </c>
      <c r="B218" s="101"/>
      <c r="C218" s="98"/>
      <c r="D218" s="98"/>
      <c r="E218" s="108"/>
      <c r="F218" s="118"/>
      <c r="G218" s="118"/>
      <c r="H218" s="98"/>
      <c r="I218" s="98"/>
      <c r="J218" s="98"/>
      <c r="K218" s="256" t="s">
        <v>1297</v>
      </c>
      <c r="L218" s="256"/>
      <c r="M218" s="256"/>
      <c r="N218" s="98" t="s">
        <v>1297</v>
      </c>
      <c r="O218" s="98"/>
      <c r="P218" s="253"/>
      <c r="Q218" s="256"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
      <c r="A219" s="85">
        <f t="shared" si="100"/>
        <v>222</v>
      </c>
      <c r="B219" s="101"/>
      <c r="C219" s="98"/>
      <c r="D219" s="98"/>
      <c r="E219" s="108"/>
      <c r="F219" s="118"/>
      <c r="G219" s="118"/>
      <c r="H219" s="98"/>
      <c r="I219" s="98"/>
      <c r="J219" s="98"/>
      <c r="K219" s="256" t="s">
        <v>1297</v>
      </c>
      <c r="L219" s="256"/>
      <c r="M219" s="256"/>
      <c r="N219" s="98" t="s">
        <v>1297</v>
      </c>
      <c r="O219" s="98"/>
      <c r="P219" s="253"/>
      <c r="Q219" s="256"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
      <c r="A220" s="85">
        <f t="shared" si="100"/>
        <v>223</v>
      </c>
      <c r="B220" s="101"/>
      <c r="C220" s="98"/>
      <c r="D220" s="98"/>
      <c r="E220" s="108"/>
      <c r="F220" s="118"/>
      <c r="G220" s="118"/>
      <c r="H220" s="98"/>
      <c r="I220" s="98"/>
      <c r="J220" s="98"/>
      <c r="K220" s="256" t="s">
        <v>1297</v>
      </c>
      <c r="L220" s="256"/>
      <c r="M220" s="256"/>
      <c r="N220" s="98" t="s">
        <v>1297</v>
      </c>
      <c r="O220" s="98"/>
      <c r="P220" s="253"/>
      <c r="Q220" s="256"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
      <c r="A221" s="85">
        <f t="shared" si="100"/>
        <v>224</v>
      </c>
      <c r="B221" s="101"/>
      <c r="C221" s="98"/>
      <c r="D221" s="98"/>
      <c r="E221" s="108"/>
      <c r="F221" s="118"/>
      <c r="G221" s="118"/>
      <c r="H221" s="98"/>
      <c r="I221" s="98"/>
      <c r="J221" s="98"/>
      <c r="K221" s="256" t="s">
        <v>1297</v>
      </c>
      <c r="L221" s="256"/>
      <c r="M221" s="256"/>
      <c r="N221" s="98" t="s">
        <v>1297</v>
      </c>
      <c r="O221" s="331"/>
      <c r="P221" s="332"/>
      <c r="Q221" s="256"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
      <c r="A222" s="85">
        <f t="shared" si="100"/>
        <v>225</v>
      </c>
      <c r="B222" s="101"/>
      <c r="C222" s="98"/>
      <c r="D222" s="98"/>
      <c r="E222" s="108"/>
      <c r="F222" s="118"/>
      <c r="G222" s="118"/>
      <c r="H222" s="98"/>
      <c r="I222" s="98"/>
      <c r="J222" s="98"/>
      <c r="K222" s="256" t="s">
        <v>1297</v>
      </c>
      <c r="L222" s="256"/>
      <c r="M222" s="256"/>
      <c r="N222" s="98" t="s">
        <v>1297</v>
      </c>
      <c r="O222" s="98"/>
      <c r="P222" s="253"/>
      <c r="Q222" s="256"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25">
      <c r="O231" s="254"/>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75" defaultRowHeight="15.75" x14ac:dyDescent="0.25"/>
  <cols>
    <col min="1" max="1" width="9" customWidth="1"/>
    <col min="2" max="2" width="14" customWidth="1"/>
    <col min="3" max="3" width="9.5" customWidth="1"/>
    <col min="4" max="4" width="16.625" customWidth="1"/>
    <col min="5" max="5" width="18.625" customWidth="1"/>
    <col min="6" max="6" width="16.625" customWidth="1"/>
    <col min="7" max="7" width="18.625" customWidth="1"/>
    <col min="8" max="8" width="16.625" customWidth="1"/>
    <col min="9" max="9" width="18.625" customWidth="1"/>
    <col min="10" max="10" width="16.625" customWidth="1"/>
    <col min="11" max="11" width="18.625" customWidth="1"/>
    <col min="12" max="13" width="20.875" customWidth="1"/>
    <col min="15" max="15" width="60.375" bestFit="1" customWidth="1"/>
    <col min="16" max="16" width="50.625" bestFit="1" customWidth="1"/>
    <col min="17" max="17" width="65.875" bestFit="1" customWidth="1"/>
    <col min="18" max="18" width="67.625" bestFit="1" customWidth="1"/>
    <col min="19" max="19" width="78" bestFit="1" customWidth="1"/>
    <col min="20" max="20" width="61.875" bestFit="1" customWidth="1"/>
    <col min="21" max="21" width="78.625" bestFit="1" customWidth="1"/>
    <col min="22" max="22" width="62.125" bestFit="1" customWidth="1"/>
    <col min="23" max="23" width="94.375" customWidth="1"/>
    <col min="24" max="24" width="75.75" bestFit="1" customWidth="1"/>
    <col min="25" max="26" width="97.625" customWidth="1"/>
    <col min="27" max="27" width="8.875" style="91"/>
    <col min="28" max="28" width="255.625" bestFit="1" customWidth="1"/>
    <col min="29" max="29" width="255.5" customWidth="1"/>
  </cols>
  <sheetData>
    <row r="1" spans="1:29" x14ac:dyDescent="0.25">
      <c r="B1" s="419" t="s">
        <v>1218</v>
      </c>
      <c r="C1" s="420"/>
      <c r="D1" s="420"/>
      <c r="E1" s="420"/>
      <c r="F1" s="420"/>
      <c r="G1" s="421"/>
      <c r="H1" s="252"/>
      <c r="I1" s="252"/>
      <c r="J1" s="252"/>
      <c r="K1" s="252"/>
      <c r="L1" s="252"/>
      <c r="M1" s="252"/>
    </row>
    <row r="2" spans="1:29" ht="30" customHeight="1" x14ac:dyDescent="0.25">
      <c r="A2" s="86" t="s">
        <v>1220</v>
      </c>
      <c r="B2" s="422" t="s">
        <v>831</v>
      </c>
      <c r="C2" s="422"/>
      <c r="D2" s="418" t="s">
        <v>1209</v>
      </c>
      <c r="E2" s="418"/>
      <c r="F2" s="423" t="s">
        <v>1452</v>
      </c>
      <c r="G2" s="423"/>
      <c r="H2" s="422" t="s">
        <v>1572</v>
      </c>
      <c r="I2" s="422"/>
      <c r="J2" s="418" t="s">
        <v>1646</v>
      </c>
      <c r="K2" s="418"/>
      <c r="L2" s="313" t="s">
        <v>1980</v>
      </c>
      <c r="M2" s="367" t="s">
        <v>2110</v>
      </c>
      <c r="O2" s="424" t="s">
        <v>1216</v>
      </c>
      <c r="P2" s="424"/>
      <c r="Q2" s="425" t="s">
        <v>1219</v>
      </c>
      <c r="R2" s="425"/>
      <c r="S2" s="426" t="s">
        <v>1453</v>
      </c>
      <c r="T2" s="426"/>
      <c r="U2" s="424" t="s">
        <v>1573</v>
      </c>
      <c r="V2" s="424"/>
      <c r="W2" s="425" t="s">
        <v>1709</v>
      </c>
      <c r="X2" s="425"/>
      <c r="Y2" s="426" t="s">
        <v>2051</v>
      </c>
      <c r="Z2" s="424" t="s">
        <v>2150</v>
      </c>
      <c r="AC2" s="402" t="s">
        <v>1221</v>
      </c>
    </row>
    <row r="3" spans="1:29" ht="142.5" thickBot="1" x14ac:dyDescent="0.3">
      <c r="B3" s="89" t="s">
        <v>1169</v>
      </c>
      <c r="C3" s="89" t="s">
        <v>1170</v>
      </c>
      <c r="D3" s="90" t="s">
        <v>1169</v>
      </c>
      <c r="E3" s="90" t="s">
        <v>1214</v>
      </c>
      <c r="F3" s="313" t="s">
        <v>1520</v>
      </c>
      <c r="G3" s="313" t="s">
        <v>1519</v>
      </c>
      <c r="H3" s="311" t="s">
        <v>1520</v>
      </c>
      <c r="I3" s="311" t="s">
        <v>1519</v>
      </c>
      <c r="J3" s="358" t="s">
        <v>2148</v>
      </c>
      <c r="K3" s="358" t="s">
        <v>2147</v>
      </c>
      <c r="L3" s="359" t="s">
        <v>2149</v>
      </c>
      <c r="M3" s="365" t="s">
        <v>2157</v>
      </c>
      <c r="O3" s="424"/>
      <c r="P3" s="424"/>
      <c r="Q3" s="425"/>
      <c r="R3" s="425"/>
      <c r="S3" s="426"/>
      <c r="T3" s="426"/>
      <c r="U3" s="424"/>
      <c r="V3" s="424"/>
      <c r="W3" s="425"/>
      <c r="X3" s="425"/>
      <c r="Y3" s="426"/>
      <c r="Z3" s="424"/>
      <c r="AC3" s="402"/>
    </row>
    <row r="4" spans="1:29" ht="16.5" thickBot="1" x14ac:dyDescent="0.3">
      <c r="A4" s="85">
        <v>1</v>
      </c>
      <c r="B4" s="102"/>
      <c r="C4" s="102"/>
      <c r="D4" s="103"/>
      <c r="E4" s="103"/>
      <c r="F4" s="137"/>
      <c r="G4" s="137"/>
      <c r="H4" s="255"/>
      <c r="I4" s="255"/>
      <c r="J4" s="103"/>
      <c r="K4" s="103"/>
      <c r="L4" s="137"/>
      <c r="M4" s="255"/>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5" thickBot="1" x14ac:dyDescent="0.3">
      <c r="A5" s="85">
        <f>+A4+1</f>
        <v>2</v>
      </c>
      <c r="B5" s="102"/>
      <c r="C5" s="102"/>
      <c r="D5" s="104"/>
      <c r="E5" s="104"/>
      <c r="F5" s="137"/>
      <c r="G5" s="137"/>
      <c r="H5" s="255"/>
      <c r="I5" s="255"/>
      <c r="J5" s="103"/>
      <c r="K5" s="103"/>
      <c r="L5" s="137"/>
      <c r="M5" s="255"/>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5" thickBot="1" x14ac:dyDescent="0.3">
      <c r="A6" s="85">
        <f t="shared" ref="A6:A69" si="14">+A5+1</f>
        <v>3</v>
      </c>
      <c r="B6" s="102"/>
      <c r="C6" s="102"/>
      <c r="D6" s="104"/>
      <c r="E6" s="104"/>
      <c r="F6" s="137"/>
      <c r="G6" s="137"/>
      <c r="H6" s="255"/>
      <c r="I6" s="255"/>
      <c r="J6" s="103"/>
      <c r="K6" s="103"/>
      <c r="L6" s="137"/>
      <c r="M6" s="255"/>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5" thickBot="1" x14ac:dyDescent="0.3">
      <c r="A7" s="85">
        <f t="shared" si="14"/>
        <v>4</v>
      </c>
      <c r="B7" s="105"/>
      <c r="C7" s="105"/>
      <c r="D7" s="106"/>
      <c r="E7" s="106"/>
      <c r="F7" s="137"/>
      <c r="G7" s="137"/>
      <c r="H7" s="255"/>
      <c r="I7" s="255"/>
      <c r="J7" s="103"/>
      <c r="K7" s="103"/>
      <c r="L7" s="137"/>
      <c r="M7" s="255"/>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5" thickBot="1" x14ac:dyDescent="0.3">
      <c r="A8" s="85">
        <f t="shared" si="14"/>
        <v>5</v>
      </c>
      <c r="B8" s="105"/>
      <c r="C8" s="105"/>
      <c r="D8" s="106"/>
      <c r="E8" s="106"/>
      <c r="F8" s="137"/>
      <c r="G8" s="137"/>
      <c r="H8" s="255"/>
      <c r="I8" s="255"/>
      <c r="J8" s="103"/>
      <c r="K8" s="103"/>
      <c r="L8" s="137"/>
      <c r="M8" s="255"/>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5" thickBot="1" x14ac:dyDescent="0.3">
      <c r="A9" s="85">
        <f t="shared" si="14"/>
        <v>6</v>
      </c>
      <c r="B9" s="105"/>
      <c r="C9" s="105"/>
      <c r="D9" s="106"/>
      <c r="E9" s="106"/>
      <c r="F9" s="137"/>
      <c r="G9" s="137"/>
      <c r="H9" s="255"/>
      <c r="I9" s="255"/>
      <c r="J9" s="103"/>
      <c r="K9" s="103"/>
      <c r="L9" s="137"/>
      <c r="M9" s="255"/>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5" thickBot="1" x14ac:dyDescent="0.3">
      <c r="A10" s="85">
        <f t="shared" si="14"/>
        <v>7</v>
      </c>
      <c r="B10" s="105"/>
      <c r="C10" s="105"/>
      <c r="D10" s="106"/>
      <c r="E10" s="106"/>
      <c r="F10" s="137"/>
      <c r="G10" s="137"/>
      <c r="H10" s="255"/>
      <c r="I10" s="255"/>
      <c r="J10" s="103"/>
      <c r="K10" s="103"/>
      <c r="L10" s="137"/>
      <c r="M10" s="255"/>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5" thickBot="1" x14ac:dyDescent="0.3">
      <c r="A11" s="85">
        <f t="shared" si="14"/>
        <v>8</v>
      </c>
      <c r="B11" s="102"/>
      <c r="C11" s="102"/>
      <c r="D11" s="110"/>
      <c r="E11" s="103"/>
      <c r="F11" s="137"/>
      <c r="G11" s="137"/>
      <c r="H11" s="255"/>
      <c r="I11" s="255"/>
      <c r="J11" s="103"/>
      <c r="K11" s="103"/>
      <c r="L11" s="137"/>
      <c r="M11" s="255"/>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5" thickBot="1" x14ac:dyDescent="0.3">
      <c r="A12" s="85">
        <f t="shared" si="14"/>
        <v>9</v>
      </c>
      <c r="B12" s="105"/>
      <c r="C12" s="105"/>
      <c r="D12" s="106"/>
      <c r="E12" s="106"/>
      <c r="F12" s="137"/>
      <c r="G12" s="137"/>
      <c r="H12" s="255"/>
      <c r="I12" s="255"/>
      <c r="J12" s="103" t="s">
        <v>1710</v>
      </c>
      <c r="K12" s="103" t="s">
        <v>1910</v>
      </c>
      <c r="L12" s="137" t="s">
        <v>1383</v>
      </c>
      <c r="M12" s="255"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5" thickBot="1" x14ac:dyDescent="0.3">
      <c r="A13" s="85">
        <f t="shared" si="14"/>
        <v>10</v>
      </c>
      <c r="B13" s="102"/>
      <c r="C13" s="102"/>
      <c r="D13" s="104"/>
      <c r="E13" s="104"/>
      <c r="F13" s="137"/>
      <c r="G13" s="137"/>
      <c r="H13" s="255"/>
      <c r="I13" s="255"/>
      <c r="J13" s="103"/>
      <c r="K13" s="103"/>
      <c r="L13" s="137"/>
      <c r="M13" s="255"/>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5" thickBot="1" x14ac:dyDescent="0.3">
      <c r="A14" s="85">
        <f t="shared" si="14"/>
        <v>11</v>
      </c>
      <c r="B14" s="102"/>
      <c r="C14" s="102"/>
      <c r="D14" s="104"/>
      <c r="E14" s="104"/>
      <c r="F14" s="137"/>
      <c r="G14" s="137"/>
      <c r="H14" s="255"/>
      <c r="I14" s="255"/>
      <c r="J14" s="103"/>
      <c r="K14" s="103"/>
      <c r="L14" s="137"/>
      <c r="M14" s="255"/>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5" thickBot="1" x14ac:dyDescent="0.3">
      <c r="A15" s="85">
        <f t="shared" si="14"/>
        <v>12</v>
      </c>
      <c r="B15" s="102"/>
      <c r="C15" s="102"/>
      <c r="D15" s="104"/>
      <c r="E15" s="104"/>
      <c r="F15" s="137"/>
      <c r="G15" s="137"/>
      <c r="H15" s="255"/>
      <c r="I15" s="255"/>
      <c r="J15" s="103"/>
      <c r="K15" s="103"/>
      <c r="L15" s="137"/>
      <c r="M15" s="255"/>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5" thickBot="1" x14ac:dyDescent="0.3">
      <c r="A16" s="85">
        <f t="shared" si="14"/>
        <v>13</v>
      </c>
      <c r="B16" s="102" t="s">
        <v>1380</v>
      </c>
      <c r="C16" s="102"/>
      <c r="D16" s="99"/>
      <c r="E16" s="100" t="s">
        <v>1381</v>
      </c>
      <c r="F16" s="137" t="s">
        <v>1485</v>
      </c>
      <c r="G16" s="137" t="s">
        <v>1486</v>
      </c>
      <c r="H16" s="255"/>
      <c r="I16" s="255"/>
      <c r="J16" s="103" t="s">
        <v>1711</v>
      </c>
      <c r="K16" s="103" t="s">
        <v>1911</v>
      </c>
      <c r="L16" s="137"/>
      <c r="M16" s="255"/>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5" thickBot="1" x14ac:dyDescent="0.3">
      <c r="A17" s="85">
        <f t="shared" si="14"/>
        <v>14</v>
      </c>
      <c r="B17" s="102"/>
      <c r="C17" s="102"/>
      <c r="D17" s="104"/>
      <c r="E17" s="104"/>
      <c r="F17" s="137"/>
      <c r="G17" s="137"/>
      <c r="H17" s="255"/>
      <c r="I17" s="255"/>
      <c r="J17" s="103"/>
      <c r="K17" s="103"/>
      <c r="L17" s="137"/>
      <c r="M17" s="255"/>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5" thickBot="1" x14ac:dyDescent="0.3">
      <c r="A18" s="85">
        <f t="shared" si="14"/>
        <v>15</v>
      </c>
      <c r="B18" s="102"/>
      <c r="C18" s="102"/>
      <c r="D18" s="104"/>
      <c r="E18" s="104"/>
      <c r="F18" s="137"/>
      <c r="G18" s="137"/>
      <c r="H18" s="255"/>
      <c r="I18" s="255"/>
      <c r="J18" s="103"/>
      <c r="K18" s="103"/>
      <c r="L18" s="137"/>
      <c r="M18" s="255"/>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5" thickBot="1" x14ac:dyDescent="0.3">
      <c r="A19" s="85">
        <f t="shared" si="14"/>
        <v>16</v>
      </c>
      <c r="B19" s="102"/>
      <c r="C19" s="102"/>
      <c r="D19" s="104"/>
      <c r="E19" s="104"/>
      <c r="F19" s="137"/>
      <c r="G19" s="137"/>
      <c r="H19" s="255"/>
      <c r="I19" s="255"/>
      <c r="J19" s="103"/>
      <c r="K19" s="103"/>
      <c r="L19" s="137"/>
      <c r="M19" s="255"/>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5" thickBot="1" x14ac:dyDescent="0.3">
      <c r="A20" s="85">
        <f t="shared" si="14"/>
        <v>17</v>
      </c>
      <c r="B20" s="102"/>
      <c r="C20" s="102"/>
      <c r="D20" s="104"/>
      <c r="E20" s="104"/>
      <c r="F20" s="137"/>
      <c r="G20" s="137"/>
      <c r="H20" s="255"/>
      <c r="I20" s="255"/>
      <c r="J20" s="103"/>
      <c r="K20" s="103"/>
      <c r="L20" s="137"/>
      <c r="M20" s="255"/>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5" thickBot="1" x14ac:dyDescent="0.3">
      <c r="A21" s="85">
        <f t="shared" si="14"/>
        <v>18</v>
      </c>
      <c r="B21" s="102"/>
      <c r="C21" s="102"/>
      <c r="D21" s="104"/>
      <c r="E21" s="104"/>
      <c r="F21" s="137"/>
      <c r="G21" s="137"/>
      <c r="H21" s="255"/>
      <c r="I21" s="255"/>
      <c r="J21" s="103"/>
      <c r="K21" s="103"/>
      <c r="L21" s="137"/>
      <c r="M21" s="255"/>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5" thickBot="1" x14ac:dyDescent="0.3">
      <c r="A22" s="85">
        <f t="shared" si="14"/>
        <v>19</v>
      </c>
      <c r="B22" s="102"/>
      <c r="C22" s="102"/>
      <c r="D22" s="104"/>
      <c r="E22" s="104"/>
      <c r="F22" s="137"/>
      <c r="G22" s="137"/>
      <c r="H22" s="255"/>
      <c r="I22" s="255"/>
      <c r="J22" s="103"/>
      <c r="K22" s="103"/>
      <c r="L22" s="137"/>
      <c r="M22" s="255"/>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5" thickBot="1" x14ac:dyDescent="0.3">
      <c r="A23" s="85">
        <f t="shared" si="14"/>
        <v>20</v>
      </c>
      <c r="B23" s="107"/>
      <c r="C23" s="107"/>
      <c r="D23" s="108"/>
      <c r="E23" s="108"/>
      <c r="F23" s="137"/>
      <c r="G23" s="137"/>
      <c r="H23" s="255"/>
      <c r="I23" s="255"/>
      <c r="J23" s="103"/>
      <c r="K23" s="103"/>
      <c r="L23" s="137"/>
      <c r="M23" s="255"/>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5" thickBot="1" x14ac:dyDescent="0.3">
      <c r="A24" s="85">
        <f t="shared" si="14"/>
        <v>21</v>
      </c>
      <c r="B24" s="102"/>
      <c r="C24" s="102"/>
      <c r="D24" s="104"/>
      <c r="E24" s="104"/>
      <c r="F24" s="137"/>
      <c r="G24" s="137"/>
      <c r="H24" s="255"/>
      <c r="I24" s="255"/>
      <c r="J24" s="103"/>
      <c r="K24" s="103"/>
      <c r="L24" s="137"/>
      <c r="M24" s="255"/>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5" thickBot="1" x14ac:dyDescent="0.3">
      <c r="A25" s="85">
        <f t="shared" si="14"/>
        <v>22</v>
      </c>
      <c r="B25" s="102"/>
      <c r="C25" s="102"/>
      <c r="D25" s="104"/>
      <c r="E25" s="104"/>
      <c r="F25" s="137"/>
      <c r="G25" s="137"/>
      <c r="H25" s="255"/>
      <c r="I25" s="255"/>
      <c r="J25" s="103"/>
      <c r="K25" s="103"/>
      <c r="L25" s="137"/>
      <c r="M25" s="255"/>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5" thickBot="1" x14ac:dyDescent="0.3">
      <c r="A26" s="85">
        <f t="shared" si="14"/>
        <v>23</v>
      </c>
      <c r="B26" s="102"/>
      <c r="C26" s="102"/>
      <c r="D26" s="104"/>
      <c r="E26" s="104"/>
      <c r="F26" s="137"/>
      <c r="G26" s="137"/>
      <c r="H26" s="255"/>
      <c r="I26" s="255"/>
      <c r="J26" s="103"/>
      <c r="K26" s="103"/>
      <c r="L26" s="137"/>
      <c r="M26" s="255"/>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5" thickBot="1" x14ac:dyDescent="0.3">
      <c r="A27" s="85">
        <f t="shared" si="14"/>
        <v>24</v>
      </c>
      <c r="B27" s="102"/>
      <c r="C27" s="102"/>
      <c r="D27" s="104"/>
      <c r="E27" s="104"/>
      <c r="F27" s="137"/>
      <c r="G27" s="137"/>
      <c r="H27" s="255"/>
      <c r="I27" s="255"/>
      <c r="J27" s="103"/>
      <c r="K27" s="103"/>
      <c r="L27" s="137"/>
      <c r="M27" s="255"/>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5" thickBot="1" x14ac:dyDescent="0.3">
      <c r="A28" s="85">
        <f t="shared" si="14"/>
        <v>25</v>
      </c>
      <c r="B28" s="102"/>
      <c r="C28" s="102"/>
      <c r="D28" s="104"/>
      <c r="E28" s="104"/>
      <c r="F28" s="137"/>
      <c r="G28" s="137"/>
      <c r="H28" s="255"/>
      <c r="I28" s="255"/>
      <c r="J28" s="103"/>
      <c r="K28" s="103"/>
      <c r="L28" s="137"/>
      <c r="M28" s="255"/>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5" thickBot="1" x14ac:dyDescent="0.3">
      <c r="A29" s="85">
        <f t="shared" si="14"/>
        <v>26</v>
      </c>
      <c r="B29" s="102"/>
      <c r="C29" s="102"/>
      <c r="D29" s="104"/>
      <c r="E29" s="104"/>
      <c r="F29" s="137"/>
      <c r="G29" s="137"/>
      <c r="H29" s="255"/>
      <c r="I29" s="255"/>
      <c r="J29" s="103"/>
      <c r="K29" s="103"/>
      <c r="L29" s="137"/>
      <c r="M29" s="255"/>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5" thickBot="1" x14ac:dyDescent="0.3">
      <c r="A30" s="85">
        <f t="shared" si="14"/>
        <v>27</v>
      </c>
      <c r="B30" s="102"/>
      <c r="C30" s="102"/>
      <c r="D30" s="104"/>
      <c r="E30" s="104"/>
      <c r="F30" s="137"/>
      <c r="G30" s="137"/>
      <c r="H30" s="255"/>
      <c r="I30" s="255"/>
      <c r="J30" s="103"/>
      <c r="K30" s="103"/>
      <c r="L30" s="137"/>
      <c r="M30" s="255"/>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5" thickBot="1" x14ac:dyDescent="0.3">
      <c r="A31" s="85">
        <f t="shared" si="14"/>
        <v>28</v>
      </c>
      <c r="B31" s="102"/>
      <c r="C31" s="102"/>
      <c r="D31" s="104"/>
      <c r="E31" s="104"/>
      <c r="F31" s="137"/>
      <c r="G31" s="137"/>
      <c r="H31" s="255"/>
      <c r="I31" s="255"/>
      <c r="J31" s="103"/>
      <c r="K31" s="103"/>
      <c r="L31" s="137"/>
      <c r="M31" s="255"/>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5" thickBot="1" x14ac:dyDescent="0.3">
      <c r="A32" s="85">
        <f t="shared" si="14"/>
        <v>29</v>
      </c>
      <c r="B32" s="102"/>
      <c r="C32" s="102"/>
      <c r="D32" s="104"/>
      <c r="E32" s="104"/>
      <c r="F32" s="137"/>
      <c r="G32" s="137"/>
      <c r="H32" s="255"/>
      <c r="I32" s="255"/>
      <c r="J32" s="103"/>
      <c r="K32" s="103"/>
      <c r="L32" s="137"/>
      <c r="M32" s="255"/>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5" thickBot="1" x14ac:dyDescent="0.3">
      <c r="A33" s="85">
        <f t="shared" si="14"/>
        <v>30</v>
      </c>
      <c r="B33" s="102"/>
      <c r="C33" s="102"/>
      <c r="D33" s="104"/>
      <c r="E33" s="104"/>
      <c r="F33" s="137"/>
      <c r="G33" s="137"/>
      <c r="H33" s="255"/>
      <c r="I33" s="255"/>
      <c r="J33" s="103"/>
      <c r="K33" s="103"/>
      <c r="L33" s="137"/>
      <c r="M33" s="255"/>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5" thickBot="1" x14ac:dyDescent="0.3">
      <c r="A34" s="85">
        <f t="shared" si="14"/>
        <v>31</v>
      </c>
      <c r="B34" s="102"/>
      <c r="C34" s="102"/>
      <c r="D34" s="104"/>
      <c r="E34" s="104"/>
      <c r="F34" s="137"/>
      <c r="G34" s="137"/>
      <c r="H34" s="255"/>
      <c r="I34" s="255"/>
      <c r="J34" s="103"/>
      <c r="K34" s="103"/>
      <c r="L34" s="137"/>
      <c r="M34" s="255"/>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5" thickBot="1" x14ac:dyDescent="0.3">
      <c r="A35" s="85">
        <f t="shared" si="14"/>
        <v>32</v>
      </c>
      <c r="B35" s="102"/>
      <c r="C35" s="102"/>
      <c r="D35" s="104"/>
      <c r="E35" s="104"/>
      <c r="F35" s="137"/>
      <c r="G35" s="137"/>
      <c r="H35" s="255"/>
      <c r="I35" s="255"/>
      <c r="J35" s="103"/>
      <c r="K35" s="103"/>
      <c r="L35" s="137"/>
      <c r="M35" s="255"/>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5" thickBot="1" x14ac:dyDescent="0.3">
      <c r="A36" s="85">
        <f t="shared" si="14"/>
        <v>33</v>
      </c>
      <c r="B36" s="102"/>
      <c r="C36" s="102"/>
      <c r="D36" s="104"/>
      <c r="E36" s="104"/>
      <c r="F36" s="137"/>
      <c r="G36" s="137"/>
      <c r="H36" s="255"/>
      <c r="I36" s="255"/>
      <c r="J36" s="103"/>
      <c r="K36" s="103"/>
      <c r="L36" s="137"/>
      <c r="M36" s="255"/>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5" thickBot="1" x14ac:dyDescent="0.3">
      <c r="A37" s="85">
        <f t="shared" si="14"/>
        <v>34</v>
      </c>
      <c r="B37" s="107"/>
      <c r="C37" s="107"/>
      <c r="D37" s="108"/>
      <c r="E37" s="108"/>
      <c r="F37" s="137"/>
      <c r="G37" s="137"/>
      <c r="H37" s="255"/>
      <c r="I37" s="255"/>
      <c r="J37" s="103"/>
      <c r="K37" s="103"/>
      <c r="L37" s="137"/>
      <c r="M37" s="255"/>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5" thickBot="1" x14ac:dyDescent="0.3">
      <c r="A38" s="85">
        <f t="shared" si="14"/>
        <v>35</v>
      </c>
      <c r="B38" s="102"/>
      <c r="C38" s="102"/>
      <c r="D38" s="104"/>
      <c r="E38" s="104"/>
      <c r="F38" s="137"/>
      <c r="G38" s="137"/>
      <c r="H38" s="255"/>
      <c r="I38" s="255"/>
      <c r="J38" s="103" t="s">
        <v>1712</v>
      </c>
      <c r="K38" s="103" t="s">
        <v>1912</v>
      </c>
      <c r="L38" s="137" t="s">
        <v>2052</v>
      </c>
      <c r="M38" s="255" t="s">
        <v>2176</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5" thickBot="1" x14ac:dyDescent="0.3">
      <c r="A39" s="85">
        <f t="shared" si="14"/>
        <v>36</v>
      </c>
      <c r="B39" s="102"/>
      <c r="C39" s="102"/>
      <c r="D39" s="104"/>
      <c r="E39" s="104"/>
      <c r="F39" s="137"/>
      <c r="G39" s="137"/>
      <c r="H39" s="255"/>
      <c r="I39" s="255"/>
      <c r="J39" s="103"/>
      <c r="K39" s="103"/>
      <c r="L39" s="137"/>
      <c r="M39" s="255"/>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5" thickBot="1" x14ac:dyDescent="0.3">
      <c r="A40" s="85">
        <f t="shared" si="14"/>
        <v>37</v>
      </c>
      <c r="B40" s="102"/>
      <c r="C40" s="102"/>
      <c r="D40" s="104"/>
      <c r="E40" s="104"/>
      <c r="F40" s="137"/>
      <c r="G40" s="137"/>
      <c r="H40" s="255"/>
      <c r="I40" s="255"/>
      <c r="J40" s="103"/>
      <c r="K40" s="103"/>
      <c r="L40" s="137"/>
      <c r="M40" s="255"/>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5" thickBot="1" x14ac:dyDescent="0.3">
      <c r="A41" s="85">
        <f t="shared" si="14"/>
        <v>38</v>
      </c>
      <c r="B41" s="102"/>
      <c r="C41" s="102"/>
      <c r="D41" s="104"/>
      <c r="E41" s="104"/>
      <c r="F41" s="137"/>
      <c r="G41" s="137"/>
      <c r="H41" s="255"/>
      <c r="I41" s="255"/>
      <c r="J41" s="103"/>
      <c r="K41" s="103"/>
      <c r="L41" s="137"/>
      <c r="M41" s="255"/>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5" thickBot="1" x14ac:dyDescent="0.3">
      <c r="A42" s="85">
        <f t="shared" si="14"/>
        <v>39</v>
      </c>
      <c r="B42" s="102"/>
      <c r="C42" s="102"/>
      <c r="D42" s="104"/>
      <c r="E42" s="104"/>
      <c r="F42" s="137"/>
      <c r="G42" s="137"/>
      <c r="H42" s="255"/>
      <c r="I42" s="255"/>
      <c r="J42" s="103"/>
      <c r="K42" s="103"/>
      <c r="L42" s="137"/>
      <c r="M42" s="255"/>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5" thickBot="1" x14ac:dyDescent="0.3">
      <c r="A43" s="85">
        <f t="shared" si="14"/>
        <v>40</v>
      </c>
      <c r="B43" s="102"/>
      <c r="C43" s="102"/>
      <c r="D43" s="104"/>
      <c r="E43" s="104"/>
      <c r="F43" s="137"/>
      <c r="G43" s="137"/>
      <c r="H43" s="255" t="s">
        <v>1297</v>
      </c>
      <c r="I43" s="255" t="s">
        <v>1297</v>
      </c>
      <c r="J43" s="103"/>
      <c r="K43" s="103"/>
      <c r="L43" s="137"/>
      <c r="M43" s="255"/>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5" thickBot="1" x14ac:dyDescent="0.3">
      <c r="A44" s="85">
        <f t="shared" si="14"/>
        <v>41</v>
      </c>
      <c r="B44" s="102"/>
      <c r="C44" s="102"/>
      <c r="D44" s="104"/>
      <c r="E44" s="104"/>
      <c r="F44" s="137"/>
      <c r="G44" s="137"/>
      <c r="H44" s="255"/>
      <c r="I44" s="255"/>
      <c r="J44" s="103"/>
      <c r="K44" s="103"/>
      <c r="L44" s="137"/>
      <c r="M44" s="255"/>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5" thickBot="1" x14ac:dyDescent="0.3">
      <c r="A45" s="85">
        <f t="shared" si="14"/>
        <v>42</v>
      </c>
      <c r="B45" s="102"/>
      <c r="C45" s="102"/>
      <c r="D45" s="104"/>
      <c r="E45" s="104"/>
      <c r="F45" s="137"/>
      <c r="G45" s="137"/>
      <c r="H45" s="255"/>
      <c r="I45" s="255"/>
      <c r="J45" s="103"/>
      <c r="K45" s="103"/>
      <c r="L45" s="137"/>
      <c r="M45" s="255"/>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5" thickBot="1" x14ac:dyDescent="0.3">
      <c r="A46" s="85">
        <f t="shared" si="14"/>
        <v>43</v>
      </c>
      <c r="B46" s="102"/>
      <c r="C46" s="102"/>
      <c r="D46" s="104"/>
      <c r="E46" s="104"/>
      <c r="F46" s="137"/>
      <c r="G46" s="137"/>
      <c r="H46" s="255"/>
      <c r="I46" s="255"/>
      <c r="J46" s="103"/>
      <c r="K46" s="103"/>
      <c r="L46" s="137"/>
      <c r="M46" s="255"/>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5" thickBot="1" x14ac:dyDescent="0.3">
      <c r="A47" s="85">
        <f t="shared" si="14"/>
        <v>44</v>
      </c>
      <c r="B47" s="102"/>
      <c r="C47" s="102"/>
      <c r="D47" s="99"/>
      <c r="E47" s="99"/>
      <c r="F47" s="137"/>
      <c r="G47" s="137"/>
      <c r="H47" s="255"/>
      <c r="I47" s="255"/>
      <c r="J47" s="103"/>
      <c r="K47" s="103"/>
      <c r="L47" s="137" t="s">
        <v>1297</v>
      </c>
      <c r="M47" s="255"/>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5" thickBot="1" x14ac:dyDescent="0.3">
      <c r="A48" s="85">
        <f t="shared" si="14"/>
        <v>45</v>
      </c>
      <c r="B48" s="102"/>
      <c r="C48" s="102"/>
      <c r="D48" s="104"/>
      <c r="E48" s="104"/>
      <c r="F48" s="137"/>
      <c r="G48" s="137"/>
      <c r="H48" s="255"/>
      <c r="I48" s="255"/>
      <c r="J48" s="103"/>
      <c r="K48" s="103"/>
      <c r="L48" s="137"/>
      <c r="M48" s="255"/>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5" thickBot="1" x14ac:dyDescent="0.3">
      <c r="A49" s="85">
        <f t="shared" si="14"/>
        <v>46</v>
      </c>
      <c r="B49" s="107"/>
      <c r="C49" s="107"/>
      <c r="D49" s="108"/>
      <c r="E49" s="108"/>
      <c r="F49" s="137"/>
      <c r="G49" s="137"/>
      <c r="H49" s="255"/>
      <c r="I49" s="255"/>
      <c r="J49" s="103"/>
      <c r="K49" s="103"/>
      <c r="L49" s="137"/>
      <c r="M49" s="255"/>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5" thickBot="1" x14ac:dyDescent="0.3">
      <c r="A50" s="85">
        <f t="shared" si="14"/>
        <v>47</v>
      </c>
      <c r="B50" s="102"/>
      <c r="C50" s="102"/>
      <c r="D50" s="103"/>
      <c r="E50" s="104"/>
      <c r="F50" s="137"/>
      <c r="G50" s="137"/>
      <c r="H50" s="255"/>
      <c r="I50" s="255"/>
      <c r="J50" s="103"/>
      <c r="K50" s="103"/>
      <c r="L50" s="137"/>
      <c r="M50" s="255"/>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5" thickBot="1" x14ac:dyDescent="0.3">
      <c r="A51" s="85">
        <f t="shared" si="14"/>
        <v>48</v>
      </c>
      <c r="B51" s="102"/>
      <c r="C51" s="102"/>
      <c r="D51" s="104"/>
      <c r="E51" s="104"/>
      <c r="F51" s="137"/>
      <c r="G51" s="137"/>
      <c r="H51" s="255"/>
      <c r="I51" s="255"/>
      <c r="J51" s="103" t="s">
        <v>1713</v>
      </c>
      <c r="K51" s="103" t="s">
        <v>1913</v>
      </c>
      <c r="L51" s="137"/>
      <c r="M51" s="255"/>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5" thickBot="1" x14ac:dyDescent="0.3">
      <c r="A52" s="85">
        <f t="shared" si="14"/>
        <v>49</v>
      </c>
      <c r="B52" s="102"/>
      <c r="C52" s="102"/>
      <c r="D52" s="104"/>
      <c r="E52" s="104"/>
      <c r="F52" s="137"/>
      <c r="G52" s="137"/>
      <c r="H52" s="255"/>
      <c r="I52" s="255"/>
      <c r="J52" s="103"/>
      <c r="K52" s="103"/>
      <c r="L52" s="137"/>
      <c r="M52" s="255"/>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5" thickBot="1" x14ac:dyDescent="0.3">
      <c r="A53" s="85">
        <f t="shared" si="14"/>
        <v>50</v>
      </c>
      <c r="B53" s="102"/>
      <c r="C53" s="102"/>
      <c r="D53" s="104"/>
      <c r="E53" s="104"/>
      <c r="F53" s="137"/>
      <c r="G53" s="137"/>
      <c r="H53" s="255"/>
      <c r="I53" s="255"/>
      <c r="J53" s="103"/>
      <c r="K53" s="103"/>
      <c r="L53" s="137"/>
      <c r="M53" s="255"/>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5" thickBot="1" x14ac:dyDescent="0.3">
      <c r="A54" s="85">
        <f t="shared" si="14"/>
        <v>51</v>
      </c>
      <c r="B54" s="102"/>
      <c r="C54" s="102"/>
      <c r="D54" s="104"/>
      <c r="E54" s="104"/>
      <c r="F54" s="137"/>
      <c r="G54" s="137"/>
      <c r="H54" s="255"/>
      <c r="I54" s="255"/>
      <c r="J54" s="103"/>
      <c r="K54" s="103"/>
      <c r="L54" s="137"/>
      <c r="M54" s="255"/>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5" thickBot="1" x14ac:dyDescent="0.3">
      <c r="A55" s="85">
        <f t="shared" si="14"/>
        <v>52</v>
      </c>
      <c r="B55" s="102"/>
      <c r="C55" s="102"/>
      <c r="D55" s="104"/>
      <c r="E55" s="104"/>
      <c r="F55" s="137"/>
      <c r="G55" s="137"/>
      <c r="H55" s="255"/>
      <c r="I55" s="255"/>
      <c r="J55" s="103"/>
      <c r="K55" s="103"/>
      <c r="L55" s="137"/>
      <c r="M55" s="255"/>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5" thickBot="1" x14ac:dyDescent="0.3">
      <c r="A56" s="85">
        <f t="shared" si="14"/>
        <v>53</v>
      </c>
      <c r="B56" s="102"/>
      <c r="C56" s="102"/>
      <c r="D56" s="104"/>
      <c r="E56" s="104"/>
      <c r="F56" s="137"/>
      <c r="G56" s="137"/>
      <c r="H56" s="255"/>
      <c r="I56" s="255"/>
      <c r="J56" s="103"/>
      <c r="K56" s="103"/>
      <c r="L56" s="137"/>
      <c r="M56" s="255"/>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5" thickBot="1" x14ac:dyDescent="0.3">
      <c r="A57" s="85">
        <f t="shared" si="14"/>
        <v>54</v>
      </c>
      <c r="B57" s="102"/>
      <c r="C57" s="102"/>
      <c r="D57" s="104"/>
      <c r="E57" s="104"/>
      <c r="F57" s="137"/>
      <c r="G57" s="137"/>
      <c r="H57" s="255"/>
      <c r="I57" s="255"/>
      <c r="J57" s="103"/>
      <c r="K57" s="103"/>
      <c r="L57" s="137"/>
      <c r="M57" s="255"/>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5" thickBot="1" x14ac:dyDescent="0.3">
      <c r="A58" s="85">
        <f t="shared" si="14"/>
        <v>55</v>
      </c>
      <c r="B58" s="102"/>
      <c r="C58" s="102"/>
      <c r="D58" s="104"/>
      <c r="E58" s="104"/>
      <c r="F58" s="137"/>
      <c r="G58" s="137"/>
      <c r="H58" s="255"/>
      <c r="I58" s="255"/>
      <c r="J58" s="103"/>
      <c r="K58" s="103"/>
      <c r="L58" s="137"/>
      <c r="M58" s="255"/>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5" thickBot="1" x14ac:dyDescent="0.3">
      <c r="A59" s="85">
        <f t="shared" si="14"/>
        <v>56</v>
      </c>
      <c r="B59" s="102"/>
      <c r="C59" s="102"/>
      <c r="D59" s="104"/>
      <c r="E59" s="104"/>
      <c r="F59" s="137"/>
      <c r="G59" s="137"/>
      <c r="H59" s="255" t="s">
        <v>1643</v>
      </c>
      <c r="I59" s="255" t="s">
        <v>1644</v>
      </c>
      <c r="J59" s="103"/>
      <c r="K59" s="103" t="s">
        <v>1914</v>
      </c>
      <c r="L59" s="137" t="s">
        <v>2053</v>
      </c>
      <c r="M59" s="255"/>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5" thickBot="1" x14ac:dyDescent="0.3">
      <c r="A60" s="85">
        <f t="shared" si="14"/>
        <v>57</v>
      </c>
      <c r="B60" s="102"/>
      <c r="C60" s="102"/>
      <c r="D60" s="104"/>
      <c r="E60" s="104"/>
      <c r="F60" s="137"/>
      <c r="G60" s="137"/>
      <c r="H60" s="255"/>
      <c r="I60" s="255"/>
      <c r="J60" s="103"/>
      <c r="K60" s="103"/>
      <c r="L60" s="137"/>
      <c r="M60" s="255"/>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5" thickBot="1" x14ac:dyDescent="0.3">
      <c r="A61" s="85">
        <f t="shared" si="14"/>
        <v>58</v>
      </c>
      <c r="B61" s="102"/>
      <c r="C61" s="102"/>
      <c r="D61" s="103"/>
      <c r="E61" s="104"/>
      <c r="F61" s="137"/>
      <c r="G61" s="137"/>
      <c r="H61" s="255"/>
      <c r="I61" s="255"/>
      <c r="J61" s="103"/>
      <c r="K61" s="103"/>
      <c r="L61" s="137"/>
      <c r="M61" s="255"/>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5" thickBot="1" x14ac:dyDescent="0.3">
      <c r="A62" s="85">
        <v>60</v>
      </c>
      <c r="B62" s="102"/>
      <c r="C62" s="102"/>
      <c r="D62" s="104"/>
      <c r="E62" s="109" t="s">
        <v>1382</v>
      </c>
      <c r="F62" s="137" t="s">
        <v>1487</v>
      </c>
      <c r="G62" s="137" t="s">
        <v>1490</v>
      </c>
      <c r="H62" s="255"/>
      <c r="I62" s="255"/>
      <c r="J62" s="103" t="s">
        <v>1714</v>
      </c>
      <c r="K62" s="103" t="s">
        <v>1915</v>
      </c>
      <c r="L62" s="137" t="s">
        <v>2054</v>
      </c>
      <c r="M62" s="255" t="s">
        <v>2185</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5" thickBot="1" x14ac:dyDescent="0.3">
      <c r="A63" s="85">
        <f t="shared" si="14"/>
        <v>61</v>
      </c>
      <c r="B63" s="102"/>
      <c r="C63" s="102"/>
      <c r="D63" s="104"/>
      <c r="E63" s="104"/>
      <c r="F63" s="137">
        <v>9895428</v>
      </c>
      <c r="G63" s="137" t="s">
        <v>1491</v>
      </c>
      <c r="H63" s="255"/>
      <c r="I63" s="255"/>
      <c r="J63" s="103" t="s">
        <v>1715</v>
      </c>
      <c r="K63" s="103" t="s">
        <v>1916</v>
      </c>
      <c r="L63" s="137"/>
      <c r="M63" s="255"/>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5" thickBot="1" x14ac:dyDescent="0.3">
      <c r="A64" s="85">
        <f t="shared" si="14"/>
        <v>62</v>
      </c>
      <c r="B64" s="102"/>
      <c r="C64" s="102"/>
      <c r="D64" s="104"/>
      <c r="E64" s="104"/>
      <c r="F64" s="137" t="s">
        <v>1488</v>
      </c>
      <c r="G64" s="137" t="s">
        <v>1486</v>
      </c>
      <c r="H64" s="255"/>
      <c r="I64" s="255"/>
      <c r="J64" s="103"/>
      <c r="K64" s="103"/>
      <c r="L64" s="137"/>
      <c r="M64" s="255"/>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5" thickBot="1" x14ac:dyDescent="0.3">
      <c r="A65" s="85">
        <f t="shared" si="14"/>
        <v>63</v>
      </c>
      <c r="B65" s="102"/>
      <c r="C65" s="102"/>
      <c r="D65" s="104"/>
      <c r="E65" s="104"/>
      <c r="F65" s="137" t="s">
        <v>1489</v>
      </c>
      <c r="G65" s="137" t="s">
        <v>1492</v>
      </c>
      <c r="H65" s="255"/>
      <c r="I65" s="255"/>
      <c r="J65" s="103" t="s">
        <v>1716</v>
      </c>
      <c r="K65" s="103" t="s">
        <v>1917</v>
      </c>
      <c r="L65" s="137"/>
      <c r="M65" s="255"/>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5" thickBot="1" x14ac:dyDescent="0.3">
      <c r="A66" s="85">
        <f t="shared" si="14"/>
        <v>64</v>
      </c>
      <c r="B66" s="102"/>
      <c r="C66" s="102"/>
      <c r="D66" s="104"/>
      <c r="E66" s="104"/>
      <c r="F66" s="137"/>
      <c r="G66" s="137"/>
      <c r="H66" s="255"/>
      <c r="I66" s="255"/>
      <c r="J66" s="103" t="s">
        <v>1717</v>
      </c>
      <c r="K66" s="103" t="s">
        <v>1918</v>
      </c>
      <c r="L66" s="137"/>
      <c r="M66" s="255"/>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5" thickBot="1" x14ac:dyDescent="0.3">
      <c r="A67" s="85">
        <f t="shared" si="14"/>
        <v>65</v>
      </c>
      <c r="B67" s="102"/>
      <c r="C67" s="102"/>
      <c r="D67" s="104"/>
      <c r="E67" s="104"/>
      <c r="F67" s="137"/>
      <c r="G67" s="137"/>
      <c r="H67" s="255"/>
      <c r="I67" s="255"/>
      <c r="J67" s="103"/>
      <c r="K67" s="103"/>
      <c r="L67" s="137"/>
      <c r="M67" s="255"/>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5" thickBot="1" x14ac:dyDescent="0.3">
      <c r="A68" s="85">
        <f t="shared" si="14"/>
        <v>66</v>
      </c>
      <c r="B68" s="102"/>
      <c r="C68" s="102"/>
      <c r="D68" s="104"/>
      <c r="E68" s="104"/>
      <c r="F68" s="137"/>
      <c r="G68" s="137"/>
      <c r="H68" s="255"/>
      <c r="I68" s="255"/>
      <c r="J68" s="103" t="s">
        <v>1717</v>
      </c>
      <c r="K68" s="103" t="s">
        <v>1918</v>
      </c>
      <c r="L68" s="137"/>
      <c r="M68" s="255"/>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5" thickBot="1" x14ac:dyDescent="0.3">
      <c r="A69" s="85">
        <f t="shared" si="14"/>
        <v>67</v>
      </c>
      <c r="B69" s="102"/>
      <c r="C69" s="102"/>
      <c r="D69" s="104"/>
      <c r="E69" s="104"/>
      <c r="F69" s="137"/>
      <c r="G69" s="137"/>
      <c r="H69" s="255"/>
      <c r="I69" s="255"/>
      <c r="J69" s="103" t="s">
        <v>1717</v>
      </c>
      <c r="K69" s="103" t="s">
        <v>1918</v>
      </c>
      <c r="L69" s="137"/>
      <c r="M69" s="255"/>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5" thickBot="1" x14ac:dyDescent="0.3">
      <c r="A70" s="85">
        <f t="shared" ref="A70:A133" si="29">+A69+1</f>
        <v>68</v>
      </c>
      <c r="B70" s="102"/>
      <c r="C70" s="102"/>
      <c r="D70" s="104"/>
      <c r="E70" s="104"/>
      <c r="F70" s="137"/>
      <c r="G70" s="137"/>
      <c r="H70" s="255"/>
      <c r="I70" s="255"/>
      <c r="J70" s="103"/>
      <c r="K70" s="103"/>
      <c r="L70" s="137"/>
      <c r="M70" s="255"/>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5" thickBot="1" x14ac:dyDescent="0.3">
      <c r="A71" s="85">
        <f t="shared" si="29"/>
        <v>69</v>
      </c>
      <c r="B71" s="107"/>
      <c r="C71" s="107"/>
      <c r="D71" s="108"/>
      <c r="E71" s="108"/>
      <c r="F71" s="137"/>
      <c r="G71" s="137"/>
      <c r="H71" s="255"/>
      <c r="I71" s="255"/>
      <c r="J71" s="103" t="s">
        <v>1718</v>
      </c>
      <c r="K71" s="103" t="s">
        <v>1919</v>
      </c>
      <c r="L71" s="137" t="s">
        <v>2055</v>
      </c>
      <c r="M71" s="255"/>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5" thickBot="1" x14ac:dyDescent="0.3">
      <c r="A72" s="85">
        <f t="shared" si="29"/>
        <v>70</v>
      </c>
      <c r="B72" s="107"/>
      <c r="C72" s="107"/>
      <c r="D72" s="108"/>
      <c r="E72" s="108"/>
      <c r="F72" s="137"/>
      <c r="G72" s="137"/>
      <c r="H72" s="255"/>
      <c r="I72" s="255"/>
      <c r="J72" s="103" t="s">
        <v>1719</v>
      </c>
      <c r="K72" s="103" t="s">
        <v>1920</v>
      </c>
      <c r="L72" s="137"/>
      <c r="M72" s="255"/>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5" thickBot="1" x14ac:dyDescent="0.3">
      <c r="A73" s="85">
        <f t="shared" si="29"/>
        <v>71</v>
      </c>
      <c r="B73" s="107"/>
      <c r="C73" s="107"/>
      <c r="D73" s="108"/>
      <c r="E73" s="108"/>
      <c r="F73" s="137"/>
      <c r="G73" s="137"/>
      <c r="H73" s="255"/>
      <c r="I73" s="255"/>
      <c r="J73" s="103"/>
      <c r="K73" s="103"/>
      <c r="L73" s="137"/>
      <c r="M73" s="255"/>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5" thickBot="1" x14ac:dyDescent="0.3">
      <c r="A74" s="85">
        <f t="shared" si="29"/>
        <v>72</v>
      </c>
      <c r="B74" s="107"/>
      <c r="C74" s="107"/>
      <c r="D74" s="108"/>
      <c r="E74" s="108"/>
      <c r="F74" s="137"/>
      <c r="G74" s="137"/>
      <c r="H74" s="255"/>
      <c r="I74" s="255"/>
      <c r="J74" s="103"/>
      <c r="K74" s="103"/>
      <c r="L74" s="137" t="s">
        <v>2056</v>
      </c>
      <c r="M74" s="255"/>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5" thickBot="1" x14ac:dyDescent="0.3">
      <c r="A75" s="85">
        <f t="shared" si="29"/>
        <v>73</v>
      </c>
      <c r="B75" s="107"/>
      <c r="C75" s="107"/>
      <c r="D75" s="108"/>
      <c r="E75" s="108"/>
      <c r="F75" s="137"/>
      <c r="G75" s="137"/>
      <c r="H75" s="255"/>
      <c r="I75" s="255"/>
      <c r="J75" s="103"/>
      <c r="K75" s="103"/>
      <c r="L75" s="137" t="s">
        <v>1383</v>
      </c>
      <c r="M75" s="255"/>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5" thickBot="1" x14ac:dyDescent="0.3">
      <c r="A76" s="85">
        <f t="shared" si="29"/>
        <v>74</v>
      </c>
      <c r="B76" s="107"/>
      <c r="C76" s="107"/>
      <c r="D76" s="108"/>
      <c r="E76" s="108"/>
      <c r="F76" s="137"/>
      <c r="G76" s="137"/>
      <c r="H76" s="255"/>
      <c r="I76" s="255"/>
      <c r="J76" s="103" t="s">
        <v>1720</v>
      </c>
      <c r="K76" s="103"/>
      <c r="L76" s="137"/>
      <c r="M76" s="255"/>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5" thickBot="1" x14ac:dyDescent="0.3">
      <c r="A77" s="85">
        <f t="shared" si="29"/>
        <v>75</v>
      </c>
      <c r="B77" s="107"/>
      <c r="C77" s="107"/>
      <c r="D77" s="108"/>
      <c r="E77" s="108"/>
      <c r="F77" s="137"/>
      <c r="G77" s="137"/>
      <c r="H77" s="255"/>
      <c r="I77" s="255"/>
      <c r="J77" s="103"/>
      <c r="K77" s="103" t="s">
        <v>1921</v>
      </c>
      <c r="L77" s="137"/>
      <c r="M77" s="255"/>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5" thickBot="1" x14ac:dyDescent="0.3">
      <c r="A78" s="85">
        <f t="shared" si="29"/>
        <v>76</v>
      </c>
      <c r="B78" s="107"/>
      <c r="C78" s="107"/>
      <c r="D78" s="108"/>
      <c r="E78" s="108"/>
      <c r="F78" s="137"/>
      <c r="G78" s="137"/>
      <c r="H78" s="255"/>
      <c r="I78" s="255"/>
      <c r="J78" s="103"/>
      <c r="K78" s="103"/>
      <c r="L78" s="137"/>
      <c r="M78" s="255"/>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5" thickBot="1" x14ac:dyDescent="0.3">
      <c r="A79" s="85">
        <f t="shared" si="29"/>
        <v>77</v>
      </c>
      <c r="B79" s="107"/>
      <c r="C79" s="107"/>
      <c r="D79" s="108"/>
      <c r="E79" s="108"/>
      <c r="F79" s="137"/>
      <c r="G79" s="137"/>
      <c r="H79" s="255"/>
      <c r="I79" s="255"/>
      <c r="J79" s="103"/>
      <c r="K79" s="103" t="s">
        <v>1922</v>
      </c>
      <c r="L79" s="137"/>
      <c r="M79" s="255"/>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5" thickBot="1" x14ac:dyDescent="0.3">
      <c r="A80" s="85">
        <f t="shared" si="29"/>
        <v>78</v>
      </c>
      <c r="B80" s="107"/>
      <c r="C80" s="107"/>
      <c r="D80" s="108"/>
      <c r="E80" s="108"/>
      <c r="F80" s="137"/>
      <c r="G80" s="137"/>
      <c r="H80" s="255"/>
      <c r="I80" s="255"/>
      <c r="J80" s="103"/>
      <c r="K80" s="103"/>
      <c r="L80" s="137"/>
      <c r="M80" s="255"/>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5" thickBot="1" x14ac:dyDescent="0.3">
      <c r="A81" s="85">
        <f t="shared" si="29"/>
        <v>79</v>
      </c>
      <c r="B81" s="107"/>
      <c r="C81" s="107"/>
      <c r="D81" s="108"/>
      <c r="E81" s="108"/>
      <c r="F81" s="137"/>
      <c r="G81" s="137"/>
      <c r="H81" s="255"/>
      <c r="I81" s="255"/>
      <c r="J81" s="103"/>
      <c r="K81" s="103"/>
      <c r="L81" s="137"/>
      <c r="M81" s="255"/>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5" thickBot="1" x14ac:dyDescent="0.3">
      <c r="A82" s="85">
        <f t="shared" si="29"/>
        <v>80</v>
      </c>
      <c r="B82" s="107"/>
      <c r="C82" s="107"/>
      <c r="D82" s="108"/>
      <c r="E82" s="108"/>
      <c r="F82" s="137"/>
      <c r="G82" s="137"/>
      <c r="H82" s="255"/>
      <c r="I82" s="255"/>
      <c r="J82" s="103"/>
      <c r="K82" s="103"/>
      <c r="L82" s="137" t="s">
        <v>2072</v>
      </c>
      <c r="M82" s="255"/>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5" thickBot="1" x14ac:dyDescent="0.3">
      <c r="A83" s="85">
        <f t="shared" si="29"/>
        <v>81</v>
      </c>
      <c r="B83" s="107"/>
      <c r="C83" s="107"/>
      <c r="D83" s="108"/>
      <c r="E83" s="108"/>
      <c r="F83" s="137"/>
      <c r="G83" s="137"/>
      <c r="H83" s="255"/>
      <c r="I83" s="255"/>
      <c r="J83" s="103"/>
      <c r="K83" s="103"/>
      <c r="L83" s="137"/>
      <c r="M83" s="255"/>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5" thickBot="1" x14ac:dyDescent="0.3">
      <c r="A84" s="85">
        <f t="shared" si="29"/>
        <v>82</v>
      </c>
      <c r="B84" s="107"/>
      <c r="C84" s="107"/>
      <c r="D84" s="108"/>
      <c r="E84" s="108"/>
      <c r="F84" s="137"/>
      <c r="G84" s="137"/>
      <c r="H84" s="255"/>
      <c r="I84" s="255"/>
      <c r="J84" s="103" t="s">
        <v>1721</v>
      </c>
      <c r="K84" s="103" t="s">
        <v>1923</v>
      </c>
      <c r="L84" s="137"/>
      <c r="M84" s="255"/>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5" thickBot="1" x14ac:dyDescent="0.3">
      <c r="A85" s="85">
        <f t="shared" si="29"/>
        <v>83</v>
      </c>
      <c r="B85" s="107"/>
      <c r="C85" s="107"/>
      <c r="D85" s="108"/>
      <c r="E85" s="108"/>
      <c r="F85" s="137"/>
      <c r="G85" s="137"/>
      <c r="H85" s="255"/>
      <c r="I85" s="255"/>
      <c r="J85" s="103" t="s">
        <v>1722</v>
      </c>
      <c r="K85" s="103" t="s">
        <v>1924</v>
      </c>
      <c r="L85" s="137"/>
      <c r="M85" s="255"/>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5" thickBot="1" x14ac:dyDescent="0.3">
      <c r="A86" s="85">
        <f t="shared" si="29"/>
        <v>84</v>
      </c>
      <c r="B86" s="107"/>
      <c r="C86" s="107"/>
      <c r="D86" s="108"/>
      <c r="E86" s="108"/>
      <c r="F86" s="137"/>
      <c r="G86" s="137"/>
      <c r="H86" s="255"/>
      <c r="I86" s="255"/>
      <c r="J86" s="103" t="s">
        <v>1723</v>
      </c>
      <c r="K86" s="103" t="s">
        <v>1925</v>
      </c>
      <c r="L86" s="137"/>
      <c r="M86" s="255"/>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5" thickBot="1" x14ac:dyDescent="0.3">
      <c r="A87" s="85">
        <f t="shared" si="29"/>
        <v>85</v>
      </c>
      <c r="B87" s="107"/>
      <c r="C87" s="107"/>
      <c r="D87" s="108"/>
      <c r="E87" s="108"/>
      <c r="F87" s="137"/>
      <c r="G87" s="137"/>
      <c r="H87" s="255"/>
      <c r="I87" s="255"/>
      <c r="J87" s="103" t="s">
        <v>1724</v>
      </c>
      <c r="K87" s="103" t="s">
        <v>1926</v>
      </c>
      <c r="L87" s="137"/>
      <c r="M87" s="255"/>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5" thickBot="1" x14ac:dyDescent="0.3">
      <c r="A88" s="85">
        <f t="shared" si="29"/>
        <v>86</v>
      </c>
      <c r="B88" s="107"/>
      <c r="C88" s="107"/>
      <c r="D88" s="108"/>
      <c r="E88" s="108"/>
      <c r="F88" s="137"/>
      <c r="G88" s="137"/>
      <c r="H88" s="255"/>
      <c r="I88" s="255"/>
      <c r="J88" s="103" t="s">
        <v>1725</v>
      </c>
      <c r="K88" s="103" t="s">
        <v>1927</v>
      </c>
      <c r="L88" s="137"/>
      <c r="M88" s="255"/>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5" thickBot="1" x14ac:dyDescent="0.3">
      <c r="A89" s="85">
        <f t="shared" si="29"/>
        <v>87</v>
      </c>
      <c r="B89" s="107"/>
      <c r="C89" s="107"/>
      <c r="D89" s="108"/>
      <c r="E89" s="108"/>
      <c r="F89" s="137"/>
      <c r="G89" s="137"/>
      <c r="H89" s="255"/>
      <c r="I89" s="255"/>
      <c r="J89" s="103" t="s">
        <v>1726</v>
      </c>
      <c r="K89" s="103" t="s">
        <v>1928</v>
      </c>
      <c r="L89" s="137"/>
      <c r="M89" s="255"/>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5" thickBot="1" x14ac:dyDescent="0.3">
      <c r="A90" s="85">
        <f t="shared" si="29"/>
        <v>88</v>
      </c>
      <c r="B90" s="107"/>
      <c r="C90" s="107"/>
      <c r="D90" s="108"/>
      <c r="E90" s="108"/>
      <c r="F90" s="137"/>
      <c r="G90" s="137"/>
      <c r="H90" s="255"/>
      <c r="I90" s="255"/>
      <c r="J90" s="103" t="s">
        <v>1727</v>
      </c>
      <c r="K90" s="103" t="s">
        <v>1929</v>
      </c>
      <c r="L90" s="137"/>
      <c r="M90" s="255"/>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5" thickBot="1" x14ac:dyDescent="0.3">
      <c r="A91" s="85">
        <f t="shared" si="29"/>
        <v>89</v>
      </c>
      <c r="B91" s="107"/>
      <c r="C91" s="107"/>
      <c r="D91" s="108"/>
      <c r="E91" s="108"/>
      <c r="F91" s="137"/>
      <c r="G91" s="137"/>
      <c r="H91" s="255"/>
      <c r="I91" s="255"/>
      <c r="J91" s="103" t="s">
        <v>1728</v>
      </c>
      <c r="K91" s="103" t="s">
        <v>1930</v>
      </c>
      <c r="L91" s="137"/>
      <c r="M91" s="255"/>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5" thickBot="1" x14ac:dyDescent="0.3">
      <c r="A92" s="85">
        <f t="shared" si="29"/>
        <v>90</v>
      </c>
      <c r="B92" s="107"/>
      <c r="C92" s="107"/>
      <c r="D92" s="108"/>
      <c r="E92" s="108"/>
      <c r="F92" s="137"/>
      <c r="G92" s="137"/>
      <c r="H92" s="255"/>
      <c r="I92" s="255"/>
      <c r="J92" s="103"/>
      <c r="K92" s="103"/>
      <c r="L92" s="137"/>
      <c r="M92" s="255"/>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5" thickBot="1" x14ac:dyDescent="0.3">
      <c r="A93" s="85">
        <f t="shared" si="29"/>
        <v>91</v>
      </c>
      <c r="B93" s="107"/>
      <c r="C93" s="107"/>
      <c r="D93" s="108"/>
      <c r="E93" s="108"/>
      <c r="F93" s="137"/>
      <c r="G93" s="137"/>
      <c r="H93" s="255"/>
      <c r="I93" s="255"/>
      <c r="J93" s="103"/>
      <c r="K93" s="103"/>
      <c r="L93" s="137"/>
      <c r="M93" s="255"/>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5" thickBot="1" x14ac:dyDescent="0.3">
      <c r="A94" s="85">
        <f t="shared" si="29"/>
        <v>92</v>
      </c>
      <c r="B94" s="107"/>
      <c r="C94" s="107"/>
      <c r="D94" s="108"/>
      <c r="E94" s="108"/>
      <c r="F94" s="137"/>
      <c r="G94" s="137"/>
      <c r="H94" s="255"/>
      <c r="I94" s="255"/>
      <c r="J94" s="103"/>
      <c r="K94" s="103"/>
      <c r="L94" s="137"/>
      <c r="M94" s="255"/>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5" thickBot="1" x14ac:dyDescent="0.3">
      <c r="A95" s="85">
        <f t="shared" si="29"/>
        <v>93</v>
      </c>
      <c r="B95" s="107"/>
      <c r="C95" s="107"/>
      <c r="D95" s="108"/>
      <c r="E95" s="108"/>
      <c r="F95" s="137"/>
      <c r="G95" s="137"/>
      <c r="H95" s="255"/>
      <c r="I95" s="255"/>
      <c r="J95" s="103"/>
      <c r="K95" s="103"/>
      <c r="L95" s="137"/>
      <c r="M95" s="255"/>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5" thickBot="1" x14ac:dyDescent="0.3">
      <c r="A96" s="85">
        <f t="shared" si="29"/>
        <v>94</v>
      </c>
      <c r="B96" s="107"/>
      <c r="C96" s="107"/>
      <c r="D96" s="108"/>
      <c r="E96" s="108"/>
      <c r="F96" s="137"/>
      <c r="G96" s="137"/>
      <c r="H96" s="255"/>
      <c r="I96" s="255"/>
      <c r="J96" s="103"/>
      <c r="K96" s="103"/>
      <c r="L96" s="137" t="s">
        <v>2058</v>
      </c>
      <c r="M96" s="255"/>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5" thickBot="1" x14ac:dyDescent="0.3">
      <c r="A97" s="85">
        <f t="shared" si="29"/>
        <v>95</v>
      </c>
      <c r="B97" s="107"/>
      <c r="C97" s="107"/>
      <c r="D97" s="108"/>
      <c r="E97" s="108"/>
      <c r="F97" s="137"/>
      <c r="G97" s="137"/>
      <c r="H97" s="255"/>
      <c r="I97" s="255"/>
      <c r="J97" s="103" t="s">
        <v>1729</v>
      </c>
      <c r="K97" s="103"/>
      <c r="L97" s="137" t="s">
        <v>2059</v>
      </c>
      <c r="M97" s="255"/>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5" thickBot="1" x14ac:dyDescent="0.3">
      <c r="A98" s="85">
        <f t="shared" si="29"/>
        <v>96</v>
      </c>
      <c r="B98" s="107"/>
      <c r="C98" s="107"/>
      <c r="D98" s="108"/>
      <c r="E98" s="108"/>
      <c r="F98" s="137"/>
      <c r="G98" s="137"/>
      <c r="H98" s="255"/>
      <c r="I98" s="255"/>
      <c r="J98" s="103"/>
      <c r="K98" s="103"/>
      <c r="L98" s="137"/>
      <c r="M98" s="255"/>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5" thickBot="1" x14ac:dyDescent="0.3">
      <c r="A99" s="85">
        <f t="shared" si="29"/>
        <v>97</v>
      </c>
      <c r="B99" s="107"/>
      <c r="C99" s="107"/>
      <c r="D99" s="108"/>
      <c r="E99" s="108"/>
      <c r="F99" s="137"/>
      <c r="G99" s="137"/>
      <c r="H99" s="255"/>
      <c r="I99" s="255"/>
      <c r="J99" s="103"/>
      <c r="K99" s="103"/>
      <c r="L99" s="137"/>
      <c r="M99" s="255"/>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5" thickBot="1" x14ac:dyDescent="0.3">
      <c r="A100" s="85">
        <f t="shared" si="29"/>
        <v>98</v>
      </c>
      <c r="B100" s="107"/>
      <c r="C100" s="107"/>
      <c r="D100" s="108"/>
      <c r="E100" s="108"/>
      <c r="F100" s="137"/>
      <c r="G100" s="137"/>
      <c r="H100" s="255"/>
      <c r="I100" s="255"/>
      <c r="J100" s="103" t="s">
        <v>1730</v>
      </c>
      <c r="K100" s="103" t="s">
        <v>1931</v>
      </c>
      <c r="L100" s="137"/>
      <c r="M100" s="255"/>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5" thickBot="1" x14ac:dyDescent="0.3">
      <c r="A101" s="85">
        <f t="shared" si="29"/>
        <v>99</v>
      </c>
      <c r="B101" s="107"/>
      <c r="C101" s="107"/>
      <c r="D101" s="108"/>
      <c r="E101" s="108"/>
      <c r="F101" s="137"/>
      <c r="G101" s="137"/>
      <c r="H101" s="255"/>
      <c r="I101" s="255"/>
      <c r="J101" s="103" t="s">
        <v>1731</v>
      </c>
      <c r="K101" s="103"/>
      <c r="L101" s="137"/>
      <c r="M101" s="255"/>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5" thickBot="1" x14ac:dyDescent="0.3">
      <c r="A102" s="85">
        <f t="shared" si="29"/>
        <v>100</v>
      </c>
      <c r="B102" s="107"/>
      <c r="C102" s="107"/>
      <c r="D102" s="108"/>
      <c r="E102" s="108"/>
      <c r="F102" s="137"/>
      <c r="G102" s="137"/>
      <c r="H102" s="255"/>
      <c r="I102" s="255"/>
      <c r="J102" s="103" t="s">
        <v>1732</v>
      </c>
      <c r="K102" s="103"/>
      <c r="L102" s="137"/>
      <c r="M102" s="255"/>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5" thickBot="1" x14ac:dyDescent="0.3">
      <c r="A103" s="85">
        <f t="shared" si="29"/>
        <v>101</v>
      </c>
      <c r="B103" s="107"/>
      <c r="C103" s="107"/>
      <c r="D103" s="108"/>
      <c r="E103" s="108"/>
      <c r="F103" s="137"/>
      <c r="G103" s="137"/>
      <c r="H103" s="255"/>
      <c r="I103" s="255"/>
      <c r="J103" s="103"/>
      <c r="K103" s="103"/>
      <c r="L103" s="137"/>
      <c r="M103" s="255"/>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5" thickBot="1" x14ac:dyDescent="0.3">
      <c r="A104" s="85">
        <f t="shared" si="29"/>
        <v>102</v>
      </c>
      <c r="B104" s="107"/>
      <c r="C104" s="107"/>
      <c r="D104" s="108"/>
      <c r="E104" s="108"/>
      <c r="F104" s="137"/>
      <c r="G104" s="137"/>
      <c r="H104" s="255"/>
      <c r="I104" s="255"/>
      <c r="J104" s="103"/>
      <c r="K104" s="103"/>
      <c r="L104" s="137"/>
      <c r="M104" s="255"/>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5" thickBot="1" x14ac:dyDescent="0.3">
      <c r="A105" s="85">
        <f t="shared" si="29"/>
        <v>103</v>
      </c>
      <c r="B105" s="107"/>
      <c r="C105" s="107"/>
      <c r="D105" s="108"/>
      <c r="E105" s="108"/>
      <c r="F105" s="137"/>
      <c r="G105" s="137"/>
      <c r="H105" s="255"/>
      <c r="I105" s="255"/>
      <c r="J105" s="103"/>
      <c r="K105" s="103"/>
      <c r="L105" s="137"/>
      <c r="M105" s="255"/>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5" thickBot="1" x14ac:dyDescent="0.3">
      <c r="A106" s="85">
        <f t="shared" si="29"/>
        <v>104</v>
      </c>
      <c r="B106" s="107"/>
      <c r="C106" s="107"/>
      <c r="D106" s="108"/>
      <c r="E106" s="108"/>
      <c r="F106" s="137"/>
      <c r="G106" s="137"/>
      <c r="H106" s="255"/>
      <c r="I106" s="255"/>
      <c r="J106" s="103"/>
      <c r="K106" s="103" t="s">
        <v>1932</v>
      </c>
      <c r="L106" s="137"/>
      <c r="M106" s="255"/>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5" thickBot="1" x14ac:dyDescent="0.3">
      <c r="A107" s="85">
        <f t="shared" si="29"/>
        <v>105</v>
      </c>
      <c r="B107" s="107"/>
      <c r="C107" s="107"/>
      <c r="D107" s="108"/>
      <c r="E107" s="108"/>
      <c r="F107" s="137"/>
      <c r="G107" s="137"/>
      <c r="H107" s="255"/>
      <c r="I107" s="255"/>
      <c r="J107" s="103"/>
      <c r="K107" s="103" t="s">
        <v>1933</v>
      </c>
      <c r="L107" s="137"/>
      <c r="M107" s="255"/>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5" thickBot="1" x14ac:dyDescent="0.3">
      <c r="A108" s="85">
        <f t="shared" si="29"/>
        <v>106</v>
      </c>
      <c r="B108" s="107"/>
      <c r="C108" s="107"/>
      <c r="D108" s="108"/>
      <c r="E108" s="108"/>
      <c r="F108" s="137"/>
      <c r="G108" s="137"/>
      <c r="H108" s="255"/>
      <c r="I108" s="255"/>
      <c r="J108" s="103"/>
      <c r="K108" s="103"/>
      <c r="L108" s="137"/>
      <c r="M108" s="255"/>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5" thickBot="1" x14ac:dyDescent="0.3">
      <c r="A109" s="85">
        <f t="shared" si="29"/>
        <v>107</v>
      </c>
      <c r="B109" s="107"/>
      <c r="C109" s="107"/>
      <c r="D109" s="108"/>
      <c r="E109" s="108"/>
      <c r="F109" s="137"/>
      <c r="G109" s="137"/>
      <c r="H109" s="255"/>
      <c r="I109" s="255"/>
      <c r="J109" s="103" t="s">
        <v>1733</v>
      </c>
      <c r="K109" s="103" t="s">
        <v>1934</v>
      </c>
      <c r="L109" s="137"/>
      <c r="M109" s="255"/>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5" thickBot="1" x14ac:dyDescent="0.3">
      <c r="A110" s="85">
        <f t="shared" si="29"/>
        <v>108</v>
      </c>
      <c r="B110" s="107"/>
      <c r="C110" s="107"/>
      <c r="D110" s="108"/>
      <c r="E110" s="108"/>
      <c r="F110" s="137"/>
      <c r="G110" s="137"/>
      <c r="H110" s="255"/>
      <c r="I110" s="255"/>
      <c r="J110" s="103" t="s">
        <v>1734</v>
      </c>
      <c r="K110" s="103" t="s">
        <v>1935</v>
      </c>
      <c r="L110" s="137"/>
      <c r="M110" s="255"/>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5" thickBot="1" x14ac:dyDescent="0.3">
      <c r="A111" s="85">
        <f t="shared" si="29"/>
        <v>109</v>
      </c>
      <c r="B111" s="107"/>
      <c r="C111" s="107"/>
      <c r="D111" s="108"/>
      <c r="E111" s="108"/>
      <c r="F111" s="137"/>
      <c r="G111" s="137"/>
      <c r="H111" s="255"/>
      <c r="I111" s="255"/>
      <c r="J111" s="103" t="s">
        <v>1735</v>
      </c>
      <c r="K111" s="103" t="s">
        <v>1936</v>
      </c>
      <c r="L111" s="137"/>
      <c r="M111" s="255"/>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5" thickBot="1" x14ac:dyDescent="0.3">
      <c r="A112" s="85">
        <f t="shared" si="29"/>
        <v>110</v>
      </c>
      <c r="B112" s="107"/>
      <c r="C112" s="107"/>
      <c r="D112" s="108"/>
      <c r="E112" s="108"/>
      <c r="F112" s="137"/>
      <c r="G112" s="137"/>
      <c r="H112" s="255"/>
      <c r="I112" s="255"/>
      <c r="J112" s="103" t="s">
        <v>1736</v>
      </c>
      <c r="K112" s="103" t="s">
        <v>1937</v>
      </c>
      <c r="L112" s="137"/>
      <c r="M112" s="255"/>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5" thickBot="1" x14ac:dyDescent="0.3">
      <c r="A113" s="85">
        <f t="shared" si="29"/>
        <v>111</v>
      </c>
      <c r="B113" s="107"/>
      <c r="C113" s="107"/>
      <c r="D113" s="108"/>
      <c r="E113" s="108"/>
      <c r="F113" s="137"/>
      <c r="G113" s="137"/>
      <c r="H113" s="255"/>
      <c r="I113" s="255"/>
      <c r="J113" s="103" t="s">
        <v>1737</v>
      </c>
      <c r="K113" s="103" t="s">
        <v>1938</v>
      </c>
      <c r="L113" s="137"/>
      <c r="M113" s="255"/>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5" thickBot="1" x14ac:dyDescent="0.3">
      <c r="A114" s="85">
        <f t="shared" si="29"/>
        <v>112</v>
      </c>
      <c r="B114" s="107"/>
      <c r="C114" s="107"/>
      <c r="D114" s="108"/>
      <c r="E114" s="108"/>
      <c r="F114" s="137"/>
      <c r="G114" s="137"/>
      <c r="H114" s="255"/>
      <c r="I114" s="255"/>
      <c r="J114" s="103" t="s">
        <v>1738</v>
      </c>
      <c r="K114" s="103" t="s">
        <v>1939</v>
      </c>
      <c r="L114" s="137"/>
      <c r="M114" s="255"/>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5" thickBot="1" x14ac:dyDescent="0.3">
      <c r="A115" s="85">
        <f t="shared" si="29"/>
        <v>113</v>
      </c>
      <c r="B115" s="107"/>
      <c r="C115" s="107"/>
      <c r="D115" s="108"/>
      <c r="E115" s="108"/>
      <c r="F115" s="137"/>
      <c r="G115" s="137"/>
      <c r="H115" s="255"/>
      <c r="I115" s="255"/>
      <c r="J115" s="103" t="s">
        <v>1739</v>
      </c>
      <c r="K115" s="103" t="s">
        <v>1940</v>
      </c>
      <c r="L115" s="137"/>
      <c r="M115" s="255"/>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5" thickBot="1" x14ac:dyDescent="0.3">
      <c r="A116" s="85">
        <f t="shared" si="29"/>
        <v>114</v>
      </c>
      <c r="B116" s="107"/>
      <c r="C116" s="107"/>
      <c r="D116" s="108"/>
      <c r="E116" s="108"/>
      <c r="F116" s="137"/>
      <c r="G116" s="137"/>
      <c r="H116" s="255"/>
      <c r="I116" s="255"/>
      <c r="J116" s="103" t="s">
        <v>1740</v>
      </c>
      <c r="K116" s="103" t="s">
        <v>1941</v>
      </c>
      <c r="L116" s="137"/>
      <c r="M116" s="255"/>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5" thickBot="1" x14ac:dyDescent="0.3">
      <c r="A117" s="85">
        <f t="shared" si="29"/>
        <v>115</v>
      </c>
      <c r="B117" s="107"/>
      <c r="C117" s="107"/>
      <c r="D117" s="108"/>
      <c r="E117" s="108"/>
      <c r="F117" s="137"/>
      <c r="G117" s="137"/>
      <c r="H117" s="255"/>
      <c r="I117" s="255"/>
      <c r="J117" s="103" t="s">
        <v>1741</v>
      </c>
      <c r="K117" s="103" t="s">
        <v>1942</v>
      </c>
      <c r="L117" s="137"/>
      <c r="M117" s="255"/>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5" thickBot="1" x14ac:dyDescent="0.3">
      <c r="A118" s="85">
        <f t="shared" si="29"/>
        <v>116</v>
      </c>
      <c r="B118" s="107"/>
      <c r="C118" s="107"/>
      <c r="D118" s="108"/>
      <c r="E118" s="108"/>
      <c r="F118" s="137"/>
      <c r="G118" s="137"/>
      <c r="H118" s="255"/>
      <c r="I118" s="255"/>
      <c r="J118" s="103" t="s">
        <v>1742</v>
      </c>
      <c r="K118" s="103" t="s">
        <v>1943</v>
      </c>
      <c r="L118" s="137"/>
      <c r="M118" s="255"/>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5" thickBot="1" x14ac:dyDescent="0.3">
      <c r="A119" s="85">
        <v>122</v>
      </c>
      <c r="B119" s="107"/>
      <c r="C119" s="107"/>
      <c r="D119" s="108"/>
      <c r="E119" s="108"/>
      <c r="F119" s="137"/>
      <c r="G119" s="137"/>
      <c r="H119" s="255"/>
      <c r="I119" s="255"/>
      <c r="J119" s="103"/>
      <c r="K119" s="103"/>
      <c r="L119" s="137"/>
      <c r="M119" s="255"/>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5" thickBot="1" x14ac:dyDescent="0.3">
      <c r="A120" s="85">
        <f t="shared" si="29"/>
        <v>123</v>
      </c>
      <c r="B120" s="107"/>
      <c r="C120" s="107"/>
      <c r="D120" s="108"/>
      <c r="E120" s="108"/>
      <c r="F120" s="137"/>
      <c r="G120" s="137"/>
      <c r="H120" s="255"/>
      <c r="I120" s="255"/>
      <c r="J120" s="103"/>
      <c r="K120" s="103"/>
      <c r="L120" s="137"/>
      <c r="M120" s="255"/>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5" thickBot="1" x14ac:dyDescent="0.3">
      <c r="A121" s="85">
        <f t="shared" si="29"/>
        <v>124</v>
      </c>
      <c r="B121" s="107"/>
      <c r="C121" s="107"/>
      <c r="D121" s="108"/>
      <c r="E121" s="108"/>
      <c r="F121" s="137"/>
      <c r="G121" s="137"/>
      <c r="H121" s="255"/>
      <c r="I121" s="255"/>
      <c r="J121" s="103"/>
      <c r="K121" s="103"/>
      <c r="L121" s="137"/>
      <c r="M121" s="255"/>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5" thickBot="1" x14ac:dyDescent="0.3">
      <c r="A122" s="85">
        <f t="shared" si="29"/>
        <v>125</v>
      </c>
      <c r="B122" s="107"/>
      <c r="C122" s="107"/>
      <c r="D122" s="108"/>
      <c r="E122" s="108"/>
      <c r="F122" s="137"/>
      <c r="G122" s="137"/>
      <c r="H122" s="255"/>
      <c r="I122" s="255"/>
      <c r="J122" s="103"/>
      <c r="K122" s="103"/>
      <c r="L122" s="137"/>
      <c r="M122" s="255"/>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5" thickBot="1" x14ac:dyDescent="0.3">
      <c r="A123" s="85">
        <f t="shared" si="29"/>
        <v>126</v>
      </c>
      <c r="B123" s="107"/>
      <c r="C123" s="107"/>
      <c r="D123" s="108"/>
      <c r="E123" s="108"/>
      <c r="F123" s="137"/>
      <c r="G123" s="137"/>
      <c r="H123" s="255"/>
      <c r="I123" s="255"/>
      <c r="J123" s="103" t="s">
        <v>1743</v>
      </c>
      <c r="K123" s="103" t="s">
        <v>1944</v>
      </c>
      <c r="L123" s="137"/>
      <c r="M123" s="255"/>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5" thickBot="1" x14ac:dyDescent="0.3">
      <c r="A124" s="85">
        <f t="shared" si="29"/>
        <v>127</v>
      </c>
      <c r="B124" s="107"/>
      <c r="C124" s="107"/>
      <c r="D124" s="108"/>
      <c r="E124" s="108"/>
      <c r="F124" s="137"/>
      <c r="G124" s="137"/>
      <c r="H124" s="255"/>
      <c r="I124" s="255"/>
      <c r="J124" s="103" t="s">
        <v>1744</v>
      </c>
      <c r="K124" s="103" t="s">
        <v>1945</v>
      </c>
      <c r="L124" s="137"/>
      <c r="M124" s="255"/>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5" thickBot="1" x14ac:dyDescent="0.3">
      <c r="A125" s="85">
        <f t="shared" si="29"/>
        <v>128</v>
      </c>
      <c r="B125" s="107"/>
      <c r="C125" s="107"/>
      <c r="D125" s="108"/>
      <c r="E125" s="108"/>
      <c r="F125" s="137"/>
      <c r="G125" s="137"/>
      <c r="H125" s="255"/>
      <c r="I125" s="255"/>
      <c r="J125" s="103"/>
      <c r="K125" s="103"/>
      <c r="L125" s="137"/>
      <c r="M125" s="255"/>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5" thickBot="1" x14ac:dyDescent="0.3">
      <c r="A126" s="85">
        <f t="shared" si="29"/>
        <v>129</v>
      </c>
      <c r="B126" s="107"/>
      <c r="C126" s="107"/>
      <c r="D126" s="108"/>
      <c r="E126" s="108"/>
      <c r="F126" s="137"/>
      <c r="G126" s="137"/>
      <c r="H126" s="255"/>
      <c r="I126" s="255"/>
      <c r="J126" s="103"/>
      <c r="K126" s="103"/>
      <c r="L126" s="137"/>
      <c r="M126" s="255"/>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5" thickBot="1" x14ac:dyDescent="0.3">
      <c r="A127" s="85">
        <f t="shared" si="29"/>
        <v>130</v>
      </c>
      <c r="B127" s="107"/>
      <c r="C127" s="107"/>
      <c r="D127" s="108"/>
      <c r="E127" s="108"/>
      <c r="F127" s="137"/>
      <c r="G127" s="137"/>
      <c r="H127" s="255"/>
      <c r="I127" s="255"/>
      <c r="J127" s="103"/>
      <c r="K127" s="103"/>
      <c r="L127" s="137"/>
      <c r="M127" s="255"/>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5" thickBot="1" x14ac:dyDescent="0.3">
      <c r="A128" s="85">
        <f t="shared" si="29"/>
        <v>131</v>
      </c>
      <c r="B128" s="107"/>
      <c r="C128" s="107"/>
      <c r="D128" s="108"/>
      <c r="E128" s="108"/>
      <c r="F128" s="137"/>
      <c r="G128" s="137"/>
      <c r="H128" s="255"/>
      <c r="I128" s="255"/>
      <c r="J128" s="103"/>
      <c r="K128" s="103"/>
      <c r="L128" s="137"/>
      <c r="M128" s="255"/>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5" thickBot="1" x14ac:dyDescent="0.3">
      <c r="A129" s="85">
        <f t="shared" si="29"/>
        <v>132</v>
      </c>
      <c r="B129" s="107"/>
      <c r="C129" s="107"/>
      <c r="D129" s="108"/>
      <c r="E129" s="108"/>
      <c r="F129" s="137"/>
      <c r="G129" s="137"/>
      <c r="H129" s="255"/>
      <c r="I129" s="255"/>
      <c r="J129" s="103"/>
      <c r="K129" s="103" t="s">
        <v>1946</v>
      </c>
      <c r="L129" s="137" t="s">
        <v>2060</v>
      </c>
      <c r="M129" s="255"/>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5" thickBot="1" x14ac:dyDescent="0.3">
      <c r="A130" s="85">
        <f t="shared" si="29"/>
        <v>133</v>
      </c>
      <c r="B130" s="107"/>
      <c r="C130" s="107"/>
      <c r="D130" s="108"/>
      <c r="E130" s="108"/>
      <c r="F130" s="137"/>
      <c r="G130" s="137"/>
      <c r="H130" s="255"/>
      <c r="I130" s="255"/>
      <c r="J130" s="103" t="s">
        <v>1710</v>
      </c>
      <c r="K130" s="103" t="s">
        <v>1910</v>
      </c>
      <c r="L130" s="137"/>
      <c r="M130" s="255"/>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5" thickBot="1" x14ac:dyDescent="0.3">
      <c r="A131" s="85">
        <f t="shared" si="29"/>
        <v>134</v>
      </c>
      <c r="B131" s="102"/>
      <c r="C131" s="102"/>
      <c r="D131" s="104"/>
      <c r="E131" s="104"/>
      <c r="F131" s="137"/>
      <c r="G131" s="137"/>
      <c r="H131" s="255"/>
      <c r="I131" s="255"/>
      <c r="J131" s="103"/>
      <c r="K131" s="103"/>
      <c r="L131" s="137"/>
      <c r="M131" s="255"/>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5" thickBot="1" x14ac:dyDescent="0.3">
      <c r="A132" s="85">
        <f t="shared" si="29"/>
        <v>135</v>
      </c>
      <c r="B132" s="102"/>
      <c r="C132" s="102"/>
      <c r="D132" s="104"/>
      <c r="E132" s="104"/>
      <c r="F132" s="137"/>
      <c r="G132" s="137"/>
      <c r="H132" s="255"/>
      <c r="I132" s="255"/>
      <c r="J132" s="103"/>
      <c r="K132" s="103"/>
      <c r="L132" s="137"/>
      <c r="M132" s="255"/>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5" thickBot="1" x14ac:dyDescent="0.3">
      <c r="A133" s="85">
        <f t="shared" si="29"/>
        <v>136</v>
      </c>
      <c r="B133" s="102"/>
      <c r="C133" s="102"/>
      <c r="D133" s="104"/>
      <c r="E133" s="104"/>
      <c r="F133" s="137"/>
      <c r="G133" s="137"/>
      <c r="H133" s="255"/>
      <c r="I133" s="255"/>
      <c r="J133" s="103"/>
      <c r="K133" s="103"/>
      <c r="L133" s="137"/>
      <c r="M133" s="255"/>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5" thickBot="1" x14ac:dyDescent="0.3">
      <c r="A134" s="85">
        <f t="shared" ref="A134:A197" si="44">+A133+1</f>
        <v>137</v>
      </c>
      <c r="B134" s="102"/>
      <c r="C134" s="102"/>
      <c r="D134" s="104"/>
      <c r="E134" s="104"/>
      <c r="F134" s="137"/>
      <c r="G134" s="137"/>
      <c r="H134" s="255"/>
      <c r="I134" s="255"/>
      <c r="J134" s="103"/>
      <c r="K134" s="103"/>
      <c r="L134" s="137"/>
      <c r="M134" s="255"/>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5" thickBot="1" x14ac:dyDescent="0.3">
      <c r="A135" s="85">
        <f t="shared" si="44"/>
        <v>138</v>
      </c>
      <c r="B135" s="102"/>
      <c r="C135" s="102"/>
      <c r="D135" s="104"/>
      <c r="E135" s="104"/>
      <c r="F135" s="137"/>
      <c r="G135" s="137"/>
      <c r="H135" s="255"/>
      <c r="I135" s="255"/>
      <c r="J135" s="103"/>
      <c r="K135" s="103"/>
      <c r="L135" s="137"/>
      <c r="M135" s="255"/>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5" thickBot="1" x14ac:dyDescent="0.3">
      <c r="A136" s="85">
        <f t="shared" si="44"/>
        <v>139</v>
      </c>
      <c r="B136" s="102"/>
      <c r="C136" s="102"/>
      <c r="D136" s="104"/>
      <c r="E136" s="104"/>
      <c r="F136" s="137"/>
      <c r="G136" s="137"/>
      <c r="H136" s="255"/>
      <c r="I136" s="255"/>
      <c r="J136" s="103"/>
      <c r="K136" s="103"/>
      <c r="L136" s="137"/>
      <c r="M136" s="255"/>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5" thickBot="1" x14ac:dyDescent="0.3">
      <c r="A137" s="85">
        <f t="shared" si="44"/>
        <v>140</v>
      </c>
      <c r="B137" s="102"/>
      <c r="C137" s="102"/>
      <c r="D137" s="104"/>
      <c r="E137" s="104"/>
      <c r="F137" s="137"/>
      <c r="G137" s="137"/>
      <c r="H137" s="255"/>
      <c r="I137" s="255"/>
      <c r="J137" s="103"/>
      <c r="K137" s="103"/>
      <c r="L137" s="137"/>
      <c r="M137" s="255"/>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5" thickBot="1" x14ac:dyDescent="0.3">
      <c r="A138" s="85">
        <f t="shared" si="44"/>
        <v>141</v>
      </c>
      <c r="B138" s="102"/>
      <c r="C138" s="102"/>
      <c r="D138" s="104"/>
      <c r="E138" s="104"/>
      <c r="F138" s="137"/>
      <c r="G138" s="137"/>
      <c r="H138" s="255"/>
      <c r="I138" s="255"/>
      <c r="J138" s="103"/>
      <c r="K138" s="103"/>
      <c r="L138" s="137"/>
      <c r="M138" s="255"/>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5" thickBot="1" x14ac:dyDescent="0.3">
      <c r="A139" s="85">
        <f t="shared" si="44"/>
        <v>142</v>
      </c>
      <c r="B139" s="102"/>
      <c r="C139" s="102"/>
      <c r="D139" s="104"/>
      <c r="E139" s="104"/>
      <c r="F139" s="137"/>
      <c r="G139" s="137"/>
      <c r="H139" s="255"/>
      <c r="I139" s="255"/>
      <c r="J139" s="103"/>
      <c r="K139" s="103"/>
      <c r="L139" s="137"/>
      <c r="M139" s="255"/>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5" thickBot="1" x14ac:dyDescent="0.3">
      <c r="A140" s="85">
        <f t="shared" si="44"/>
        <v>143</v>
      </c>
      <c r="B140" s="102"/>
      <c r="C140" s="102"/>
      <c r="D140" s="104"/>
      <c r="E140" s="104"/>
      <c r="F140" s="137"/>
      <c r="G140" s="137"/>
      <c r="H140" s="255"/>
      <c r="I140" s="255"/>
      <c r="J140" s="103"/>
      <c r="K140" s="103"/>
      <c r="L140" s="137"/>
      <c r="M140" s="255"/>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5" thickBot="1" x14ac:dyDescent="0.3">
      <c r="A141" s="85">
        <f t="shared" si="44"/>
        <v>144</v>
      </c>
      <c r="B141" s="102"/>
      <c r="C141" s="102"/>
      <c r="D141" s="104"/>
      <c r="E141" s="104"/>
      <c r="F141" s="137"/>
      <c r="G141" s="137"/>
      <c r="H141" s="255"/>
      <c r="I141" s="255"/>
      <c r="J141" s="103"/>
      <c r="K141" s="103"/>
      <c r="L141" s="137"/>
      <c r="M141" s="255"/>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5" thickBot="1" x14ac:dyDescent="0.3">
      <c r="A142" s="85">
        <f t="shared" si="44"/>
        <v>145</v>
      </c>
      <c r="B142" s="102"/>
      <c r="C142" s="102"/>
      <c r="D142" s="104"/>
      <c r="E142" s="104"/>
      <c r="F142" s="137"/>
      <c r="G142" s="137"/>
      <c r="H142" s="255"/>
      <c r="I142" s="255"/>
      <c r="J142" s="103"/>
      <c r="K142" s="103"/>
      <c r="L142" s="137"/>
      <c r="M142" s="255"/>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5" thickBot="1" x14ac:dyDescent="0.3">
      <c r="A143" s="85">
        <f t="shared" si="44"/>
        <v>146</v>
      </c>
      <c r="B143" s="102"/>
      <c r="C143" s="102"/>
      <c r="D143" s="104"/>
      <c r="E143" s="104"/>
      <c r="F143" s="137"/>
      <c r="G143" s="137"/>
      <c r="H143" s="255"/>
      <c r="I143" s="255"/>
      <c r="J143" s="103"/>
      <c r="K143" s="103"/>
      <c r="L143" s="137"/>
      <c r="M143" s="255"/>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5" thickBot="1" x14ac:dyDescent="0.3">
      <c r="A144" s="85">
        <f t="shared" si="44"/>
        <v>147</v>
      </c>
      <c r="B144" s="102"/>
      <c r="C144" s="102"/>
      <c r="D144" s="104"/>
      <c r="E144" s="104"/>
      <c r="F144" s="137"/>
      <c r="G144" s="137"/>
      <c r="H144" s="255"/>
      <c r="I144" s="255"/>
      <c r="J144" s="103"/>
      <c r="K144" s="103"/>
      <c r="L144" s="137"/>
      <c r="M144" s="255"/>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5" thickBot="1" x14ac:dyDescent="0.3">
      <c r="A145" s="85">
        <f t="shared" si="44"/>
        <v>148</v>
      </c>
      <c r="B145" s="102"/>
      <c r="C145" s="102"/>
      <c r="D145" s="104"/>
      <c r="E145" s="104"/>
      <c r="F145" s="137"/>
      <c r="G145" s="137"/>
      <c r="H145" s="255"/>
      <c r="I145" s="255"/>
      <c r="J145" s="103"/>
      <c r="K145" s="103"/>
      <c r="L145" s="137"/>
      <c r="M145" s="255"/>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5" thickBot="1" x14ac:dyDescent="0.3">
      <c r="A146" s="85">
        <f t="shared" si="44"/>
        <v>149</v>
      </c>
      <c r="B146" s="102"/>
      <c r="C146" s="102"/>
      <c r="D146" s="104"/>
      <c r="E146" s="104"/>
      <c r="F146" s="137"/>
      <c r="G146" s="137"/>
      <c r="H146" s="255"/>
      <c r="I146" s="255"/>
      <c r="J146" s="103"/>
      <c r="K146" s="103"/>
      <c r="L146" s="137"/>
      <c r="M146" s="255"/>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5" thickBot="1" x14ac:dyDescent="0.3">
      <c r="A147" s="85">
        <f t="shared" si="44"/>
        <v>150</v>
      </c>
      <c r="B147" s="102"/>
      <c r="C147" s="102"/>
      <c r="D147" s="104"/>
      <c r="E147" s="104"/>
      <c r="F147" s="137"/>
      <c r="G147" s="137"/>
      <c r="H147" s="255"/>
      <c r="I147" s="255"/>
      <c r="J147" s="103"/>
      <c r="K147" s="103"/>
      <c r="L147" s="137"/>
      <c r="M147" s="255"/>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5" thickBot="1" x14ac:dyDescent="0.3">
      <c r="A148" s="85">
        <f t="shared" si="44"/>
        <v>151</v>
      </c>
      <c r="B148" s="102"/>
      <c r="C148" s="102"/>
      <c r="D148" s="104"/>
      <c r="E148" s="104"/>
      <c r="F148" s="137"/>
      <c r="G148" s="137"/>
      <c r="H148" s="255"/>
      <c r="I148" s="255"/>
      <c r="J148" s="103"/>
      <c r="K148" s="103"/>
      <c r="L148" s="137"/>
      <c r="M148" s="255"/>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5" thickBot="1" x14ac:dyDescent="0.3">
      <c r="A149" s="85">
        <f t="shared" si="44"/>
        <v>152</v>
      </c>
      <c r="B149" s="102"/>
      <c r="C149" s="102"/>
      <c r="D149" s="104"/>
      <c r="E149" s="104"/>
      <c r="F149" s="137"/>
      <c r="G149" s="137"/>
      <c r="H149" s="255"/>
      <c r="I149" s="255"/>
      <c r="J149" s="103"/>
      <c r="K149" s="103"/>
      <c r="L149" s="137"/>
      <c r="M149" s="255"/>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5" thickBot="1" x14ac:dyDescent="0.3">
      <c r="A150" s="85">
        <f t="shared" si="44"/>
        <v>153</v>
      </c>
      <c r="B150" s="102"/>
      <c r="C150" s="102"/>
      <c r="D150" s="104"/>
      <c r="E150" s="104"/>
      <c r="F150" s="137"/>
      <c r="G150" s="137"/>
      <c r="H150" s="255"/>
      <c r="I150" s="255"/>
      <c r="J150" s="103"/>
      <c r="K150" s="103"/>
      <c r="L150" s="137"/>
      <c r="M150" s="255"/>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5" thickBot="1" x14ac:dyDescent="0.3">
      <c r="A151" s="85">
        <f t="shared" si="44"/>
        <v>154</v>
      </c>
      <c r="B151" s="102"/>
      <c r="C151" s="102"/>
      <c r="D151" s="104"/>
      <c r="E151" s="104"/>
      <c r="F151" s="137"/>
      <c r="G151" s="137"/>
      <c r="H151" s="255"/>
      <c r="I151" s="255"/>
      <c r="J151" s="103"/>
      <c r="K151" s="103"/>
      <c r="L151" s="137"/>
      <c r="M151" s="255"/>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5" thickBot="1" x14ac:dyDescent="0.3">
      <c r="A152" s="85">
        <f t="shared" si="44"/>
        <v>155</v>
      </c>
      <c r="B152" s="102"/>
      <c r="C152" s="102"/>
      <c r="D152" s="104"/>
      <c r="E152" s="104"/>
      <c r="F152" s="137"/>
      <c r="G152" s="137"/>
      <c r="H152" s="255"/>
      <c r="I152" s="255"/>
      <c r="J152" s="103"/>
      <c r="K152" s="103"/>
      <c r="L152" s="137"/>
      <c r="M152" s="255"/>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5" thickBot="1" x14ac:dyDescent="0.3">
      <c r="A153" s="85">
        <f t="shared" si="44"/>
        <v>156</v>
      </c>
      <c r="B153" s="102"/>
      <c r="C153" s="102"/>
      <c r="D153" s="104"/>
      <c r="E153" s="104"/>
      <c r="F153" s="137"/>
      <c r="G153" s="137"/>
      <c r="H153" s="255"/>
      <c r="I153" s="255"/>
      <c r="J153" s="103"/>
      <c r="K153" s="103"/>
      <c r="L153" s="137"/>
      <c r="M153" s="255"/>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5" thickBot="1" x14ac:dyDescent="0.3">
      <c r="A154" s="85">
        <f t="shared" si="44"/>
        <v>157</v>
      </c>
      <c r="B154" s="102"/>
      <c r="C154" s="102"/>
      <c r="D154" s="104"/>
      <c r="E154" s="104"/>
      <c r="F154" s="137"/>
      <c r="G154" s="137"/>
      <c r="H154" s="255"/>
      <c r="I154" s="255"/>
      <c r="J154" s="103"/>
      <c r="K154" s="103"/>
      <c r="L154" s="137"/>
      <c r="M154" s="255"/>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5" thickBot="1" x14ac:dyDescent="0.3">
      <c r="A155" s="85">
        <f t="shared" si="44"/>
        <v>158</v>
      </c>
      <c r="B155" s="102"/>
      <c r="C155" s="102"/>
      <c r="D155" s="104"/>
      <c r="E155" s="104"/>
      <c r="F155" s="137"/>
      <c r="G155" s="137"/>
      <c r="H155" s="255"/>
      <c r="I155" s="255"/>
      <c r="J155" s="103"/>
      <c r="K155" s="103"/>
      <c r="L155" s="137"/>
      <c r="M155" s="255"/>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5" thickBot="1" x14ac:dyDescent="0.3">
      <c r="A156" s="85">
        <f t="shared" si="44"/>
        <v>159</v>
      </c>
      <c r="B156" s="102"/>
      <c r="C156" s="102"/>
      <c r="D156" s="104"/>
      <c r="E156" s="104"/>
      <c r="F156" s="137"/>
      <c r="G156" s="137"/>
      <c r="H156" s="255"/>
      <c r="I156" s="255"/>
      <c r="J156" s="103"/>
      <c r="K156" s="103"/>
      <c r="L156" s="137"/>
      <c r="M156" s="255"/>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5" thickBot="1" x14ac:dyDescent="0.3">
      <c r="A157" s="85">
        <f t="shared" si="44"/>
        <v>160</v>
      </c>
      <c r="B157" s="102"/>
      <c r="C157" s="102"/>
      <c r="D157" s="104"/>
      <c r="E157" s="104"/>
      <c r="F157" s="137"/>
      <c r="G157" s="137"/>
      <c r="H157" s="255"/>
      <c r="I157" s="255"/>
      <c r="J157" s="103"/>
      <c r="K157" s="103"/>
      <c r="L157" s="137"/>
      <c r="M157" s="255"/>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5" thickBot="1" x14ac:dyDescent="0.3">
      <c r="A158" s="85">
        <f t="shared" si="44"/>
        <v>161</v>
      </c>
      <c r="B158" s="102"/>
      <c r="C158" s="102"/>
      <c r="D158" s="104"/>
      <c r="E158" s="104"/>
      <c r="F158" s="137"/>
      <c r="G158" s="137"/>
      <c r="H158" s="255"/>
      <c r="I158" s="255"/>
      <c r="J158" s="103"/>
      <c r="K158" s="103"/>
      <c r="L158" s="137"/>
      <c r="M158" s="255"/>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5" thickBot="1" x14ac:dyDescent="0.3">
      <c r="A159" s="85">
        <f t="shared" si="44"/>
        <v>162</v>
      </c>
      <c r="B159" s="102"/>
      <c r="C159" s="102"/>
      <c r="D159" s="104"/>
      <c r="E159" s="104"/>
      <c r="F159" s="137"/>
      <c r="G159" s="137"/>
      <c r="H159" s="255"/>
      <c r="I159" s="255"/>
      <c r="J159" s="103"/>
      <c r="K159" s="103"/>
      <c r="L159" s="137"/>
      <c r="M159" s="255"/>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5" thickBot="1" x14ac:dyDescent="0.3">
      <c r="A160" s="85">
        <f t="shared" si="44"/>
        <v>163</v>
      </c>
      <c r="B160" s="102"/>
      <c r="C160" s="102"/>
      <c r="D160" s="104"/>
      <c r="E160" s="104"/>
      <c r="F160" s="137"/>
      <c r="G160" s="137"/>
      <c r="H160" s="255"/>
      <c r="I160" s="255"/>
      <c r="J160" s="103"/>
      <c r="K160" s="103"/>
      <c r="L160" s="137"/>
      <c r="M160" s="255"/>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5" thickBot="1" x14ac:dyDescent="0.3">
      <c r="A161" s="85">
        <f t="shared" si="44"/>
        <v>164</v>
      </c>
      <c r="B161" s="102"/>
      <c r="C161" s="102"/>
      <c r="D161" s="104"/>
      <c r="E161" s="104"/>
      <c r="F161" s="137"/>
      <c r="G161" s="137"/>
      <c r="H161" s="255"/>
      <c r="I161" s="255"/>
      <c r="J161" s="103"/>
      <c r="K161" s="103"/>
      <c r="L161" s="137"/>
      <c r="M161" s="255"/>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5" thickBot="1" x14ac:dyDescent="0.3">
      <c r="A162" s="85">
        <f t="shared" si="44"/>
        <v>165</v>
      </c>
      <c r="B162" s="102"/>
      <c r="C162" s="102"/>
      <c r="D162" s="104"/>
      <c r="E162" s="104"/>
      <c r="F162" s="137"/>
      <c r="G162" s="137"/>
      <c r="H162" s="255"/>
      <c r="I162" s="255"/>
      <c r="J162" s="103"/>
      <c r="K162" s="103"/>
      <c r="L162" s="137"/>
      <c r="M162" s="255"/>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5" thickBot="1" x14ac:dyDescent="0.3">
      <c r="A163" s="85">
        <f t="shared" si="44"/>
        <v>166</v>
      </c>
      <c r="B163" s="102"/>
      <c r="C163" s="102"/>
      <c r="D163" s="104"/>
      <c r="E163" s="104"/>
      <c r="F163" s="137"/>
      <c r="G163" s="137"/>
      <c r="H163" s="255"/>
      <c r="I163" s="255"/>
      <c r="J163" s="103"/>
      <c r="K163" s="103"/>
      <c r="L163" s="137"/>
      <c r="M163" s="255"/>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5" thickBot="1" x14ac:dyDescent="0.3">
      <c r="A164" s="85">
        <f t="shared" si="44"/>
        <v>167</v>
      </c>
      <c r="B164" s="102"/>
      <c r="C164" s="102"/>
      <c r="D164" s="104"/>
      <c r="E164" s="104"/>
      <c r="F164" s="137"/>
      <c r="G164" s="137"/>
      <c r="H164" s="255"/>
      <c r="I164" s="255"/>
      <c r="J164" s="103"/>
      <c r="K164" s="103"/>
      <c r="L164" s="137"/>
      <c r="M164" s="255"/>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5" thickBot="1" x14ac:dyDescent="0.3">
      <c r="A165" s="85">
        <f t="shared" si="44"/>
        <v>168</v>
      </c>
      <c r="B165" s="102"/>
      <c r="C165" s="102"/>
      <c r="D165" s="104"/>
      <c r="E165" s="104"/>
      <c r="F165" s="137"/>
      <c r="G165" s="137"/>
      <c r="H165" s="255"/>
      <c r="I165" s="255"/>
      <c r="J165" s="103"/>
      <c r="K165" s="103"/>
      <c r="L165" s="137"/>
      <c r="M165" s="255"/>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5" thickBot="1" x14ac:dyDescent="0.3">
      <c r="A166" s="85">
        <f t="shared" si="44"/>
        <v>169</v>
      </c>
      <c r="B166" s="102"/>
      <c r="C166" s="102"/>
      <c r="D166" s="104"/>
      <c r="E166" s="104"/>
      <c r="F166" s="137"/>
      <c r="G166" s="137"/>
      <c r="H166" s="255"/>
      <c r="I166" s="255"/>
      <c r="J166" s="103"/>
      <c r="K166" s="103"/>
      <c r="L166" s="137"/>
      <c r="M166" s="255"/>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5" thickBot="1" x14ac:dyDescent="0.3">
      <c r="A167" s="85">
        <f t="shared" si="44"/>
        <v>170</v>
      </c>
      <c r="B167" s="102"/>
      <c r="C167" s="102"/>
      <c r="D167" s="104"/>
      <c r="E167" s="104"/>
      <c r="F167" s="137"/>
      <c r="G167" s="137"/>
      <c r="H167" s="255"/>
      <c r="I167" s="255"/>
      <c r="J167" s="103"/>
      <c r="K167" s="103"/>
      <c r="L167" s="137"/>
      <c r="M167" s="255"/>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5" thickBot="1" x14ac:dyDescent="0.3">
      <c r="A168" s="85">
        <f t="shared" si="44"/>
        <v>171</v>
      </c>
      <c r="B168" s="102"/>
      <c r="C168" s="102"/>
      <c r="D168" s="104"/>
      <c r="E168" s="104"/>
      <c r="F168" s="137"/>
      <c r="G168" s="137"/>
      <c r="H168" s="255"/>
      <c r="I168" s="255"/>
      <c r="J168" s="103"/>
      <c r="K168" s="103"/>
      <c r="L168" s="137"/>
      <c r="M168" s="255"/>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5" thickBot="1" x14ac:dyDescent="0.3">
      <c r="A169" s="85">
        <f t="shared" si="44"/>
        <v>172</v>
      </c>
      <c r="B169" s="102"/>
      <c r="C169" s="102"/>
      <c r="D169" s="103"/>
      <c r="E169" s="104"/>
      <c r="F169" s="137"/>
      <c r="G169" s="137"/>
      <c r="H169" s="255"/>
      <c r="I169" s="255"/>
      <c r="J169" s="103"/>
      <c r="K169" s="103"/>
      <c r="L169" s="137"/>
      <c r="M169" s="255"/>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5" thickBot="1" x14ac:dyDescent="0.3">
      <c r="A170" s="85">
        <f t="shared" si="44"/>
        <v>173</v>
      </c>
      <c r="B170" s="102"/>
      <c r="C170" s="102"/>
      <c r="D170" s="104"/>
      <c r="E170" s="103"/>
      <c r="F170" s="137"/>
      <c r="G170" s="137"/>
      <c r="H170" s="255"/>
      <c r="I170" s="255"/>
      <c r="J170" s="103"/>
      <c r="K170" s="103"/>
      <c r="L170" s="137"/>
      <c r="M170" s="255"/>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5" thickBot="1" x14ac:dyDescent="0.3">
      <c r="A171" s="85">
        <f t="shared" si="44"/>
        <v>174</v>
      </c>
      <c r="B171" s="102"/>
      <c r="C171" s="102"/>
      <c r="D171" s="104"/>
      <c r="E171" s="104"/>
      <c r="F171" s="137"/>
      <c r="G171" s="137"/>
      <c r="H171" s="255"/>
      <c r="I171" s="255"/>
      <c r="J171" s="103"/>
      <c r="K171" s="103"/>
      <c r="L171" s="137"/>
      <c r="M171" s="255"/>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5" thickBot="1" x14ac:dyDescent="0.3">
      <c r="A172" s="85">
        <f t="shared" si="44"/>
        <v>175</v>
      </c>
      <c r="B172" s="102"/>
      <c r="C172" s="102"/>
      <c r="D172" s="104"/>
      <c r="E172" s="104"/>
      <c r="F172" s="137"/>
      <c r="G172" s="137"/>
      <c r="H172" s="255"/>
      <c r="I172" s="255"/>
      <c r="J172" s="103"/>
      <c r="K172" s="103"/>
      <c r="L172" s="137"/>
      <c r="M172" s="255"/>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5" thickBot="1" x14ac:dyDescent="0.3">
      <c r="A173" s="85">
        <f t="shared" si="44"/>
        <v>176</v>
      </c>
      <c r="B173" s="102"/>
      <c r="C173" s="102"/>
      <c r="D173" s="104"/>
      <c r="E173" s="104"/>
      <c r="F173" s="137"/>
      <c r="G173" s="137"/>
      <c r="H173" s="255"/>
      <c r="I173" s="255"/>
      <c r="J173" s="103"/>
      <c r="K173" s="103"/>
      <c r="L173" s="137"/>
      <c r="M173" s="255"/>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5" thickBot="1" x14ac:dyDescent="0.3">
      <c r="A174" s="85">
        <f t="shared" si="44"/>
        <v>177</v>
      </c>
      <c r="B174" s="102"/>
      <c r="C174" s="102"/>
      <c r="D174" s="99"/>
      <c r="E174" s="99"/>
      <c r="F174" s="137"/>
      <c r="G174" s="137"/>
      <c r="H174" s="255"/>
      <c r="I174" s="255"/>
      <c r="J174" s="103"/>
      <c r="K174" s="103"/>
      <c r="L174" s="137"/>
      <c r="M174" s="255"/>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5" thickBot="1" x14ac:dyDescent="0.3">
      <c r="A175" s="85">
        <f t="shared" si="44"/>
        <v>178</v>
      </c>
      <c r="B175" s="102"/>
      <c r="C175" s="102"/>
      <c r="D175" s="104"/>
      <c r="E175" s="104"/>
      <c r="F175" s="137"/>
      <c r="G175" s="137"/>
      <c r="H175" s="255"/>
      <c r="I175" s="255"/>
      <c r="J175" s="103"/>
      <c r="K175" s="103"/>
      <c r="L175" s="137"/>
      <c r="M175" s="255"/>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5" thickBot="1" x14ac:dyDescent="0.3">
      <c r="A176" s="85">
        <f t="shared" si="44"/>
        <v>179</v>
      </c>
      <c r="B176" s="102"/>
      <c r="C176" s="102"/>
      <c r="D176" s="104"/>
      <c r="E176" s="104"/>
      <c r="F176" s="137"/>
      <c r="G176" s="137"/>
      <c r="H176" s="255"/>
      <c r="I176" s="255"/>
      <c r="J176" s="103"/>
      <c r="K176" s="103"/>
      <c r="L176" s="137"/>
      <c r="M176" s="255"/>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5" thickBot="1" x14ac:dyDescent="0.3">
      <c r="A177" s="85">
        <f t="shared" si="44"/>
        <v>180</v>
      </c>
      <c r="B177" s="102"/>
      <c r="C177" s="102"/>
      <c r="D177" s="104"/>
      <c r="E177" s="104"/>
      <c r="F177" s="137"/>
      <c r="G177" s="137"/>
      <c r="H177" s="255"/>
      <c r="I177" s="255"/>
      <c r="J177" s="103"/>
      <c r="K177" s="103" t="s">
        <v>1947</v>
      </c>
      <c r="L177" s="137"/>
      <c r="M177" s="255"/>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5" thickBot="1" x14ac:dyDescent="0.3">
      <c r="A178" s="85">
        <f t="shared" si="44"/>
        <v>181</v>
      </c>
      <c r="B178" s="102"/>
      <c r="C178" s="102"/>
      <c r="D178" s="104"/>
      <c r="E178" s="104"/>
      <c r="F178" s="137"/>
      <c r="G178" s="137"/>
      <c r="H178" s="255"/>
      <c r="I178" s="255"/>
      <c r="J178" s="103"/>
      <c r="K178" s="103" t="s">
        <v>1948</v>
      </c>
      <c r="L178" s="137"/>
      <c r="M178" s="255"/>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5" thickBot="1" x14ac:dyDescent="0.3">
      <c r="A179" s="85">
        <f t="shared" si="44"/>
        <v>182</v>
      </c>
      <c r="B179" s="102"/>
      <c r="C179" s="102"/>
      <c r="D179" s="104"/>
      <c r="E179" s="104"/>
      <c r="F179" s="137"/>
      <c r="G179" s="137"/>
      <c r="H179" s="255"/>
      <c r="I179" s="255"/>
      <c r="J179" s="103"/>
      <c r="K179" s="103"/>
      <c r="L179" s="137"/>
      <c r="M179" s="255"/>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5" thickBot="1" x14ac:dyDescent="0.3">
      <c r="A180" s="85">
        <f t="shared" si="44"/>
        <v>183</v>
      </c>
      <c r="B180" s="102"/>
      <c r="C180" s="102"/>
      <c r="D180" s="104"/>
      <c r="E180" s="104"/>
      <c r="F180" s="137" t="s">
        <v>1494</v>
      </c>
      <c r="G180" s="137" t="s">
        <v>1493</v>
      </c>
      <c r="H180" s="255"/>
      <c r="I180" s="255"/>
      <c r="J180" s="103" t="s">
        <v>1745</v>
      </c>
      <c r="K180" s="103" t="s">
        <v>1949</v>
      </c>
      <c r="L180" s="137"/>
      <c r="M180" s="255"/>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5" thickBot="1" x14ac:dyDescent="0.3">
      <c r="A181" s="85">
        <f t="shared" si="44"/>
        <v>184</v>
      </c>
      <c r="B181" s="102"/>
      <c r="C181" s="102"/>
      <c r="D181" s="104"/>
      <c r="E181" s="104"/>
      <c r="F181" s="137"/>
      <c r="G181" s="137"/>
      <c r="H181" s="255"/>
      <c r="I181" s="255"/>
      <c r="J181" s="103"/>
      <c r="K181" s="103"/>
      <c r="L181" s="137"/>
      <c r="M181" s="255"/>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5" thickBot="1" x14ac:dyDescent="0.3">
      <c r="A182" s="85">
        <f t="shared" si="44"/>
        <v>185</v>
      </c>
      <c r="B182" s="102"/>
      <c r="C182" s="102"/>
      <c r="D182" s="104"/>
      <c r="E182" s="104"/>
      <c r="F182" s="137"/>
      <c r="G182" s="137"/>
      <c r="H182" s="255"/>
      <c r="I182" s="255"/>
      <c r="J182" s="103"/>
      <c r="K182" s="103"/>
      <c r="L182" s="137"/>
      <c r="M182" s="255"/>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5" thickBot="1" x14ac:dyDescent="0.3">
      <c r="A183" s="85">
        <f t="shared" si="44"/>
        <v>186</v>
      </c>
      <c r="B183" s="102"/>
      <c r="C183" s="102"/>
      <c r="D183" s="104"/>
      <c r="E183" s="104"/>
      <c r="F183" s="137"/>
      <c r="G183" s="137"/>
      <c r="H183" s="255"/>
      <c r="I183" s="255"/>
      <c r="J183" s="103"/>
      <c r="K183" s="103"/>
      <c r="L183" s="137"/>
      <c r="M183" s="255"/>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5" thickBot="1" x14ac:dyDescent="0.3">
      <c r="A184" s="85">
        <f t="shared" si="44"/>
        <v>187</v>
      </c>
      <c r="B184" s="102"/>
      <c r="C184" s="102" t="s">
        <v>1383</v>
      </c>
      <c r="D184" s="104"/>
      <c r="E184" s="100" t="s">
        <v>1384</v>
      </c>
      <c r="F184" s="137"/>
      <c r="G184" s="137"/>
      <c r="H184" s="255"/>
      <c r="I184" s="255"/>
      <c r="J184" s="103"/>
      <c r="K184" s="103"/>
      <c r="L184" s="137"/>
      <c r="M184" s="255"/>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5" thickBot="1" x14ac:dyDescent="0.3">
      <c r="A185" s="85">
        <f t="shared" si="44"/>
        <v>188</v>
      </c>
      <c r="B185" s="102"/>
      <c r="C185" s="102"/>
      <c r="D185" s="109" t="s">
        <v>1385</v>
      </c>
      <c r="E185" s="104"/>
      <c r="F185" s="137"/>
      <c r="G185" s="137"/>
      <c r="H185" s="255"/>
      <c r="I185" s="255"/>
      <c r="J185" s="103"/>
      <c r="K185" s="103"/>
      <c r="L185" s="137"/>
      <c r="M185" s="255"/>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5" thickBot="1" x14ac:dyDescent="0.3">
      <c r="A186" s="85">
        <f t="shared" si="44"/>
        <v>189</v>
      </c>
      <c r="B186" s="102"/>
      <c r="C186" s="102"/>
      <c r="D186" s="104"/>
      <c r="E186" s="104"/>
      <c r="F186" s="137"/>
      <c r="G186" s="137"/>
      <c r="H186" s="255"/>
      <c r="I186" s="255"/>
      <c r="J186" s="103"/>
      <c r="K186" s="103"/>
      <c r="L186" s="137"/>
      <c r="M186" s="255"/>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5" thickBot="1" x14ac:dyDescent="0.3">
      <c r="A187" s="85">
        <f t="shared" si="44"/>
        <v>190</v>
      </c>
      <c r="B187" s="102"/>
      <c r="C187" s="102"/>
      <c r="D187" s="104"/>
      <c r="E187" s="104"/>
      <c r="F187" s="137"/>
      <c r="G187" s="137"/>
      <c r="H187" s="255"/>
      <c r="I187" s="255"/>
      <c r="J187" s="103"/>
      <c r="K187" s="103"/>
      <c r="L187" s="137"/>
      <c r="M187" s="255"/>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5" thickBot="1" x14ac:dyDescent="0.3">
      <c r="A188" s="85">
        <f t="shared" si="44"/>
        <v>191</v>
      </c>
      <c r="B188" s="102"/>
      <c r="C188" s="102"/>
      <c r="D188" s="104"/>
      <c r="E188" s="104"/>
      <c r="F188" s="137"/>
      <c r="G188" s="137"/>
      <c r="H188" s="255"/>
      <c r="I188" s="255"/>
      <c r="J188" s="103"/>
      <c r="K188" s="103"/>
      <c r="L188" s="137"/>
      <c r="M188" s="255"/>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5" thickBot="1" x14ac:dyDescent="0.3">
      <c r="A189" s="85">
        <f t="shared" si="44"/>
        <v>192</v>
      </c>
      <c r="B189" s="102"/>
      <c r="C189" s="102"/>
      <c r="D189" s="104"/>
      <c r="E189" s="104"/>
      <c r="F189" s="137"/>
      <c r="G189" s="137"/>
      <c r="H189" s="255"/>
      <c r="I189" s="255"/>
      <c r="J189" s="103"/>
      <c r="K189" s="103"/>
      <c r="L189" s="137"/>
      <c r="M189" s="255"/>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5" thickBot="1" x14ac:dyDescent="0.3">
      <c r="A190" s="85">
        <f t="shared" si="44"/>
        <v>193</v>
      </c>
      <c r="B190" s="102"/>
      <c r="C190" s="102"/>
      <c r="D190" s="99"/>
      <c r="E190" s="104"/>
      <c r="F190" s="137"/>
      <c r="G190" s="137"/>
      <c r="H190" s="255"/>
      <c r="I190" s="255"/>
      <c r="J190" s="103"/>
      <c r="K190" s="103"/>
      <c r="L190" s="137"/>
      <c r="M190" s="255"/>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5" thickBot="1" x14ac:dyDescent="0.3">
      <c r="A191" s="85">
        <f t="shared" si="44"/>
        <v>194</v>
      </c>
      <c r="B191" s="102"/>
      <c r="C191" s="102"/>
      <c r="D191" s="104"/>
      <c r="E191" s="104"/>
      <c r="F191" s="137"/>
      <c r="G191" s="137"/>
      <c r="H191" s="255"/>
      <c r="I191" s="255"/>
      <c r="J191" s="103"/>
      <c r="K191" s="103"/>
      <c r="L191" s="137"/>
      <c r="M191" s="255"/>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5" thickBot="1" x14ac:dyDescent="0.3">
      <c r="A192" s="85">
        <f t="shared" si="44"/>
        <v>195</v>
      </c>
      <c r="B192" s="102"/>
      <c r="C192" s="102"/>
      <c r="D192" s="104"/>
      <c r="E192" s="104"/>
      <c r="F192" s="137"/>
      <c r="G192" s="137"/>
      <c r="H192" s="255"/>
      <c r="I192" s="255"/>
      <c r="J192" s="103"/>
      <c r="K192" s="103"/>
      <c r="L192" s="137"/>
      <c r="M192" s="255"/>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5" thickBot="1" x14ac:dyDescent="0.3">
      <c r="A193" s="85">
        <f t="shared" si="44"/>
        <v>196</v>
      </c>
      <c r="B193" s="102"/>
      <c r="C193" s="102"/>
      <c r="D193" s="104"/>
      <c r="E193" s="104"/>
      <c r="F193" s="137"/>
      <c r="G193" s="137"/>
      <c r="H193" s="255"/>
      <c r="I193" s="255"/>
      <c r="J193" s="103"/>
      <c r="K193" s="103"/>
      <c r="L193" s="137"/>
      <c r="M193" s="255"/>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5" thickBot="1" x14ac:dyDescent="0.3">
      <c r="A194" s="85">
        <f t="shared" si="44"/>
        <v>197</v>
      </c>
      <c r="B194" s="102"/>
      <c r="C194" s="102"/>
      <c r="D194" s="104"/>
      <c r="E194" s="104"/>
      <c r="F194" s="137"/>
      <c r="G194" s="137"/>
      <c r="H194" s="255"/>
      <c r="I194" s="255"/>
      <c r="J194" s="103"/>
      <c r="K194" s="103"/>
      <c r="L194" s="137"/>
      <c r="M194" s="255"/>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5" thickBot="1" x14ac:dyDescent="0.3">
      <c r="A195" s="85">
        <f t="shared" si="44"/>
        <v>198</v>
      </c>
      <c r="B195" s="102"/>
      <c r="C195" s="102"/>
      <c r="D195" s="104"/>
      <c r="E195" s="104"/>
      <c r="F195" s="137"/>
      <c r="G195" s="137"/>
      <c r="H195" s="255"/>
      <c r="I195" s="255"/>
      <c r="J195" s="103"/>
      <c r="K195" s="103"/>
      <c r="L195" s="137"/>
      <c r="M195" s="255"/>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5" thickBot="1" x14ac:dyDescent="0.3">
      <c r="A196" s="85">
        <f t="shared" si="44"/>
        <v>199</v>
      </c>
      <c r="B196" s="102"/>
      <c r="C196" s="102"/>
      <c r="D196" s="104"/>
      <c r="E196" s="104"/>
      <c r="F196" s="137"/>
      <c r="G196" s="137"/>
      <c r="H196" s="255"/>
      <c r="I196" s="255"/>
      <c r="J196" s="103"/>
      <c r="K196" s="103"/>
      <c r="L196" s="137"/>
      <c r="M196" s="255"/>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5" thickBot="1" x14ac:dyDescent="0.3">
      <c r="A197" s="85">
        <f t="shared" si="44"/>
        <v>200</v>
      </c>
      <c r="B197" s="102"/>
      <c r="C197" s="102"/>
      <c r="D197" s="104"/>
      <c r="E197" s="104"/>
      <c r="F197" s="137"/>
      <c r="G197" s="137"/>
      <c r="H197" s="255"/>
      <c r="I197" s="255"/>
      <c r="J197" s="103"/>
      <c r="K197" s="103"/>
      <c r="L197" s="137"/>
      <c r="M197" s="255"/>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5" thickBot="1" x14ac:dyDescent="0.3">
      <c r="A198" s="85">
        <f t="shared" ref="A198:A222" si="59">+A197+1</f>
        <v>201</v>
      </c>
      <c r="B198" s="102"/>
      <c r="C198" s="102"/>
      <c r="D198" s="104"/>
      <c r="E198" s="104"/>
      <c r="F198" s="137"/>
      <c r="G198" s="137"/>
      <c r="H198" s="255"/>
      <c r="I198" s="255"/>
      <c r="J198" s="103"/>
      <c r="K198" s="103"/>
      <c r="L198" s="137"/>
      <c r="M198" s="255"/>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5" thickBot="1" x14ac:dyDescent="0.3">
      <c r="A199" s="85">
        <f t="shared" si="59"/>
        <v>202</v>
      </c>
      <c r="B199" s="102"/>
      <c r="C199" s="102"/>
      <c r="D199" s="104"/>
      <c r="E199" s="104"/>
      <c r="F199" s="137"/>
      <c r="G199" s="137"/>
      <c r="H199" s="255"/>
      <c r="I199" s="255"/>
      <c r="J199" s="103"/>
      <c r="K199" s="103"/>
      <c r="L199" s="137"/>
      <c r="M199" s="255"/>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5" thickBot="1" x14ac:dyDescent="0.3">
      <c r="A200" s="85">
        <f t="shared" si="59"/>
        <v>203</v>
      </c>
      <c r="B200" s="102"/>
      <c r="C200" s="102"/>
      <c r="D200" s="104"/>
      <c r="E200" s="104"/>
      <c r="F200" s="137"/>
      <c r="G200" s="137"/>
      <c r="H200" s="255"/>
      <c r="I200" s="255"/>
      <c r="J200" s="103"/>
      <c r="K200" s="103"/>
      <c r="L200" s="137"/>
      <c r="M200" s="255"/>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5" thickBot="1" x14ac:dyDescent="0.3">
      <c r="A201" s="85">
        <f t="shared" si="59"/>
        <v>204</v>
      </c>
      <c r="B201" s="102"/>
      <c r="C201" s="102"/>
      <c r="D201" s="104"/>
      <c r="E201" s="104"/>
      <c r="F201" s="137"/>
      <c r="G201" s="137"/>
      <c r="H201" s="255"/>
      <c r="I201" s="255"/>
      <c r="J201" s="103"/>
      <c r="K201" s="103"/>
      <c r="L201" s="137"/>
      <c r="M201" s="255"/>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5" thickBot="1" x14ac:dyDescent="0.3">
      <c r="A202" s="85">
        <f t="shared" si="59"/>
        <v>205</v>
      </c>
      <c r="B202" s="102"/>
      <c r="C202" s="102"/>
      <c r="D202" s="104"/>
      <c r="E202" s="104"/>
      <c r="F202" s="137"/>
      <c r="G202" s="137"/>
      <c r="H202" s="255"/>
      <c r="I202" s="255"/>
      <c r="J202" s="103"/>
      <c r="K202" s="103"/>
      <c r="L202" s="137"/>
      <c r="M202" s="255"/>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5" thickBot="1" x14ac:dyDescent="0.3">
      <c r="A203" s="85">
        <f t="shared" si="59"/>
        <v>206</v>
      </c>
      <c r="B203" s="102"/>
      <c r="C203" s="102"/>
      <c r="D203" s="104"/>
      <c r="E203" s="104"/>
      <c r="F203" s="137"/>
      <c r="G203" s="137"/>
      <c r="H203" s="255"/>
      <c r="I203" s="255"/>
      <c r="J203" s="103"/>
      <c r="K203" s="103"/>
      <c r="L203" s="137"/>
      <c r="M203" s="255"/>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5" thickBot="1" x14ac:dyDescent="0.3">
      <c r="A204" s="85">
        <f t="shared" si="59"/>
        <v>207</v>
      </c>
      <c r="B204" s="102"/>
      <c r="C204" s="102"/>
      <c r="D204" s="104"/>
      <c r="E204" s="104"/>
      <c r="F204" s="137"/>
      <c r="G204" s="137"/>
      <c r="H204" s="255"/>
      <c r="I204" s="255"/>
      <c r="J204" s="103"/>
      <c r="K204" s="103"/>
      <c r="L204" s="137"/>
      <c r="M204" s="255"/>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5" thickBot="1" x14ac:dyDescent="0.3">
      <c r="A205" s="85">
        <f t="shared" si="59"/>
        <v>208</v>
      </c>
      <c r="B205" s="102"/>
      <c r="C205" s="102"/>
      <c r="D205" s="104"/>
      <c r="E205" s="104"/>
      <c r="F205" s="137"/>
      <c r="G205" s="137"/>
      <c r="H205" s="255"/>
      <c r="I205" s="255"/>
      <c r="J205" s="103"/>
      <c r="K205" s="103"/>
      <c r="L205" s="137"/>
      <c r="M205" s="255"/>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5" thickBot="1" x14ac:dyDescent="0.3">
      <c r="A206" s="85">
        <f t="shared" si="59"/>
        <v>209</v>
      </c>
      <c r="B206" s="102"/>
      <c r="C206" s="102"/>
      <c r="D206" s="104"/>
      <c r="E206" s="103"/>
      <c r="F206" s="137"/>
      <c r="G206" s="137"/>
      <c r="H206" s="255"/>
      <c r="I206" s="255"/>
      <c r="J206" s="103"/>
      <c r="K206" s="103"/>
      <c r="L206" s="137"/>
      <c r="M206" s="255"/>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5" thickBot="1" x14ac:dyDescent="0.3">
      <c r="A207" s="85">
        <f t="shared" si="59"/>
        <v>210</v>
      </c>
      <c r="B207" s="102"/>
      <c r="C207" s="102"/>
      <c r="D207" s="104"/>
      <c r="E207" s="104"/>
      <c r="F207" s="137"/>
      <c r="G207" s="137"/>
      <c r="H207" s="255"/>
      <c r="I207" s="255"/>
      <c r="J207" s="103"/>
      <c r="K207" s="103"/>
      <c r="L207" s="137"/>
      <c r="M207" s="255"/>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5" thickBot="1" x14ac:dyDescent="0.3">
      <c r="A208" s="85">
        <f t="shared" si="59"/>
        <v>211</v>
      </c>
      <c r="B208" s="102"/>
      <c r="C208" s="102"/>
      <c r="D208" s="104"/>
      <c r="E208" s="104"/>
      <c r="F208" s="137"/>
      <c r="G208" s="137"/>
      <c r="H208" s="255"/>
      <c r="I208" s="255"/>
      <c r="J208" s="103"/>
      <c r="K208" s="103"/>
      <c r="L208" s="137"/>
      <c r="M208" s="255"/>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5" thickBot="1" x14ac:dyDescent="0.3">
      <c r="A209" s="85">
        <f t="shared" si="59"/>
        <v>212</v>
      </c>
      <c r="B209" s="102"/>
      <c r="C209" s="102"/>
      <c r="D209" s="104"/>
      <c r="E209" s="104"/>
      <c r="F209" s="137"/>
      <c r="G209" s="137"/>
      <c r="H209" s="255"/>
      <c r="I209" s="255"/>
      <c r="J209" s="103"/>
      <c r="K209" s="103"/>
      <c r="L209" s="137"/>
      <c r="M209" s="255"/>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5" thickBot="1" x14ac:dyDescent="0.3">
      <c r="A210" s="85">
        <f t="shared" si="59"/>
        <v>213</v>
      </c>
      <c r="B210" s="102"/>
      <c r="C210" s="102"/>
      <c r="D210" s="104"/>
      <c r="E210" s="103"/>
      <c r="F210" s="137"/>
      <c r="G210" s="137"/>
      <c r="H210" s="255"/>
      <c r="I210" s="255"/>
      <c r="J210" s="103"/>
      <c r="K210" s="103"/>
      <c r="L210" s="137"/>
      <c r="M210" s="255"/>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5" thickBot="1" x14ac:dyDescent="0.3">
      <c r="A211" s="85">
        <f t="shared" si="59"/>
        <v>214</v>
      </c>
      <c r="B211" s="102"/>
      <c r="C211" s="102"/>
      <c r="D211" s="104"/>
      <c r="E211" s="104"/>
      <c r="F211" s="137"/>
      <c r="G211" s="137"/>
      <c r="H211" s="255"/>
      <c r="I211" s="255"/>
      <c r="J211" s="103" t="s">
        <v>818</v>
      </c>
      <c r="K211" s="103"/>
      <c r="L211" s="137"/>
      <c r="M211" s="255"/>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5" thickBot="1" x14ac:dyDescent="0.3">
      <c r="A212" s="85">
        <f t="shared" si="59"/>
        <v>215</v>
      </c>
      <c r="B212" s="102"/>
      <c r="C212" s="102"/>
      <c r="D212" s="104"/>
      <c r="E212" s="104"/>
      <c r="F212" s="137"/>
      <c r="G212" s="137"/>
      <c r="H212" s="255"/>
      <c r="I212" s="255"/>
      <c r="J212" s="103" t="s">
        <v>818</v>
      </c>
      <c r="K212" s="103"/>
      <c r="L212" s="137"/>
      <c r="M212" s="255"/>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5" thickBot="1" x14ac:dyDescent="0.3">
      <c r="A213" s="85">
        <f t="shared" si="59"/>
        <v>216</v>
      </c>
      <c r="B213" s="102"/>
      <c r="C213" s="102"/>
      <c r="D213" s="104"/>
      <c r="E213" s="104"/>
      <c r="F213" s="137"/>
      <c r="G213" s="137"/>
      <c r="H213" s="255"/>
      <c r="I213" s="255"/>
      <c r="J213" s="103"/>
      <c r="K213" s="103"/>
      <c r="L213" s="137"/>
      <c r="M213" s="255"/>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5" thickBot="1" x14ac:dyDescent="0.3">
      <c r="A214" s="85">
        <f t="shared" si="59"/>
        <v>217</v>
      </c>
      <c r="B214" s="102"/>
      <c r="C214" s="102"/>
      <c r="D214" s="104"/>
      <c r="E214" s="104"/>
      <c r="F214" s="137"/>
      <c r="G214" s="137"/>
      <c r="H214" s="255"/>
      <c r="I214" s="255"/>
      <c r="J214" s="103" t="s">
        <v>1746</v>
      </c>
      <c r="K214" s="103"/>
      <c r="L214" s="137"/>
      <c r="M214" s="255"/>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5" thickBot="1" x14ac:dyDescent="0.3">
      <c r="A215" s="85">
        <f t="shared" si="59"/>
        <v>218</v>
      </c>
      <c r="B215" s="102"/>
      <c r="C215" s="102"/>
      <c r="D215" s="104"/>
      <c r="E215" s="104"/>
      <c r="F215" s="137"/>
      <c r="G215" s="137"/>
      <c r="H215" s="255"/>
      <c r="I215" s="255"/>
      <c r="J215" s="103" t="s">
        <v>1746</v>
      </c>
      <c r="K215" s="103"/>
      <c r="L215" s="137"/>
      <c r="M215" s="255"/>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5" thickBot="1" x14ac:dyDescent="0.3">
      <c r="A216" s="85">
        <f t="shared" si="59"/>
        <v>219</v>
      </c>
      <c r="B216" s="102"/>
      <c r="C216" s="102"/>
      <c r="D216" s="104"/>
      <c r="E216" s="104"/>
      <c r="F216" s="137"/>
      <c r="G216" s="137"/>
      <c r="H216" s="255"/>
      <c r="I216" s="255"/>
      <c r="J216" s="103"/>
      <c r="K216" s="103"/>
      <c r="L216" s="137"/>
      <c r="M216" s="255"/>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5" thickBot="1" x14ac:dyDescent="0.3">
      <c r="A217" s="85">
        <f t="shared" si="59"/>
        <v>220</v>
      </c>
      <c r="B217" s="102"/>
      <c r="C217" s="102"/>
      <c r="D217" s="104"/>
      <c r="E217" s="104"/>
      <c r="F217" s="137"/>
      <c r="G217" s="137"/>
      <c r="H217" s="255"/>
      <c r="I217" s="255"/>
      <c r="J217" s="103"/>
      <c r="K217" s="103"/>
      <c r="L217" s="137"/>
      <c r="M217" s="255"/>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5" thickBot="1" x14ac:dyDescent="0.3">
      <c r="A218" s="85">
        <f t="shared" si="59"/>
        <v>221</v>
      </c>
      <c r="B218" s="102"/>
      <c r="C218" s="102"/>
      <c r="D218" s="104"/>
      <c r="E218" s="104"/>
      <c r="F218" s="137"/>
      <c r="G218" s="137"/>
      <c r="H218" s="255"/>
      <c r="I218" s="255"/>
      <c r="J218" s="103"/>
      <c r="K218" s="103"/>
      <c r="L218" s="137"/>
      <c r="M218" s="255"/>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5" thickBot="1" x14ac:dyDescent="0.3">
      <c r="A219" s="85">
        <f t="shared" si="59"/>
        <v>222</v>
      </c>
      <c r="B219" s="102"/>
      <c r="C219" s="102"/>
      <c r="D219" s="104"/>
      <c r="E219" s="104"/>
      <c r="F219" s="137"/>
      <c r="G219" s="137"/>
      <c r="H219" s="255"/>
      <c r="I219" s="255"/>
      <c r="J219" s="103"/>
      <c r="K219" s="103"/>
      <c r="L219" s="137"/>
      <c r="M219" s="255"/>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5" thickBot="1" x14ac:dyDescent="0.3">
      <c r="A220" s="85">
        <f t="shared" si="59"/>
        <v>223</v>
      </c>
      <c r="B220" s="102"/>
      <c r="C220" s="102"/>
      <c r="D220" s="104"/>
      <c r="E220" s="104"/>
      <c r="F220" s="137"/>
      <c r="G220" s="137"/>
      <c r="H220" s="255"/>
      <c r="I220" s="255"/>
      <c r="J220" s="103"/>
      <c r="K220" s="103"/>
      <c r="L220" s="137"/>
      <c r="M220" s="255"/>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5" thickBot="1" x14ac:dyDescent="0.3">
      <c r="A221" s="85">
        <f t="shared" si="59"/>
        <v>224</v>
      </c>
      <c r="B221" s="102"/>
      <c r="C221" s="102"/>
      <c r="D221" s="104"/>
      <c r="E221" s="104"/>
      <c r="F221" s="137"/>
      <c r="G221" s="137"/>
      <c r="H221" s="255"/>
      <c r="I221" s="255"/>
      <c r="J221" s="103"/>
      <c r="K221" s="103"/>
      <c r="L221" s="137"/>
      <c r="M221" s="255"/>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5" thickBot="1" x14ac:dyDescent="0.3">
      <c r="A222" s="85">
        <f t="shared" si="59"/>
        <v>225</v>
      </c>
      <c r="B222" s="102"/>
      <c r="C222" s="102"/>
      <c r="D222" s="104"/>
      <c r="E222" s="104"/>
      <c r="F222" s="137"/>
      <c r="G222" s="137"/>
      <c r="H222" s="255"/>
      <c r="I222" s="255"/>
      <c r="J222" s="103"/>
      <c r="K222" s="103"/>
      <c r="L222" s="137"/>
      <c r="M222" s="255"/>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11" customWidth="1"/>
    <col min="7" max="7" width="14.625" style="111" customWidth="1"/>
    <col min="8" max="8" width="17.5" style="111" customWidth="1"/>
    <col min="9" max="9" width="14.625" style="111" customWidth="1"/>
    <col min="10" max="10" width="17.5" style="111" customWidth="1"/>
    <col min="11" max="11" width="14.625" style="111" customWidth="1"/>
    <col min="12" max="13" width="15.875" style="111" customWidth="1"/>
    <col min="15" max="15" width="76.125" customWidth="1"/>
    <col min="16" max="16" width="70.625" customWidth="1"/>
    <col min="17" max="17" width="78.375" bestFit="1" customWidth="1"/>
    <col min="18" max="18" width="80.125" bestFit="1" customWidth="1"/>
    <col min="19" max="19" width="94.875" bestFit="1" customWidth="1"/>
    <col min="20" max="20" width="74.625" bestFit="1" customWidth="1"/>
    <col min="21" max="21" width="82.125" bestFit="1" customWidth="1"/>
    <col min="22" max="22" width="99.875" customWidth="1"/>
    <col min="23" max="23" width="80.875" bestFit="1" customWidth="1"/>
    <col min="24" max="26" width="99.875" customWidth="1"/>
    <col min="27" max="27" width="8.875" style="91"/>
    <col min="28" max="28" width="255.875" bestFit="1" customWidth="1"/>
    <col min="29" max="29" width="255.375" customWidth="1"/>
  </cols>
  <sheetData>
    <row r="1" spans="1:29" x14ac:dyDescent="0.25">
      <c r="B1" s="429" t="s">
        <v>1217</v>
      </c>
      <c r="C1" s="429"/>
      <c r="D1" s="429"/>
      <c r="E1" s="429"/>
      <c r="F1" s="430"/>
      <c r="G1" s="429"/>
      <c r="H1" s="251"/>
      <c r="I1" s="251"/>
      <c r="J1" s="251"/>
      <c r="K1" s="251"/>
      <c r="L1" s="251"/>
      <c r="M1" s="251"/>
    </row>
    <row r="2" spans="1:29" ht="30" customHeight="1" x14ac:dyDescent="0.25">
      <c r="A2" s="86" t="s">
        <v>1220</v>
      </c>
      <c r="B2" s="416" t="s">
        <v>831</v>
      </c>
      <c r="C2" s="416"/>
      <c r="D2" s="431" t="s">
        <v>1209</v>
      </c>
      <c r="E2" s="428"/>
      <c r="F2" s="432" t="s">
        <v>1452</v>
      </c>
      <c r="G2" s="433"/>
      <c r="H2" s="434" t="s">
        <v>1572</v>
      </c>
      <c r="I2" s="435"/>
      <c r="J2" s="427" t="s">
        <v>1646</v>
      </c>
      <c r="K2" s="428"/>
      <c r="L2" s="313" t="s">
        <v>1980</v>
      </c>
      <c r="M2" s="368" t="s">
        <v>2110</v>
      </c>
      <c r="O2" s="424" t="s">
        <v>1216</v>
      </c>
      <c r="P2" s="424"/>
      <c r="Q2" s="436" t="s">
        <v>1219</v>
      </c>
      <c r="R2" s="437"/>
      <c r="S2" s="438" t="s">
        <v>1453</v>
      </c>
      <c r="T2" s="439"/>
      <c r="U2" s="440" t="s">
        <v>1573</v>
      </c>
      <c r="V2" s="441"/>
      <c r="W2" s="436" t="s">
        <v>1709</v>
      </c>
      <c r="X2" s="437"/>
      <c r="Y2" s="439" t="s">
        <v>2061</v>
      </c>
      <c r="Z2" s="440" t="s">
        <v>2150</v>
      </c>
      <c r="AC2" s="402" t="s">
        <v>1221</v>
      </c>
    </row>
    <row r="3" spans="1:29" ht="189.75" thickBot="1" x14ac:dyDescent="0.3">
      <c r="B3" s="89" t="s">
        <v>1169</v>
      </c>
      <c r="C3" s="89" t="s">
        <v>1170</v>
      </c>
      <c r="D3" s="90" t="s">
        <v>1169</v>
      </c>
      <c r="E3" s="90" t="s">
        <v>1214</v>
      </c>
      <c r="F3" s="313" t="s">
        <v>1520</v>
      </c>
      <c r="G3" s="313" t="s">
        <v>1519</v>
      </c>
      <c r="H3" s="311" t="s">
        <v>1520</v>
      </c>
      <c r="I3" s="311" t="s">
        <v>1519</v>
      </c>
      <c r="J3" s="312" t="s">
        <v>2148</v>
      </c>
      <c r="K3" s="312" t="s">
        <v>2147</v>
      </c>
      <c r="L3" s="257" t="s">
        <v>2149</v>
      </c>
      <c r="M3" s="365" t="s">
        <v>2158</v>
      </c>
      <c r="O3" s="424"/>
      <c r="P3" s="424"/>
      <c r="Q3" s="436"/>
      <c r="R3" s="437"/>
      <c r="S3" s="438"/>
      <c r="T3" s="439"/>
      <c r="U3" s="440"/>
      <c r="V3" s="441"/>
      <c r="W3" s="436"/>
      <c r="X3" s="437"/>
      <c r="Y3" s="439"/>
      <c r="Z3" s="440"/>
      <c r="AC3" s="402"/>
    </row>
    <row r="4" spans="1:29" ht="16.5" thickBot="1" x14ac:dyDescent="0.3">
      <c r="A4" s="85">
        <v>1</v>
      </c>
      <c r="B4" s="102"/>
      <c r="C4" s="102"/>
      <c r="D4" s="103"/>
      <c r="E4" s="103"/>
      <c r="F4" s="137"/>
      <c r="G4" s="137"/>
      <c r="H4" s="255" t="s">
        <v>1615</v>
      </c>
      <c r="I4" s="255" t="s">
        <v>1615</v>
      </c>
      <c r="J4" s="103" t="s">
        <v>1615</v>
      </c>
      <c r="K4" s="103" t="s">
        <v>1833</v>
      </c>
      <c r="L4" s="137" t="s">
        <v>1615</v>
      </c>
      <c r="M4" s="255"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5" thickBot="1" x14ac:dyDescent="0.3">
      <c r="A5" s="85">
        <f>+A4+1</f>
        <v>2</v>
      </c>
      <c r="B5" s="102"/>
      <c r="C5" s="102"/>
      <c r="D5" s="104"/>
      <c r="E5" s="104"/>
      <c r="F5" s="138"/>
      <c r="G5" s="138"/>
      <c r="H5" s="255"/>
      <c r="I5" s="255"/>
      <c r="J5" s="103"/>
      <c r="K5" s="103"/>
      <c r="L5" s="137"/>
      <c r="M5" s="255"/>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
      <c r="A6" s="85">
        <f t="shared" ref="A6:A69" si="13">+A5+1</f>
        <v>3</v>
      </c>
      <c r="B6" s="102"/>
      <c r="C6" s="102"/>
      <c r="D6" s="104"/>
      <c r="E6" s="104"/>
      <c r="F6" s="137"/>
      <c r="G6" s="137"/>
      <c r="H6" s="255"/>
      <c r="I6" s="255"/>
      <c r="J6" s="103"/>
      <c r="K6" s="103"/>
      <c r="L6" s="137"/>
      <c r="M6" s="255"/>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
      <c r="A7" s="85">
        <f t="shared" si="13"/>
        <v>4</v>
      </c>
      <c r="B7" s="105"/>
      <c r="C7" s="105"/>
      <c r="D7" s="106"/>
      <c r="E7" s="106"/>
      <c r="F7" s="138"/>
      <c r="G7" s="138"/>
      <c r="H7" s="255"/>
      <c r="I7" s="255"/>
      <c r="J7" s="103"/>
      <c r="K7" s="103"/>
      <c r="L7" s="137"/>
      <c r="M7" s="255"/>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
      <c r="A8" s="85">
        <f t="shared" si="13"/>
        <v>5</v>
      </c>
      <c r="B8" s="105"/>
      <c r="C8" s="105"/>
      <c r="D8" s="106"/>
      <c r="E8" s="106"/>
      <c r="F8" s="137"/>
      <c r="G8" s="137"/>
      <c r="H8" s="255"/>
      <c r="I8" s="255"/>
      <c r="J8" s="103"/>
      <c r="K8" s="103"/>
      <c r="L8" s="137"/>
      <c r="M8" s="255"/>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
      <c r="A9" s="85">
        <f t="shared" si="13"/>
        <v>6</v>
      </c>
      <c r="B9" s="105"/>
      <c r="C9" s="105"/>
      <c r="D9" s="106"/>
      <c r="E9" s="106"/>
      <c r="F9" s="138"/>
      <c r="G9" s="138"/>
      <c r="H9" s="255"/>
      <c r="I9" s="255"/>
      <c r="J9" s="103"/>
      <c r="K9" s="103"/>
      <c r="L9" s="137"/>
      <c r="M9" s="255"/>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5" thickBot="1" x14ac:dyDescent="0.3">
      <c r="A10" s="85">
        <f t="shared" si="13"/>
        <v>7</v>
      </c>
      <c r="B10" s="105"/>
      <c r="C10" s="105"/>
      <c r="D10" s="106"/>
      <c r="E10" s="106"/>
      <c r="F10" s="137"/>
      <c r="G10" s="137"/>
      <c r="H10" s="255" t="s">
        <v>1616</v>
      </c>
      <c r="I10" s="255" t="s">
        <v>1630</v>
      </c>
      <c r="J10" s="103"/>
      <c r="K10" s="103"/>
      <c r="L10" s="137" t="s">
        <v>2062</v>
      </c>
      <c r="M10" s="255"/>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5" thickBot="1" x14ac:dyDescent="0.3">
      <c r="A11" s="85">
        <f t="shared" si="13"/>
        <v>8</v>
      </c>
      <c r="B11" s="102" t="s">
        <v>1362</v>
      </c>
      <c r="C11" s="102" t="s">
        <v>1363</v>
      </c>
      <c r="D11" s="106"/>
      <c r="E11" s="103"/>
      <c r="F11" s="138"/>
      <c r="G11" s="138"/>
      <c r="H11" s="255"/>
      <c r="I11" s="255"/>
      <c r="J11" s="103"/>
      <c r="K11" s="103"/>
      <c r="L11" s="137"/>
      <c r="M11" s="255"/>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
      <c r="A12" s="85">
        <f t="shared" si="13"/>
        <v>9</v>
      </c>
      <c r="B12" s="105"/>
      <c r="C12" s="105"/>
      <c r="D12" s="106"/>
      <c r="E12" s="106"/>
      <c r="F12" s="137"/>
      <c r="G12" s="137"/>
      <c r="H12" s="255"/>
      <c r="I12" s="255"/>
      <c r="J12" s="103" t="s">
        <v>1747</v>
      </c>
      <c r="K12" s="103" t="s">
        <v>1834</v>
      </c>
      <c r="L12" s="137" t="s">
        <v>2063</v>
      </c>
      <c r="M12" s="255" t="s">
        <v>2175</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
      <c r="A13" s="85">
        <f t="shared" si="13"/>
        <v>10</v>
      </c>
      <c r="B13" s="102"/>
      <c r="C13" s="102"/>
      <c r="D13" s="104"/>
      <c r="E13" s="104"/>
      <c r="F13" s="138"/>
      <c r="G13" s="138"/>
      <c r="H13" s="255"/>
      <c r="I13" s="255"/>
      <c r="J13" s="103"/>
      <c r="K13" s="103"/>
      <c r="L13" s="137"/>
      <c r="M13" s="255"/>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
      <c r="A14" s="85">
        <f t="shared" si="13"/>
        <v>11</v>
      </c>
      <c r="B14" s="102"/>
      <c r="C14" s="102"/>
      <c r="D14" s="104"/>
      <c r="E14" s="104"/>
      <c r="F14" s="137"/>
      <c r="G14" s="137"/>
      <c r="H14" s="255"/>
      <c r="I14" s="255"/>
      <c r="J14" s="103"/>
      <c r="K14" s="103"/>
      <c r="L14" s="137"/>
      <c r="M14" s="255"/>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
      <c r="A15" s="85">
        <f t="shared" si="13"/>
        <v>12</v>
      </c>
      <c r="B15" s="102"/>
      <c r="C15" s="102"/>
      <c r="D15" s="104"/>
      <c r="E15" s="104"/>
      <c r="F15" s="138"/>
      <c r="G15" s="138"/>
      <c r="H15" s="255"/>
      <c r="I15" s="255"/>
      <c r="J15" s="103"/>
      <c r="K15" s="103"/>
      <c r="L15" s="137"/>
      <c r="M15" s="255"/>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5" thickBot="1" x14ac:dyDescent="0.3">
      <c r="A16" s="85">
        <f t="shared" si="13"/>
        <v>13</v>
      </c>
      <c r="B16" s="102" t="s">
        <v>1358</v>
      </c>
      <c r="C16" s="102" t="s">
        <v>1359</v>
      </c>
      <c r="D16" s="104"/>
      <c r="E16" s="100" t="s">
        <v>1364</v>
      </c>
      <c r="F16" s="137">
        <v>1229625</v>
      </c>
      <c r="G16" s="137" t="s">
        <v>1470</v>
      </c>
      <c r="H16" s="255"/>
      <c r="I16" s="255"/>
      <c r="J16" s="103" t="s">
        <v>1748</v>
      </c>
      <c r="K16" s="103" t="s">
        <v>1835</v>
      </c>
      <c r="L16" s="137" t="s">
        <v>2064</v>
      </c>
      <c r="M16" s="255"/>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5" thickBot="1" x14ac:dyDescent="0.3">
      <c r="A17" s="85">
        <f t="shared" si="13"/>
        <v>14</v>
      </c>
      <c r="B17" s="102"/>
      <c r="C17" s="102"/>
      <c r="D17" s="104"/>
      <c r="E17" s="104"/>
      <c r="F17" s="138"/>
      <c r="G17" s="138"/>
      <c r="H17" s="255"/>
      <c r="I17" s="255"/>
      <c r="J17" s="103" t="s">
        <v>1749</v>
      </c>
      <c r="K17" s="103"/>
      <c r="L17" s="137"/>
      <c r="M17" s="255"/>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
      <c r="A18" s="85">
        <f t="shared" si="13"/>
        <v>15</v>
      </c>
      <c r="B18" s="102"/>
      <c r="C18" s="102"/>
      <c r="D18" s="104"/>
      <c r="E18" s="104"/>
      <c r="F18" s="137"/>
      <c r="G18" s="137"/>
      <c r="H18" s="255"/>
      <c r="I18" s="255"/>
      <c r="J18" s="103"/>
      <c r="K18" s="103"/>
      <c r="L18" s="137"/>
      <c r="M18" s="255"/>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5" thickBot="1" x14ac:dyDescent="0.3">
      <c r="A19" s="85">
        <f t="shared" si="13"/>
        <v>16</v>
      </c>
      <c r="B19" s="102"/>
      <c r="C19" s="102"/>
      <c r="D19" s="104"/>
      <c r="E19" s="104"/>
      <c r="F19" s="138"/>
      <c r="G19" s="138"/>
      <c r="H19" s="255"/>
      <c r="I19" s="255"/>
      <c r="J19" s="103"/>
      <c r="K19" s="103"/>
      <c r="L19" s="137"/>
      <c r="M19" s="255"/>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
      <c r="A20" s="85">
        <f t="shared" si="13"/>
        <v>17</v>
      </c>
      <c r="B20" s="102"/>
      <c r="C20" s="102"/>
      <c r="D20" s="104"/>
      <c r="E20" s="104"/>
      <c r="F20" s="137"/>
      <c r="G20" s="137"/>
      <c r="H20" s="255"/>
      <c r="I20" s="255"/>
      <c r="J20" s="103"/>
      <c r="K20" s="103"/>
      <c r="L20" s="137"/>
      <c r="M20" s="255"/>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
      <c r="A21" s="85">
        <f t="shared" si="13"/>
        <v>18</v>
      </c>
      <c r="B21" s="102"/>
      <c r="C21" s="102"/>
      <c r="D21" s="104"/>
      <c r="E21" s="104"/>
      <c r="F21" s="138"/>
      <c r="G21" s="138"/>
      <c r="H21" s="255"/>
      <c r="I21" s="255"/>
      <c r="J21" s="103"/>
      <c r="K21" s="103"/>
      <c r="L21" s="137"/>
      <c r="M21" s="255"/>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
      <c r="A22" s="85">
        <f t="shared" si="13"/>
        <v>19</v>
      </c>
      <c r="B22" s="102"/>
      <c r="C22" s="102"/>
      <c r="D22" s="104"/>
      <c r="E22" s="104"/>
      <c r="F22" s="137"/>
      <c r="G22" s="137"/>
      <c r="H22" s="255"/>
      <c r="I22" s="255"/>
      <c r="J22" s="103"/>
      <c r="K22" s="103"/>
      <c r="L22" s="137"/>
      <c r="M22" s="255"/>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
      <c r="A23" s="85">
        <f t="shared" si="13"/>
        <v>20</v>
      </c>
      <c r="B23" s="107"/>
      <c r="C23" s="107"/>
      <c r="D23" s="108"/>
      <c r="E23" s="108"/>
      <c r="F23" s="138"/>
      <c r="G23" s="138"/>
      <c r="H23" s="255"/>
      <c r="I23" s="255"/>
      <c r="J23" s="103"/>
      <c r="K23" s="103"/>
      <c r="L23" s="137"/>
      <c r="M23" s="255"/>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
      <c r="A24" s="85">
        <f t="shared" si="13"/>
        <v>21</v>
      </c>
      <c r="B24" s="102"/>
      <c r="C24" s="102"/>
      <c r="D24" s="104"/>
      <c r="E24" s="104"/>
      <c r="F24" s="137"/>
      <c r="G24" s="137"/>
      <c r="H24" s="255"/>
      <c r="I24" s="255"/>
      <c r="J24" s="103"/>
      <c r="K24" s="103"/>
      <c r="L24" s="137"/>
      <c r="M24" s="255"/>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
      <c r="A25" s="85">
        <f t="shared" si="13"/>
        <v>22</v>
      </c>
      <c r="B25" s="102"/>
      <c r="C25" s="102"/>
      <c r="D25" s="104"/>
      <c r="E25" s="104"/>
      <c r="F25" s="138"/>
      <c r="G25" s="138"/>
      <c r="H25" s="255"/>
      <c r="I25" s="255"/>
      <c r="J25" s="103"/>
      <c r="K25" s="103"/>
      <c r="L25" s="137"/>
      <c r="M25" s="255"/>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
      <c r="A26" s="85">
        <f t="shared" si="13"/>
        <v>23</v>
      </c>
      <c r="B26" s="102"/>
      <c r="C26" s="102"/>
      <c r="D26" s="104"/>
      <c r="E26" s="104"/>
      <c r="F26" s="137"/>
      <c r="G26" s="137"/>
      <c r="H26" s="255"/>
      <c r="I26" s="255"/>
      <c r="J26" s="103"/>
      <c r="K26" s="103"/>
      <c r="L26" s="137"/>
      <c r="M26" s="255"/>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
      <c r="A27" s="85">
        <f t="shared" si="13"/>
        <v>24</v>
      </c>
      <c r="B27" s="102"/>
      <c r="C27" s="102"/>
      <c r="D27" s="104"/>
      <c r="E27" s="104"/>
      <c r="F27" s="138"/>
      <c r="G27" s="138"/>
      <c r="H27" s="255"/>
      <c r="I27" s="255"/>
      <c r="J27" s="103"/>
      <c r="K27" s="103"/>
      <c r="L27" s="137"/>
      <c r="M27" s="255"/>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
      <c r="A28" s="85">
        <f t="shared" si="13"/>
        <v>25</v>
      </c>
      <c r="B28" s="102"/>
      <c r="C28" s="102"/>
      <c r="D28" s="104"/>
      <c r="E28" s="104"/>
      <c r="F28" s="137"/>
      <c r="G28" s="137"/>
      <c r="H28" s="255"/>
      <c r="I28" s="255"/>
      <c r="J28" s="103"/>
      <c r="K28" s="103"/>
      <c r="L28" s="137"/>
      <c r="M28" s="255"/>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
      <c r="A29" s="85">
        <f t="shared" si="13"/>
        <v>26</v>
      </c>
      <c r="B29" s="102"/>
      <c r="C29" s="102"/>
      <c r="D29" s="104"/>
      <c r="E29" s="104"/>
      <c r="F29" s="138"/>
      <c r="G29" s="138"/>
      <c r="H29" s="255"/>
      <c r="I29" s="255"/>
      <c r="J29" s="103"/>
      <c r="K29" s="103"/>
      <c r="L29" s="137"/>
      <c r="M29" s="255"/>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
      <c r="A30" s="85">
        <f t="shared" si="13"/>
        <v>27</v>
      </c>
      <c r="B30" s="102"/>
      <c r="C30" s="102"/>
      <c r="D30" s="104"/>
      <c r="E30" s="104"/>
      <c r="F30" s="137"/>
      <c r="G30" s="137"/>
      <c r="H30" s="255"/>
      <c r="I30" s="255"/>
      <c r="J30" s="103"/>
      <c r="K30" s="103"/>
      <c r="L30" s="137"/>
      <c r="M30" s="255"/>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
      <c r="A31" s="85">
        <f t="shared" si="13"/>
        <v>28</v>
      </c>
      <c r="B31" s="102"/>
      <c r="C31" s="102"/>
      <c r="D31" s="104"/>
      <c r="E31" s="104"/>
      <c r="F31" s="138"/>
      <c r="G31" s="138"/>
      <c r="H31" s="255"/>
      <c r="I31" s="255"/>
      <c r="J31" s="103"/>
      <c r="K31" s="103"/>
      <c r="L31" s="137"/>
      <c r="M31" s="255"/>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
      <c r="A32" s="85">
        <f t="shared" si="13"/>
        <v>29</v>
      </c>
      <c r="B32" s="102"/>
      <c r="C32" s="102"/>
      <c r="D32" s="104"/>
      <c r="E32" s="104"/>
      <c r="F32" s="137"/>
      <c r="G32" s="137"/>
      <c r="H32" s="255"/>
      <c r="I32" s="255"/>
      <c r="J32" s="103"/>
      <c r="K32" s="103"/>
      <c r="L32" s="137"/>
      <c r="M32" s="255"/>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
      <c r="A33" s="85">
        <f t="shared" si="13"/>
        <v>30</v>
      </c>
      <c r="B33" s="102"/>
      <c r="C33" s="102"/>
      <c r="D33" s="104"/>
      <c r="E33" s="104"/>
      <c r="F33" s="138"/>
      <c r="G33" s="138"/>
      <c r="H33" s="255"/>
      <c r="I33" s="255"/>
      <c r="J33" s="103"/>
      <c r="K33" s="103"/>
      <c r="L33" s="137"/>
      <c r="M33" s="255"/>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5" thickBot="1" x14ac:dyDescent="0.3">
      <c r="A34" s="85">
        <f t="shared" si="13"/>
        <v>31</v>
      </c>
      <c r="B34" s="102"/>
      <c r="C34" s="102"/>
      <c r="D34" s="104"/>
      <c r="E34" s="104"/>
      <c r="F34" s="137"/>
      <c r="G34" s="137"/>
      <c r="H34" s="255"/>
      <c r="I34" s="255"/>
      <c r="J34" s="103"/>
      <c r="K34" s="103"/>
      <c r="L34" s="137"/>
      <c r="M34" s="255"/>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
      <c r="A35" s="85">
        <f t="shared" si="13"/>
        <v>32</v>
      </c>
      <c r="B35" s="102"/>
      <c r="C35" s="102"/>
      <c r="D35" s="104"/>
      <c r="E35" s="104"/>
      <c r="F35" s="138"/>
      <c r="G35" s="138"/>
      <c r="H35" s="255"/>
      <c r="I35" s="255"/>
      <c r="J35" s="103"/>
      <c r="K35" s="103"/>
      <c r="L35" s="137"/>
      <c r="M35" s="255"/>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
      <c r="A36" s="85">
        <f t="shared" si="13"/>
        <v>33</v>
      </c>
      <c r="B36" s="102"/>
      <c r="C36" s="102"/>
      <c r="D36" s="104"/>
      <c r="E36" s="104"/>
      <c r="F36" s="137"/>
      <c r="G36" s="137"/>
      <c r="H36" s="255"/>
      <c r="I36" s="255"/>
      <c r="J36" s="103"/>
      <c r="K36" s="103"/>
      <c r="L36" s="137"/>
      <c r="M36" s="255"/>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
      <c r="A37" s="85">
        <f t="shared" si="13"/>
        <v>34</v>
      </c>
      <c r="B37" s="107"/>
      <c r="C37" s="107"/>
      <c r="D37" s="108"/>
      <c r="E37" s="108"/>
      <c r="F37" s="138"/>
      <c r="G37" s="138"/>
      <c r="H37" s="255"/>
      <c r="I37" s="255"/>
      <c r="J37" s="103"/>
      <c r="K37" s="103"/>
      <c r="L37" s="137"/>
      <c r="M37" s="255"/>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
      <c r="A38" s="85">
        <f t="shared" si="13"/>
        <v>35</v>
      </c>
      <c r="B38" s="102"/>
      <c r="C38" s="102"/>
      <c r="D38" s="104"/>
      <c r="E38" s="104"/>
      <c r="F38" s="137"/>
      <c r="G38" s="137"/>
      <c r="H38" s="255"/>
      <c r="I38" s="255"/>
      <c r="J38" s="103" t="s">
        <v>1750</v>
      </c>
      <c r="K38" s="103" t="s">
        <v>1836</v>
      </c>
      <c r="L38" s="137" t="s">
        <v>2065</v>
      </c>
      <c r="M38" s="255" t="s">
        <v>2177</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
      <c r="A39" s="85">
        <f t="shared" si="13"/>
        <v>36</v>
      </c>
      <c r="B39" s="102"/>
      <c r="C39" s="102"/>
      <c r="D39" s="104"/>
      <c r="E39" s="104"/>
      <c r="F39" s="138"/>
      <c r="G39" s="138"/>
      <c r="H39" s="255"/>
      <c r="I39" s="255"/>
      <c r="J39" s="103"/>
      <c r="K39" s="103"/>
      <c r="L39" s="137"/>
      <c r="M39" s="255"/>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
      <c r="A40" s="85">
        <f t="shared" si="13"/>
        <v>37</v>
      </c>
      <c r="B40" s="102"/>
      <c r="C40" s="102"/>
      <c r="D40" s="104"/>
      <c r="E40" s="104"/>
      <c r="F40" s="137"/>
      <c r="G40" s="137"/>
      <c r="H40" s="255"/>
      <c r="I40" s="255"/>
      <c r="J40" s="103"/>
      <c r="K40" s="103"/>
      <c r="L40" s="137"/>
      <c r="M40" s="255"/>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
      <c r="A41" s="85">
        <f t="shared" si="13"/>
        <v>38</v>
      </c>
      <c r="B41" s="102"/>
      <c r="C41" s="102"/>
      <c r="D41" s="104"/>
      <c r="E41" s="104"/>
      <c r="F41" s="138"/>
      <c r="G41" s="138"/>
      <c r="H41" s="255"/>
      <c r="I41" s="255"/>
      <c r="J41" s="103"/>
      <c r="K41" s="103"/>
      <c r="L41" s="137"/>
      <c r="M41" s="255"/>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
      <c r="A42" s="85">
        <f t="shared" si="13"/>
        <v>39</v>
      </c>
      <c r="B42" s="102"/>
      <c r="C42" s="102"/>
      <c r="D42" s="104"/>
      <c r="E42" s="104"/>
      <c r="F42" s="137"/>
      <c r="G42" s="137"/>
      <c r="H42" s="255"/>
      <c r="I42" s="255"/>
      <c r="J42" s="103"/>
      <c r="K42" s="103"/>
      <c r="L42" s="137"/>
      <c r="M42" s="255"/>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5" thickBot="1" x14ac:dyDescent="0.3">
      <c r="A43" s="85">
        <f t="shared" si="13"/>
        <v>40</v>
      </c>
      <c r="B43" s="102"/>
      <c r="C43" s="102"/>
      <c r="D43" s="104"/>
      <c r="E43" s="104"/>
      <c r="F43" s="138" t="s">
        <v>1456</v>
      </c>
      <c r="G43" s="138" t="s">
        <v>1471</v>
      </c>
      <c r="H43" s="255" t="s">
        <v>1617</v>
      </c>
      <c r="I43" s="255" t="s">
        <v>1631</v>
      </c>
      <c r="J43" s="103" t="s">
        <v>1751</v>
      </c>
      <c r="K43" s="103" t="s">
        <v>1837</v>
      </c>
      <c r="L43" s="137"/>
      <c r="M43" s="255"/>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
      <c r="A44" s="85">
        <f t="shared" si="13"/>
        <v>41</v>
      </c>
      <c r="B44" s="102"/>
      <c r="C44" s="102"/>
      <c r="D44" s="104"/>
      <c r="E44" s="104"/>
      <c r="F44" s="137"/>
      <c r="G44" s="137"/>
      <c r="H44" s="255"/>
      <c r="I44" s="255"/>
      <c r="J44" s="103"/>
      <c r="K44" s="103"/>
      <c r="L44" s="137"/>
      <c r="M44" s="255"/>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
      <c r="A45" s="85">
        <f t="shared" si="13"/>
        <v>42</v>
      </c>
      <c r="B45" s="102"/>
      <c r="C45" s="102"/>
      <c r="D45" s="104"/>
      <c r="E45" s="104"/>
      <c r="F45" s="138"/>
      <c r="G45" s="138"/>
      <c r="H45" s="255"/>
      <c r="I45" s="255"/>
      <c r="J45" s="103"/>
      <c r="K45" s="103"/>
      <c r="L45" s="137"/>
      <c r="M45" s="255"/>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
      <c r="A46" s="85">
        <f t="shared" si="13"/>
        <v>43</v>
      </c>
      <c r="B46" s="102"/>
      <c r="C46" s="102"/>
      <c r="D46" s="104"/>
      <c r="E46" s="104"/>
      <c r="F46" s="137"/>
      <c r="G46" s="137"/>
      <c r="H46" s="255"/>
      <c r="I46" s="255"/>
      <c r="J46" s="103"/>
      <c r="K46" s="103"/>
      <c r="L46" s="137"/>
      <c r="M46" s="255"/>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5" thickBot="1" x14ac:dyDescent="0.3">
      <c r="A47" s="85">
        <f t="shared" si="13"/>
        <v>44</v>
      </c>
      <c r="B47" s="102" t="s">
        <v>1360</v>
      </c>
      <c r="C47" s="102"/>
      <c r="D47" s="109" t="s">
        <v>1365</v>
      </c>
      <c r="E47" s="100" t="s">
        <v>1366</v>
      </c>
      <c r="F47" s="138" t="s">
        <v>1457</v>
      </c>
      <c r="G47" s="138" t="s">
        <v>1472</v>
      </c>
      <c r="H47" s="255" t="s">
        <v>1618</v>
      </c>
      <c r="I47" s="255" t="s">
        <v>1632</v>
      </c>
      <c r="J47" s="103" t="s">
        <v>1752</v>
      </c>
      <c r="K47" s="103" t="s">
        <v>1838</v>
      </c>
      <c r="L47" s="137" t="s">
        <v>2066</v>
      </c>
      <c r="M47" s="255" t="s">
        <v>2179</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5" thickBot="1" x14ac:dyDescent="0.3">
      <c r="A48" s="85">
        <f t="shared" si="13"/>
        <v>45</v>
      </c>
      <c r="B48" s="102"/>
      <c r="C48" s="102"/>
      <c r="D48" s="104"/>
      <c r="E48" s="104"/>
      <c r="F48" s="137"/>
      <c r="G48" s="137"/>
      <c r="H48" s="255"/>
      <c r="I48" s="255"/>
      <c r="J48" s="103"/>
      <c r="K48" s="103"/>
      <c r="L48" s="137"/>
      <c r="M48" s="255"/>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5" thickBot="1" x14ac:dyDescent="0.3">
      <c r="A49" s="85">
        <f t="shared" si="13"/>
        <v>46</v>
      </c>
      <c r="B49" s="107"/>
      <c r="C49" s="107"/>
      <c r="D49" s="108"/>
      <c r="E49" s="108"/>
      <c r="F49" s="138"/>
      <c r="G49" s="138"/>
      <c r="H49" s="255"/>
      <c r="I49" s="255"/>
      <c r="J49" s="103"/>
      <c r="K49" s="103"/>
      <c r="L49" s="137"/>
      <c r="M49" s="255"/>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5" thickBot="1" x14ac:dyDescent="0.3">
      <c r="A50" s="85">
        <f t="shared" si="13"/>
        <v>47</v>
      </c>
      <c r="B50" s="102"/>
      <c r="C50" s="102"/>
      <c r="D50" s="103"/>
      <c r="E50" s="104"/>
      <c r="F50" s="137"/>
      <c r="G50" s="137"/>
      <c r="H50" s="255"/>
      <c r="I50" s="255"/>
      <c r="J50" s="103"/>
      <c r="K50" s="103"/>
      <c r="L50" s="137"/>
      <c r="M50" s="255"/>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5" thickBot="1" x14ac:dyDescent="0.3">
      <c r="A51" s="85">
        <f t="shared" si="13"/>
        <v>48</v>
      </c>
      <c r="B51" s="102"/>
      <c r="C51" s="102"/>
      <c r="D51" s="104"/>
      <c r="E51" s="104"/>
      <c r="F51" s="138"/>
      <c r="G51" s="138"/>
      <c r="H51" s="255"/>
      <c r="I51" s="255"/>
      <c r="J51" s="103"/>
      <c r="K51" s="103" t="s">
        <v>1839</v>
      </c>
      <c r="L51" s="137"/>
      <c r="M51" s="255"/>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5" thickBot="1" x14ac:dyDescent="0.3">
      <c r="A52" s="85">
        <f t="shared" si="13"/>
        <v>49</v>
      </c>
      <c r="B52" s="102"/>
      <c r="C52" s="102"/>
      <c r="D52" s="104"/>
      <c r="E52" s="104"/>
      <c r="F52" s="137"/>
      <c r="G52" s="137"/>
      <c r="H52" s="255"/>
      <c r="I52" s="255"/>
      <c r="J52" s="103"/>
      <c r="K52" s="103"/>
      <c r="L52" s="137"/>
      <c r="M52" s="255"/>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5" thickBot="1" x14ac:dyDescent="0.3">
      <c r="A53" s="85">
        <f t="shared" si="13"/>
        <v>50</v>
      </c>
      <c r="B53" s="102"/>
      <c r="C53" s="102"/>
      <c r="D53" s="104"/>
      <c r="E53" s="104"/>
      <c r="F53" s="138"/>
      <c r="G53" s="138"/>
      <c r="H53" s="255"/>
      <c r="I53" s="255"/>
      <c r="J53" s="103"/>
      <c r="K53" s="103"/>
      <c r="L53" s="137"/>
      <c r="M53" s="255"/>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5" thickBot="1" x14ac:dyDescent="0.3">
      <c r="A54" s="85">
        <f t="shared" si="13"/>
        <v>51</v>
      </c>
      <c r="B54" s="102"/>
      <c r="C54" s="102"/>
      <c r="D54" s="104"/>
      <c r="E54" s="104"/>
      <c r="F54" s="137"/>
      <c r="G54" s="137"/>
      <c r="H54" s="255"/>
      <c r="I54" s="255"/>
      <c r="J54" s="103"/>
      <c r="K54" s="103"/>
      <c r="L54" s="137"/>
      <c r="M54" s="255"/>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5" thickBot="1" x14ac:dyDescent="0.3">
      <c r="A55" s="85">
        <f t="shared" si="13"/>
        <v>52</v>
      </c>
      <c r="B55" s="102"/>
      <c r="C55" s="102"/>
      <c r="D55" s="104"/>
      <c r="E55" s="104"/>
      <c r="F55" s="138"/>
      <c r="G55" s="138"/>
      <c r="H55" s="255"/>
      <c r="I55" s="255"/>
      <c r="J55" s="103"/>
      <c r="K55" s="103"/>
      <c r="L55" s="137"/>
      <c r="M55" s="255"/>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5" thickBot="1" x14ac:dyDescent="0.3">
      <c r="A56" s="85">
        <f t="shared" si="13"/>
        <v>53</v>
      </c>
      <c r="B56" s="102"/>
      <c r="C56" s="102"/>
      <c r="D56" s="104"/>
      <c r="E56" s="104"/>
      <c r="F56" s="137"/>
      <c r="G56" s="137"/>
      <c r="H56" s="255"/>
      <c r="I56" s="255"/>
      <c r="J56" s="103"/>
      <c r="K56" s="103"/>
      <c r="L56" s="137"/>
      <c r="M56" s="255"/>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5" thickBot="1" x14ac:dyDescent="0.3">
      <c r="A57" s="85">
        <f t="shared" si="13"/>
        <v>54</v>
      </c>
      <c r="B57" s="102"/>
      <c r="C57" s="102"/>
      <c r="D57" s="104"/>
      <c r="E57" s="104"/>
      <c r="F57" s="138"/>
      <c r="G57" s="138"/>
      <c r="H57" s="255"/>
      <c r="I57" s="255"/>
      <c r="J57" s="103"/>
      <c r="K57" s="103"/>
      <c r="L57" s="137"/>
      <c r="M57" s="255"/>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5" thickBot="1" x14ac:dyDescent="0.3">
      <c r="A58" s="85">
        <f t="shared" si="13"/>
        <v>55</v>
      </c>
      <c r="B58" s="102"/>
      <c r="C58" s="102"/>
      <c r="D58" s="104"/>
      <c r="E58" s="104"/>
      <c r="F58" s="137"/>
      <c r="G58" s="137"/>
      <c r="H58" s="255"/>
      <c r="I58" s="255"/>
      <c r="J58" s="103"/>
      <c r="K58" s="103"/>
      <c r="L58" s="137"/>
      <c r="M58" s="255"/>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5" thickBot="1" x14ac:dyDescent="0.3">
      <c r="A59" s="85">
        <f t="shared" si="13"/>
        <v>56</v>
      </c>
      <c r="B59" s="102"/>
      <c r="C59" s="102" t="s">
        <v>1367</v>
      </c>
      <c r="D59" s="104"/>
      <c r="E59" s="104"/>
      <c r="F59" s="138" t="s">
        <v>818</v>
      </c>
      <c r="G59" s="138" t="s">
        <v>1473</v>
      </c>
      <c r="H59" s="255" t="s">
        <v>1619</v>
      </c>
      <c r="I59" s="255" t="s">
        <v>1633</v>
      </c>
      <c r="J59" s="103" t="s">
        <v>1753</v>
      </c>
      <c r="K59" s="103" t="s">
        <v>1840</v>
      </c>
      <c r="L59" s="137" t="s">
        <v>2067</v>
      </c>
      <c r="M59" s="255"/>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5" thickBot="1" x14ac:dyDescent="0.3">
      <c r="A60" s="85">
        <f t="shared" si="13"/>
        <v>57</v>
      </c>
      <c r="B60" s="102"/>
      <c r="C60" s="102"/>
      <c r="D60" s="104"/>
      <c r="E60" s="104"/>
      <c r="F60" s="137"/>
      <c r="G60" s="137"/>
      <c r="H60" s="255"/>
      <c r="I60" s="255"/>
      <c r="J60" s="103"/>
      <c r="K60" s="103"/>
      <c r="L60" s="137"/>
      <c r="M60" s="255"/>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5" thickBot="1" x14ac:dyDescent="0.3">
      <c r="A61" s="85">
        <f t="shared" si="13"/>
        <v>58</v>
      </c>
      <c r="B61" s="102"/>
      <c r="C61" s="102"/>
      <c r="D61" s="103"/>
      <c r="E61" s="104"/>
      <c r="F61" s="138"/>
      <c r="G61" s="138"/>
      <c r="H61" s="255"/>
      <c r="I61" s="255"/>
      <c r="J61" s="103"/>
      <c r="K61" s="103"/>
      <c r="L61" s="137"/>
      <c r="M61" s="255"/>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5" thickBot="1" x14ac:dyDescent="0.3">
      <c r="A62" s="85">
        <v>60</v>
      </c>
      <c r="B62" s="102"/>
      <c r="C62" s="102"/>
      <c r="D62" s="104"/>
      <c r="E62" s="109" t="s">
        <v>1368</v>
      </c>
      <c r="F62" s="137">
        <v>22100000</v>
      </c>
      <c r="G62" s="137" t="s">
        <v>1474</v>
      </c>
      <c r="H62" s="255"/>
      <c r="I62" s="255"/>
      <c r="J62" s="103" t="s">
        <v>1754</v>
      </c>
      <c r="K62" s="103" t="s">
        <v>1841</v>
      </c>
      <c r="L62" s="137" t="s">
        <v>2068</v>
      </c>
      <c r="M62" s="255" t="s">
        <v>2186</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5" thickBot="1" x14ac:dyDescent="0.3">
      <c r="A63" s="85">
        <f t="shared" si="13"/>
        <v>61</v>
      </c>
      <c r="B63" s="102"/>
      <c r="C63" s="102"/>
      <c r="D63" s="104"/>
      <c r="E63" s="104"/>
      <c r="F63" s="138">
        <v>19500000</v>
      </c>
      <c r="G63" s="138" t="s">
        <v>1475</v>
      </c>
      <c r="H63" s="255"/>
      <c r="I63" s="255"/>
      <c r="J63" s="103" t="s">
        <v>1755</v>
      </c>
      <c r="K63" s="103" t="s">
        <v>1842</v>
      </c>
      <c r="L63" s="137"/>
      <c r="M63" s="255"/>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5" thickBot="1" x14ac:dyDescent="0.3">
      <c r="A64" s="85">
        <f t="shared" si="13"/>
        <v>62</v>
      </c>
      <c r="B64" s="102"/>
      <c r="C64" s="102"/>
      <c r="D64" s="104"/>
      <c r="E64" s="104"/>
      <c r="F64" s="137">
        <v>1632470</v>
      </c>
      <c r="G64" s="137" t="s">
        <v>1476</v>
      </c>
      <c r="H64" s="255"/>
      <c r="I64" s="255"/>
      <c r="J64" s="103" t="s">
        <v>1756</v>
      </c>
      <c r="K64" s="103" t="s">
        <v>1843</v>
      </c>
      <c r="L64" s="137"/>
      <c r="M64" s="255"/>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5" thickBot="1" x14ac:dyDescent="0.3">
      <c r="A65" s="85">
        <f t="shared" si="13"/>
        <v>63</v>
      </c>
      <c r="B65" s="102"/>
      <c r="C65" s="102"/>
      <c r="D65" s="104"/>
      <c r="E65" s="104"/>
      <c r="F65" s="138">
        <v>16100000</v>
      </c>
      <c r="G65" s="138" t="s">
        <v>1477</v>
      </c>
      <c r="H65" s="255"/>
      <c r="I65" s="255"/>
      <c r="J65" s="103" t="s">
        <v>1757</v>
      </c>
      <c r="K65" s="103" t="s">
        <v>1844</v>
      </c>
      <c r="L65" s="137"/>
      <c r="M65" s="255"/>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5" thickBot="1" x14ac:dyDescent="0.3">
      <c r="A66" s="85">
        <f t="shared" si="13"/>
        <v>64</v>
      </c>
      <c r="B66" s="102"/>
      <c r="C66" s="102"/>
      <c r="D66" s="104"/>
      <c r="E66" s="104"/>
      <c r="F66" s="137"/>
      <c r="G66" s="137"/>
      <c r="H66" s="255"/>
      <c r="I66" s="255"/>
      <c r="J66" s="103" t="s">
        <v>1758</v>
      </c>
      <c r="K66" s="103" t="s">
        <v>1845</v>
      </c>
      <c r="L66" s="137"/>
      <c r="M66" s="255"/>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5" thickBot="1" x14ac:dyDescent="0.3">
      <c r="A67" s="85">
        <f t="shared" si="13"/>
        <v>65</v>
      </c>
      <c r="B67" s="102"/>
      <c r="C67" s="102"/>
      <c r="D67" s="104"/>
      <c r="E67" s="104"/>
      <c r="F67" s="138" t="s">
        <v>1458</v>
      </c>
      <c r="G67" s="138" t="s">
        <v>1478</v>
      </c>
      <c r="H67" s="255"/>
      <c r="I67" s="255"/>
      <c r="J67" s="103"/>
      <c r="K67" s="103"/>
      <c r="L67" s="137"/>
      <c r="M67" s="255"/>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5" thickBot="1" x14ac:dyDescent="0.3">
      <c r="A68" s="85">
        <f t="shared" si="13"/>
        <v>66</v>
      </c>
      <c r="B68" s="102"/>
      <c r="C68" s="102"/>
      <c r="D68" s="104"/>
      <c r="E68" s="104"/>
      <c r="F68" s="137"/>
      <c r="G68" s="137"/>
      <c r="H68" s="255"/>
      <c r="I68" s="255"/>
      <c r="J68" s="103" t="s">
        <v>1758</v>
      </c>
      <c r="K68" s="103" t="s">
        <v>1845</v>
      </c>
      <c r="L68" s="137"/>
      <c r="M68" s="255"/>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5" thickBot="1" x14ac:dyDescent="0.3">
      <c r="A69" s="85">
        <f t="shared" si="13"/>
        <v>67</v>
      </c>
      <c r="B69" s="102"/>
      <c r="C69" s="102"/>
      <c r="D69" s="104"/>
      <c r="E69" s="104"/>
      <c r="F69" s="138"/>
      <c r="G69" s="138"/>
      <c r="H69" s="255"/>
      <c r="I69" s="255"/>
      <c r="J69" s="103" t="s">
        <v>1758</v>
      </c>
      <c r="K69" s="103" t="s">
        <v>1845</v>
      </c>
      <c r="L69" s="137"/>
      <c r="M69" s="255"/>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5" thickBot="1" x14ac:dyDescent="0.3">
      <c r="A70" s="85">
        <f t="shared" ref="A70:A133" si="30">+A69+1</f>
        <v>68</v>
      </c>
      <c r="B70" s="102"/>
      <c r="C70" s="102"/>
      <c r="D70" s="104"/>
      <c r="E70" s="104"/>
      <c r="F70" s="137"/>
      <c r="G70" s="137"/>
      <c r="H70" s="255"/>
      <c r="I70" s="255"/>
      <c r="J70" s="103" t="s">
        <v>1759</v>
      </c>
      <c r="K70" s="103" t="s">
        <v>1846</v>
      </c>
      <c r="L70" s="137"/>
      <c r="M70" s="255"/>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5" thickBot="1" x14ac:dyDescent="0.3">
      <c r="A71" s="85">
        <f t="shared" si="30"/>
        <v>69</v>
      </c>
      <c r="B71" s="107"/>
      <c r="C71" s="107"/>
      <c r="D71" s="108"/>
      <c r="E71" s="108"/>
      <c r="F71" s="138"/>
      <c r="G71" s="138"/>
      <c r="H71" s="255"/>
      <c r="I71" s="255"/>
      <c r="J71" s="103" t="s">
        <v>1760</v>
      </c>
      <c r="K71" s="103" t="s">
        <v>1847</v>
      </c>
      <c r="L71" s="137" t="s">
        <v>2069</v>
      </c>
      <c r="M71" s="255"/>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5" thickBot="1" x14ac:dyDescent="0.3">
      <c r="A72" s="85">
        <f t="shared" si="30"/>
        <v>70</v>
      </c>
      <c r="B72" s="107"/>
      <c r="C72" s="107"/>
      <c r="D72" s="108"/>
      <c r="E72" s="108"/>
      <c r="F72" s="137"/>
      <c r="G72" s="137"/>
      <c r="H72" s="255"/>
      <c r="I72" s="255"/>
      <c r="J72" s="103" t="s">
        <v>1761</v>
      </c>
      <c r="K72" s="103" t="s">
        <v>1848</v>
      </c>
      <c r="L72" s="137"/>
      <c r="M72" s="255"/>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5" thickBot="1" x14ac:dyDescent="0.3">
      <c r="A73" s="85">
        <f t="shared" si="30"/>
        <v>71</v>
      </c>
      <c r="B73" s="107"/>
      <c r="C73" s="107"/>
      <c r="D73" s="108"/>
      <c r="E73" s="108"/>
      <c r="F73" s="138"/>
      <c r="G73" s="138"/>
      <c r="H73" s="255"/>
      <c r="I73" s="255"/>
      <c r="J73" s="103" t="s">
        <v>1762</v>
      </c>
      <c r="K73" s="103" t="s">
        <v>1849</v>
      </c>
      <c r="L73" s="137"/>
      <c r="M73" s="255"/>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5" thickBot="1" x14ac:dyDescent="0.3">
      <c r="A74" s="85">
        <f t="shared" si="30"/>
        <v>72</v>
      </c>
      <c r="B74" s="107"/>
      <c r="C74" s="107"/>
      <c r="D74" s="108"/>
      <c r="E74" s="108"/>
      <c r="F74" s="137"/>
      <c r="G74" s="137"/>
      <c r="H74" s="255"/>
      <c r="I74" s="255"/>
      <c r="J74" s="103" t="s">
        <v>1763</v>
      </c>
      <c r="K74" s="103" t="s">
        <v>1850</v>
      </c>
      <c r="L74" s="137" t="s">
        <v>2070</v>
      </c>
      <c r="M74" s="255"/>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5" thickBot="1" x14ac:dyDescent="0.3">
      <c r="A75" s="85">
        <f t="shared" si="30"/>
        <v>73</v>
      </c>
      <c r="B75" s="107"/>
      <c r="C75" s="107"/>
      <c r="D75" s="108"/>
      <c r="E75" s="108"/>
      <c r="F75" s="138"/>
      <c r="G75" s="138"/>
      <c r="H75" s="255"/>
      <c r="I75" s="255"/>
      <c r="J75" s="103"/>
      <c r="K75" s="103" t="s">
        <v>1851</v>
      </c>
      <c r="L75" s="137" t="s">
        <v>2071</v>
      </c>
      <c r="M75" s="255"/>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5" thickBot="1" x14ac:dyDescent="0.3">
      <c r="A76" s="85">
        <f t="shared" si="30"/>
        <v>74</v>
      </c>
      <c r="B76" s="107"/>
      <c r="C76" s="107"/>
      <c r="D76" s="108"/>
      <c r="E76" s="108"/>
      <c r="F76" s="137"/>
      <c r="G76" s="137"/>
      <c r="H76" s="255"/>
      <c r="I76" s="255"/>
      <c r="J76" s="103" t="s">
        <v>1764</v>
      </c>
      <c r="K76" s="103" t="s">
        <v>1852</v>
      </c>
      <c r="L76" s="137"/>
      <c r="M76" s="255"/>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5" thickBot="1" x14ac:dyDescent="0.3">
      <c r="A77" s="85">
        <f t="shared" si="30"/>
        <v>75</v>
      </c>
      <c r="B77" s="107"/>
      <c r="C77" s="107"/>
      <c r="D77" s="108"/>
      <c r="E77" s="108"/>
      <c r="F77" s="138"/>
      <c r="G77" s="138"/>
      <c r="H77" s="255"/>
      <c r="I77" s="255"/>
      <c r="J77" s="103" t="s">
        <v>1765</v>
      </c>
      <c r="K77" s="103" t="s">
        <v>1853</v>
      </c>
      <c r="L77" s="137"/>
      <c r="M77" s="255"/>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5" thickBot="1" x14ac:dyDescent="0.3">
      <c r="A78" s="85">
        <f t="shared" si="30"/>
        <v>76</v>
      </c>
      <c r="B78" s="107"/>
      <c r="C78" s="107"/>
      <c r="D78" s="108"/>
      <c r="E78" s="108"/>
      <c r="F78" s="137"/>
      <c r="G78" s="137"/>
      <c r="H78" s="255"/>
      <c r="I78" s="255"/>
      <c r="J78" s="103" t="s">
        <v>1766</v>
      </c>
      <c r="K78" s="103" t="s">
        <v>1854</v>
      </c>
      <c r="L78" s="137"/>
      <c r="M78" s="255"/>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5" thickBot="1" x14ac:dyDescent="0.3">
      <c r="A79" s="85">
        <f t="shared" si="30"/>
        <v>77</v>
      </c>
      <c r="B79" s="107"/>
      <c r="C79" s="107"/>
      <c r="D79" s="108"/>
      <c r="E79" s="108"/>
      <c r="F79" s="138"/>
      <c r="G79" s="138"/>
      <c r="H79" s="255"/>
      <c r="I79" s="255"/>
      <c r="J79" s="103" t="s">
        <v>1775</v>
      </c>
      <c r="K79" s="103" t="s">
        <v>1855</v>
      </c>
      <c r="L79" s="137"/>
      <c r="M79" s="255"/>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5" thickBot="1" x14ac:dyDescent="0.3">
      <c r="A80" s="85">
        <f t="shared" si="30"/>
        <v>78</v>
      </c>
      <c r="B80" s="107"/>
      <c r="C80" s="107"/>
      <c r="D80" s="108"/>
      <c r="E80" s="108"/>
      <c r="F80" s="137"/>
      <c r="G80" s="137"/>
      <c r="H80" s="255"/>
      <c r="I80" s="255"/>
      <c r="J80" s="103"/>
      <c r="K80" s="103"/>
      <c r="L80" s="137"/>
      <c r="M80" s="255"/>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5" thickBot="1" x14ac:dyDescent="0.3">
      <c r="A81" s="85">
        <f t="shared" si="30"/>
        <v>79</v>
      </c>
      <c r="B81" s="107"/>
      <c r="C81" s="107"/>
      <c r="D81" s="108"/>
      <c r="E81" s="108"/>
      <c r="F81" s="138"/>
      <c r="G81" s="138"/>
      <c r="H81" s="255"/>
      <c r="I81" s="255"/>
      <c r="J81" s="103" t="s">
        <v>1767</v>
      </c>
      <c r="K81" s="103" t="s">
        <v>1856</v>
      </c>
      <c r="L81" s="137"/>
      <c r="M81" s="255"/>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5" thickBot="1" x14ac:dyDescent="0.3">
      <c r="A82" s="85">
        <f t="shared" si="30"/>
        <v>80</v>
      </c>
      <c r="B82" s="107"/>
      <c r="C82" s="107"/>
      <c r="D82" s="108"/>
      <c r="E82" s="108"/>
      <c r="F82" s="137"/>
      <c r="G82" s="137"/>
      <c r="H82" s="255"/>
      <c r="I82" s="255"/>
      <c r="J82" s="103" t="s">
        <v>1768</v>
      </c>
      <c r="K82" s="103" t="s">
        <v>1857</v>
      </c>
      <c r="L82" s="137" t="s">
        <v>2057</v>
      </c>
      <c r="M82" s="255"/>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5" thickBot="1" x14ac:dyDescent="0.3">
      <c r="A83" s="85">
        <f t="shared" si="30"/>
        <v>81</v>
      </c>
      <c r="B83" s="107"/>
      <c r="C83" s="107"/>
      <c r="D83" s="108"/>
      <c r="E83" s="108"/>
      <c r="F83" s="138"/>
      <c r="G83" s="138"/>
      <c r="H83" s="255"/>
      <c r="I83" s="255"/>
      <c r="J83" s="103" t="s">
        <v>1769</v>
      </c>
      <c r="K83" s="103" t="s">
        <v>1858</v>
      </c>
      <c r="L83" s="137"/>
      <c r="M83" s="255"/>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5" thickBot="1" x14ac:dyDescent="0.3">
      <c r="A84" s="85">
        <f t="shared" si="30"/>
        <v>82</v>
      </c>
      <c r="B84" s="107"/>
      <c r="C84" s="107"/>
      <c r="D84" s="108"/>
      <c r="E84" s="108"/>
      <c r="F84" s="137"/>
      <c r="G84" s="137"/>
      <c r="H84" s="255"/>
      <c r="I84" s="255"/>
      <c r="J84" s="103" t="s">
        <v>1770</v>
      </c>
      <c r="K84" s="103" t="s">
        <v>1859</v>
      </c>
      <c r="L84" s="137"/>
      <c r="M84" s="255"/>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5" thickBot="1" x14ac:dyDescent="0.3">
      <c r="A85" s="85">
        <f t="shared" si="30"/>
        <v>83</v>
      </c>
      <c r="B85" s="107"/>
      <c r="C85" s="107"/>
      <c r="D85" s="108"/>
      <c r="E85" s="108"/>
      <c r="F85" s="138"/>
      <c r="G85" s="138"/>
      <c r="H85" s="255"/>
      <c r="I85" s="255"/>
      <c r="J85" s="103" t="s">
        <v>1771</v>
      </c>
      <c r="K85" s="103" t="s">
        <v>1860</v>
      </c>
      <c r="L85" s="137"/>
      <c r="M85" s="255"/>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5" thickBot="1" x14ac:dyDescent="0.3">
      <c r="A86" s="85">
        <f t="shared" si="30"/>
        <v>84</v>
      </c>
      <c r="B86" s="107"/>
      <c r="C86" s="107"/>
      <c r="D86" s="108"/>
      <c r="E86" s="108"/>
      <c r="F86" s="137"/>
      <c r="G86" s="137"/>
      <c r="H86" s="255"/>
      <c r="I86" s="255"/>
      <c r="J86" s="103" t="s">
        <v>1772</v>
      </c>
      <c r="K86" s="103" t="s">
        <v>1861</v>
      </c>
      <c r="L86" s="137"/>
      <c r="M86" s="255"/>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5" thickBot="1" x14ac:dyDescent="0.3">
      <c r="A87" s="85">
        <f t="shared" si="30"/>
        <v>85</v>
      </c>
      <c r="B87" s="107"/>
      <c r="C87" s="107"/>
      <c r="D87" s="108"/>
      <c r="E87" s="108"/>
      <c r="F87" s="138"/>
      <c r="G87" s="138"/>
      <c r="H87" s="255"/>
      <c r="I87" s="255"/>
      <c r="J87" s="103" t="s">
        <v>1773</v>
      </c>
      <c r="K87" s="103" t="s">
        <v>1862</v>
      </c>
      <c r="L87" s="137"/>
      <c r="M87" s="255"/>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5" thickBot="1" x14ac:dyDescent="0.3">
      <c r="A88" s="85">
        <f t="shared" si="30"/>
        <v>86</v>
      </c>
      <c r="B88" s="107"/>
      <c r="C88" s="107"/>
      <c r="D88" s="108"/>
      <c r="E88" s="108"/>
      <c r="F88" s="137"/>
      <c r="G88" s="137"/>
      <c r="H88" s="255"/>
      <c r="I88" s="255"/>
      <c r="J88" s="103" t="s">
        <v>1774</v>
      </c>
      <c r="K88" s="103" t="s">
        <v>1863</v>
      </c>
      <c r="L88" s="137"/>
      <c r="M88" s="255"/>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5" thickBot="1" x14ac:dyDescent="0.3">
      <c r="A89" s="85">
        <f t="shared" si="30"/>
        <v>87</v>
      </c>
      <c r="B89" s="107"/>
      <c r="C89" s="107"/>
      <c r="D89" s="108"/>
      <c r="E89" s="108"/>
      <c r="F89" s="138"/>
      <c r="G89" s="138"/>
      <c r="H89" s="255"/>
      <c r="I89" s="255"/>
      <c r="J89" s="103" t="s">
        <v>1776</v>
      </c>
      <c r="K89" s="103" t="s">
        <v>1864</v>
      </c>
      <c r="L89" s="137"/>
      <c r="M89" s="255"/>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5" thickBot="1" x14ac:dyDescent="0.3">
      <c r="A90" s="85">
        <f t="shared" si="30"/>
        <v>88</v>
      </c>
      <c r="B90" s="107"/>
      <c r="C90" s="107"/>
      <c r="D90" s="108"/>
      <c r="E90" s="108"/>
      <c r="F90" s="137"/>
      <c r="G90" s="137"/>
      <c r="H90" s="255"/>
      <c r="I90" s="255"/>
      <c r="J90" s="103" t="s">
        <v>1777</v>
      </c>
      <c r="K90" s="103" t="s">
        <v>1865</v>
      </c>
      <c r="L90" s="137"/>
      <c r="M90" s="255"/>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5" thickBot="1" x14ac:dyDescent="0.3">
      <c r="A91" s="85">
        <f t="shared" si="30"/>
        <v>89</v>
      </c>
      <c r="B91" s="107"/>
      <c r="C91" s="107"/>
      <c r="D91" s="108"/>
      <c r="E91" s="108"/>
      <c r="F91" s="138"/>
      <c r="G91" s="138"/>
      <c r="H91" s="255"/>
      <c r="I91" s="255"/>
      <c r="J91" s="103" t="s">
        <v>1778</v>
      </c>
      <c r="K91" s="103" t="s">
        <v>1866</v>
      </c>
      <c r="L91" s="137"/>
      <c r="M91" s="255"/>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5" thickBot="1" x14ac:dyDescent="0.3">
      <c r="A92" s="85">
        <f t="shared" si="30"/>
        <v>90</v>
      </c>
      <c r="B92" s="107"/>
      <c r="C92" s="107"/>
      <c r="D92" s="108"/>
      <c r="E92" s="108"/>
      <c r="F92" s="137"/>
      <c r="G92" s="137"/>
      <c r="H92" s="255"/>
      <c r="I92" s="255"/>
      <c r="J92" s="103" t="s">
        <v>1779</v>
      </c>
      <c r="K92" s="103"/>
      <c r="L92" s="137"/>
      <c r="M92" s="255"/>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5" thickBot="1" x14ac:dyDescent="0.3">
      <c r="A93" s="85">
        <f t="shared" si="30"/>
        <v>91</v>
      </c>
      <c r="B93" s="107"/>
      <c r="C93" s="107"/>
      <c r="D93" s="108"/>
      <c r="E93" s="108"/>
      <c r="F93" s="138"/>
      <c r="G93" s="138"/>
      <c r="H93" s="255"/>
      <c r="I93" s="255"/>
      <c r="J93" s="103" t="s">
        <v>1780</v>
      </c>
      <c r="K93" s="103"/>
      <c r="L93" s="137"/>
      <c r="M93" s="255"/>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5" thickBot="1" x14ac:dyDescent="0.3">
      <c r="A94" s="85">
        <f t="shared" si="30"/>
        <v>92</v>
      </c>
      <c r="B94" s="107"/>
      <c r="C94" s="107"/>
      <c r="D94" s="108"/>
      <c r="E94" s="108"/>
      <c r="F94" s="137"/>
      <c r="G94" s="137"/>
      <c r="H94" s="255"/>
      <c r="I94" s="255"/>
      <c r="J94" s="103" t="s">
        <v>1781</v>
      </c>
      <c r="K94" s="103"/>
      <c r="L94" s="137"/>
      <c r="M94" s="255"/>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5" thickBot="1" x14ac:dyDescent="0.3">
      <c r="A95" s="85">
        <f t="shared" si="30"/>
        <v>93</v>
      </c>
      <c r="B95" s="107"/>
      <c r="C95" s="107"/>
      <c r="D95" s="108"/>
      <c r="E95" s="108"/>
      <c r="F95" s="138"/>
      <c r="G95" s="138"/>
      <c r="H95" s="255"/>
      <c r="I95" s="255"/>
      <c r="J95" s="103" t="s">
        <v>1782</v>
      </c>
      <c r="K95" s="103"/>
      <c r="L95" s="137"/>
      <c r="M95" s="255"/>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5" thickBot="1" x14ac:dyDescent="0.3">
      <c r="A96" s="85">
        <f t="shared" si="30"/>
        <v>94</v>
      </c>
      <c r="B96" s="107"/>
      <c r="C96" s="107"/>
      <c r="D96" s="108"/>
      <c r="E96" s="108"/>
      <c r="F96" s="137"/>
      <c r="G96" s="137"/>
      <c r="H96" s="255"/>
      <c r="I96" s="255"/>
      <c r="J96" s="103"/>
      <c r="K96" s="103"/>
      <c r="L96" s="137" t="s">
        <v>2073</v>
      </c>
      <c r="M96" s="255"/>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5" thickBot="1" x14ac:dyDescent="0.3">
      <c r="A97" s="85">
        <f t="shared" si="30"/>
        <v>95</v>
      </c>
      <c r="B97" s="107"/>
      <c r="C97" s="107"/>
      <c r="D97" s="108"/>
      <c r="E97" s="108"/>
      <c r="F97" s="138"/>
      <c r="G97" s="138"/>
      <c r="H97" s="255"/>
      <c r="I97" s="255"/>
      <c r="J97" s="103" t="s">
        <v>1783</v>
      </c>
      <c r="K97" s="103" t="s">
        <v>1867</v>
      </c>
      <c r="L97" s="137" t="s">
        <v>2074</v>
      </c>
      <c r="M97" s="255"/>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5" thickBot="1" x14ac:dyDescent="0.3">
      <c r="A98" s="85">
        <f t="shared" si="30"/>
        <v>96</v>
      </c>
      <c r="B98" s="107"/>
      <c r="C98" s="107"/>
      <c r="D98" s="108"/>
      <c r="E98" s="108"/>
      <c r="F98" s="137"/>
      <c r="G98" s="137"/>
      <c r="H98" s="255"/>
      <c r="I98" s="255"/>
      <c r="J98" s="103" t="s">
        <v>818</v>
      </c>
      <c r="K98" s="103"/>
      <c r="L98" s="137"/>
      <c r="M98" s="255"/>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5" thickBot="1" x14ac:dyDescent="0.3">
      <c r="A99" s="85">
        <f t="shared" si="30"/>
        <v>97</v>
      </c>
      <c r="B99" s="107"/>
      <c r="C99" s="107"/>
      <c r="D99" s="108"/>
      <c r="E99" s="108"/>
      <c r="F99" s="138"/>
      <c r="G99" s="138"/>
      <c r="H99" s="255"/>
      <c r="I99" s="255"/>
      <c r="J99" s="103" t="s">
        <v>1784</v>
      </c>
      <c r="K99" s="103" t="s">
        <v>1868</v>
      </c>
      <c r="L99" s="137"/>
      <c r="M99" s="255"/>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5" thickBot="1" x14ac:dyDescent="0.3">
      <c r="A100" s="85">
        <f t="shared" si="30"/>
        <v>98</v>
      </c>
      <c r="B100" s="107"/>
      <c r="C100" s="107"/>
      <c r="D100" s="108"/>
      <c r="E100" s="108"/>
      <c r="F100" s="137"/>
      <c r="G100" s="137"/>
      <c r="H100" s="255"/>
      <c r="I100" s="255"/>
      <c r="J100" s="103" t="s">
        <v>1785</v>
      </c>
      <c r="K100" s="103" t="s">
        <v>1869</v>
      </c>
      <c r="L100" s="137"/>
      <c r="M100" s="255"/>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5" thickBot="1" x14ac:dyDescent="0.3">
      <c r="A101" s="85">
        <f t="shared" si="30"/>
        <v>99</v>
      </c>
      <c r="B101" s="107"/>
      <c r="C101" s="107"/>
      <c r="D101" s="108"/>
      <c r="E101" s="108"/>
      <c r="F101" s="138"/>
      <c r="G101" s="138"/>
      <c r="H101" s="255"/>
      <c r="I101" s="255"/>
      <c r="J101" s="103" t="s">
        <v>1786</v>
      </c>
      <c r="K101" s="103" t="s">
        <v>1870</v>
      </c>
      <c r="L101" s="137"/>
      <c r="M101" s="255"/>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5" thickBot="1" x14ac:dyDescent="0.3">
      <c r="A102" s="85">
        <f t="shared" si="30"/>
        <v>100</v>
      </c>
      <c r="B102" s="107"/>
      <c r="C102" s="107"/>
      <c r="D102" s="108"/>
      <c r="E102" s="108"/>
      <c r="F102" s="137"/>
      <c r="G102" s="137"/>
      <c r="H102" s="255"/>
      <c r="I102" s="255"/>
      <c r="J102" s="103" t="s">
        <v>1787</v>
      </c>
      <c r="K102" s="103"/>
      <c r="L102" s="137"/>
      <c r="M102" s="255"/>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5" thickBot="1" x14ac:dyDescent="0.3">
      <c r="A103" s="85">
        <f t="shared" si="30"/>
        <v>101</v>
      </c>
      <c r="B103" s="107"/>
      <c r="C103" s="107"/>
      <c r="D103" s="108"/>
      <c r="E103" s="108"/>
      <c r="F103" s="138"/>
      <c r="G103" s="138"/>
      <c r="H103" s="255"/>
      <c r="I103" s="255"/>
      <c r="J103" s="103" t="s">
        <v>1788</v>
      </c>
      <c r="K103" s="103"/>
      <c r="L103" s="137"/>
      <c r="M103" s="255"/>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5" thickBot="1" x14ac:dyDescent="0.3">
      <c r="A104" s="85">
        <f t="shared" si="30"/>
        <v>102</v>
      </c>
      <c r="B104" s="107"/>
      <c r="C104" s="107"/>
      <c r="D104" s="108"/>
      <c r="E104" s="108"/>
      <c r="F104" s="137"/>
      <c r="G104" s="137"/>
      <c r="H104" s="255"/>
      <c r="I104" s="255"/>
      <c r="J104" s="103" t="s">
        <v>1789</v>
      </c>
      <c r="K104" s="103" t="s">
        <v>1871</v>
      </c>
      <c r="L104" s="137"/>
      <c r="M104" s="255"/>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5" thickBot="1" x14ac:dyDescent="0.3">
      <c r="A105" s="85">
        <f t="shared" si="30"/>
        <v>103</v>
      </c>
      <c r="B105" s="107"/>
      <c r="C105" s="107"/>
      <c r="D105" s="108"/>
      <c r="E105" s="108"/>
      <c r="F105" s="138"/>
      <c r="G105" s="138"/>
      <c r="H105" s="255"/>
      <c r="I105" s="255"/>
      <c r="J105" s="103" t="s">
        <v>1790</v>
      </c>
      <c r="K105" s="103" t="s">
        <v>1872</v>
      </c>
      <c r="L105" s="137"/>
      <c r="M105" s="255"/>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5" thickBot="1" x14ac:dyDescent="0.3">
      <c r="A106" s="85">
        <f t="shared" si="30"/>
        <v>104</v>
      </c>
      <c r="B106" s="107"/>
      <c r="C106" s="107"/>
      <c r="D106" s="108"/>
      <c r="E106" s="108"/>
      <c r="F106" s="137"/>
      <c r="G106" s="137"/>
      <c r="H106" s="255"/>
      <c r="I106" s="255"/>
      <c r="J106" s="103" t="s">
        <v>1791</v>
      </c>
      <c r="K106" s="103" t="s">
        <v>1873</v>
      </c>
      <c r="L106" s="137"/>
      <c r="M106" s="255"/>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5" thickBot="1" x14ac:dyDescent="0.3">
      <c r="A107" s="85">
        <f t="shared" si="30"/>
        <v>105</v>
      </c>
      <c r="B107" s="107"/>
      <c r="C107" s="107"/>
      <c r="D107" s="108"/>
      <c r="E107" s="108"/>
      <c r="F107" s="138"/>
      <c r="G107" s="138"/>
      <c r="H107" s="255"/>
      <c r="I107" s="255"/>
      <c r="J107" s="103" t="s">
        <v>1792</v>
      </c>
      <c r="K107" s="103" t="s">
        <v>1874</v>
      </c>
      <c r="L107" s="137"/>
      <c r="M107" s="255"/>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5" thickBot="1" x14ac:dyDescent="0.3">
      <c r="A108" s="85">
        <f t="shared" si="30"/>
        <v>106</v>
      </c>
      <c r="B108" s="107"/>
      <c r="C108" s="107"/>
      <c r="D108" s="108"/>
      <c r="E108" s="108"/>
      <c r="F108" s="137"/>
      <c r="G108" s="137"/>
      <c r="H108" s="255"/>
      <c r="I108" s="255"/>
      <c r="J108" s="103" t="s">
        <v>1793</v>
      </c>
      <c r="K108" s="103" t="s">
        <v>1875</v>
      </c>
      <c r="L108" s="137"/>
      <c r="M108" s="255"/>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5" thickBot="1" x14ac:dyDescent="0.3">
      <c r="A109" s="85">
        <f t="shared" si="30"/>
        <v>107</v>
      </c>
      <c r="B109" s="107"/>
      <c r="C109" s="107"/>
      <c r="D109" s="108"/>
      <c r="E109" s="108"/>
      <c r="F109" s="138"/>
      <c r="G109" s="138"/>
      <c r="H109" s="255"/>
      <c r="I109" s="255"/>
      <c r="J109" s="103" t="s">
        <v>1794</v>
      </c>
      <c r="K109" s="103" t="s">
        <v>1876</v>
      </c>
      <c r="L109" s="137"/>
      <c r="M109" s="255"/>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5" thickBot="1" x14ac:dyDescent="0.3">
      <c r="A110" s="85">
        <f t="shared" si="30"/>
        <v>108</v>
      </c>
      <c r="B110" s="107"/>
      <c r="C110" s="107"/>
      <c r="D110" s="108"/>
      <c r="E110" s="108"/>
      <c r="F110" s="137"/>
      <c r="G110" s="137"/>
      <c r="H110" s="255"/>
      <c r="I110" s="255"/>
      <c r="J110" s="103" t="s">
        <v>1795</v>
      </c>
      <c r="K110" s="103" t="s">
        <v>1877</v>
      </c>
      <c r="L110" s="137"/>
      <c r="M110" s="255"/>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5" thickBot="1" x14ac:dyDescent="0.3">
      <c r="A111" s="85">
        <f t="shared" si="30"/>
        <v>109</v>
      </c>
      <c r="B111" s="107"/>
      <c r="C111" s="107"/>
      <c r="D111" s="108"/>
      <c r="E111" s="108"/>
      <c r="F111" s="138"/>
      <c r="G111" s="138"/>
      <c r="H111" s="255"/>
      <c r="I111" s="255"/>
      <c r="J111" s="103" t="s">
        <v>1796</v>
      </c>
      <c r="K111" s="103" t="s">
        <v>1878</v>
      </c>
      <c r="L111" s="137"/>
      <c r="M111" s="255"/>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5" thickBot="1" x14ac:dyDescent="0.3">
      <c r="A112" s="85">
        <f t="shared" si="30"/>
        <v>110</v>
      </c>
      <c r="B112" s="107"/>
      <c r="C112" s="107"/>
      <c r="D112" s="108"/>
      <c r="E112" s="108"/>
      <c r="F112" s="137"/>
      <c r="G112" s="137"/>
      <c r="H112" s="255"/>
      <c r="I112" s="255"/>
      <c r="J112" s="103" t="s">
        <v>1797</v>
      </c>
      <c r="K112" s="103" t="s">
        <v>1879</v>
      </c>
      <c r="L112" s="137"/>
      <c r="M112" s="255"/>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5" thickBot="1" x14ac:dyDescent="0.3">
      <c r="A113" s="85">
        <f t="shared" si="30"/>
        <v>111</v>
      </c>
      <c r="B113" s="107"/>
      <c r="C113" s="107"/>
      <c r="D113" s="108"/>
      <c r="E113" s="108"/>
      <c r="F113" s="138"/>
      <c r="G113" s="138"/>
      <c r="H113" s="255"/>
      <c r="I113" s="255"/>
      <c r="J113" s="103" t="s">
        <v>1798</v>
      </c>
      <c r="K113" s="103" t="s">
        <v>1880</v>
      </c>
      <c r="L113" s="137"/>
      <c r="M113" s="255"/>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5" thickBot="1" x14ac:dyDescent="0.3">
      <c r="A114" s="85">
        <f t="shared" si="30"/>
        <v>112</v>
      </c>
      <c r="B114" s="107"/>
      <c r="C114" s="107"/>
      <c r="D114" s="108"/>
      <c r="E114" s="108"/>
      <c r="F114" s="137"/>
      <c r="G114" s="137"/>
      <c r="H114" s="255"/>
      <c r="I114" s="255"/>
      <c r="J114" s="103" t="s">
        <v>1799</v>
      </c>
      <c r="K114" s="103" t="s">
        <v>1881</v>
      </c>
      <c r="L114" s="137"/>
      <c r="M114" s="255"/>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5" thickBot="1" x14ac:dyDescent="0.3">
      <c r="A115" s="85">
        <f t="shared" si="30"/>
        <v>113</v>
      </c>
      <c r="B115" s="107"/>
      <c r="C115" s="107"/>
      <c r="D115" s="108"/>
      <c r="E115" s="108"/>
      <c r="F115" s="138"/>
      <c r="G115" s="138"/>
      <c r="H115" s="255"/>
      <c r="I115" s="255"/>
      <c r="J115" s="103" t="s">
        <v>1800</v>
      </c>
      <c r="K115" s="103" t="s">
        <v>1882</v>
      </c>
      <c r="L115" s="137"/>
      <c r="M115" s="255"/>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5" thickBot="1" x14ac:dyDescent="0.3">
      <c r="A116" s="85">
        <f t="shared" si="30"/>
        <v>114</v>
      </c>
      <c r="B116" s="107"/>
      <c r="C116" s="107"/>
      <c r="D116" s="108"/>
      <c r="E116" s="108"/>
      <c r="F116" s="137"/>
      <c r="G116" s="137"/>
      <c r="H116" s="255"/>
      <c r="I116" s="255"/>
      <c r="J116" s="103" t="s">
        <v>1801</v>
      </c>
      <c r="K116" s="103" t="s">
        <v>1883</v>
      </c>
      <c r="L116" s="137"/>
      <c r="M116" s="255"/>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5" thickBot="1" x14ac:dyDescent="0.3">
      <c r="A117" s="85">
        <f t="shared" si="30"/>
        <v>115</v>
      </c>
      <c r="B117" s="107"/>
      <c r="C117" s="107"/>
      <c r="D117" s="108"/>
      <c r="E117" s="108"/>
      <c r="F117" s="138"/>
      <c r="G117" s="138"/>
      <c r="H117" s="255"/>
      <c r="I117" s="255"/>
      <c r="J117" s="103" t="s">
        <v>1802</v>
      </c>
      <c r="K117" s="103" t="s">
        <v>1884</v>
      </c>
      <c r="L117" s="137"/>
      <c r="M117" s="255"/>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5" thickBot="1" x14ac:dyDescent="0.3">
      <c r="A118" s="85">
        <f t="shared" si="30"/>
        <v>116</v>
      </c>
      <c r="B118" s="107"/>
      <c r="C118" s="107"/>
      <c r="D118" s="108"/>
      <c r="E118" s="108"/>
      <c r="F118" s="137"/>
      <c r="G118" s="137"/>
      <c r="H118" s="255"/>
      <c r="I118" s="255"/>
      <c r="J118" s="103" t="s">
        <v>1803</v>
      </c>
      <c r="K118" s="103" t="s">
        <v>1885</v>
      </c>
      <c r="L118" s="137"/>
      <c r="M118" s="255"/>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5" thickBot="1" x14ac:dyDescent="0.3">
      <c r="A119" s="85">
        <v>122</v>
      </c>
      <c r="B119" s="107"/>
      <c r="C119" s="107"/>
      <c r="D119" s="108"/>
      <c r="E119" s="108"/>
      <c r="F119" s="138"/>
      <c r="G119" s="138"/>
      <c r="H119" s="255"/>
      <c r="I119" s="255"/>
      <c r="J119" s="103" t="s">
        <v>1804</v>
      </c>
      <c r="K119" s="103" t="s">
        <v>1886</v>
      </c>
      <c r="L119" s="137"/>
      <c r="M119" s="255"/>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5" thickBot="1" x14ac:dyDescent="0.3">
      <c r="A120" s="85">
        <f t="shared" si="30"/>
        <v>123</v>
      </c>
      <c r="B120" s="107"/>
      <c r="C120" s="107"/>
      <c r="D120" s="108"/>
      <c r="E120" s="108"/>
      <c r="F120" s="137"/>
      <c r="G120" s="137"/>
      <c r="H120" s="255"/>
      <c r="I120" s="255"/>
      <c r="J120" s="103" t="s">
        <v>1805</v>
      </c>
      <c r="K120" s="103" t="s">
        <v>1887</v>
      </c>
      <c r="L120" s="137"/>
      <c r="M120" s="255"/>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5" thickBot="1" x14ac:dyDescent="0.3">
      <c r="A121" s="85">
        <f t="shared" si="30"/>
        <v>124</v>
      </c>
      <c r="B121" s="107"/>
      <c r="C121" s="107"/>
      <c r="D121" s="108"/>
      <c r="E121" s="108"/>
      <c r="F121" s="138"/>
      <c r="G121" s="138"/>
      <c r="H121" s="255"/>
      <c r="I121" s="255"/>
      <c r="J121" s="103" t="s">
        <v>1806</v>
      </c>
      <c r="K121" s="103" t="s">
        <v>1888</v>
      </c>
      <c r="L121" s="137"/>
      <c r="M121" s="255"/>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5" thickBot="1" x14ac:dyDescent="0.3">
      <c r="A122" s="85">
        <f t="shared" si="30"/>
        <v>125</v>
      </c>
      <c r="B122" s="107"/>
      <c r="C122" s="107"/>
      <c r="D122" s="108"/>
      <c r="E122" s="108"/>
      <c r="F122" s="137"/>
      <c r="G122" s="137"/>
      <c r="H122" s="255"/>
      <c r="I122" s="255"/>
      <c r="J122" s="103" t="s">
        <v>1807</v>
      </c>
      <c r="K122" s="103" t="s">
        <v>1889</v>
      </c>
      <c r="L122" s="137"/>
      <c r="M122" s="255"/>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5" thickBot="1" x14ac:dyDescent="0.3">
      <c r="A123" s="85">
        <f t="shared" si="30"/>
        <v>126</v>
      </c>
      <c r="B123" s="107"/>
      <c r="C123" s="107"/>
      <c r="D123" s="108"/>
      <c r="E123" s="108"/>
      <c r="F123" s="138"/>
      <c r="G123" s="138"/>
      <c r="H123" s="255"/>
      <c r="I123" s="255"/>
      <c r="J123" s="103" t="s">
        <v>1808</v>
      </c>
      <c r="K123" s="103" t="s">
        <v>1890</v>
      </c>
      <c r="L123" s="137"/>
      <c r="M123" s="255"/>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5" thickBot="1" x14ac:dyDescent="0.3">
      <c r="A124" s="85">
        <f t="shared" si="30"/>
        <v>127</v>
      </c>
      <c r="B124" s="107"/>
      <c r="C124" s="107"/>
      <c r="D124" s="108"/>
      <c r="E124" s="108"/>
      <c r="F124" s="137"/>
      <c r="G124" s="137"/>
      <c r="H124" s="255"/>
      <c r="I124" s="255"/>
      <c r="J124" s="103" t="s">
        <v>1809</v>
      </c>
      <c r="K124" s="103" t="s">
        <v>1891</v>
      </c>
      <c r="L124" s="137"/>
      <c r="M124" s="255"/>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5" thickBot="1" x14ac:dyDescent="0.3">
      <c r="A125" s="85">
        <f t="shared" si="30"/>
        <v>128</v>
      </c>
      <c r="B125" s="107"/>
      <c r="C125" s="107"/>
      <c r="D125" s="108"/>
      <c r="E125" s="108"/>
      <c r="F125" s="138"/>
      <c r="G125" s="138"/>
      <c r="H125" s="255"/>
      <c r="I125" s="255"/>
      <c r="J125" s="103"/>
      <c r="K125" s="103"/>
      <c r="L125" s="137"/>
      <c r="M125" s="255"/>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5" thickBot="1" x14ac:dyDescent="0.3">
      <c r="A126" s="85">
        <f t="shared" si="30"/>
        <v>129</v>
      </c>
      <c r="B126" s="107"/>
      <c r="C126" s="107"/>
      <c r="D126" s="108"/>
      <c r="E126" s="108"/>
      <c r="F126" s="137"/>
      <c r="G126" s="137"/>
      <c r="H126" s="255"/>
      <c r="I126" s="255"/>
      <c r="J126" s="103" t="s">
        <v>1810</v>
      </c>
      <c r="K126" s="103" t="s">
        <v>1892</v>
      </c>
      <c r="L126" s="137"/>
      <c r="M126" s="255"/>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5" thickBot="1" x14ac:dyDescent="0.3">
      <c r="A127" s="85">
        <f t="shared" si="30"/>
        <v>130</v>
      </c>
      <c r="B127" s="107"/>
      <c r="C127" s="107"/>
      <c r="D127" s="108"/>
      <c r="E127" s="108"/>
      <c r="F127" s="138"/>
      <c r="G127" s="138"/>
      <c r="H127" s="255"/>
      <c r="I127" s="255"/>
      <c r="J127" s="103" t="s">
        <v>1811</v>
      </c>
      <c r="K127" s="103" t="s">
        <v>1893</v>
      </c>
      <c r="L127" s="137"/>
      <c r="M127" s="255"/>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5" thickBot="1" x14ac:dyDescent="0.3">
      <c r="A128" s="85">
        <f t="shared" si="30"/>
        <v>131</v>
      </c>
      <c r="B128" s="107"/>
      <c r="C128" s="107"/>
      <c r="D128" s="108"/>
      <c r="E128" s="108"/>
      <c r="F128" s="137"/>
      <c r="G128" s="137"/>
      <c r="H128" s="255"/>
      <c r="I128" s="255"/>
      <c r="J128" s="103" t="s">
        <v>1759</v>
      </c>
      <c r="K128" s="103" t="s">
        <v>1846</v>
      </c>
      <c r="L128" s="137"/>
      <c r="M128" s="255"/>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5" thickBot="1" x14ac:dyDescent="0.3">
      <c r="A129" s="85">
        <f t="shared" si="30"/>
        <v>132</v>
      </c>
      <c r="B129" s="107"/>
      <c r="C129" s="107"/>
      <c r="D129" s="108"/>
      <c r="E129" s="108"/>
      <c r="F129" s="138"/>
      <c r="G129" s="138"/>
      <c r="H129" s="255"/>
      <c r="I129" s="255"/>
      <c r="J129" s="103" t="s">
        <v>1812</v>
      </c>
      <c r="K129" s="103" t="s">
        <v>1894</v>
      </c>
      <c r="L129" s="137" t="s">
        <v>2075</v>
      </c>
      <c r="M129" s="255"/>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5" thickBot="1" x14ac:dyDescent="0.3">
      <c r="A130" s="85">
        <f t="shared" si="30"/>
        <v>133</v>
      </c>
      <c r="B130" s="107"/>
      <c r="C130" s="107"/>
      <c r="D130" s="108"/>
      <c r="E130" s="108"/>
      <c r="F130" s="137"/>
      <c r="G130" s="137"/>
      <c r="H130" s="255"/>
      <c r="I130" s="255"/>
      <c r="J130" s="103" t="s">
        <v>1813</v>
      </c>
      <c r="K130" s="103" t="s">
        <v>1834</v>
      </c>
      <c r="L130" s="137"/>
      <c r="M130" s="255"/>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5" thickBot="1" x14ac:dyDescent="0.3">
      <c r="A131" s="85">
        <f t="shared" si="30"/>
        <v>134</v>
      </c>
      <c r="B131" s="102"/>
      <c r="C131" s="102"/>
      <c r="D131" s="104"/>
      <c r="E131" s="104"/>
      <c r="F131" s="138"/>
      <c r="G131" s="138"/>
      <c r="H131" s="255"/>
      <c r="I131" s="255"/>
      <c r="J131" s="103"/>
      <c r="K131" s="103"/>
      <c r="L131" s="137"/>
      <c r="M131" s="255"/>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5" thickBot="1" x14ac:dyDescent="0.3">
      <c r="A132" s="85">
        <f t="shared" si="30"/>
        <v>135</v>
      </c>
      <c r="B132" s="102"/>
      <c r="C132" s="102"/>
      <c r="D132" s="104"/>
      <c r="E132" s="104"/>
      <c r="F132" s="137"/>
      <c r="G132" s="137"/>
      <c r="H132" s="255"/>
      <c r="I132" s="255"/>
      <c r="J132" s="103"/>
      <c r="K132" s="103"/>
      <c r="L132" s="137"/>
      <c r="M132" s="255"/>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5" thickBot="1" x14ac:dyDescent="0.3">
      <c r="A133" s="85">
        <f t="shared" si="30"/>
        <v>136</v>
      </c>
      <c r="B133" s="102"/>
      <c r="C133" s="102"/>
      <c r="D133" s="104"/>
      <c r="E133" s="104"/>
      <c r="F133" s="138"/>
      <c r="G133" s="138"/>
      <c r="H133" s="255"/>
      <c r="I133" s="255"/>
      <c r="J133" s="103"/>
      <c r="K133" s="103"/>
      <c r="L133" s="137"/>
      <c r="M133" s="255"/>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5" thickBot="1" x14ac:dyDescent="0.3">
      <c r="A134" s="85">
        <f t="shared" ref="A134:A197" si="46">+A133+1</f>
        <v>137</v>
      </c>
      <c r="B134" s="102"/>
      <c r="C134" s="102"/>
      <c r="D134" s="104"/>
      <c r="E134" s="104"/>
      <c r="F134" s="137"/>
      <c r="G134" s="137"/>
      <c r="H134" s="255"/>
      <c r="I134" s="255"/>
      <c r="J134" s="103"/>
      <c r="K134" s="103"/>
      <c r="L134" s="137"/>
      <c r="M134" s="255"/>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5" thickBot="1" x14ac:dyDescent="0.3">
      <c r="A135" s="85">
        <f t="shared" si="46"/>
        <v>138</v>
      </c>
      <c r="B135" s="102"/>
      <c r="C135" s="102"/>
      <c r="D135" s="104"/>
      <c r="E135" s="104"/>
      <c r="F135" s="138"/>
      <c r="G135" s="138"/>
      <c r="H135" s="255"/>
      <c r="I135" s="255"/>
      <c r="J135" s="103"/>
      <c r="K135" s="103"/>
      <c r="L135" s="137"/>
      <c r="M135" s="255"/>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5" thickBot="1" x14ac:dyDescent="0.3">
      <c r="A136" s="85">
        <f t="shared" si="46"/>
        <v>139</v>
      </c>
      <c r="B136" s="102"/>
      <c r="C136" s="102"/>
      <c r="D136" s="104"/>
      <c r="E136" s="104"/>
      <c r="F136" s="137"/>
      <c r="G136" s="137"/>
      <c r="H136" s="255"/>
      <c r="I136" s="255"/>
      <c r="J136" s="103"/>
      <c r="K136" s="103"/>
      <c r="L136" s="137"/>
      <c r="M136" s="255"/>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5" thickBot="1" x14ac:dyDescent="0.3">
      <c r="A137" s="85">
        <f t="shared" si="46"/>
        <v>140</v>
      </c>
      <c r="B137" s="102"/>
      <c r="C137" s="102"/>
      <c r="D137" s="104"/>
      <c r="E137" s="104"/>
      <c r="F137" s="138"/>
      <c r="G137" s="138"/>
      <c r="H137" s="255"/>
      <c r="I137" s="255"/>
      <c r="J137" s="103"/>
      <c r="K137" s="103"/>
      <c r="L137" s="137"/>
      <c r="M137" s="255"/>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5" thickBot="1" x14ac:dyDescent="0.3">
      <c r="A138" s="85">
        <f t="shared" si="46"/>
        <v>141</v>
      </c>
      <c r="B138" s="102"/>
      <c r="C138" s="102"/>
      <c r="D138" s="104"/>
      <c r="E138" s="104"/>
      <c r="F138" s="137"/>
      <c r="G138" s="137"/>
      <c r="H138" s="255"/>
      <c r="I138" s="255"/>
      <c r="J138" s="103"/>
      <c r="K138" s="103"/>
      <c r="L138" s="137"/>
      <c r="M138" s="255"/>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5" thickBot="1" x14ac:dyDescent="0.3">
      <c r="A139" s="85">
        <f t="shared" si="46"/>
        <v>142</v>
      </c>
      <c r="B139" s="102"/>
      <c r="C139" s="102"/>
      <c r="D139" s="104"/>
      <c r="E139" s="104"/>
      <c r="F139" s="138"/>
      <c r="G139" s="138"/>
      <c r="H139" s="255"/>
      <c r="I139" s="255"/>
      <c r="J139" s="103"/>
      <c r="K139" s="103"/>
      <c r="L139" s="137"/>
      <c r="M139" s="255"/>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5" thickBot="1" x14ac:dyDescent="0.3">
      <c r="A140" s="85">
        <f t="shared" si="46"/>
        <v>143</v>
      </c>
      <c r="B140" s="102"/>
      <c r="C140" s="102"/>
      <c r="D140" s="104"/>
      <c r="E140" s="104"/>
      <c r="F140" s="137"/>
      <c r="G140" s="137"/>
      <c r="H140" s="255"/>
      <c r="I140" s="255"/>
      <c r="J140" s="103"/>
      <c r="K140" s="103"/>
      <c r="L140" s="137"/>
      <c r="M140" s="255"/>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5" thickBot="1" x14ac:dyDescent="0.3">
      <c r="A141" s="85">
        <f t="shared" si="46"/>
        <v>144</v>
      </c>
      <c r="B141" s="102"/>
      <c r="C141" s="102"/>
      <c r="D141" s="104"/>
      <c r="E141" s="104"/>
      <c r="F141" s="138"/>
      <c r="G141" s="138"/>
      <c r="H141" s="255"/>
      <c r="I141" s="255"/>
      <c r="J141" s="103"/>
      <c r="K141" s="103"/>
      <c r="L141" s="137"/>
      <c r="M141" s="255"/>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5" thickBot="1" x14ac:dyDescent="0.3">
      <c r="A142" s="85">
        <f t="shared" si="46"/>
        <v>145</v>
      </c>
      <c r="B142" s="102"/>
      <c r="C142" s="102"/>
      <c r="D142" s="104"/>
      <c r="E142" s="104"/>
      <c r="F142" s="137"/>
      <c r="G142" s="137"/>
      <c r="H142" s="255"/>
      <c r="I142" s="255"/>
      <c r="J142" s="103"/>
      <c r="K142" s="103"/>
      <c r="L142" s="137"/>
      <c r="M142" s="255"/>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5" thickBot="1" x14ac:dyDescent="0.3">
      <c r="A143" s="85">
        <f t="shared" si="46"/>
        <v>146</v>
      </c>
      <c r="B143" s="102"/>
      <c r="C143" s="102"/>
      <c r="D143" s="104"/>
      <c r="E143" s="104"/>
      <c r="F143" s="138"/>
      <c r="G143" s="138"/>
      <c r="H143" s="255"/>
      <c r="I143" s="255"/>
      <c r="J143" s="103"/>
      <c r="K143" s="103"/>
      <c r="L143" s="137"/>
      <c r="M143" s="255"/>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5" thickBot="1" x14ac:dyDescent="0.3">
      <c r="A144" s="85">
        <f t="shared" si="46"/>
        <v>147</v>
      </c>
      <c r="B144" s="102"/>
      <c r="C144" s="102"/>
      <c r="D144" s="104"/>
      <c r="E144" s="104"/>
      <c r="F144" s="137"/>
      <c r="G144" s="137"/>
      <c r="H144" s="255"/>
      <c r="I144" s="255"/>
      <c r="J144" s="103"/>
      <c r="K144" s="103"/>
      <c r="L144" s="137"/>
      <c r="M144" s="255"/>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5" thickBot="1" x14ac:dyDescent="0.3">
      <c r="A145" s="85">
        <f t="shared" si="46"/>
        <v>148</v>
      </c>
      <c r="B145" s="102"/>
      <c r="C145" s="102"/>
      <c r="D145" s="104"/>
      <c r="E145" s="104"/>
      <c r="F145" s="138"/>
      <c r="G145" s="138"/>
      <c r="H145" s="255"/>
      <c r="I145" s="255"/>
      <c r="J145" s="103"/>
      <c r="K145" s="103"/>
      <c r="L145" s="137"/>
      <c r="M145" s="255"/>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5" thickBot="1" x14ac:dyDescent="0.3">
      <c r="A146" s="85">
        <f t="shared" si="46"/>
        <v>149</v>
      </c>
      <c r="B146" s="102"/>
      <c r="C146" s="102"/>
      <c r="D146" s="104"/>
      <c r="E146" s="104"/>
      <c r="F146" s="137"/>
      <c r="G146" s="137"/>
      <c r="H146" s="255"/>
      <c r="I146" s="255"/>
      <c r="J146" s="103"/>
      <c r="K146" s="103"/>
      <c r="L146" s="137"/>
      <c r="M146" s="255"/>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5" thickBot="1" x14ac:dyDescent="0.3">
      <c r="A147" s="85">
        <f t="shared" si="46"/>
        <v>150</v>
      </c>
      <c r="B147" s="102"/>
      <c r="C147" s="102"/>
      <c r="D147" s="104"/>
      <c r="E147" s="104"/>
      <c r="F147" s="138"/>
      <c r="G147" s="138"/>
      <c r="H147" s="255"/>
      <c r="I147" s="255"/>
      <c r="J147" s="103"/>
      <c r="K147" s="103"/>
      <c r="L147" s="137"/>
      <c r="M147" s="255"/>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5" thickBot="1" x14ac:dyDescent="0.3">
      <c r="A148" s="85">
        <f t="shared" si="46"/>
        <v>151</v>
      </c>
      <c r="B148" s="102"/>
      <c r="C148" s="102"/>
      <c r="D148" s="104"/>
      <c r="E148" s="104"/>
      <c r="F148" s="137"/>
      <c r="G148" s="137"/>
      <c r="H148" s="255"/>
      <c r="I148" s="255"/>
      <c r="J148" s="103"/>
      <c r="K148" s="103"/>
      <c r="L148" s="137"/>
      <c r="M148" s="255"/>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5" thickBot="1" x14ac:dyDescent="0.3">
      <c r="A149" s="85">
        <f t="shared" si="46"/>
        <v>152</v>
      </c>
      <c r="B149" s="102"/>
      <c r="C149" s="102"/>
      <c r="D149" s="104"/>
      <c r="E149" s="104"/>
      <c r="F149" s="138"/>
      <c r="G149" s="138"/>
      <c r="H149" s="255"/>
      <c r="I149" s="255"/>
      <c r="J149" s="103"/>
      <c r="K149" s="103"/>
      <c r="L149" s="137"/>
      <c r="M149" s="255"/>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5" thickBot="1" x14ac:dyDescent="0.3">
      <c r="A150" s="85">
        <f t="shared" si="46"/>
        <v>153</v>
      </c>
      <c r="B150" s="102"/>
      <c r="C150" s="102"/>
      <c r="D150" s="104"/>
      <c r="E150" s="104"/>
      <c r="F150" s="137"/>
      <c r="G150" s="137"/>
      <c r="H150" s="255"/>
      <c r="I150" s="255"/>
      <c r="J150" s="103"/>
      <c r="K150" s="103"/>
      <c r="L150" s="137"/>
      <c r="M150" s="255"/>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5" thickBot="1" x14ac:dyDescent="0.3">
      <c r="A151" s="85">
        <f t="shared" si="46"/>
        <v>154</v>
      </c>
      <c r="B151" s="102"/>
      <c r="C151" s="102"/>
      <c r="D151" s="104"/>
      <c r="E151" s="104"/>
      <c r="F151" s="138"/>
      <c r="G151" s="138"/>
      <c r="H151" s="255"/>
      <c r="I151" s="255"/>
      <c r="J151" s="103"/>
      <c r="K151" s="103"/>
      <c r="L151" s="137"/>
      <c r="M151" s="255"/>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5" thickBot="1" x14ac:dyDescent="0.3">
      <c r="A152" s="85">
        <f t="shared" si="46"/>
        <v>155</v>
      </c>
      <c r="B152" s="102"/>
      <c r="C152" s="102"/>
      <c r="D152" s="104"/>
      <c r="E152" s="104"/>
      <c r="F152" s="137"/>
      <c r="G152" s="137"/>
      <c r="H152" s="255"/>
      <c r="I152" s="255"/>
      <c r="J152" s="103"/>
      <c r="K152" s="103"/>
      <c r="L152" s="137"/>
      <c r="M152" s="255"/>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5" thickBot="1" x14ac:dyDescent="0.3">
      <c r="A153" s="85">
        <f t="shared" si="46"/>
        <v>156</v>
      </c>
      <c r="B153" s="102"/>
      <c r="C153" s="102"/>
      <c r="D153" s="104"/>
      <c r="E153" s="104"/>
      <c r="F153" s="138"/>
      <c r="G153" s="138"/>
      <c r="H153" s="255"/>
      <c r="I153" s="255"/>
      <c r="J153" s="103"/>
      <c r="K153" s="103"/>
      <c r="L153" s="137"/>
      <c r="M153" s="255"/>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5" thickBot="1" x14ac:dyDescent="0.3">
      <c r="A154" s="85">
        <f t="shared" si="46"/>
        <v>157</v>
      </c>
      <c r="B154" s="102"/>
      <c r="C154" s="102"/>
      <c r="D154" s="104"/>
      <c r="E154" s="104"/>
      <c r="F154" s="137"/>
      <c r="G154" s="137"/>
      <c r="H154" s="255"/>
      <c r="I154" s="255"/>
      <c r="J154" s="103"/>
      <c r="K154" s="103"/>
      <c r="L154" s="137"/>
      <c r="M154" s="255"/>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5" thickBot="1" x14ac:dyDescent="0.3">
      <c r="A155" s="85">
        <f t="shared" si="46"/>
        <v>158</v>
      </c>
      <c r="B155" s="102"/>
      <c r="C155" s="102"/>
      <c r="D155" s="104"/>
      <c r="E155" s="104"/>
      <c r="F155" s="138"/>
      <c r="G155" s="138"/>
      <c r="H155" s="255"/>
      <c r="I155" s="255"/>
      <c r="J155" s="103"/>
      <c r="K155" s="103"/>
      <c r="L155" s="137"/>
      <c r="M155" s="255"/>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5" thickBot="1" x14ac:dyDescent="0.3">
      <c r="A156" s="85">
        <f t="shared" si="46"/>
        <v>159</v>
      </c>
      <c r="B156" s="102"/>
      <c r="C156" s="102"/>
      <c r="D156" s="104"/>
      <c r="E156" s="104"/>
      <c r="F156" s="137"/>
      <c r="G156" s="137"/>
      <c r="H156" s="255"/>
      <c r="I156" s="255"/>
      <c r="J156" s="103"/>
      <c r="K156" s="103"/>
      <c r="L156" s="137"/>
      <c r="M156" s="255"/>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5" thickBot="1" x14ac:dyDescent="0.3">
      <c r="A157" s="85">
        <f t="shared" si="46"/>
        <v>160</v>
      </c>
      <c r="B157" s="102"/>
      <c r="C157" s="102"/>
      <c r="D157" s="104"/>
      <c r="E157" s="104"/>
      <c r="F157" s="138"/>
      <c r="G157" s="138"/>
      <c r="H157" s="255"/>
      <c r="I157" s="255"/>
      <c r="J157" s="103"/>
      <c r="K157" s="103"/>
      <c r="L157" s="137"/>
      <c r="M157" s="255"/>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5" thickBot="1" x14ac:dyDescent="0.3">
      <c r="A158" s="85">
        <f t="shared" si="46"/>
        <v>161</v>
      </c>
      <c r="B158" s="102"/>
      <c r="C158" s="102"/>
      <c r="D158" s="104"/>
      <c r="E158" s="104"/>
      <c r="F158" s="137"/>
      <c r="G158" s="137"/>
      <c r="H158" s="255"/>
      <c r="I158" s="255"/>
      <c r="J158" s="103"/>
      <c r="K158" s="103"/>
      <c r="L158" s="137"/>
      <c r="M158" s="255"/>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5" thickBot="1" x14ac:dyDescent="0.3">
      <c r="A159" s="85">
        <f t="shared" si="46"/>
        <v>162</v>
      </c>
      <c r="B159" s="102"/>
      <c r="C159" s="102"/>
      <c r="D159" s="104"/>
      <c r="E159" s="104"/>
      <c r="F159" s="138"/>
      <c r="G159" s="138"/>
      <c r="H159" s="255"/>
      <c r="I159" s="255"/>
      <c r="J159" s="103"/>
      <c r="K159" s="103"/>
      <c r="L159" s="137"/>
      <c r="M159" s="255"/>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5" thickBot="1" x14ac:dyDescent="0.3">
      <c r="A160" s="85">
        <f t="shared" si="46"/>
        <v>163</v>
      </c>
      <c r="B160" s="102"/>
      <c r="C160" s="102"/>
      <c r="D160" s="104"/>
      <c r="E160" s="104"/>
      <c r="F160" s="137"/>
      <c r="G160" s="137"/>
      <c r="H160" s="255"/>
      <c r="I160" s="255"/>
      <c r="J160" s="103"/>
      <c r="K160" s="103"/>
      <c r="L160" s="137"/>
      <c r="M160" s="255"/>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5" thickBot="1" x14ac:dyDescent="0.3">
      <c r="A161" s="85">
        <f t="shared" si="46"/>
        <v>164</v>
      </c>
      <c r="B161" s="102"/>
      <c r="C161" s="102"/>
      <c r="D161" s="104"/>
      <c r="E161" s="104"/>
      <c r="F161" s="138"/>
      <c r="G161" s="138"/>
      <c r="H161" s="255"/>
      <c r="I161" s="255"/>
      <c r="J161" s="103"/>
      <c r="K161" s="103"/>
      <c r="L161" s="137"/>
      <c r="M161" s="255"/>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5" thickBot="1" x14ac:dyDescent="0.3">
      <c r="A162" s="85">
        <f t="shared" si="46"/>
        <v>165</v>
      </c>
      <c r="B162" s="102"/>
      <c r="C162" s="102"/>
      <c r="D162" s="104"/>
      <c r="E162" s="104"/>
      <c r="F162" s="137"/>
      <c r="G162" s="137"/>
      <c r="H162" s="255"/>
      <c r="I162" s="255"/>
      <c r="J162" s="103"/>
      <c r="K162" s="103"/>
      <c r="L162" s="137"/>
      <c r="M162" s="255"/>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5" thickBot="1" x14ac:dyDescent="0.3">
      <c r="A163" s="85">
        <f t="shared" si="46"/>
        <v>166</v>
      </c>
      <c r="B163" s="102"/>
      <c r="C163" s="102"/>
      <c r="D163" s="104"/>
      <c r="E163" s="104"/>
      <c r="F163" s="138"/>
      <c r="G163" s="138"/>
      <c r="H163" s="255"/>
      <c r="I163" s="255"/>
      <c r="J163" s="103"/>
      <c r="K163" s="103"/>
      <c r="L163" s="137"/>
      <c r="M163" s="255"/>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5" thickBot="1" x14ac:dyDescent="0.3">
      <c r="A164" s="85">
        <f t="shared" si="46"/>
        <v>167</v>
      </c>
      <c r="B164" s="102"/>
      <c r="C164" s="102"/>
      <c r="D164" s="104"/>
      <c r="E164" s="104"/>
      <c r="F164" s="137"/>
      <c r="G164" s="137"/>
      <c r="H164" s="255"/>
      <c r="I164" s="255"/>
      <c r="J164" s="103"/>
      <c r="K164" s="103"/>
      <c r="L164" s="137"/>
      <c r="M164" s="255"/>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5" thickBot="1" x14ac:dyDescent="0.3">
      <c r="A165" s="85">
        <f t="shared" si="46"/>
        <v>168</v>
      </c>
      <c r="B165" s="102"/>
      <c r="C165" s="102"/>
      <c r="D165" s="104"/>
      <c r="E165" s="104"/>
      <c r="F165" s="138"/>
      <c r="G165" s="138"/>
      <c r="H165" s="255"/>
      <c r="I165" s="255"/>
      <c r="J165" s="103"/>
      <c r="K165" s="103"/>
      <c r="L165" s="137"/>
      <c r="M165" s="255"/>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5" thickBot="1" x14ac:dyDescent="0.3">
      <c r="A166" s="85">
        <f t="shared" si="46"/>
        <v>169</v>
      </c>
      <c r="B166" s="102"/>
      <c r="C166" s="102"/>
      <c r="D166" s="104"/>
      <c r="E166" s="104"/>
      <c r="F166" s="137"/>
      <c r="G166" s="137"/>
      <c r="H166" s="255"/>
      <c r="I166" s="255"/>
      <c r="J166" s="103"/>
      <c r="K166" s="103"/>
      <c r="L166" s="137"/>
      <c r="M166" s="255"/>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5" thickBot="1" x14ac:dyDescent="0.3">
      <c r="A167" s="85">
        <f t="shared" si="46"/>
        <v>170</v>
      </c>
      <c r="B167" s="102"/>
      <c r="C167" s="102"/>
      <c r="D167" s="104"/>
      <c r="E167" s="104"/>
      <c r="F167" s="138"/>
      <c r="G167" s="138"/>
      <c r="H167" s="255"/>
      <c r="I167" s="255"/>
      <c r="J167" s="103"/>
      <c r="K167" s="103"/>
      <c r="L167" s="137"/>
      <c r="M167" s="255"/>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5" thickBot="1" x14ac:dyDescent="0.3">
      <c r="A168" s="85">
        <f t="shared" si="46"/>
        <v>171</v>
      </c>
      <c r="B168" s="102"/>
      <c r="C168" s="102"/>
      <c r="D168" s="104"/>
      <c r="E168" s="104"/>
      <c r="F168" s="137"/>
      <c r="G168" s="137"/>
      <c r="H168" s="255"/>
      <c r="I168" s="255"/>
      <c r="J168" s="103"/>
      <c r="K168" s="103"/>
      <c r="L168" s="137"/>
      <c r="M168" s="255"/>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5" thickBot="1" x14ac:dyDescent="0.3">
      <c r="A169" s="85">
        <f t="shared" si="46"/>
        <v>172</v>
      </c>
      <c r="B169" s="102"/>
      <c r="C169" s="102"/>
      <c r="D169" s="103"/>
      <c r="E169" s="104"/>
      <c r="F169" s="138"/>
      <c r="G169" s="138"/>
      <c r="H169" s="255"/>
      <c r="I169" s="255"/>
      <c r="J169" s="103"/>
      <c r="K169" s="103"/>
      <c r="L169" s="137"/>
      <c r="M169" s="255"/>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5" thickBot="1" x14ac:dyDescent="0.3">
      <c r="A170" s="85">
        <f t="shared" si="46"/>
        <v>173</v>
      </c>
      <c r="B170" s="102"/>
      <c r="C170" s="102"/>
      <c r="D170" s="104"/>
      <c r="E170" s="103"/>
      <c r="F170" s="137"/>
      <c r="G170" s="137"/>
      <c r="H170" s="255"/>
      <c r="I170" s="255"/>
      <c r="J170" s="103"/>
      <c r="K170" s="103"/>
      <c r="L170" s="137"/>
      <c r="M170" s="255"/>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5" thickBot="1" x14ac:dyDescent="0.3">
      <c r="A171" s="85">
        <f t="shared" si="46"/>
        <v>174</v>
      </c>
      <c r="B171" s="102"/>
      <c r="C171" s="102"/>
      <c r="D171" s="104"/>
      <c r="E171" s="104"/>
      <c r="F171" s="138"/>
      <c r="G171" s="138"/>
      <c r="H171" s="255"/>
      <c r="I171" s="255"/>
      <c r="J171" s="103"/>
      <c r="K171" s="103"/>
      <c r="L171" s="137"/>
      <c r="M171" s="255"/>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5" thickBot="1" x14ac:dyDescent="0.3">
      <c r="A172" s="85">
        <f t="shared" si="46"/>
        <v>175</v>
      </c>
      <c r="B172" s="102"/>
      <c r="C172" s="102"/>
      <c r="D172" s="104"/>
      <c r="E172" s="104"/>
      <c r="F172" s="137"/>
      <c r="G172" s="137"/>
      <c r="H172" s="255"/>
      <c r="I172" s="255"/>
      <c r="J172" s="103"/>
      <c r="K172" s="103"/>
      <c r="L172" s="137"/>
      <c r="M172" s="255"/>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5" thickBot="1" x14ac:dyDescent="0.3">
      <c r="A173" s="85">
        <f t="shared" si="46"/>
        <v>176</v>
      </c>
      <c r="B173" s="102"/>
      <c r="C173" s="102"/>
      <c r="D173" s="104"/>
      <c r="E173" s="104"/>
      <c r="F173" s="138"/>
      <c r="G173" s="138"/>
      <c r="H173" s="255"/>
      <c r="I173" s="255"/>
      <c r="J173" s="103"/>
      <c r="K173" s="103"/>
      <c r="L173" s="137"/>
      <c r="M173" s="255"/>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5" thickBot="1" x14ac:dyDescent="0.3">
      <c r="A174" s="85">
        <f t="shared" si="46"/>
        <v>177</v>
      </c>
      <c r="B174" s="102"/>
      <c r="C174" s="102"/>
      <c r="D174" s="109" t="s">
        <v>1369</v>
      </c>
      <c r="E174" s="100" t="s">
        <v>1370</v>
      </c>
      <c r="F174" s="137"/>
      <c r="G174" s="137"/>
      <c r="H174" s="255"/>
      <c r="I174" s="255"/>
      <c r="J174" s="103"/>
      <c r="K174" s="103"/>
      <c r="L174" s="137"/>
      <c r="M174" s="255"/>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5" thickBot="1" x14ac:dyDescent="0.3">
      <c r="A175" s="85">
        <f t="shared" si="46"/>
        <v>178</v>
      </c>
      <c r="B175" s="102"/>
      <c r="C175" s="102"/>
      <c r="D175" s="104"/>
      <c r="E175" s="104"/>
      <c r="F175" s="138"/>
      <c r="G175" s="138"/>
      <c r="H175" s="255"/>
      <c r="I175" s="255"/>
      <c r="J175" s="103"/>
      <c r="K175" s="103"/>
      <c r="L175" s="137"/>
      <c r="M175" s="255"/>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5" thickBot="1" x14ac:dyDescent="0.3">
      <c r="A176" s="85">
        <f t="shared" si="46"/>
        <v>179</v>
      </c>
      <c r="B176" s="102"/>
      <c r="C176" s="102"/>
      <c r="D176" s="104"/>
      <c r="E176" s="104"/>
      <c r="F176" s="137"/>
      <c r="G176" s="137"/>
      <c r="H176" s="255"/>
      <c r="I176" s="255"/>
      <c r="J176" s="103"/>
      <c r="K176" s="103"/>
      <c r="L176" s="137"/>
      <c r="M176" s="255"/>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5" thickBot="1" x14ac:dyDescent="0.3">
      <c r="A177" s="85">
        <f t="shared" si="46"/>
        <v>180</v>
      </c>
      <c r="B177" s="102"/>
      <c r="C177" s="102"/>
      <c r="D177" s="104"/>
      <c r="E177" s="104"/>
      <c r="F177" s="138" t="s">
        <v>1459</v>
      </c>
      <c r="G177" s="138">
        <v>1354058</v>
      </c>
      <c r="H177" s="255"/>
      <c r="I177" s="255"/>
      <c r="J177" s="103" t="s">
        <v>1814</v>
      </c>
      <c r="K177" s="103" t="s">
        <v>1895</v>
      </c>
      <c r="L177" s="137"/>
      <c r="M177" s="255"/>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5" thickBot="1" x14ac:dyDescent="0.3">
      <c r="A178" s="85">
        <f t="shared" si="46"/>
        <v>181</v>
      </c>
      <c r="B178" s="102"/>
      <c r="C178" s="102"/>
      <c r="D178" s="104"/>
      <c r="E178" s="104"/>
      <c r="F178" s="137" t="s">
        <v>1460</v>
      </c>
      <c r="G178" s="137" t="s">
        <v>1479</v>
      </c>
      <c r="H178" s="255"/>
      <c r="I178" s="255"/>
      <c r="J178" s="103" t="s">
        <v>1815</v>
      </c>
      <c r="K178" s="103" t="s">
        <v>1896</v>
      </c>
      <c r="L178" s="137"/>
      <c r="M178" s="255"/>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5" thickBot="1" x14ac:dyDescent="0.3">
      <c r="A179" s="85">
        <f t="shared" si="46"/>
        <v>182</v>
      </c>
      <c r="B179" s="102"/>
      <c r="C179" s="102"/>
      <c r="D179" s="104"/>
      <c r="E179" s="104"/>
      <c r="F179" s="138" t="s">
        <v>1461</v>
      </c>
      <c r="G179" s="138">
        <v>13068090</v>
      </c>
      <c r="H179" s="255"/>
      <c r="I179" s="255"/>
      <c r="J179" s="103" t="s">
        <v>1816</v>
      </c>
      <c r="K179" s="103" t="s">
        <v>1897</v>
      </c>
      <c r="L179" s="137"/>
      <c r="M179" s="255"/>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5" thickBot="1" x14ac:dyDescent="0.3">
      <c r="A180" s="85">
        <f t="shared" si="46"/>
        <v>183</v>
      </c>
      <c r="B180" s="102"/>
      <c r="C180" s="102"/>
      <c r="D180" s="104"/>
      <c r="E180" s="104"/>
      <c r="F180" s="137" t="s">
        <v>1462</v>
      </c>
      <c r="G180" s="137" t="s">
        <v>1480</v>
      </c>
      <c r="H180" s="255"/>
      <c r="I180" s="255"/>
      <c r="J180" s="103" t="s">
        <v>1817</v>
      </c>
      <c r="K180" s="103" t="s">
        <v>1898</v>
      </c>
      <c r="L180" s="137"/>
      <c r="M180" s="255"/>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5" thickBot="1" x14ac:dyDescent="0.3">
      <c r="A181" s="85">
        <f t="shared" si="46"/>
        <v>184</v>
      </c>
      <c r="B181" s="102"/>
      <c r="C181" s="102"/>
      <c r="D181" s="104"/>
      <c r="E181" s="104"/>
      <c r="F181" s="138"/>
      <c r="G181" s="138"/>
      <c r="H181" s="255"/>
      <c r="I181" s="255"/>
      <c r="J181" s="103"/>
      <c r="K181" s="103"/>
      <c r="L181" s="137"/>
      <c r="M181" s="255"/>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5" thickBot="1" x14ac:dyDescent="0.3">
      <c r="A182" s="85">
        <f t="shared" si="46"/>
        <v>185</v>
      </c>
      <c r="B182" s="102"/>
      <c r="C182" s="102"/>
      <c r="D182" s="104"/>
      <c r="E182" s="104"/>
      <c r="F182" s="137"/>
      <c r="G182" s="137"/>
      <c r="H182" s="255"/>
      <c r="I182" s="255"/>
      <c r="J182" s="103"/>
      <c r="K182" s="103"/>
      <c r="L182" s="137"/>
      <c r="M182" s="255"/>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5" thickBot="1" x14ac:dyDescent="0.3">
      <c r="A183" s="85">
        <f t="shared" si="46"/>
        <v>186</v>
      </c>
      <c r="B183" s="102"/>
      <c r="C183" s="102"/>
      <c r="D183" s="104"/>
      <c r="E183" s="104"/>
      <c r="F183" s="138" t="s">
        <v>1463</v>
      </c>
      <c r="G183" s="138">
        <v>13</v>
      </c>
      <c r="H183" s="255"/>
      <c r="I183" s="255"/>
      <c r="J183" s="103"/>
      <c r="K183" s="103"/>
      <c r="L183" s="137"/>
      <c r="M183" s="255"/>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5" thickBot="1" x14ac:dyDescent="0.3">
      <c r="A184" s="85">
        <f t="shared" si="46"/>
        <v>187</v>
      </c>
      <c r="B184" s="102"/>
      <c r="C184" s="102" t="s">
        <v>1371</v>
      </c>
      <c r="D184" s="104"/>
      <c r="E184" s="100" t="s">
        <v>1372</v>
      </c>
      <c r="F184" s="137" t="s">
        <v>1464</v>
      </c>
      <c r="G184" s="137" t="s">
        <v>1481</v>
      </c>
      <c r="H184" s="255"/>
      <c r="I184" s="255"/>
      <c r="J184" s="103" t="s">
        <v>1818</v>
      </c>
      <c r="K184" s="103" t="s">
        <v>1899</v>
      </c>
      <c r="L184" s="137"/>
      <c r="M184" s="255"/>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5" thickBot="1" x14ac:dyDescent="0.3">
      <c r="A185" s="85">
        <f t="shared" si="46"/>
        <v>188</v>
      </c>
      <c r="B185" s="102"/>
      <c r="C185" s="102"/>
      <c r="D185" s="109" t="s">
        <v>1373</v>
      </c>
      <c r="E185" s="104"/>
      <c r="F185" s="138" t="s">
        <v>1465</v>
      </c>
      <c r="G185" s="138">
        <v>9301659</v>
      </c>
      <c r="H185" s="255"/>
      <c r="I185" s="255"/>
      <c r="J185" s="103" t="s">
        <v>1819</v>
      </c>
      <c r="K185" s="103" t="s">
        <v>1900</v>
      </c>
      <c r="L185" s="137"/>
      <c r="M185" s="255"/>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5" thickBot="1" x14ac:dyDescent="0.3">
      <c r="A186" s="85">
        <f t="shared" si="46"/>
        <v>189</v>
      </c>
      <c r="B186" s="102"/>
      <c r="C186" s="102"/>
      <c r="D186" s="104"/>
      <c r="E186" s="104"/>
      <c r="F186" s="137">
        <v>14</v>
      </c>
      <c r="G186" s="137" t="s">
        <v>1454</v>
      </c>
      <c r="H186" s="255"/>
      <c r="I186" s="255"/>
      <c r="J186" s="103"/>
      <c r="K186" s="103"/>
      <c r="L186" s="137"/>
      <c r="M186" s="255"/>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5" thickBot="1" x14ac:dyDescent="0.3">
      <c r="A187" s="85">
        <f t="shared" si="46"/>
        <v>190</v>
      </c>
      <c r="B187" s="102"/>
      <c r="C187" s="102"/>
      <c r="D187" s="104"/>
      <c r="E187" s="104"/>
      <c r="F187" s="138" t="s">
        <v>1466</v>
      </c>
      <c r="G187" s="138">
        <v>584398</v>
      </c>
      <c r="H187" s="255" t="s">
        <v>1620</v>
      </c>
      <c r="I187" s="255" t="s">
        <v>1634</v>
      </c>
      <c r="J187" s="103" t="s">
        <v>1821</v>
      </c>
      <c r="K187" s="103" t="s">
        <v>1901</v>
      </c>
      <c r="L187" s="137"/>
      <c r="M187" s="255"/>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5" thickBot="1" x14ac:dyDescent="0.3">
      <c r="A188" s="85">
        <f t="shared" si="46"/>
        <v>191</v>
      </c>
      <c r="B188" s="102"/>
      <c r="C188" s="102"/>
      <c r="D188" s="104"/>
      <c r="E188" s="104"/>
      <c r="F188" s="137"/>
      <c r="G188" s="137"/>
      <c r="H188" s="255"/>
      <c r="I188" s="255"/>
      <c r="J188" s="103" t="s">
        <v>1820</v>
      </c>
      <c r="K188" s="103" t="s">
        <v>1902</v>
      </c>
      <c r="L188" s="137"/>
      <c r="M188" s="255"/>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5" thickBot="1" x14ac:dyDescent="0.3">
      <c r="A189" s="85">
        <f t="shared" si="46"/>
        <v>192</v>
      </c>
      <c r="B189" s="102"/>
      <c r="C189" s="102"/>
      <c r="D189" s="104"/>
      <c r="E189" s="104"/>
      <c r="F189" s="138" t="s">
        <v>1467</v>
      </c>
      <c r="G189" s="138" t="s">
        <v>1482</v>
      </c>
      <c r="H189" s="255" t="s">
        <v>1621</v>
      </c>
      <c r="I189" s="255" t="s">
        <v>1635</v>
      </c>
      <c r="J189" s="103" t="s">
        <v>1822</v>
      </c>
      <c r="K189" s="103" t="s">
        <v>1903</v>
      </c>
      <c r="L189" s="137"/>
      <c r="M189" s="255"/>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5" thickBot="1" x14ac:dyDescent="0.3">
      <c r="A190" s="85">
        <f t="shared" si="46"/>
        <v>193</v>
      </c>
      <c r="B190" s="102"/>
      <c r="C190" s="102"/>
      <c r="D190" s="109" t="s">
        <v>1374</v>
      </c>
      <c r="E190" s="104"/>
      <c r="F190" s="137" t="s">
        <v>1467</v>
      </c>
      <c r="G190" s="137" t="s">
        <v>1483</v>
      </c>
      <c r="H190" s="255" t="s">
        <v>1622</v>
      </c>
      <c r="I190" s="255" t="s">
        <v>1636</v>
      </c>
      <c r="J190" s="103" t="s">
        <v>1823</v>
      </c>
      <c r="K190" s="103" t="s">
        <v>1904</v>
      </c>
      <c r="L190" s="137"/>
      <c r="M190" s="255"/>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5" thickBot="1" x14ac:dyDescent="0.3">
      <c r="A191" s="85">
        <f t="shared" si="46"/>
        <v>194</v>
      </c>
      <c r="B191" s="102"/>
      <c r="C191" s="102"/>
      <c r="D191" s="104"/>
      <c r="E191" s="104"/>
      <c r="F191" s="138" t="s">
        <v>1466</v>
      </c>
      <c r="G191" s="138">
        <v>584398</v>
      </c>
      <c r="H191" s="255" t="s">
        <v>1620</v>
      </c>
      <c r="I191" s="255" t="s">
        <v>1634</v>
      </c>
      <c r="J191" s="103" t="s">
        <v>1824</v>
      </c>
      <c r="K191" s="103" t="s">
        <v>1901</v>
      </c>
      <c r="L191" s="137"/>
      <c r="M191" s="255"/>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5" thickBot="1" x14ac:dyDescent="0.3">
      <c r="A192" s="85">
        <f t="shared" si="46"/>
        <v>195</v>
      </c>
      <c r="B192" s="102"/>
      <c r="C192" s="102"/>
      <c r="D192" s="104"/>
      <c r="E192" s="104"/>
      <c r="F192" s="137"/>
      <c r="G192" s="137"/>
      <c r="H192" s="255"/>
      <c r="I192" s="255"/>
      <c r="J192" s="103" t="s">
        <v>1825</v>
      </c>
      <c r="K192" s="103" t="s">
        <v>1905</v>
      </c>
      <c r="L192" s="137"/>
      <c r="M192" s="255"/>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5" thickBot="1" x14ac:dyDescent="0.3">
      <c r="A193" s="85">
        <f t="shared" si="46"/>
        <v>196</v>
      </c>
      <c r="B193" s="102"/>
      <c r="C193" s="102"/>
      <c r="D193" s="104"/>
      <c r="E193" s="104"/>
      <c r="F193" s="138" t="s">
        <v>1467</v>
      </c>
      <c r="G193" s="138" t="s">
        <v>1482</v>
      </c>
      <c r="H193" s="255" t="s">
        <v>1623</v>
      </c>
      <c r="I193" s="255" t="s">
        <v>1635</v>
      </c>
      <c r="J193" s="103"/>
      <c r="K193" s="103" t="s">
        <v>1906</v>
      </c>
      <c r="L193" s="137"/>
      <c r="M193" s="255"/>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5" thickBot="1" x14ac:dyDescent="0.3">
      <c r="A194" s="85">
        <f>+A193+1</f>
        <v>197</v>
      </c>
      <c r="B194" s="102"/>
      <c r="C194" s="102"/>
      <c r="D194" s="104"/>
      <c r="E194" s="104"/>
      <c r="F194" s="137" t="s">
        <v>1467</v>
      </c>
      <c r="G194" s="137" t="s">
        <v>1483</v>
      </c>
      <c r="H194" s="255" t="s">
        <v>1622</v>
      </c>
      <c r="I194" s="255" t="s">
        <v>1636</v>
      </c>
      <c r="J194" s="103" t="s">
        <v>1826</v>
      </c>
      <c r="K194" s="103" t="s">
        <v>1907</v>
      </c>
      <c r="L194" s="137"/>
      <c r="M194" s="255"/>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5" thickBot="1" x14ac:dyDescent="0.3">
      <c r="A195" s="85">
        <f t="shared" si="46"/>
        <v>198</v>
      </c>
      <c r="B195" s="102"/>
      <c r="C195" s="102"/>
      <c r="D195" s="104"/>
      <c r="E195" s="104"/>
      <c r="F195" s="138"/>
      <c r="G195" s="138"/>
      <c r="H195" s="255" t="s">
        <v>1624</v>
      </c>
      <c r="I195" s="255" t="s">
        <v>1637</v>
      </c>
      <c r="J195" s="103"/>
      <c r="K195" s="103"/>
      <c r="L195" s="137"/>
      <c r="M195" s="255"/>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5" thickBot="1" x14ac:dyDescent="0.3">
      <c r="A196" s="85">
        <f t="shared" si="46"/>
        <v>199</v>
      </c>
      <c r="B196" s="102"/>
      <c r="C196" s="102"/>
      <c r="D196" s="104"/>
      <c r="E196" s="104"/>
      <c r="F196" s="137"/>
      <c r="G196" s="137"/>
      <c r="H196" s="255"/>
      <c r="I196" s="255"/>
      <c r="J196" s="103"/>
      <c r="K196" s="103"/>
      <c r="L196" s="137"/>
      <c r="M196" s="255"/>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5" thickBot="1" x14ac:dyDescent="0.3">
      <c r="A197" s="85">
        <f t="shared" si="46"/>
        <v>200</v>
      </c>
      <c r="B197" s="102"/>
      <c r="C197" s="102"/>
      <c r="D197" s="104"/>
      <c r="E197" s="104"/>
      <c r="F197" s="138" t="s">
        <v>1468</v>
      </c>
      <c r="G197" s="138" t="s">
        <v>1469</v>
      </c>
      <c r="H197" s="255" t="s">
        <v>1625</v>
      </c>
      <c r="I197" s="255" t="s">
        <v>1638</v>
      </c>
      <c r="J197" s="103"/>
      <c r="K197" s="103"/>
      <c r="L197" s="137"/>
      <c r="M197" s="255"/>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5" thickBot="1" x14ac:dyDescent="0.3">
      <c r="A198" s="85">
        <f t="shared" ref="A198:A222" si="62">+A197+1</f>
        <v>201</v>
      </c>
      <c r="B198" s="102"/>
      <c r="C198" s="102"/>
      <c r="D198" s="104"/>
      <c r="E198" s="104"/>
      <c r="F198" s="137" t="s">
        <v>1468</v>
      </c>
      <c r="G198" s="137" t="s">
        <v>1469</v>
      </c>
      <c r="H198" s="255" t="s">
        <v>1626</v>
      </c>
      <c r="I198" s="255" t="s">
        <v>1639</v>
      </c>
      <c r="J198" s="103" t="s">
        <v>1827</v>
      </c>
      <c r="K198" s="103" t="s">
        <v>1908</v>
      </c>
      <c r="L198" s="137"/>
      <c r="M198" s="255"/>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5" thickBot="1" x14ac:dyDescent="0.3">
      <c r="A199" s="85">
        <f t="shared" si="62"/>
        <v>202</v>
      </c>
      <c r="B199" s="102"/>
      <c r="C199" s="102"/>
      <c r="D199" s="104"/>
      <c r="E199" s="104"/>
      <c r="F199" s="138"/>
      <c r="G199" s="138"/>
      <c r="H199" s="255" t="s">
        <v>1627</v>
      </c>
      <c r="I199" s="255" t="s">
        <v>1640</v>
      </c>
      <c r="J199" s="103" t="s">
        <v>1828</v>
      </c>
      <c r="K199" s="103" t="s">
        <v>1909</v>
      </c>
      <c r="L199" s="137"/>
      <c r="M199" s="255"/>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5" thickBot="1" x14ac:dyDescent="0.3">
      <c r="A200" s="85">
        <f t="shared" si="62"/>
        <v>203</v>
      </c>
      <c r="B200" s="102"/>
      <c r="C200" s="102"/>
      <c r="D200" s="104"/>
      <c r="E200" s="104"/>
      <c r="F200" s="137"/>
      <c r="G200" s="137"/>
      <c r="H200" s="255"/>
      <c r="I200" s="255"/>
      <c r="J200" s="103"/>
      <c r="K200" s="103"/>
      <c r="L200" s="137"/>
      <c r="M200" s="255"/>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5" thickBot="1" x14ac:dyDescent="0.3">
      <c r="A201" s="85">
        <f t="shared" si="62"/>
        <v>204</v>
      </c>
      <c r="B201" s="102"/>
      <c r="C201" s="102"/>
      <c r="D201" s="104"/>
      <c r="E201" s="104"/>
      <c r="F201" s="138"/>
      <c r="G201" s="138"/>
      <c r="H201" s="255" t="s">
        <v>1628</v>
      </c>
      <c r="I201" s="255" t="s">
        <v>1641</v>
      </c>
      <c r="J201" s="103"/>
      <c r="K201" s="103"/>
      <c r="L201" s="137"/>
      <c r="M201" s="255"/>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5" thickBot="1" x14ac:dyDescent="0.3">
      <c r="A202" s="85">
        <f t="shared" si="62"/>
        <v>205</v>
      </c>
      <c r="B202" s="102"/>
      <c r="C202" s="102" t="s">
        <v>1361</v>
      </c>
      <c r="D202" s="104"/>
      <c r="E202" s="104"/>
      <c r="F202" s="137"/>
      <c r="G202" s="137"/>
      <c r="H202" s="255" t="s">
        <v>1629</v>
      </c>
      <c r="I202" s="255" t="s">
        <v>1642</v>
      </c>
      <c r="J202" s="103" t="s">
        <v>1827</v>
      </c>
      <c r="K202" s="103" t="s">
        <v>1908</v>
      </c>
      <c r="L202" s="137"/>
      <c r="M202" s="255"/>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5" thickBot="1" x14ac:dyDescent="0.3">
      <c r="A203" s="85">
        <f t="shared" si="62"/>
        <v>206</v>
      </c>
      <c r="B203" s="102"/>
      <c r="C203" s="102"/>
      <c r="D203" s="104"/>
      <c r="E203" s="104"/>
      <c r="F203" s="138"/>
      <c r="G203" s="138"/>
      <c r="H203" s="255"/>
      <c r="I203" s="255"/>
      <c r="J203" s="103"/>
      <c r="K203" s="103"/>
      <c r="L203" s="137"/>
      <c r="M203" s="255"/>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5" thickBot="1" x14ac:dyDescent="0.3">
      <c r="A204" s="85">
        <f t="shared" si="62"/>
        <v>207</v>
      </c>
      <c r="B204" s="102"/>
      <c r="C204" s="102"/>
      <c r="D204" s="104"/>
      <c r="E204" s="104"/>
      <c r="F204" s="137"/>
      <c r="G204" s="137"/>
      <c r="H204" s="255"/>
      <c r="I204" s="255"/>
      <c r="J204" s="103"/>
      <c r="K204" s="103"/>
      <c r="L204" s="137"/>
      <c r="M204" s="255"/>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5" thickBot="1" x14ac:dyDescent="0.3">
      <c r="A205" s="85">
        <f t="shared" si="62"/>
        <v>208</v>
      </c>
      <c r="B205" s="102"/>
      <c r="C205" s="102"/>
      <c r="D205" s="104"/>
      <c r="E205" s="104"/>
      <c r="F205" s="138">
        <v>94</v>
      </c>
      <c r="G205" s="138" t="s">
        <v>1484</v>
      </c>
      <c r="H205" s="255"/>
      <c r="I205" s="255"/>
      <c r="J205" s="103"/>
      <c r="K205" s="103"/>
      <c r="L205" s="137"/>
      <c r="M205" s="255"/>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5" thickBot="1" x14ac:dyDescent="0.3">
      <c r="A206" s="85">
        <f t="shared" si="62"/>
        <v>209</v>
      </c>
      <c r="B206" s="102"/>
      <c r="C206" s="102"/>
      <c r="D206" s="104"/>
      <c r="E206" s="103"/>
      <c r="F206" s="137">
        <v>94</v>
      </c>
      <c r="G206" s="137" t="s">
        <v>1484</v>
      </c>
      <c r="H206" s="255"/>
      <c r="I206" s="255"/>
      <c r="J206" s="103"/>
      <c r="K206" s="103"/>
      <c r="L206" s="137"/>
      <c r="M206" s="255"/>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5" thickBot="1" x14ac:dyDescent="0.3">
      <c r="A207" s="85">
        <f t="shared" si="62"/>
        <v>210</v>
      </c>
      <c r="B207" s="102"/>
      <c r="C207" s="102"/>
      <c r="D207" s="104"/>
      <c r="E207" s="104"/>
      <c r="F207" s="138"/>
      <c r="G207" s="138"/>
      <c r="H207" s="255"/>
      <c r="I207" s="255"/>
      <c r="J207" s="103"/>
      <c r="K207" s="103"/>
      <c r="L207" s="137"/>
      <c r="M207" s="255"/>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5" thickBot="1" x14ac:dyDescent="0.3">
      <c r="A208" s="85">
        <f t="shared" si="62"/>
        <v>211</v>
      </c>
      <c r="B208" s="102"/>
      <c r="C208" s="102"/>
      <c r="D208" s="104"/>
      <c r="E208" s="104"/>
      <c r="F208" s="137"/>
      <c r="G208" s="137"/>
      <c r="H208" s="255"/>
      <c r="I208" s="255"/>
      <c r="J208" s="103" t="s">
        <v>1829</v>
      </c>
      <c r="K208" s="103"/>
      <c r="L208" s="137"/>
      <c r="M208" s="255"/>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5" thickBot="1" x14ac:dyDescent="0.3">
      <c r="A209" s="85">
        <f t="shared" si="62"/>
        <v>212</v>
      </c>
      <c r="B209" s="102"/>
      <c r="C209" s="102" t="s">
        <v>1375</v>
      </c>
      <c r="D209" s="104"/>
      <c r="E209" s="104"/>
      <c r="F209" s="138"/>
      <c r="G209" s="138"/>
      <c r="H209" s="255"/>
      <c r="I209" s="255"/>
      <c r="J209" s="103"/>
      <c r="K209" s="103"/>
      <c r="L209" s="137"/>
      <c r="M209" s="255"/>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5" thickBot="1" x14ac:dyDescent="0.3">
      <c r="A210" s="85">
        <f t="shared" si="62"/>
        <v>213</v>
      </c>
      <c r="B210" s="102" t="s">
        <v>1376</v>
      </c>
      <c r="C210" s="102" t="s">
        <v>1377</v>
      </c>
      <c r="D210" s="104"/>
      <c r="E210" s="103"/>
      <c r="F210" s="137">
        <v>770</v>
      </c>
      <c r="G210" s="137" t="s">
        <v>1455</v>
      </c>
      <c r="H210" s="255"/>
      <c r="I210" s="255"/>
      <c r="J210" s="103" t="s">
        <v>1830</v>
      </c>
      <c r="K210" s="103"/>
      <c r="L210" s="137"/>
      <c r="M210" s="255"/>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5" thickBot="1" x14ac:dyDescent="0.3">
      <c r="A211" s="85">
        <f t="shared" si="62"/>
        <v>214</v>
      </c>
      <c r="B211" s="102"/>
      <c r="C211" s="102"/>
      <c r="D211" s="104"/>
      <c r="E211" s="104"/>
      <c r="F211" s="138"/>
      <c r="G211" s="138"/>
      <c r="H211" s="255"/>
      <c r="I211" s="255"/>
      <c r="J211" s="103" t="s">
        <v>1831</v>
      </c>
      <c r="K211" s="103"/>
      <c r="L211" s="137"/>
      <c r="M211" s="255"/>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5" thickBot="1" x14ac:dyDescent="0.3">
      <c r="A212" s="85">
        <f t="shared" si="62"/>
        <v>215</v>
      </c>
      <c r="B212" s="102"/>
      <c r="C212" s="102"/>
      <c r="D212" s="104"/>
      <c r="E212" s="104"/>
      <c r="F212" s="137"/>
      <c r="G212" s="137"/>
      <c r="H212" s="255"/>
      <c r="I212" s="255"/>
      <c r="J212" s="103" t="s">
        <v>1832</v>
      </c>
      <c r="K212" s="103"/>
      <c r="L212" s="137"/>
      <c r="M212" s="255"/>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5" thickBot="1" x14ac:dyDescent="0.3">
      <c r="A213" s="85">
        <f t="shared" si="62"/>
        <v>216</v>
      </c>
      <c r="B213" s="102" t="s">
        <v>1378</v>
      </c>
      <c r="C213" s="102" t="s">
        <v>1379</v>
      </c>
      <c r="D213" s="104"/>
      <c r="E213" s="104"/>
      <c r="F213" s="138"/>
      <c r="G213" s="138"/>
      <c r="H213" s="255"/>
      <c r="I213" s="255"/>
      <c r="J213" s="103"/>
      <c r="K213" s="103"/>
      <c r="L213" s="137"/>
      <c r="M213" s="255"/>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5" thickBot="1" x14ac:dyDescent="0.3">
      <c r="A214" s="85">
        <f t="shared" si="62"/>
        <v>217</v>
      </c>
      <c r="B214" s="102"/>
      <c r="C214" s="102"/>
      <c r="D214" s="104"/>
      <c r="E214" s="104"/>
      <c r="F214" s="137"/>
      <c r="G214" s="137"/>
      <c r="H214" s="255"/>
      <c r="I214" s="255"/>
      <c r="J214" s="103"/>
      <c r="K214" s="103"/>
      <c r="L214" s="137"/>
      <c r="M214" s="255"/>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5" thickBot="1" x14ac:dyDescent="0.3">
      <c r="A215" s="85">
        <f t="shared" si="62"/>
        <v>218</v>
      </c>
      <c r="B215" s="102"/>
      <c r="C215" s="102"/>
      <c r="D215" s="104"/>
      <c r="E215" s="104"/>
      <c r="F215" s="138"/>
      <c r="G215" s="138"/>
      <c r="H215" s="255"/>
      <c r="I215" s="255"/>
      <c r="J215" s="103"/>
      <c r="K215" s="103"/>
      <c r="L215" s="137"/>
      <c r="M215" s="255"/>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
      <c r="A216" s="85">
        <f t="shared" si="62"/>
        <v>219</v>
      </c>
      <c r="B216" s="102"/>
      <c r="C216" s="102"/>
      <c r="D216" s="104"/>
      <c r="E216" s="104"/>
      <c r="F216" s="137"/>
      <c r="G216" s="137"/>
      <c r="H216" s="255"/>
      <c r="I216" s="255"/>
      <c r="J216" s="103"/>
      <c r="K216" s="103"/>
      <c r="L216" s="137"/>
      <c r="M216" s="255"/>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
      <c r="A217" s="85">
        <f t="shared" si="62"/>
        <v>220</v>
      </c>
      <c r="B217" s="102"/>
      <c r="C217" s="102"/>
      <c r="D217" s="104"/>
      <c r="E217" s="104"/>
      <c r="F217" s="137"/>
      <c r="G217" s="137"/>
      <c r="H217" s="255"/>
      <c r="I217" s="255"/>
      <c r="J217" s="103"/>
      <c r="K217" s="103"/>
      <c r="L217" s="137"/>
      <c r="M217" s="255"/>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
      <c r="A218" s="85">
        <f t="shared" si="62"/>
        <v>221</v>
      </c>
      <c r="B218" s="102"/>
      <c r="C218" s="102"/>
      <c r="D218" s="104"/>
      <c r="E218" s="104"/>
      <c r="F218" s="137"/>
      <c r="G218" s="137"/>
      <c r="H218" s="255"/>
      <c r="I218" s="255"/>
      <c r="J218" s="103"/>
      <c r="K218" s="103"/>
      <c r="L218" s="137"/>
      <c r="M218" s="255"/>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
      <c r="A219" s="85">
        <f t="shared" si="62"/>
        <v>222</v>
      </c>
      <c r="B219" s="102"/>
      <c r="C219" s="102"/>
      <c r="D219" s="104"/>
      <c r="E219" s="104"/>
      <c r="F219" s="137"/>
      <c r="G219" s="137"/>
      <c r="H219" s="255"/>
      <c r="I219" s="255"/>
      <c r="J219" s="103"/>
      <c r="K219" s="103"/>
      <c r="L219" s="137"/>
      <c r="M219" s="255"/>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
      <c r="A220" s="85">
        <f t="shared" si="62"/>
        <v>223</v>
      </c>
      <c r="B220" s="102"/>
      <c r="C220" s="102"/>
      <c r="D220" s="104"/>
      <c r="E220" s="104"/>
      <c r="F220" s="137"/>
      <c r="G220" s="137"/>
      <c r="H220" s="255"/>
      <c r="I220" s="255"/>
      <c r="J220" s="103"/>
      <c r="K220" s="103"/>
      <c r="L220" s="137"/>
      <c r="M220" s="255"/>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
      <c r="A221" s="85">
        <f t="shared" si="62"/>
        <v>224</v>
      </c>
      <c r="B221" s="102"/>
      <c r="C221" s="102"/>
      <c r="D221" s="104"/>
      <c r="E221" s="104"/>
      <c r="F221" s="137"/>
      <c r="G221" s="137"/>
      <c r="H221" s="255"/>
      <c r="I221" s="255"/>
      <c r="J221" s="103"/>
      <c r="K221" s="103"/>
      <c r="L221" s="137"/>
      <c r="M221" s="255"/>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
      <c r="A222" s="85">
        <f t="shared" si="62"/>
        <v>225</v>
      </c>
      <c r="B222" s="102"/>
      <c r="C222" s="102"/>
      <c r="D222" s="104"/>
      <c r="E222" s="104"/>
      <c r="F222" s="137"/>
      <c r="G222" s="137"/>
      <c r="H222" s="255"/>
      <c r="I222" s="255"/>
      <c r="J222" s="103"/>
      <c r="K222" s="103"/>
      <c r="L222" s="137"/>
      <c r="M222" s="255"/>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abSelected="1" topLeftCell="E92" zoomScale="60" zoomScaleNormal="60" zoomScalePageLayoutView="90" workbookViewId="0">
      <selection activeCell="E93" sqref="E93"/>
    </sheetView>
  </sheetViews>
  <sheetFormatPr defaultColWidth="8.875" defaultRowHeight="15.75" x14ac:dyDescent="0.25"/>
  <cols>
    <col min="1" max="1" width="12.375" customWidth="1"/>
    <col min="2" max="2" width="255.625" bestFit="1" customWidth="1"/>
    <col min="3" max="3" width="255.625" customWidth="1"/>
    <col min="4" max="4" width="132.625" customWidth="1"/>
    <col min="5" max="5" width="255.625" customWidth="1"/>
    <col min="6" max="6" width="15.375" customWidth="1"/>
  </cols>
  <sheetData>
    <row r="2" spans="1:6" ht="16.5" thickBot="1" x14ac:dyDescent="0.3">
      <c r="A2" s="360" t="s">
        <v>1220</v>
      </c>
      <c r="B2" s="361" t="s">
        <v>1215</v>
      </c>
      <c r="C2" s="361" t="s">
        <v>1222</v>
      </c>
      <c r="D2" s="361" t="s">
        <v>1223</v>
      </c>
      <c r="E2" s="361" t="s">
        <v>1224</v>
      </c>
      <c r="F2" s="361" t="s">
        <v>1225</v>
      </c>
    </row>
    <row r="3" spans="1:6" ht="63.75" thickBot="1" x14ac:dyDescent="0.3">
      <c r="A3" s="362">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5" thickBot="1" x14ac:dyDescent="0.3">
      <c r="A4" s="362">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5" thickBot="1" x14ac:dyDescent="0.3">
      <c r="A5" s="362">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5" thickBot="1" x14ac:dyDescent="0.3">
      <c r="A6" s="362">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5" thickBot="1" x14ac:dyDescent="0.3">
      <c r="A7" s="362">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5" thickBot="1" x14ac:dyDescent="0.3">
      <c r="A8" s="362">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8" thickBot="1" x14ac:dyDescent="0.3">
      <c r="A9" s="362">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2.25" thickBot="1" x14ac:dyDescent="0.3">
      <c r="A10" s="362">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9.5" thickBot="1" x14ac:dyDescent="0.3">
      <c r="A11" s="362">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5" thickBot="1" x14ac:dyDescent="0.3">
      <c r="A12" s="362">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5" thickBot="1" x14ac:dyDescent="0.3">
      <c r="A13" s="362">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5" thickBot="1" x14ac:dyDescent="0.3">
      <c r="A14" s="362">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6.75" thickBot="1" x14ac:dyDescent="0.3">
      <c r="A15" s="362">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2.25" thickBot="1" x14ac:dyDescent="0.3">
      <c r="A16" s="362">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5" thickBot="1" x14ac:dyDescent="0.3">
      <c r="A17" s="362">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5" thickBot="1" x14ac:dyDescent="0.3">
      <c r="A18" s="362">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5" thickBot="1" x14ac:dyDescent="0.3">
      <c r="A19" s="362">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
      <c r="A20" s="85">
        <f t="shared" si="1"/>
        <v>18</v>
      </c>
      <c r="B20" t="str">
        <f>MISSING_VALUE!AN21</f>
        <v/>
      </c>
      <c r="C20" t="str">
        <f>VAL_MAX!AC21</f>
        <v/>
      </c>
      <c r="D20" t="str">
        <f>VAL_MIN!AC21</f>
        <v/>
      </c>
      <c r="E20" s="97" t="str">
        <f t="shared" ref="E20:E83" si="3">CONCATENATE(B20," ",C20," ",D20)</f>
        <v xml:space="preserve">  </v>
      </c>
      <c r="F20">
        <f t="shared" si="0"/>
        <v>0</v>
      </c>
    </row>
    <row r="21" spans="1:6" ht="16.5" thickBot="1" x14ac:dyDescent="0.3">
      <c r="A21" s="362">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5" thickBot="1" x14ac:dyDescent="0.3">
      <c r="A22" s="362">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
      <c r="A24" s="85">
        <f t="shared" si="1"/>
        <v>22</v>
      </c>
      <c r="B24" t="str">
        <f>MISSING_VALUE!AN25</f>
        <v/>
      </c>
      <c r="C24" t="str">
        <f>VAL_MAX!AC25</f>
        <v/>
      </c>
      <c r="D24" t="str">
        <f>VAL_MIN!AC25</f>
        <v/>
      </c>
      <c r="E24" s="97" t="str">
        <f t="shared" si="3"/>
        <v xml:space="preserve">  </v>
      </c>
      <c r="F24">
        <f t="shared" si="0"/>
        <v>0</v>
      </c>
    </row>
    <row r="25" spans="1:6" ht="16.5" thickBot="1" x14ac:dyDescent="0.3">
      <c r="A25" s="362">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5" thickBot="1" x14ac:dyDescent="0.3">
      <c r="A26" s="362">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
      <c r="A28" s="85">
        <f t="shared" si="1"/>
        <v>26</v>
      </c>
      <c r="B28" t="str">
        <f>MISSING_VALUE!AN29</f>
        <v/>
      </c>
      <c r="C28" t="str">
        <f>VAL_MAX!AC29</f>
        <v/>
      </c>
      <c r="D28" t="str">
        <f>VAL_MIN!AC29</f>
        <v/>
      </c>
      <c r="E28" s="97" t="str">
        <f t="shared" si="3"/>
        <v xml:space="preserve">  </v>
      </c>
      <c r="F28">
        <f t="shared" si="0"/>
        <v>0</v>
      </c>
    </row>
    <row r="29" spans="1:6" ht="16.5" thickBot="1" x14ac:dyDescent="0.3">
      <c r="A29" s="362">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5" thickBot="1" x14ac:dyDescent="0.3">
      <c r="A30" s="362">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5" thickBot="1" x14ac:dyDescent="0.3">
      <c r="A31" s="362">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5" thickBot="1" x14ac:dyDescent="0.3">
      <c r="A32" s="362">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5" thickBot="1" x14ac:dyDescent="0.3">
      <c r="A33" s="362">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5" thickBot="1" x14ac:dyDescent="0.3">
      <c r="A34" s="362">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
      <c r="A35" s="85">
        <f t="shared" si="1"/>
        <v>33</v>
      </c>
      <c r="B35" t="str">
        <f>MISSING_VALUE!AN36</f>
        <v/>
      </c>
      <c r="C35" t="str">
        <f>VAL_MAX!AC36</f>
        <v/>
      </c>
      <c r="D35" t="str">
        <f>VAL_MIN!AC36</f>
        <v/>
      </c>
      <c r="E35" s="97" t="str">
        <f t="shared" si="3"/>
        <v xml:space="preserve">  </v>
      </c>
      <c r="F35">
        <f t="shared" si="0"/>
        <v>0</v>
      </c>
    </row>
    <row r="36" spans="1:6" ht="16.5" thickBot="1" x14ac:dyDescent="0.3">
      <c r="A36" s="362">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9.5" thickBot="1" x14ac:dyDescent="0.3">
      <c r="A37" s="362">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5" thickBot="1" x14ac:dyDescent="0.3">
      <c r="A38" s="362">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5" thickBot="1" x14ac:dyDescent="0.3">
      <c r="A39" s="362">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5" thickBot="1" x14ac:dyDescent="0.3">
      <c r="A40" s="362">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5" thickBot="1" x14ac:dyDescent="0.3">
      <c r="A41" s="362">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5.25" thickBot="1" x14ac:dyDescent="0.3">
      <c r="A42" s="362">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5" thickBot="1" x14ac:dyDescent="0.3">
      <c r="A43" s="362">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5" thickBot="1" x14ac:dyDescent="0.3">
      <c r="A44" s="362">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5" thickBot="1" x14ac:dyDescent="0.3">
      <c r="A45" s="362">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5.25" thickBot="1" x14ac:dyDescent="0.3">
      <c r="A46" s="362">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5" thickBot="1" x14ac:dyDescent="0.3">
      <c r="A47" s="362">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
      <c r="A48" s="85">
        <f t="shared" si="1"/>
        <v>46</v>
      </c>
      <c r="B48" t="str">
        <f>MISSING_VALUE!AN49</f>
        <v/>
      </c>
      <c r="C48" t="str">
        <f>VAL_MAX!AC49</f>
        <v/>
      </c>
      <c r="D48" t="str">
        <f>VAL_MIN!AC49</f>
        <v/>
      </c>
      <c r="E48" s="97" t="str">
        <f t="shared" si="3"/>
        <v xml:space="preserve">  </v>
      </c>
      <c r="F48">
        <f t="shared" si="0"/>
        <v>0</v>
      </c>
    </row>
    <row r="49" spans="1:6" ht="16.5" thickBot="1" x14ac:dyDescent="0.3">
      <c r="A49" s="362">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8" thickBot="1" x14ac:dyDescent="0.3">
      <c r="A50" s="362">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5" thickBot="1" x14ac:dyDescent="0.3">
      <c r="A51" s="362">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5" thickBot="1" x14ac:dyDescent="0.3">
      <c r="A52" s="362">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5" thickBot="1" x14ac:dyDescent="0.3">
      <c r="A53" s="362">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5" thickBot="1" x14ac:dyDescent="0.3">
      <c r="A54" s="362">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
      <c r="A55" s="85">
        <f t="shared" si="1"/>
        <v>53</v>
      </c>
      <c r="B55" t="str">
        <f>MISSING_VALUE!AN56</f>
        <v/>
      </c>
      <c r="C55" t="str">
        <f>VAL_MAX!AC56</f>
        <v/>
      </c>
      <c r="D55" t="str">
        <f>VAL_MIN!AC56</f>
        <v/>
      </c>
      <c r="E55" s="97" t="str">
        <f t="shared" si="3"/>
        <v xml:space="preserve">  </v>
      </c>
      <c r="F55">
        <f t="shared" si="0"/>
        <v>0</v>
      </c>
    </row>
    <row r="56" spans="1:6" ht="16.5" thickBot="1" x14ac:dyDescent="0.3">
      <c r="A56" s="362">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5" thickBot="1" x14ac:dyDescent="0.3">
      <c r="A57" s="362">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6.75" thickBot="1" x14ac:dyDescent="0.3">
      <c r="A58" s="362">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5" thickBot="1" x14ac:dyDescent="0.3">
      <c r="A59" s="362">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5" thickBot="1" x14ac:dyDescent="0.3">
      <c r="A60" s="362">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2.5" thickBot="1" x14ac:dyDescent="0.3">
      <c r="A61" s="362">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5.25" thickBot="1" x14ac:dyDescent="0.3">
      <c r="A62" s="362">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9.5" thickBot="1" x14ac:dyDescent="0.3">
      <c r="A63" s="362">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5.25" thickBot="1" x14ac:dyDescent="0.3">
      <c r="A64" s="362">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75" thickBot="1" x14ac:dyDescent="0.3">
      <c r="A65" s="362">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2.25" thickBot="1" x14ac:dyDescent="0.3">
      <c r="A66" s="362">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75" thickBot="1" x14ac:dyDescent="0.3">
      <c r="A67" s="362">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75" thickBot="1" x14ac:dyDescent="0.3">
      <c r="A68" s="362">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8" thickBot="1" x14ac:dyDescent="0.3">
      <c r="A69" s="362">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75" thickBot="1" x14ac:dyDescent="0.3">
      <c r="A70" s="362">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8" thickBot="1" x14ac:dyDescent="0.3">
      <c r="A71" s="362">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2.25" thickBot="1" x14ac:dyDescent="0.3">
      <c r="A72" s="362">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75" thickBot="1" x14ac:dyDescent="0.3">
      <c r="A73" s="362">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8" thickBot="1" x14ac:dyDescent="0.3">
      <c r="A74" s="362">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2.25" thickBot="1" x14ac:dyDescent="0.3">
      <c r="A75" s="362">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75" thickBot="1" x14ac:dyDescent="0.3">
      <c r="A76" s="362">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2.25" thickBot="1" x14ac:dyDescent="0.3">
      <c r="A77" s="362">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2.25" thickBot="1" x14ac:dyDescent="0.3">
      <c r="A78" s="362">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2.25" thickBot="1" x14ac:dyDescent="0.3">
      <c r="A79" s="362">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2.25" thickBot="1" x14ac:dyDescent="0.3">
      <c r="A80" s="362">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9.5" thickBot="1" x14ac:dyDescent="0.3">
      <c r="A81" s="362">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2.25" thickBot="1" x14ac:dyDescent="0.3">
      <c r="A82" s="362">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8" thickBot="1" x14ac:dyDescent="0.3">
      <c r="A83" s="362">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8" thickBot="1" x14ac:dyDescent="0.3">
      <c r="A84" s="362">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8" thickBot="1" x14ac:dyDescent="0.3">
      <c r="A85" s="362">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8" thickBot="1" x14ac:dyDescent="0.3">
      <c r="A86" s="362">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8" thickBot="1" x14ac:dyDescent="0.3">
      <c r="A87" s="362">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8" thickBot="1" x14ac:dyDescent="0.3">
      <c r="A88" s="362">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75" thickBot="1" x14ac:dyDescent="0.3">
      <c r="A89" s="362">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8" thickBot="1" x14ac:dyDescent="0.3">
      <c r="A90" s="362">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2.25" thickBot="1" x14ac:dyDescent="0.3">
      <c r="A91" s="362">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5" thickBot="1" x14ac:dyDescent="0.3">
      <c r="A92" s="362">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2.25" thickBot="1" x14ac:dyDescent="0.3">
      <c r="A93" s="362">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2.25" thickBot="1" x14ac:dyDescent="0.3">
      <c r="A94" s="362">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75" thickBot="1" x14ac:dyDescent="0.3">
      <c r="A95" s="362">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75" thickBot="1" x14ac:dyDescent="0.3">
      <c r="A96" s="362">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8" thickBot="1" x14ac:dyDescent="0.3">
      <c r="A97" s="362">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2.25" thickBot="1" x14ac:dyDescent="0.3">
      <c r="A98" s="362">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8" thickBot="1" x14ac:dyDescent="0.3">
      <c r="A99" s="362">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8" thickBot="1" x14ac:dyDescent="0.3">
      <c r="A100" s="362">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2.25" thickBot="1" x14ac:dyDescent="0.3">
      <c r="A101" s="362">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2.25" thickBot="1" x14ac:dyDescent="0.3">
      <c r="A102" s="362">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8" thickBot="1" x14ac:dyDescent="0.3">
      <c r="A103" s="362">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2.25" thickBot="1" x14ac:dyDescent="0.3">
      <c r="A104" s="362">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75" thickBot="1" x14ac:dyDescent="0.3">
      <c r="A105" s="362">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75" thickBot="1" x14ac:dyDescent="0.3">
      <c r="A106" s="362">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2.25" thickBot="1" x14ac:dyDescent="0.3">
      <c r="A107" s="362">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8" thickBot="1" x14ac:dyDescent="0.3">
      <c r="A108" s="362">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75" thickBot="1" x14ac:dyDescent="0.3">
      <c r="A109" s="362">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8" thickBot="1" x14ac:dyDescent="0.3">
      <c r="A110" s="362">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75" thickBot="1" x14ac:dyDescent="0.3">
      <c r="A111" s="362">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8" thickBot="1" x14ac:dyDescent="0.3">
      <c r="A112" s="362">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75" thickBot="1" x14ac:dyDescent="0.3">
      <c r="A113" s="362">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8" thickBot="1" x14ac:dyDescent="0.3">
      <c r="A114" s="362">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8" thickBot="1" x14ac:dyDescent="0.3">
      <c r="A115" s="362">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75" thickBot="1" x14ac:dyDescent="0.3">
      <c r="A116" s="362">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8" thickBot="1" x14ac:dyDescent="0.3">
      <c r="A117" s="362">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8" thickBot="1" x14ac:dyDescent="0.3">
      <c r="A118" s="362">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2.25" thickBot="1" x14ac:dyDescent="0.3">
      <c r="A119" s="362">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8" thickBot="1" x14ac:dyDescent="0.3">
      <c r="A120" s="362">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2.25" thickBot="1" x14ac:dyDescent="0.3">
      <c r="A121" s="362">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75" thickBot="1" x14ac:dyDescent="0.3">
      <c r="A122" s="362">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8" thickBot="1" x14ac:dyDescent="0.3">
      <c r="A123" s="362">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5" thickBot="1" x14ac:dyDescent="0.3">
      <c r="A124" s="362">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8" thickBot="1" x14ac:dyDescent="0.3">
      <c r="A125" s="362">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2.25" thickBot="1" x14ac:dyDescent="0.3">
      <c r="A126" s="362">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8" thickBot="1" x14ac:dyDescent="0.3">
      <c r="A127" s="362">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75" thickBot="1" x14ac:dyDescent="0.3">
      <c r="A128" s="362">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8" thickBot="1" x14ac:dyDescent="0.3">
      <c r="A129" s="362">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
      <c r="A133" s="85">
        <f t="shared" si="9"/>
        <v>131</v>
      </c>
      <c r="B133" t="str">
        <f>MISSING_VALUE!AN134</f>
        <v/>
      </c>
      <c r="C133" t="str">
        <f>VAL_MAX!AC134</f>
        <v/>
      </c>
      <c r="D133" t="str">
        <f>VAL_MIN!AC134</f>
        <v/>
      </c>
      <c r="E133" s="97" t="str">
        <f t="shared" si="10"/>
        <v xml:space="preserve">  </v>
      </c>
      <c r="F133">
        <f t="shared" si="8"/>
        <v>0</v>
      </c>
    </row>
    <row r="134" spans="1:6" ht="16.5" thickBot="1" x14ac:dyDescent="0.3">
      <c r="A134" s="362">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5" thickBot="1" x14ac:dyDescent="0.3">
      <c r="A135" s="362">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5" thickBot="1" x14ac:dyDescent="0.3">
      <c r="A136" s="362">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5" thickBot="1" x14ac:dyDescent="0.3">
      <c r="A137" s="362">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5" thickBot="1" x14ac:dyDescent="0.3">
      <c r="A138" s="362">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5" thickBot="1" x14ac:dyDescent="0.3">
      <c r="A139" s="362">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5" thickBot="1" x14ac:dyDescent="0.3">
      <c r="A140" s="362">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5" thickBot="1" x14ac:dyDescent="0.3">
      <c r="A141" s="362">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5" thickBot="1" x14ac:dyDescent="0.3">
      <c r="A142" s="362">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5" thickBot="1" x14ac:dyDescent="0.3">
      <c r="A143" s="362">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5" thickBot="1" x14ac:dyDescent="0.3">
      <c r="A144" s="362">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5" thickBot="1" x14ac:dyDescent="0.3">
      <c r="A145" s="362">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5" thickBot="1" x14ac:dyDescent="0.3">
      <c r="A146" s="362">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5" thickBot="1" x14ac:dyDescent="0.3">
      <c r="A147" s="362">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5" thickBot="1" x14ac:dyDescent="0.3">
      <c r="A148" s="362">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5" thickBot="1" x14ac:dyDescent="0.3">
      <c r="A149" s="362">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5" thickBot="1" x14ac:dyDescent="0.3">
      <c r="A150" s="362">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5" thickBot="1" x14ac:dyDescent="0.3">
      <c r="A151" s="362">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5" thickBot="1" x14ac:dyDescent="0.3">
      <c r="A152" s="362">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5" thickBot="1" x14ac:dyDescent="0.3">
      <c r="A153" s="362">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5" thickBot="1" x14ac:dyDescent="0.3">
      <c r="A154" s="362">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5" thickBot="1" x14ac:dyDescent="0.3">
      <c r="A155" s="362">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5" thickBot="1" x14ac:dyDescent="0.3">
      <c r="A156" s="362">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5" thickBot="1" x14ac:dyDescent="0.3">
      <c r="A157" s="362">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5" thickBot="1" x14ac:dyDescent="0.3">
      <c r="A158" s="362">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5" thickBot="1" x14ac:dyDescent="0.3">
      <c r="A159" s="362">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5" thickBot="1" x14ac:dyDescent="0.3">
      <c r="A160" s="362">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5" thickBot="1" x14ac:dyDescent="0.3">
      <c r="A161" s="362">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5" thickBot="1" x14ac:dyDescent="0.3">
      <c r="A162" s="362">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5" thickBot="1" x14ac:dyDescent="0.3">
      <c r="A163" s="362">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5" thickBot="1" x14ac:dyDescent="0.3">
      <c r="A164" s="362">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5" thickBot="1" x14ac:dyDescent="0.3">
      <c r="A165" s="362">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5" thickBot="1" x14ac:dyDescent="0.3">
      <c r="A166" s="362">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5" thickBot="1" x14ac:dyDescent="0.3">
      <c r="A167" s="362">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5" thickBot="1" x14ac:dyDescent="0.3">
      <c r="A168" s="362">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5" thickBot="1" x14ac:dyDescent="0.3">
      <c r="A169" s="362">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5" thickBot="1" x14ac:dyDescent="0.3">
      <c r="A170" s="362">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5" thickBot="1" x14ac:dyDescent="0.3">
      <c r="A171" s="362">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5" thickBot="1" x14ac:dyDescent="0.3">
      <c r="A172" s="362">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2.25" thickBot="1" x14ac:dyDescent="0.3">
      <c r="A173" s="362">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5" thickBot="1" x14ac:dyDescent="0.3">
      <c r="A174" s="362">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5" thickBot="1" x14ac:dyDescent="0.3">
      <c r="A175" s="362">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9.5" thickBot="1" x14ac:dyDescent="0.3">
      <c r="A176" s="362">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9.5" thickBot="1" x14ac:dyDescent="0.3">
      <c r="A177" s="362">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75" thickBot="1" x14ac:dyDescent="0.3">
      <c r="A178" s="362">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5.25" thickBot="1" x14ac:dyDescent="0.3">
      <c r="A179" s="362">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5" thickBot="1" x14ac:dyDescent="0.3">
      <c r="A180" s="362">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5" thickBot="1" x14ac:dyDescent="0.3">
      <c r="A181" s="362">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8" thickBot="1" x14ac:dyDescent="0.3">
      <c r="A182" s="362">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75" thickBot="1" x14ac:dyDescent="0.3">
      <c r="A183" s="362">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8" thickBot="1" x14ac:dyDescent="0.3">
      <c r="A184" s="362">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2.25" thickBot="1" x14ac:dyDescent="0.3">
      <c r="A185" s="362">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8" thickBot="1" x14ac:dyDescent="0.3">
      <c r="A186" s="362">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2.25" thickBot="1" x14ac:dyDescent="0.3">
      <c r="A187" s="362">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8" thickBot="1" x14ac:dyDescent="0.3">
      <c r="A188" s="362">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8" thickBot="1" x14ac:dyDescent="0.3">
      <c r="A189" s="362">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8" thickBot="1" x14ac:dyDescent="0.3">
      <c r="A190" s="362">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2.25" thickBot="1" x14ac:dyDescent="0.3">
      <c r="A191" s="362">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8" thickBot="1" x14ac:dyDescent="0.3">
      <c r="A192" s="362">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8" thickBot="1" x14ac:dyDescent="0.3">
      <c r="A193" s="362">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2.25" thickBot="1" x14ac:dyDescent="0.3">
      <c r="A194" s="362">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5" thickBot="1" x14ac:dyDescent="0.3">
      <c r="A195" s="362">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2.25" thickBot="1" x14ac:dyDescent="0.3">
      <c r="A196" s="362">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8" thickBot="1" x14ac:dyDescent="0.3">
      <c r="A197" s="362">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2.25" thickBot="1" x14ac:dyDescent="0.3">
      <c r="A198" s="362">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5" thickBot="1" x14ac:dyDescent="0.3">
      <c r="A199" s="362">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2.25" thickBot="1" x14ac:dyDescent="0.3">
      <c r="A200" s="362">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8" thickBot="1" x14ac:dyDescent="0.3">
      <c r="A201" s="362">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5" thickBot="1" x14ac:dyDescent="0.3">
      <c r="A202" s="362">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5" thickBot="1" x14ac:dyDescent="0.3">
      <c r="A203" s="362">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2.25" thickBot="1" x14ac:dyDescent="0.3">
      <c r="A204" s="362">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2.25" thickBot="1" x14ac:dyDescent="0.3">
      <c r="A205" s="362">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5" thickBot="1" x14ac:dyDescent="0.3">
      <c r="A206" s="362">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8" thickBot="1" x14ac:dyDescent="0.3">
      <c r="A207" s="362">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2.25" thickBot="1" x14ac:dyDescent="0.3">
      <c r="A208" s="362">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8" thickBot="1" x14ac:dyDescent="0.3">
      <c r="A209" s="362">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2.25" thickBot="1" x14ac:dyDescent="0.3">
      <c r="A210" s="362">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2.25" thickBot="1" x14ac:dyDescent="0.3">
      <c r="A211" s="362">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2.25" thickBot="1" x14ac:dyDescent="0.3">
      <c r="A212" s="362">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5" thickBot="1" x14ac:dyDescent="0.3">
      <c r="A213" s="362">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5" thickBot="1" x14ac:dyDescent="0.3">
      <c r="A214" s="362">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5" thickBot="1" x14ac:dyDescent="0.3">
      <c r="A215" s="362">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5" thickBot="1" x14ac:dyDescent="0.3">
      <c r="A216" s="362">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5" thickBot="1" x14ac:dyDescent="0.3">
      <c r="A217" s="362">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5" thickBot="1" x14ac:dyDescent="0.3">
      <c r="A218" s="362">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5" thickBot="1" x14ac:dyDescent="0.3">
      <c r="A219" s="362">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5" thickBot="1" x14ac:dyDescent="0.3">
      <c r="A220" s="362">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5" thickBot="1" x14ac:dyDescent="0.3">
      <c r="A221" s="362">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25">
      <c r="E222" s="97" t="str">
        <f t="shared" ref="E222:E227" si="14">CONCATENATE(B222," ",C222," ",D222)</f>
        <v xml:space="preserve">  </v>
      </c>
    </row>
    <row r="223" spans="1:6" hidden="1" x14ac:dyDescent="0.25">
      <c r="E223" s="97" t="str">
        <f t="shared" si="14"/>
        <v xml:space="preserve">  </v>
      </c>
    </row>
    <row r="224" spans="1:6" hidden="1" x14ac:dyDescent="0.25">
      <c r="E224" s="97" t="str">
        <f t="shared" si="14"/>
        <v xml:space="preserve">  </v>
      </c>
    </row>
    <row r="225" spans="5:5" hidden="1" x14ac:dyDescent="0.25">
      <c r="E225" s="97" t="str">
        <f t="shared" si="14"/>
        <v xml:space="preserve">  </v>
      </c>
    </row>
    <row r="226" spans="5:5" hidden="1" x14ac:dyDescent="0.25">
      <c r="E226" s="97" t="str">
        <f t="shared" si="14"/>
        <v xml:space="preserve">  </v>
      </c>
    </row>
    <row r="227" spans="5:5" hidden="1" x14ac:dyDescent="0.25">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topLeftCell="A16" workbookViewId="0">
      <selection activeCell="A29" sqref="A29"/>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1394</v>
      </c>
      <c r="G1" s="55" t="s">
        <v>1209</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822</v>
      </c>
    </row>
    <row r="4" spans="1:7" x14ac:dyDescent="0.25">
      <c r="A4">
        <f>VLOOKUP(B4,Indicator!A:B,2,FALSE)</f>
        <v>8</v>
      </c>
      <c r="B4" s="52" t="s">
        <v>1128</v>
      </c>
      <c r="D4" s="63" t="s">
        <v>1168</v>
      </c>
      <c r="G4" t="s">
        <v>815</v>
      </c>
    </row>
    <row r="5" spans="1:7" x14ac:dyDescent="0.25">
      <c r="A5">
        <f>VLOOKUP(B5,Indicator!A:B,2,FALSE)</f>
        <v>9</v>
      </c>
      <c r="B5" s="52" t="s">
        <v>1129</v>
      </c>
      <c r="C5" s="61" t="s">
        <v>1166</v>
      </c>
      <c r="D5" s="61" t="s">
        <v>1166</v>
      </c>
      <c r="G5" t="s">
        <v>952</v>
      </c>
    </row>
    <row r="6" spans="1:7" x14ac:dyDescent="0.25">
      <c r="A6">
        <f>VLOOKUP(B6,Indicator!A:B,2,FALSE)</f>
        <v>13</v>
      </c>
      <c r="B6" s="52" t="s">
        <v>1112</v>
      </c>
      <c r="D6" s="63" t="s">
        <v>1168</v>
      </c>
      <c r="G6" t="s">
        <v>959</v>
      </c>
    </row>
    <row r="7" spans="1:7" x14ac:dyDescent="0.25">
      <c r="A7">
        <f>VLOOKUP(B7,Indicator!A:B,2,FALSE)</f>
        <v>20</v>
      </c>
      <c r="B7" s="52" t="s">
        <v>1117</v>
      </c>
      <c r="C7" s="61" t="s">
        <v>1167</v>
      </c>
      <c r="D7" s="61" t="s">
        <v>1167</v>
      </c>
      <c r="G7" t="s">
        <v>970</v>
      </c>
    </row>
    <row r="8" spans="1:7" x14ac:dyDescent="0.25">
      <c r="A8">
        <f>VLOOKUP(B8,Indicator!A:B,2,FALSE)</f>
        <v>27</v>
      </c>
      <c r="B8" s="52" t="s">
        <v>1397</v>
      </c>
      <c r="C8" s="61" t="s">
        <v>1166</v>
      </c>
      <c r="D8" s="61" t="s">
        <v>1166</v>
      </c>
      <c r="G8" t="s">
        <v>975</v>
      </c>
    </row>
    <row r="9" spans="1:7" x14ac:dyDescent="0.25">
      <c r="A9">
        <f>VLOOKUP(B9,Indicator!A:B,2,FALSE)</f>
        <v>35</v>
      </c>
      <c r="B9" s="52" t="s">
        <v>1123</v>
      </c>
      <c r="C9" s="61" t="s">
        <v>1166</v>
      </c>
      <c r="D9" s="61" t="s">
        <v>1166</v>
      </c>
      <c r="G9" t="s">
        <v>980</v>
      </c>
    </row>
    <row r="10" spans="1:7" x14ac:dyDescent="0.25">
      <c r="A10">
        <f>VLOOKUP(B10,Indicator!A:B,2,FALSE)</f>
        <v>43</v>
      </c>
      <c r="B10" s="52" t="s">
        <v>1396</v>
      </c>
      <c r="C10" s="61" t="s">
        <v>1166</v>
      </c>
      <c r="G10" t="s">
        <v>985</v>
      </c>
    </row>
    <row r="11" spans="1:7" x14ac:dyDescent="0.25">
      <c r="A11">
        <f>VLOOKUP(B11,Indicator!A:B,2,FALSE)</f>
        <v>44</v>
      </c>
      <c r="B11" s="52" t="s">
        <v>1124</v>
      </c>
      <c r="C11" s="64" t="s">
        <v>1165</v>
      </c>
      <c r="D11" s="64" t="s">
        <v>1165</v>
      </c>
      <c r="G11" t="s">
        <v>990</v>
      </c>
    </row>
    <row r="12" spans="1:7" x14ac:dyDescent="0.25">
      <c r="A12">
        <f>VLOOKUP(B12,Indicator!A:B,2,FALSE)</f>
        <v>47</v>
      </c>
      <c r="B12" s="52" t="s">
        <v>1401</v>
      </c>
      <c r="C12" s="63" t="s">
        <v>1168</v>
      </c>
      <c r="G12" t="s">
        <v>995</v>
      </c>
    </row>
    <row r="13" spans="1:7" x14ac:dyDescent="0.25">
      <c r="A13">
        <f>VLOOKUP(B13,Indicator!A:B,2,FALSE)</f>
        <v>48</v>
      </c>
      <c r="B13" s="52" t="s">
        <v>1402</v>
      </c>
      <c r="C13" s="61" t="s">
        <v>1166</v>
      </c>
      <c r="G13" t="s">
        <v>998</v>
      </c>
    </row>
    <row r="14" spans="1:7" x14ac:dyDescent="0.25">
      <c r="A14">
        <f>VLOOKUP(B14,Indicator!A:B,2,FALSE)</f>
        <v>49</v>
      </c>
      <c r="B14" s="52" t="s">
        <v>1398</v>
      </c>
      <c r="C14" s="62" t="s">
        <v>1164</v>
      </c>
      <c r="D14" s="62" t="s">
        <v>1164</v>
      </c>
      <c r="E14" t="s">
        <v>1408</v>
      </c>
      <c r="G14" t="s">
        <v>1001</v>
      </c>
    </row>
    <row r="15" spans="1:7" x14ac:dyDescent="0.25">
      <c r="A15">
        <f>VLOOKUP(B15,Indicator!A:B,2,FALSE)</f>
        <v>50</v>
      </c>
      <c r="B15" s="52" t="s">
        <v>1403</v>
      </c>
      <c r="C15" s="61" t="s">
        <v>1166</v>
      </c>
      <c r="G15" t="s">
        <v>964</v>
      </c>
    </row>
    <row r="16" spans="1:7" x14ac:dyDescent="0.25">
      <c r="A16">
        <f>VLOOKUP(B16,Indicator!A:B,2,FALSE)</f>
        <v>51</v>
      </c>
      <c r="B16" s="52" t="s">
        <v>1404</v>
      </c>
      <c r="C16" s="61" t="s">
        <v>1166</v>
      </c>
      <c r="D16" s="61" t="s">
        <v>1166</v>
      </c>
      <c r="G16" t="s">
        <v>967</v>
      </c>
    </row>
    <row r="17" spans="1:7" x14ac:dyDescent="0.25">
      <c r="A17">
        <f>VLOOKUP(B17,Indicator!A:B,2,FALSE)</f>
        <v>55</v>
      </c>
      <c r="B17" s="52" t="s">
        <v>1125</v>
      </c>
      <c r="C17" s="62" t="s">
        <v>1164</v>
      </c>
      <c r="D17" s="62" t="s">
        <v>1164</v>
      </c>
      <c r="G17" t="s">
        <v>916</v>
      </c>
    </row>
    <row r="18" spans="1:7" x14ac:dyDescent="0.25">
      <c r="A18">
        <f>VLOOKUP(B18,Indicator!A:B,2,FALSE)</f>
        <v>58</v>
      </c>
      <c r="B18" s="52" t="s">
        <v>1127</v>
      </c>
      <c r="C18" s="64" t="s">
        <v>1165</v>
      </c>
      <c r="G18" t="s">
        <v>940</v>
      </c>
    </row>
    <row r="19" spans="1:7" x14ac:dyDescent="0.25">
      <c r="A19">
        <f>VLOOKUP(B19,Indicator!A:B,2,FALSE)</f>
        <v>60</v>
      </c>
      <c r="B19" s="52" t="s">
        <v>1407</v>
      </c>
      <c r="D19" s="63" t="s">
        <v>1168</v>
      </c>
      <c r="G19" t="s">
        <v>751</v>
      </c>
    </row>
    <row r="20" spans="1:7" x14ac:dyDescent="0.25">
      <c r="A20">
        <f>VLOOKUP(B20,Indicator!A:B,2,FALSE)</f>
        <v>172</v>
      </c>
      <c r="B20" s="52" t="s">
        <v>1113</v>
      </c>
      <c r="C20" s="63" t="s">
        <v>1168</v>
      </c>
      <c r="G20" t="s">
        <v>1171</v>
      </c>
    </row>
    <row r="21" spans="1:7" x14ac:dyDescent="0.25">
      <c r="A21">
        <f>VLOOKUP(B21,Indicator!A:B,2,FALSE)</f>
        <v>173</v>
      </c>
      <c r="B21" s="52" t="s">
        <v>1406</v>
      </c>
      <c r="D21" s="63" t="s">
        <v>1168</v>
      </c>
      <c r="G21" t="s">
        <v>1172</v>
      </c>
    </row>
    <row r="22" spans="1:7" x14ac:dyDescent="0.25">
      <c r="A22">
        <f>VLOOKUP(B22,Indicator!A:B,2,FALSE)</f>
        <v>177</v>
      </c>
      <c r="B22" s="52" t="s">
        <v>1400</v>
      </c>
      <c r="C22" s="63" t="s">
        <v>1168</v>
      </c>
      <c r="D22" s="63" t="s">
        <v>1168</v>
      </c>
      <c r="G22" t="s">
        <v>813</v>
      </c>
    </row>
    <row r="23" spans="1:7" x14ac:dyDescent="0.25">
      <c r="A23">
        <f>VLOOKUP(B23,Indicator!A:B,2,FALSE)</f>
        <v>187</v>
      </c>
      <c r="B23" s="52" t="s">
        <v>1115</v>
      </c>
      <c r="C23" s="63" t="s">
        <v>1168</v>
      </c>
      <c r="D23" s="63" t="s">
        <v>1168</v>
      </c>
      <c r="G23" t="s">
        <v>816</v>
      </c>
    </row>
    <row r="24" spans="1:7" x14ac:dyDescent="0.25">
      <c r="A24">
        <f>VLOOKUP(B24,Indicator!A:B,2,FALSE)</f>
        <v>193</v>
      </c>
      <c r="B24" s="52" t="s">
        <v>1399</v>
      </c>
      <c r="C24" s="64" t="s">
        <v>1165</v>
      </c>
      <c r="G24" t="s">
        <v>951</v>
      </c>
    </row>
    <row r="25" spans="1:7" x14ac:dyDescent="0.25">
      <c r="A25">
        <f>VLOOKUP(B25,Indicator!A:B,2,FALSE)</f>
        <v>209</v>
      </c>
      <c r="B25" s="52" t="s">
        <v>1405</v>
      </c>
      <c r="D25" s="64" t="s">
        <v>1165</v>
      </c>
      <c r="G25" t="s">
        <v>958</v>
      </c>
    </row>
    <row r="26" spans="1:7" x14ac:dyDescent="0.25">
      <c r="A26">
        <f>VLOOKUP(B26,Indicator!A:B,2,FALSE)</f>
        <v>213</v>
      </c>
      <c r="B26" s="52" t="s">
        <v>1120</v>
      </c>
      <c r="D26" s="64" t="s">
        <v>1165</v>
      </c>
      <c r="G26" t="s">
        <v>969</v>
      </c>
    </row>
    <row r="27" spans="1:7" x14ac:dyDescent="0.25">
      <c r="A27">
        <f>VLOOKUP(B27,Indicator!A:B,2,FALSE)</f>
        <v>219</v>
      </c>
      <c r="B27" s="52" t="s">
        <v>1148</v>
      </c>
      <c r="C27" s="61" t="s">
        <v>1166</v>
      </c>
      <c r="G27" t="s">
        <v>974</v>
      </c>
    </row>
    <row r="28" spans="1:7" x14ac:dyDescent="0.25">
      <c r="A28">
        <f>VLOOKUP(B28,Indicator!A:B,2,FALSE)</f>
        <v>220</v>
      </c>
      <c r="B28" s="52" t="s">
        <v>1421</v>
      </c>
      <c r="C28" s="62" t="s">
        <v>1164</v>
      </c>
      <c r="D28" s="62" t="s">
        <v>1164</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1150</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A2" workbookViewId="0">
      <selection activeCell="B17" sqref="B17"/>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1170</v>
      </c>
      <c r="G1" s="55" t="s">
        <v>831</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748</v>
      </c>
    </row>
    <row r="4" spans="1:7" x14ac:dyDescent="0.25">
      <c r="A4">
        <f>VLOOKUP(B4,Indicator!A:B,2,FALSE)</f>
        <v>3</v>
      </c>
      <c r="B4" s="52" t="s">
        <v>1122</v>
      </c>
      <c r="C4" s="64" t="s">
        <v>1165</v>
      </c>
      <c r="G4" t="s">
        <v>822</v>
      </c>
    </row>
    <row r="5" spans="1:7" x14ac:dyDescent="0.25">
      <c r="A5">
        <f>VLOOKUP(B5,Indicator!A:B,2,FALSE)</f>
        <v>8</v>
      </c>
      <c r="B5" s="52" t="s">
        <v>1128</v>
      </c>
      <c r="C5" s="63" t="s">
        <v>1168</v>
      </c>
      <c r="D5" s="63" t="s">
        <v>1168</v>
      </c>
      <c r="G5" t="s">
        <v>815</v>
      </c>
    </row>
    <row r="6" spans="1:7" x14ac:dyDescent="0.25">
      <c r="A6">
        <f>VLOOKUP(B6,Indicator!A:B,2,FALSE)</f>
        <v>9</v>
      </c>
      <c r="B6" s="52" t="s">
        <v>1129</v>
      </c>
      <c r="C6" s="61" t="s">
        <v>1166</v>
      </c>
      <c r="D6" s="61" t="s">
        <v>1166</v>
      </c>
      <c r="G6" t="s">
        <v>952</v>
      </c>
    </row>
    <row r="7" spans="1:7" x14ac:dyDescent="0.25">
      <c r="A7">
        <f>VLOOKUP(B7,Indicator!A:B,2,FALSE)</f>
        <v>13</v>
      </c>
      <c r="B7" s="52" t="s">
        <v>1112</v>
      </c>
      <c r="C7" s="63" t="s">
        <v>1168</v>
      </c>
      <c r="D7" s="63" t="s">
        <v>1168</v>
      </c>
      <c r="G7" t="s">
        <v>959</v>
      </c>
    </row>
    <row r="8" spans="1:7" x14ac:dyDescent="0.25">
      <c r="A8">
        <f>VLOOKUP(B8,Indicator!A:B,2,FALSE)</f>
        <v>20</v>
      </c>
      <c r="B8" s="52" t="s">
        <v>1117</v>
      </c>
      <c r="C8" s="61" t="s">
        <v>1167</v>
      </c>
      <c r="D8" s="61" t="s">
        <v>1167</v>
      </c>
      <c r="G8" t="s">
        <v>970</v>
      </c>
    </row>
    <row r="9" spans="1:7" x14ac:dyDescent="0.25">
      <c r="A9">
        <f>VLOOKUP(B9,Indicator!A:B,2,FALSE)</f>
        <v>35</v>
      </c>
      <c r="B9" s="52" t="s">
        <v>1123</v>
      </c>
      <c r="C9" s="61" t="s">
        <v>1166</v>
      </c>
      <c r="D9" s="61" t="s">
        <v>1166</v>
      </c>
      <c r="G9" t="s">
        <v>975</v>
      </c>
    </row>
    <row r="10" spans="1:7" x14ac:dyDescent="0.25">
      <c r="A10">
        <f>VLOOKUP(B10,Indicator!A:B,2,FALSE)</f>
        <v>44</v>
      </c>
      <c r="B10" s="52" t="s">
        <v>1124</v>
      </c>
      <c r="C10" s="64" t="s">
        <v>1165</v>
      </c>
      <c r="G10" t="s">
        <v>980</v>
      </c>
    </row>
    <row r="11" spans="1:7" x14ac:dyDescent="0.25">
      <c r="A11">
        <f>VLOOKUP(B11,Indicator!A:B,2,FALSE)</f>
        <v>55</v>
      </c>
      <c r="B11" s="52" t="s">
        <v>1125</v>
      </c>
      <c r="C11" s="62" t="s">
        <v>1164</v>
      </c>
      <c r="D11" s="62" t="s">
        <v>1164</v>
      </c>
      <c r="G11" t="s">
        <v>985</v>
      </c>
    </row>
    <row r="12" spans="1:7" x14ac:dyDescent="0.25">
      <c r="A12">
        <f>VLOOKUP(B12,Indicator!A:B,2,FALSE)</f>
        <v>56</v>
      </c>
      <c r="B12" s="52" t="s">
        <v>1126</v>
      </c>
      <c r="D12" s="64" t="s">
        <v>1165</v>
      </c>
      <c r="G12" t="s">
        <v>990</v>
      </c>
    </row>
    <row r="13" spans="1:7" x14ac:dyDescent="0.25">
      <c r="A13">
        <f>VLOOKUP(B13,Indicator!A:B,2,FALSE)</f>
        <v>58</v>
      </c>
      <c r="B13" s="52" t="s">
        <v>1127</v>
      </c>
      <c r="C13" s="64" t="s">
        <v>1165</v>
      </c>
      <c r="G13" t="s">
        <v>995</v>
      </c>
    </row>
    <row r="14" spans="1:7" x14ac:dyDescent="0.25">
      <c r="A14">
        <f>VLOOKUP(B14,Indicator!A:B,2,FALSE)</f>
        <v>172</v>
      </c>
      <c r="B14" s="52" t="s">
        <v>1113</v>
      </c>
      <c r="C14" s="63" t="s">
        <v>1168</v>
      </c>
      <c r="D14" s="63" t="s">
        <v>1168</v>
      </c>
      <c r="G14" t="s">
        <v>998</v>
      </c>
    </row>
    <row r="15" spans="1:7" x14ac:dyDescent="0.25">
      <c r="A15">
        <f>VLOOKUP(B15,Indicator!A:B,2,FALSE)</f>
        <v>174</v>
      </c>
      <c r="B15" s="52" t="s">
        <v>1114</v>
      </c>
      <c r="D15" s="63" t="s">
        <v>1168</v>
      </c>
      <c r="G15" t="s">
        <v>1001</v>
      </c>
    </row>
    <row r="16" spans="1:7" x14ac:dyDescent="0.25">
      <c r="A16">
        <f>VLOOKUP(B16,Indicator!A:B,2,FALSE)</f>
        <v>187</v>
      </c>
      <c r="B16" s="52" t="s">
        <v>1115</v>
      </c>
      <c r="D16" s="63" t="s">
        <v>1168</v>
      </c>
      <c r="G16" t="s">
        <v>964</v>
      </c>
    </row>
    <row r="17" spans="1:7" x14ac:dyDescent="0.25">
      <c r="A17">
        <f>VLOOKUP(B17,Indicator!A:B,2,FALSE)</f>
        <v>205</v>
      </c>
      <c r="B17" s="52" t="s">
        <v>1118</v>
      </c>
      <c r="D17" s="64" t="s">
        <v>1165</v>
      </c>
      <c r="G17" t="s">
        <v>967</v>
      </c>
    </row>
    <row r="18" spans="1:7" x14ac:dyDescent="0.25">
      <c r="A18">
        <f>VLOOKUP(B18,Indicator!A:B,2,FALSE)</f>
        <v>212</v>
      </c>
      <c r="B18" s="52" t="s">
        <v>1119</v>
      </c>
      <c r="D18" s="64" t="s">
        <v>1165</v>
      </c>
      <c r="G18" t="s">
        <v>916</v>
      </c>
    </row>
    <row r="19" spans="1:7" x14ac:dyDescent="0.25">
      <c r="A19">
        <f>VLOOKUP(B19,Indicator!A:B,2,FALSE)</f>
        <v>213</v>
      </c>
      <c r="B19" s="52" t="s">
        <v>1120</v>
      </c>
      <c r="C19" s="64" t="s">
        <v>1165</v>
      </c>
      <c r="D19" s="64" t="s">
        <v>1165</v>
      </c>
      <c r="G19" t="s">
        <v>940</v>
      </c>
    </row>
    <row r="20" spans="1:7" x14ac:dyDescent="0.25">
      <c r="A20">
        <f>VLOOKUP(B20,Indicator!A:B,2,FALSE)</f>
        <v>216</v>
      </c>
      <c r="B20" s="52" t="s">
        <v>1121</v>
      </c>
      <c r="C20" s="63" t="s">
        <v>1168</v>
      </c>
      <c r="D20" s="63" t="s">
        <v>1168</v>
      </c>
      <c r="G20" t="s">
        <v>1171</v>
      </c>
    </row>
    <row r="21" spans="1:7" x14ac:dyDescent="0.25">
      <c r="A21">
        <f>VLOOKUP(B21,Indicator!A:B,2,FALSE)</f>
        <v>219</v>
      </c>
      <c r="B21" s="52" t="s">
        <v>1148</v>
      </c>
      <c r="C21" s="61" t="s">
        <v>1166</v>
      </c>
      <c r="D21" s="61" t="s">
        <v>1166</v>
      </c>
      <c r="G21" t="s">
        <v>1172</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5" t="s">
        <v>1169</v>
      </c>
      <c r="D1" s="55" t="s">
        <v>1511</v>
      </c>
      <c r="G1" s="55"/>
      <c r="I1" s="55" t="s">
        <v>1518</v>
      </c>
    </row>
    <row r="2" spans="1:9" x14ac:dyDescent="0.25">
      <c r="A2">
        <f>VLOOKUP(B2,Indicator!A:B,2,FALSE)</f>
        <v>1</v>
      </c>
      <c r="B2" s="52" t="s">
        <v>1145</v>
      </c>
      <c r="C2" s="61" t="s">
        <v>1166</v>
      </c>
      <c r="D2" s="61" t="s">
        <v>1166</v>
      </c>
      <c r="I2" t="s">
        <v>951</v>
      </c>
    </row>
    <row r="3" spans="1:9" x14ac:dyDescent="0.25">
      <c r="A3">
        <f>VLOOKUP(B3,Indicator!A:B,2,FALSE)</f>
        <v>2</v>
      </c>
      <c r="B3" s="52" t="s">
        <v>1116</v>
      </c>
      <c r="C3" s="62" t="s">
        <v>1164</v>
      </c>
      <c r="D3" s="62" t="s">
        <v>1164</v>
      </c>
      <c r="I3" t="s">
        <v>958</v>
      </c>
    </row>
    <row r="4" spans="1:9" x14ac:dyDescent="0.25">
      <c r="A4">
        <f>VLOOKUP(B4,Indicator!A:B,2,FALSE)</f>
        <v>220</v>
      </c>
      <c r="B4" s="21" t="s">
        <v>1421</v>
      </c>
      <c r="C4" s="62" t="s">
        <v>1164</v>
      </c>
      <c r="D4" s="62" t="s">
        <v>1164</v>
      </c>
      <c r="I4" t="s">
        <v>963</v>
      </c>
    </row>
    <row r="5" spans="1:9" x14ac:dyDescent="0.25">
      <c r="A5">
        <f>VLOOKUP(B5,Indicator!A:B,2,FALSE)</f>
        <v>221</v>
      </c>
      <c r="B5" s="21" t="s">
        <v>1512</v>
      </c>
      <c r="C5" s="61" t="s">
        <v>1167</v>
      </c>
      <c r="D5" s="61" t="s">
        <v>1167</v>
      </c>
      <c r="I5" t="s">
        <v>966</v>
      </c>
    </row>
    <row r="6" spans="1:9" x14ac:dyDescent="0.25">
      <c r="A6">
        <f>VLOOKUP(B6,Indicator!A:B,2,FALSE)</f>
        <v>225</v>
      </c>
      <c r="B6" s="21" t="s">
        <v>1513</v>
      </c>
      <c r="C6" s="61" t="s">
        <v>1167</v>
      </c>
      <c r="D6" s="61" t="s">
        <v>1167</v>
      </c>
      <c r="I6" t="s">
        <v>969</v>
      </c>
    </row>
    <row r="7" spans="1:9" x14ac:dyDescent="0.25">
      <c r="A7">
        <f>VLOOKUP(B7,Indicator!A:B,2,FALSE)</f>
        <v>56</v>
      </c>
      <c r="B7" s="21" t="s">
        <v>1126</v>
      </c>
      <c r="C7" s="64" t="s">
        <v>1165</v>
      </c>
      <c r="I7" t="s">
        <v>974</v>
      </c>
    </row>
    <row r="8" spans="1:9" x14ac:dyDescent="0.25">
      <c r="A8">
        <f>VLOOKUP(B8,Indicator!A:B,2,FALSE)</f>
        <v>58</v>
      </c>
      <c r="B8" s="21" t="s">
        <v>1127</v>
      </c>
      <c r="C8" s="64" t="s">
        <v>1165</v>
      </c>
      <c r="I8" t="s">
        <v>979</v>
      </c>
    </row>
    <row r="9" spans="1:9" x14ac:dyDescent="0.25">
      <c r="A9">
        <f>VLOOKUP(B9,Indicator!A:B,2,FALSE)</f>
        <v>180</v>
      </c>
      <c r="B9" s="21" t="s">
        <v>1514</v>
      </c>
      <c r="C9" s="64" t="s">
        <v>1165</v>
      </c>
      <c r="I9" t="s">
        <v>984</v>
      </c>
    </row>
    <row r="10" spans="1:9" x14ac:dyDescent="0.25">
      <c r="A10">
        <f>VLOOKUP(B10,Indicator!A:B,2,FALSE)</f>
        <v>181</v>
      </c>
      <c r="B10" s="21" t="s">
        <v>1515</v>
      </c>
      <c r="C10" s="64" t="s">
        <v>1165</v>
      </c>
      <c r="I10" t="s">
        <v>989</v>
      </c>
    </row>
    <row r="11" spans="1:9" x14ac:dyDescent="0.25">
      <c r="A11">
        <f>VLOOKUP(B11,Indicator!A:B,2,FALSE)</f>
        <v>189</v>
      </c>
      <c r="B11" s="21" t="s">
        <v>1516</v>
      </c>
      <c r="C11" s="64" t="s">
        <v>1165</v>
      </c>
      <c r="I11" t="s">
        <v>994</v>
      </c>
    </row>
    <row r="12" spans="1:9" x14ac:dyDescent="0.25">
      <c r="A12">
        <f>VLOOKUP(B12,Indicator!A:B,2,FALSE)</f>
        <v>201</v>
      </c>
      <c r="B12" s="21" t="s">
        <v>1517</v>
      </c>
      <c r="C12" s="64" t="s">
        <v>1165</v>
      </c>
      <c r="I12" t="s">
        <v>997</v>
      </c>
    </row>
    <row r="13" spans="1:9" x14ac:dyDescent="0.25">
      <c r="A13">
        <f>VLOOKUP(B13,Indicator!A:B,2,FALSE)</f>
        <v>13</v>
      </c>
      <c r="B13" s="21" t="s">
        <v>1112</v>
      </c>
      <c r="D13" s="64" t="s">
        <v>1165</v>
      </c>
      <c r="I13" t="s">
        <v>1000</v>
      </c>
    </row>
    <row r="14" spans="1:9" x14ac:dyDescent="0.25">
      <c r="A14">
        <f>VLOOKUP(B14,Indicator!A:B,2,FALSE)</f>
        <v>44</v>
      </c>
      <c r="B14" s="21" t="s">
        <v>1124</v>
      </c>
      <c r="D14" s="64" t="s">
        <v>1165</v>
      </c>
      <c r="I14" t="s">
        <v>817</v>
      </c>
    </row>
    <row r="15" spans="1:9" x14ac:dyDescent="0.25">
      <c r="A15">
        <f>VLOOKUP(B15,Indicator!A:B,2,FALSE)</f>
        <v>58</v>
      </c>
      <c r="B15" s="21" t="s">
        <v>1127</v>
      </c>
      <c r="D15" s="64" t="s">
        <v>1165</v>
      </c>
      <c r="I15" t="s">
        <v>747</v>
      </c>
    </row>
    <row r="16" spans="1:9" x14ac:dyDescent="0.25">
      <c r="A16">
        <f>VLOOKUP(B16,Indicator!A:B,2,FALSE)</f>
        <v>173</v>
      </c>
      <c r="B16" s="21" t="s">
        <v>1406</v>
      </c>
      <c r="D16" s="64" t="s">
        <v>1165</v>
      </c>
      <c r="I16" t="s">
        <v>814</v>
      </c>
    </row>
    <row r="17" spans="1:9" x14ac:dyDescent="0.25">
      <c r="A17">
        <f>VLOOKUP(B17,Indicator!A:B,2,FALSE)</f>
        <v>189</v>
      </c>
      <c r="B17" s="21" t="s">
        <v>1516</v>
      </c>
      <c r="D17" s="64" t="s">
        <v>1165</v>
      </c>
      <c r="I17" t="s">
        <v>1449</v>
      </c>
    </row>
    <row r="18" spans="1:9" x14ac:dyDescent="0.25">
      <c r="I18" t="s">
        <v>1413</v>
      </c>
    </row>
    <row r="19" spans="1:9" x14ac:dyDescent="0.25">
      <c r="I19" t="s">
        <v>1442</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5" t="s">
        <v>1169</v>
      </c>
      <c r="D1" s="55" t="s">
        <v>1511</v>
      </c>
      <c r="G1" s="55" t="s">
        <v>1518</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s="97" t="s">
        <v>955</v>
      </c>
    </row>
    <row r="4" spans="1:7" x14ac:dyDescent="0.25">
      <c r="A4">
        <f>VLOOKUP(B4,Indicator!A:B,2,FALSE)</f>
        <v>15</v>
      </c>
      <c r="B4" s="21" t="s">
        <v>1588</v>
      </c>
      <c r="C4" s="64" t="s">
        <v>1165</v>
      </c>
      <c r="D4" s="62" t="s">
        <v>1164</v>
      </c>
      <c r="G4" t="s">
        <v>961</v>
      </c>
    </row>
    <row r="5" spans="1:7" x14ac:dyDescent="0.25">
      <c r="A5">
        <f>VLOOKUP(B5,Indicator!A:B,2,FALSE)</f>
        <v>44</v>
      </c>
      <c r="B5" s="21" t="s">
        <v>1124</v>
      </c>
      <c r="D5" s="64" t="s">
        <v>1165</v>
      </c>
      <c r="G5" t="s">
        <v>972</v>
      </c>
    </row>
    <row r="6" spans="1:7" x14ac:dyDescent="0.25">
      <c r="A6">
        <f>VLOOKUP(B6,Indicator!A:B,2,FALSE)</f>
        <v>51</v>
      </c>
      <c r="B6" s="21" t="s">
        <v>1404</v>
      </c>
      <c r="C6" s="61" t="s">
        <v>1167</v>
      </c>
      <c r="D6" s="61" t="s">
        <v>1167</v>
      </c>
      <c r="G6" t="s">
        <v>977</v>
      </c>
    </row>
    <row r="7" spans="1:7" x14ac:dyDescent="0.25">
      <c r="A7">
        <f>VLOOKUP(B7,Indicator!A:B,2,FALSE)</f>
        <v>190</v>
      </c>
      <c r="B7" s="21" t="s">
        <v>1589</v>
      </c>
      <c r="D7" s="64" t="s">
        <v>1165</v>
      </c>
      <c r="G7" s="97" t="s">
        <v>982</v>
      </c>
    </row>
    <row r="8" spans="1:7" x14ac:dyDescent="0.25">
      <c r="A8">
        <f>VLOOKUP(B8,Indicator!A:B,2,FALSE)</f>
        <v>201</v>
      </c>
      <c r="B8" s="21" t="s">
        <v>1517</v>
      </c>
      <c r="C8" s="64" t="s">
        <v>1165</v>
      </c>
      <c r="G8" s="97" t="s">
        <v>987</v>
      </c>
    </row>
    <row r="9" spans="1:7" x14ac:dyDescent="0.25">
      <c r="A9">
        <f>VLOOKUP(B9,Indicator!A:B,2,FALSE)</f>
        <v>204</v>
      </c>
      <c r="B9" s="21" t="s">
        <v>1590</v>
      </c>
      <c r="D9" s="64" t="s">
        <v>1165</v>
      </c>
      <c r="G9" t="s">
        <v>992</v>
      </c>
    </row>
    <row r="10" spans="1:7" x14ac:dyDescent="0.25">
      <c r="A10">
        <f>VLOOKUP(B10,Indicator!A:B,2,FALSE)</f>
        <v>220</v>
      </c>
      <c r="B10" s="21" t="s">
        <v>1421</v>
      </c>
      <c r="C10" s="62" t="s">
        <v>1164</v>
      </c>
      <c r="D10" s="62" t="s">
        <v>1164</v>
      </c>
      <c r="G10" t="s">
        <v>956</v>
      </c>
    </row>
    <row r="11" spans="1:7" x14ac:dyDescent="0.25">
      <c r="A11">
        <f>VLOOKUP(B11,Indicator!A:B,2,FALSE)</f>
        <v>221</v>
      </c>
      <c r="B11" s="21" t="s">
        <v>1512</v>
      </c>
      <c r="C11" s="61" t="s">
        <v>1167</v>
      </c>
      <c r="D11" s="61" t="s">
        <v>1167</v>
      </c>
      <c r="G11" t="s">
        <v>962</v>
      </c>
    </row>
    <row r="12" spans="1:7" x14ac:dyDescent="0.25">
      <c r="A12">
        <f>VLOOKUP(B12,Indicator!A:B,2,FALSE)</f>
        <v>225</v>
      </c>
      <c r="B12" s="185" t="s">
        <v>1513</v>
      </c>
      <c r="C12" s="61" t="s">
        <v>1167</v>
      </c>
      <c r="D12" s="61" t="s">
        <v>1167</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1413</v>
      </c>
    </row>
    <row r="24" spans="7:7" x14ac:dyDescent="0.25">
      <c r="G24" t="s">
        <v>1442</v>
      </c>
    </row>
    <row r="25" spans="7:7" x14ac:dyDescent="0.25">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1" sqref="B1"/>
    </sheetView>
  </sheetViews>
  <sheetFormatPr defaultColWidth="8.875" defaultRowHeight="15.75" x14ac:dyDescent="0.25"/>
  <cols>
    <col min="1" max="1" width="6.625" customWidth="1"/>
    <col min="2" max="2" width="83.125" bestFit="1" customWidth="1"/>
    <col min="3" max="4" width="11.625" bestFit="1" customWidth="1"/>
    <col min="7" max="7" width="27" bestFit="1" customWidth="1"/>
  </cols>
  <sheetData>
    <row r="1" spans="1:7" x14ac:dyDescent="0.25">
      <c r="C1" s="260" t="s">
        <v>1965</v>
      </c>
      <c r="D1" s="55" t="s">
        <v>1964</v>
      </c>
      <c r="G1" s="55" t="s">
        <v>6</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t="s">
        <v>952</v>
      </c>
    </row>
    <row r="4" spans="1:7" x14ac:dyDescent="0.25">
      <c r="A4">
        <f>VLOOKUP(B4,Indicator!A:B,2,FALSE)</f>
        <v>8</v>
      </c>
      <c r="B4" s="21" t="s">
        <v>1128</v>
      </c>
      <c r="D4" s="262" t="s">
        <v>1168</v>
      </c>
      <c r="G4" t="s">
        <v>959</v>
      </c>
    </row>
    <row r="5" spans="1:7" x14ac:dyDescent="0.25">
      <c r="A5">
        <f>VLOOKUP(B5,Indicator!A:B,2,FALSE)</f>
        <v>9</v>
      </c>
      <c r="B5" s="21" t="s">
        <v>1129</v>
      </c>
      <c r="C5" s="61" t="s">
        <v>1166</v>
      </c>
      <c r="D5" s="61" t="s">
        <v>1166</v>
      </c>
      <c r="G5" s="97" t="s">
        <v>970</v>
      </c>
    </row>
    <row r="6" spans="1:7" x14ac:dyDescent="0.25">
      <c r="A6">
        <f>VLOOKUP(B6,Indicator!A:B,2,FALSE)</f>
        <v>13</v>
      </c>
      <c r="B6" s="21" t="s">
        <v>1112</v>
      </c>
      <c r="D6" s="262" t="s">
        <v>1168</v>
      </c>
      <c r="G6" s="97" t="s">
        <v>975</v>
      </c>
    </row>
    <row r="7" spans="1:7" x14ac:dyDescent="0.25">
      <c r="A7">
        <f>VLOOKUP(B7,Indicator!A:B,2,FALSE)</f>
        <v>17</v>
      </c>
      <c r="B7" s="21" t="s">
        <v>1955</v>
      </c>
      <c r="C7" s="62" t="s">
        <v>1164</v>
      </c>
      <c r="D7" s="62" t="s">
        <v>1164</v>
      </c>
      <c r="G7" t="s">
        <v>980</v>
      </c>
    </row>
    <row r="8" spans="1:7" x14ac:dyDescent="0.25">
      <c r="A8">
        <f>VLOOKUP(B8,Indicator!A:B,2,FALSE)</f>
        <v>35</v>
      </c>
      <c r="B8" s="21" t="s">
        <v>1123</v>
      </c>
      <c r="C8" s="61" t="s">
        <v>1166</v>
      </c>
      <c r="D8" s="61" t="s">
        <v>1166</v>
      </c>
      <c r="G8" t="s">
        <v>985</v>
      </c>
    </row>
    <row r="9" spans="1:7" x14ac:dyDescent="0.25">
      <c r="A9">
        <f>VLOOKUP(B9,Indicator!A:B,2,FALSE)</f>
        <v>43</v>
      </c>
      <c r="B9" s="21" t="s">
        <v>1396</v>
      </c>
      <c r="C9" s="261" t="s">
        <v>1978</v>
      </c>
      <c r="G9" t="s">
        <v>990</v>
      </c>
    </row>
    <row r="10" spans="1:7" x14ac:dyDescent="0.25">
      <c r="A10">
        <f>VLOOKUP(B10,Indicator!A:B,2,FALSE)</f>
        <v>49</v>
      </c>
      <c r="B10" s="21" t="s">
        <v>1398</v>
      </c>
      <c r="C10" s="62" t="s">
        <v>1164</v>
      </c>
      <c r="D10" s="62" t="s">
        <v>1164</v>
      </c>
      <c r="G10" t="s">
        <v>995</v>
      </c>
    </row>
    <row r="11" spans="1:7" x14ac:dyDescent="0.25">
      <c r="A11">
        <f>VLOOKUP(B11,Indicator!A:B,2,FALSE)</f>
        <v>54</v>
      </c>
      <c r="B11" s="21" t="s">
        <v>1956</v>
      </c>
      <c r="D11" s="61" t="s">
        <v>1166</v>
      </c>
      <c r="G11" t="s">
        <v>998</v>
      </c>
    </row>
    <row r="12" spans="1:7" x14ac:dyDescent="0.25">
      <c r="A12">
        <f>VLOOKUP(B12,Indicator!A:B,2,FALSE)</f>
        <v>55</v>
      </c>
      <c r="B12" s="259" t="s">
        <v>1125</v>
      </c>
      <c r="C12" s="62" t="s">
        <v>1164</v>
      </c>
      <c r="D12" s="62" t="s">
        <v>1164</v>
      </c>
      <c r="G12" t="s">
        <v>1001</v>
      </c>
    </row>
    <row r="13" spans="1:7" x14ac:dyDescent="0.25">
      <c r="A13">
        <f>VLOOKUP(B13,Indicator!A:B,2,FALSE)</f>
        <v>58</v>
      </c>
      <c r="B13" s="21" t="s">
        <v>1127</v>
      </c>
      <c r="D13" s="64" t="s">
        <v>1165</v>
      </c>
      <c r="G13" t="s">
        <v>964</v>
      </c>
    </row>
    <row r="14" spans="1:7" x14ac:dyDescent="0.25">
      <c r="A14">
        <f>VLOOKUP(B14,Indicator!A:B,2,FALSE)</f>
        <v>60</v>
      </c>
      <c r="B14" s="259" t="s">
        <v>1407</v>
      </c>
      <c r="D14" s="262" t="s">
        <v>1168</v>
      </c>
      <c r="G14" t="s">
        <v>967</v>
      </c>
    </row>
    <row r="15" spans="1:7" x14ac:dyDescent="0.25">
      <c r="A15">
        <f>VLOOKUP(B15,Indicator!A:B,2,FALSE)</f>
        <v>172</v>
      </c>
      <c r="B15" s="259" t="s">
        <v>1113</v>
      </c>
      <c r="D15" s="262" t="s">
        <v>1168</v>
      </c>
      <c r="G15" t="s">
        <v>916</v>
      </c>
    </row>
    <row r="16" spans="1:7" x14ac:dyDescent="0.25">
      <c r="A16">
        <f>VLOOKUP(B16,Indicator!A:B,2,FALSE)</f>
        <v>175</v>
      </c>
      <c r="B16" s="259" t="s">
        <v>1957</v>
      </c>
      <c r="D16" s="262" t="s">
        <v>1168</v>
      </c>
      <c r="G16" t="s">
        <v>940</v>
      </c>
    </row>
    <row r="17" spans="1:7" x14ac:dyDescent="0.25">
      <c r="A17">
        <f>VLOOKUP(B17,Indicator!A:B,2,FALSE)</f>
        <v>182</v>
      </c>
      <c r="B17" s="259" t="s">
        <v>1958</v>
      </c>
      <c r="D17" s="262" t="s">
        <v>1168</v>
      </c>
      <c r="G17" t="s">
        <v>951</v>
      </c>
    </row>
    <row r="18" spans="1:7" x14ac:dyDescent="0.25">
      <c r="A18">
        <f>VLOOKUP(B18,Indicator!A:B,2,FALSE)</f>
        <v>194</v>
      </c>
      <c r="B18" s="259" t="s">
        <v>1959</v>
      </c>
      <c r="C18" s="64" t="s">
        <v>1165</v>
      </c>
      <c r="D18" s="64" t="s">
        <v>1165</v>
      </c>
      <c r="G18" t="s">
        <v>958</v>
      </c>
    </row>
    <row r="19" spans="1:7" x14ac:dyDescent="0.25">
      <c r="A19">
        <f>VLOOKUP(B19,Indicator!A:B,2,FALSE)</f>
        <v>195</v>
      </c>
      <c r="B19" s="259" t="s">
        <v>1960</v>
      </c>
      <c r="C19" s="64" t="s">
        <v>1165</v>
      </c>
      <c r="D19" s="64" t="s">
        <v>1165</v>
      </c>
      <c r="G19" t="s">
        <v>969</v>
      </c>
    </row>
    <row r="20" spans="1:7" x14ac:dyDescent="0.25">
      <c r="A20">
        <f>VLOOKUP(B20,Indicator!A:B,2,FALSE)</f>
        <v>196</v>
      </c>
      <c r="B20" s="259" t="s">
        <v>1961</v>
      </c>
      <c r="D20" s="64" t="s">
        <v>1165</v>
      </c>
      <c r="G20" t="s">
        <v>974</v>
      </c>
    </row>
    <row r="21" spans="1:7" x14ac:dyDescent="0.25">
      <c r="A21">
        <f>VLOOKUP(B21,Indicator!A:B,2,FALSE)</f>
        <v>211</v>
      </c>
      <c r="B21" s="259" t="s">
        <v>1962</v>
      </c>
      <c r="C21" s="64" t="s">
        <v>1165</v>
      </c>
      <c r="D21" s="64" t="s">
        <v>1165</v>
      </c>
      <c r="G21" t="s">
        <v>979</v>
      </c>
    </row>
    <row r="22" spans="1:7" x14ac:dyDescent="0.25">
      <c r="A22">
        <f>VLOOKUP(B22,Indicator!A:B,2,FALSE)</f>
        <v>214</v>
      </c>
      <c r="B22" s="259" t="s">
        <v>1963</v>
      </c>
      <c r="D22" s="262" t="s">
        <v>1168</v>
      </c>
      <c r="G22" t="s">
        <v>984</v>
      </c>
    </row>
    <row r="23" spans="1:7" x14ac:dyDescent="0.25">
      <c r="A23">
        <f>VLOOKUP(B23,Indicator!A:B,2,FALSE)</f>
        <v>219</v>
      </c>
      <c r="B23" s="259" t="s">
        <v>1148</v>
      </c>
      <c r="C23" s="61" t="s">
        <v>1166</v>
      </c>
      <c r="G23" t="s">
        <v>989</v>
      </c>
    </row>
    <row r="24" spans="1:7" x14ac:dyDescent="0.25">
      <c r="A24">
        <f>VLOOKUP(B24,Indicator!A:B,2,FALSE)</f>
        <v>220</v>
      </c>
      <c r="B24" s="259" t="s">
        <v>1421</v>
      </c>
      <c r="C24" s="62" t="s">
        <v>1164</v>
      </c>
      <c r="D24" s="62" t="s">
        <v>1164</v>
      </c>
      <c r="G24" t="s">
        <v>994</v>
      </c>
    </row>
    <row r="25" spans="1:7" x14ac:dyDescent="0.25">
      <c r="A25">
        <f>VLOOKUP(B25,Indicator!A:B,2,FALSE)</f>
        <v>221</v>
      </c>
      <c r="B25" s="259" t="s">
        <v>1512</v>
      </c>
      <c r="C25" s="269" t="s">
        <v>1167</v>
      </c>
      <c r="G25" t="s">
        <v>997</v>
      </c>
    </row>
    <row r="26" spans="1:7" x14ac:dyDescent="0.25">
      <c r="A26">
        <f>VLOOKUP(B26,Indicator!A:B,2,FALSE)</f>
        <v>225</v>
      </c>
      <c r="B26" s="259" t="s">
        <v>1513</v>
      </c>
      <c r="C26" s="269" t="s">
        <v>1167</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259"/>
      <c r="G31" t="s">
        <v>932</v>
      </c>
    </row>
    <row r="32" spans="1:7" x14ac:dyDescent="0.25">
      <c r="B32" s="259"/>
      <c r="G32" t="s">
        <v>775</v>
      </c>
    </row>
    <row r="33" spans="2:7" x14ac:dyDescent="0.25">
      <c r="B33" s="259"/>
      <c r="G33" t="s">
        <v>780</v>
      </c>
    </row>
    <row r="34" spans="2:7" x14ac:dyDescent="0.25">
      <c r="B34" s="259"/>
      <c r="G34" t="s">
        <v>784</v>
      </c>
    </row>
    <row r="35" spans="2:7" x14ac:dyDescent="0.25">
      <c r="B35" s="259"/>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B13" sqref="B13"/>
    </sheetView>
  </sheetViews>
  <sheetFormatPr defaultColWidth="8.875" defaultRowHeight="15.75" x14ac:dyDescent="0.25"/>
  <cols>
    <col min="1" max="1" width="7.25" bestFit="1" customWidth="1"/>
    <col min="2" max="2" width="83.125" bestFit="1" customWidth="1"/>
    <col min="3" max="4" width="11.625" bestFit="1" customWidth="1"/>
    <col min="5" max="5" width="27" bestFit="1" customWidth="1"/>
  </cols>
  <sheetData>
    <row r="1" spans="1:5" x14ac:dyDescent="0.25">
      <c r="A1" t="s">
        <v>1155</v>
      </c>
      <c r="B1" t="s">
        <v>1995</v>
      </c>
      <c r="C1" s="260" t="s">
        <v>1994</v>
      </c>
      <c r="D1" s="55"/>
      <c r="E1" s="55" t="s">
        <v>6</v>
      </c>
    </row>
    <row r="2" spans="1:5" x14ac:dyDescent="0.25">
      <c r="A2">
        <f>VLOOKUP(B2,Indicator!A:B,2,FALSE)</f>
        <v>1</v>
      </c>
      <c r="B2" s="21" t="s">
        <v>1145</v>
      </c>
      <c r="C2" s="64" t="s">
        <v>1165</v>
      </c>
      <c r="E2" t="s">
        <v>951</v>
      </c>
    </row>
    <row r="3" spans="1:5" x14ac:dyDescent="0.25">
      <c r="A3">
        <f>VLOOKUP(B3,Indicator!A:B,2,FALSE)</f>
        <v>2</v>
      </c>
      <c r="B3" s="21" t="s">
        <v>1116</v>
      </c>
      <c r="C3" s="62" t="s">
        <v>1164</v>
      </c>
      <c r="E3" t="s">
        <v>958</v>
      </c>
    </row>
    <row r="4" spans="1:5" x14ac:dyDescent="0.25">
      <c r="A4">
        <f>VLOOKUP(B4,Indicator!A:B,2,FALSE)</f>
        <v>7</v>
      </c>
      <c r="B4" s="21" t="s">
        <v>1983</v>
      </c>
      <c r="C4" s="64" t="s">
        <v>1165</v>
      </c>
      <c r="E4" t="s">
        <v>963</v>
      </c>
    </row>
    <row r="5" spans="1:5" x14ac:dyDescent="0.25">
      <c r="A5">
        <f>VLOOKUP(B5,Indicator!A:B,2,FALSE)</f>
        <v>8</v>
      </c>
      <c r="B5" s="21" t="s">
        <v>1128</v>
      </c>
      <c r="C5" s="262" t="s">
        <v>1168</v>
      </c>
      <c r="E5" t="s">
        <v>966</v>
      </c>
    </row>
    <row r="6" spans="1:5" x14ac:dyDescent="0.25">
      <c r="A6">
        <f>VLOOKUP(B6,Indicator!A:B,2,FALSE)</f>
        <v>9</v>
      </c>
      <c r="B6" s="21" t="s">
        <v>1129</v>
      </c>
      <c r="C6" s="61" t="s">
        <v>1166</v>
      </c>
      <c r="E6" t="s">
        <v>969</v>
      </c>
    </row>
    <row r="7" spans="1:5" x14ac:dyDescent="0.25">
      <c r="A7">
        <f>VLOOKUP(B7,Indicator!A:B,2,FALSE)</f>
        <v>13</v>
      </c>
      <c r="B7" s="21" t="s">
        <v>1112</v>
      </c>
      <c r="C7" s="262" t="s">
        <v>1168</v>
      </c>
      <c r="E7" t="s">
        <v>974</v>
      </c>
    </row>
    <row r="8" spans="1:5" x14ac:dyDescent="0.25">
      <c r="A8">
        <f>VLOOKUP(B8,Indicator!A:B,2,FALSE)</f>
        <v>17</v>
      </c>
      <c r="B8" s="21" t="s">
        <v>1955</v>
      </c>
      <c r="C8" s="62" t="s">
        <v>1164</v>
      </c>
      <c r="E8" t="s">
        <v>979</v>
      </c>
    </row>
    <row r="9" spans="1:5" x14ac:dyDescent="0.25">
      <c r="A9">
        <f>VLOOKUP(B9,Indicator!A:B,2,FALSE)</f>
        <v>34</v>
      </c>
      <c r="B9" s="21" t="s">
        <v>1984</v>
      </c>
      <c r="C9" s="121" t="s">
        <v>1993</v>
      </c>
      <c r="E9" t="s">
        <v>984</v>
      </c>
    </row>
    <row r="10" spans="1:5" x14ac:dyDescent="0.25">
      <c r="A10">
        <f>VLOOKUP(B10,Indicator!A:B,2,FALSE)</f>
        <v>35</v>
      </c>
      <c r="B10" s="21" t="s">
        <v>1123</v>
      </c>
      <c r="C10" s="61" t="s">
        <v>1166</v>
      </c>
      <c r="E10" t="s">
        <v>989</v>
      </c>
    </row>
    <row r="11" spans="1:5" x14ac:dyDescent="0.25">
      <c r="A11">
        <f>VLOOKUP(B11,Indicator!A:B,2,FALSE)</f>
        <v>44</v>
      </c>
      <c r="B11" s="21" t="s">
        <v>1124</v>
      </c>
      <c r="C11" s="64" t="s">
        <v>1165</v>
      </c>
      <c r="E11" t="s">
        <v>994</v>
      </c>
    </row>
    <row r="12" spans="1:5" x14ac:dyDescent="0.25">
      <c r="A12">
        <f>VLOOKUP(B12,Indicator!A:B,2,FALSE)</f>
        <v>49</v>
      </c>
      <c r="B12" s="259" t="s">
        <v>1398</v>
      </c>
      <c r="C12" s="62" t="s">
        <v>1164</v>
      </c>
      <c r="E12" t="s">
        <v>997</v>
      </c>
    </row>
    <row r="13" spans="1:5" x14ac:dyDescent="0.25">
      <c r="A13">
        <f>VLOOKUP(B13,Indicator!A:B,2,FALSE)</f>
        <v>52</v>
      </c>
      <c r="B13" s="21" t="s">
        <v>1985</v>
      </c>
      <c r="C13" s="61" t="s">
        <v>1166</v>
      </c>
      <c r="E13" t="s">
        <v>1000</v>
      </c>
    </row>
    <row r="14" spans="1:5" x14ac:dyDescent="0.25">
      <c r="A14">
        <f>VLOOKUP(B14,Indicator!A:B,2,FALSE)</f>
        <v>55</v>
      </c>
      <c r="B14" s="259" t="s">
        <v>1125</v>
      </c>
      <c r="C14" s="62" t="s">
        <v>1164</v>
      </c>
      <c r="E14" t="s">
        <v>902</v>
      </c>
    </row>
    <row r="15" spans="1:5" x14ac:dyDescent="0.25">
      <c r="A15">
        <f>VLOOKUP(B15,Indicator!A:B,2,FALSE)</f>
        <v>56</v>
      </c>
      <c r="B15" s="259" t="s">
        <v>1126</v>
      </c>
      <c r="C15" s="64" t="s">
        <v>1165</v>
      </c>
      <c r="E15" t="s">
        <v>926</v>
      </c>
    </row>
    <row r="16" spans="1:5" x14ac:dyDescent="0.25">
      <c r="A16">
        <f>VLOOKUP(B16,Indicator!A:B,2,FALSE)</f>
        <v>60</v>
      </c>
      <c r="B16" s="259" t="s">
        <v>1407</v>
      </c>
      <c r="C16" s="262" t="s">
        <v>1168</v>
      </c>
      <c r="E16" t="s">
        <v>949</v>
      </c>
    </row>
    <row r="17" spans="1:5" x14ac:dyDescent="0.25">
      <c r="A17">
        <f>VLOOKUP(B17,Indicator!A:B,2,FALSE)</f>
        <v>69</v>
      </c>
      <c r="B17" s="259" t="s">
        <v>1986</v>
      </c>
      <c r="C17" s="121" t="s">
        <v>1993</v>
      </c>
      <c r="E17" t="s">
        <v>903</v>
      </c>
    </row>
    <row r="18" spans="1:5" x14ac:dyDescent="0.25">
      <c r="A18">
        <f>VLOOKUP(B18,Indicator!A:B,2,FALSE)</f>
        <v>72</v>
      </c>
      <c r="B18" s="259" t="s">
        <v>1987</v>
      </c>
      <c r="C18" s="121" t="s">
        <v>1993</v>
      </c>
      <c r="E18" t="s">
        <v>927</v>
      </c>
    </row>
    <row r="19" spans="1:5" x14ac:dyDescent="0.25">
      <c r="A19">
        <f>VLOOKUP(B19,Indicator!A:B,2,FALSE)</f>
        <v>73</v>
      </c>
      <c r="B19" s="259" t="s">
        <v>1988</v>
      </c>
      <c r="C19" s="121" t="s">
        <v>1993</v>
      </c>
      <c r="E19" t="s">
        <v>817</v>
      </c>
    </row>
    <row r="20" spans="1:5" x14ac:dyDescent="0.25">
      <c r="A20">
        <f>VLOOKUP(B20,Indicator!A:B,2,FALSE)</f>
        <v>80</v>
      </c>
      <c r="B20" s="259" t="s">
        <v>1989</v>
      </c>
      <c r="C20" s="121" t="s">
        <v>1993</v>
      </c>
      <c r="E20" t="s">
        <v>800</v>
      </c>
    </row>
    <row r="21" spans="1:5" x14ac:dyDescent="0.25">
      <c r="A21">
        <f>VLOOKUP(B21,Indicator!A:B,2,FALSE)</f>
        <v>94</v>
      </c>
      <c r="B21" s="259" t="s">
        <v>1990</v>
      </c>
      <c r="C21" s="121" t="s">
        <v>1993</v>
      </c>
      <c r="E21" t="s">
        <v>905</v>
      </c>
    </row>
    <row r="22" spans="1:5" x14ac:dyDescent="0.25">
      <c r="A22">
        <f>VLOOKUP(B22,Indicator!A:B,2,FALSE)</f>
        <v>95</v>
      </c>
      <c r="B22" s="259" t="s">
        <v>1991</v>
      </c>
      <c r="C22" s="121" t="s">
        <v>1993</v>
      </c>
      <c r="E22" t="s">
        <v>928</v>
      </c>
    </row>
    <row r="23" spans="1:5" x14ac:dyDescent="0.25">
      <c r="A23">
        <f>VLOOKUP(B23,Indicator!A:B,2,FALSE)</f>
        <v>132</v>
      </c>
      <c r="B23" s="259" t="s">
        <v>1992</v>
      </c>
      <c r="C23" s="121" t="s">
        <v>1993</v>
      </c>
      <c r="E23" t="s">
        <v>906</v>
      </c>
    </row>
    <row r="24" spans="1:5" x14ac:dyDescent="0.25">
      <c r="A24">
        <f>VLOOKUP(B24,Indicator!A:B,2,FALSE)</f>
        <v>174</v>
      </c>
      <c r="B24" s="259" t="s">
        <v>1114</v>
      </c>
      <c r="C24" s="262" t="s">
        <v>1168</v>
      </c>
      <c r="E24" t="s">
        <v>929</v>
      </c>
    </row>
    <row r="25" spans="1:5" x14ac:dyDescent="0.25">
      <c r="A25">
        <f>VLOOKUP(B25,Indicator!A:B,2,FALSE)</f>
        <v>175</v>
      </c>
      <c r="B25" s="259" t="s">
        <v>1957</v>
      </c>
      <c r="C25" s="262" t="s">
        <v>1168</v>
      </c>
      <c r="E25" t="s">
        <v>747</v>
      </c>
    </row>
    <row r="26" spans="1:5" x14ac:dyDescent="0.25">
      <c r="A26">
        <f>VLOOKUP(B26,Indicator!A:B,2,FALSE)</f>
        <v>201</v>
      </c>
      <c r="B26" s="259" t="s">
        <v>1517</v>
      </c>
      <c r="C26" s="64" t="s">
        <v>1165</v>
      </c>
      <c r="E26" t="s">
        <v>838</v>
      </c>
    </row>
    <row r="27" spans="1:5" x14ac:dyDescent="0.25">
      <c r="A27">
        <f>VLOOKUP(B27,Indicator!A:B,2,FALSE)</f>
        <v>209</v>
      </c>
      <c r="B27" s="259" t="s">
        <v>1405</v>
      </c>
      <c r="C27" s="64" t="s">
        <v>1165</v>
      </c>
      <c r="E27" t="s">
        <v>932</v>
      </c>
    </row>
    <row r="28" spans="1:5" x14ac:dyDescent="0.25">
      <c r="A28">
        <f>VLOOKUP(B28,Indicator!A:B,2,FALSE)</f>
        <v>211</v>
      </c>
      <c r="B28" s="259" t="s">
        <v>1962</v>
      </c>
      <c r="C28" s="64" t="s">
        <v>1165</v>
      </c>
      <c r="E28" t="s">
        <v>815</v>
      </c>
    </row>
    <row r="29" spans="1:5" x14ac:dyDescent="0.25">
      <c r="A29">
        <f>VLOOKUP(B29,Indicator!A:B,2,FALSE)</f>
        <v>213</v>
      </c>
      <c r="B29" s="259" t="s">
        <v>1120</v>
      </c>
      <c r="C29" s="64" t="s">
        <v>1165</v>
      </c>
      <c r="E29" t="s">
        <v>814</v>
      </c>
    </row>
    <row r="30" spans="1:5" x14ac:dyDescent="0.25">
      <c r="A30">
        <f>VLOOKUP(B30,Indicator!A:B,2,FALSE)</f>
        <v>220</v>
      </c>
      <c r="B30" s="259" t="s">
        <v>1421</v>
      </c>
      <c r="C30" s="62" t="s">
        <v>1164</v>
      </c>
      <c r="E30" t="s">
        <v>780</v>
      </c>
    </row>
    <row r="31" spans="1:5" x14ac:dyDescent="0.25">
      <c r="A31">
        <f>VLOOKUP(B31,Indicator!A:B,2,FALSE)</f>
        <v>221</v>
      </c>
      <c r="B31" s="259" t="s">
        <v>1512</v>
      </c>
      <c r="C31" s="269" t="s">
        <v>1167</v>
      </c>
      <c r="E31" t="s">
        <v>782</v>
      </c>
    </row>
    <row r="32" spans="1:5" x14ac:dyDescent="0.25">
      <c r="A32">
        <f>VLOOKUP(B32,Indicator!A:B,2,FALSE)</f>
        <v>225</v>
      </c>
      <c r="B32" s="259" t="s">
        <v>1513</v>
      </c>
      <c r="C32" s="269" t="s">
        <v>1167</v>
      </c>
      <c r="E32" t="s">
        <v>1449</v>
      </c>
    </row>
    <row r="33" spans="2:5" x14ac:dyDescent="0.25">
      <c r="B33" s="259"/>
      <c r="E33" t="s">
        <v>754</v>
      </c>
    </row>
    <row r="34" spans="2:5" ht="31.5" x14ac:dyDescent="0.25">
      <c r="B34" s="259"/>
      <c r="E34" s="97" t="s">
        <v>1413</v>
      </c>
    </row>
    <row r="35" spans="2:5" x14ac:dyDescent="0.25">
      <c r="B35" s="259"/>
      <c r="E35" t="s">
        <v>1442</v>
      </c>
    </row>
    <row r="36" spans="2:5" x14ac:dyDescent="0.25">
      <c r="E36" t="s">
        <v>785</v>
      </c>
    </row>
    <row r="37" spans="2:5" x14ac:dyDescent="0.25">
      <c r="E37" t="s">
        <v>952</v>
      </c>
    </row>
    <row r="38" spans="2:5" x14ac:dyDescent="0.25">
      <c r="E38" t="s">
        <v>959</v>
      </c>
    </row>
    <row r="39" spans="2:5" x14ac:dyDescent="0.25">
      <c r="E39" t="s">
        <v>964</v>
      </c>
    </row>
    <row r="40" spans="2:5" x14ac:dyDescent="0.25">
      <c r="E40" t="s">
        <v>967</v>
      </c>
    </row>
    <row r="41" spans="2:5" x14ac:dyDescent="0.25">
      <c r="E41" t="s">
        <v>970</v>
      </c>
    </row>
    <row r="42" spans="2:5" x14ac:dyDescent="0.25">
      <c r="E42" t="s">
        <v>975</v>
      </c>
    </row>
    <row r="43" spans="2:5" x14ac:dyDescent="0.25">
      <c r="E43" s="97" t="s">
        <v>980</v>
      </c>
    </row>
    <row r="44" spans="2:5" x14ac:dyDescent="0.25">
      <c r="E44" t="s">
        <v>985</v>
      </c>
    </row>
    <row r="45" spans="2:5" x14ac:dyDescent="0.25">
      <c r="E45" t="s">
        <v>990</v>
      </c>
    </row>
    <row r="46" spans="2:5" x14ac:dyDescent="0.25">
      <c r="E46" t="s">
        <v>995</v>
      </c>
    </row>
    <row r="47" spans="2:5" x14ac:dyDescent="0.25">
      <c r="E47" t="s">
        <v>998</v>
      </c>
    </row>
    <row r="48" spans="2:5" x14ac:dyDescent="0.25">
      <c r="E48" t="s">
        <v>1001</v>
      </c>
    </row>
    <row r="49" spans="5:5" x14ac:dyDescent="0.25">
      <c r="E49" t="s">
        <v>798</v>
      </c>
    </row>
    <row r="50" spans="5:5" x14ac:dyDescent="0.25">
      <c r="E50" t="s">
        <v>791</v>
      </c>
    </row>
    <row r="51" spans="5:5" x14ac:dyDescent="0.25">
      <c r="E51" t="s">
        <v>953</v>
      </c>
    </row>
    <row r="52" spans="5:5" x14ac:dyDescent="0.25">
      <c r="E52" t="s">
        <v>956</v>
      </c>
    </row>
    <row r="53" spans="5:5" x14ac:dyDescent="0.25">
      <c r="E53" t="s">
        <v>822</v>
      </c>
    </row>
    <row r="54" spans="5:5" x14ac:dyDescent="0.25">
      <c r="E54" t="s">
        <v>776</v>
      </c>
    </row>
    <row r="55" spans="5:5" x14ac:dyDescent="0.25">
      <c r="E55" t="s">
        <v>916</v>
      </c>
    </row>
    <row r="56" spans="5:5" x14ac:dyDescent="0.25">
      <c r="E56" t="s">
        <v>940</v>
      </c>
    </row>
    <row r="57" spans="5:5" x14ac:dyDescent="0.25">
      <c r="E57" t="s">
        <v>922</v>
      </c>
    </row>
    <row r="58" spans="5:5" x14ac:dyDescent="0.25">
      <c r="E58" t="s">
        <v>945</v>
      </c>
    </row>
    <row r="59" spans="5:5" x14ac:dyDescent="0.25">
      <c r="E59" t="s">
        <v>924</v>
      </c>
    </row>
    <row r="60" spans="5:5" x14ac:dyDescent="0.25">
      <c r="E60" t="s">
        <v>947</v>
      </c>
    </row>
    <row r="61" spans="5:5" x14ac:dyDescent="0.25">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6" workbookViewId="0">
      <selection activeCell="B2" sqref="B2:B19"/>
    </sheetView>
  </sheetViews>
  <sheetFormatPr defaultRowHeight="15.75" x14ac:dyDescent="0.25"/>
  <cols>
    <col min="2" max="2" width="57.75" customWidth="1"/>
    <col min="3" max="3" width="11.5" bestFit="1" customWidth="1"/>
    <col min="5" max="5" width="29.875" bestFit="1" customWidth="1"/>
  </cols>
  <sheetData>
    <row r="1" spans="1:5" x14ac:dyDescent="0.25">
      <c r="A1" s="55" t="s">
        <v>1155</v>
      </c>
      <c r="B1" s="55" t="s">
        <v>1995</v>
      </c>
      <c r="C1" s="260" t="s">
        <v>1994</v>
      </c>
      <c r="D1" s="55"/>
      <c r="E1" s="55" t="s">
        <v>6</v>
      </c>
    </row>
    <row r="2" spans="1:5" x14ac:dyDescent="0.25">
      <c r="A2">
        <f>VLOOKUP(B2,Indicator!A:B,2,FALSE)</f>
        <v>1</v>
      </c>
      <c r="B2" s="21" t="s">
        <v>1145</v>
      </c>
      <c r="C2" s="111" t="s">
        <v>1978</v>
      </c>
      <c r="E2" t="s">
        <v>747</v>
      </c>
    </row>
    <row r="3" spans="1:5" x14ac:dyDescent="0.25">
      <c r="A3">
        <f>VLOOKUP(B3,Indicator!A:B,2,FALSE)</f>
        <v>2</v>
      </c>
      <c r="B3" s="21" t="s">
        <v>1116</v>
      </c>
      <c r="C3" s="62" t="s">
        <v>1164</v>
      </c>
      <c r="E3" t="s">
        <v>748</v>
      </c>
    </row>
    <row r="4" spans="1:5" x14ac:dyDescent="0.25">
      <c r="A4">
        <f>VLOOKUP(B4,Indicator!A:B,2,FALSE)</f>
        <v>3</v>
      </c>
      <c r="B4" s="385" t="s">
        <v>1122</v>
      </c>
      <c r="C4" s="64" t="s">
        <v>1165</v>
      </c>
      <c r="E4" t="s">
        <v>750</v>
      </c>
    </row>
    <row r="5" spans="1:5" x14ac:dyDescent="0.25">
      <c r="A5">
        <f>VLOOKUP(B5,Indicator!A:B,2,FALSE)</f>
        <v>8</v>
      </c>
      <c r="B5" s="21" t="s">
        <v>1128</v>
      </c>
      <c r="C5" s="262" t="s">
        <v>1168</v>
      </c>
      <c r="E5" t="s">
        <v>952</v>
      </c>
    </row>
    <row r="6" spans="1:5" x14ac:dyDescent="0.25">
      <c r="A6">
        <f>VLOOKUP(B6,Indicator!A:B,2,FALSE)</f>
        <v>9</v>
      </c>
      <c r="B6" s="21" t="s">
        <v>1129</v>
      </c>
      <c r="C6" s="61" t="s">
        <v>1166</v>
      </c>
      <c r="E6" t="s">
        <v>959</v>
      </c>
    </row>
    <row r="7" spans="1:5" x14ac:dyDescent="0.25">
      <c r="A7">
        <f>VLOOKUP(B7,Indicator!A:B,2,FALSE)</f>
        <v>17</v>
      </c>
      <c r="B7" s="21" t="s">
        <v>1955</v>
      </c>
      <c r="C7" s="62" t="s">
        <v>1164</v>
      </c>
      <c r="E7" t="s">
        <v>970</v>
      </c>
    </row>
    <row r="8" spans="1:5" x14ac:dyDescent="0.25">
      <c r="A8">
        <f>VLOOKUP(B8,Indicator!A:B,2,FALSE)</f>
        <v>35</v>
      </c>
      <c r="B8" s="21" t="s">
        <v>1123</v>
      </c>
      <c r="C8" s="61" t="s">
        <v>1166</v>
      </c>
      <c r="E8" t="s">
        <v>975</v>
      </c>
    </row>
    <row r="9" spans="1:5" ht="15" customHeight="1" x14ac:dyDescent="0.25">
      <c r="A9">
        <f>VLOOKUP(B9,Indicator!A:B,2,FALSE)</f>
        <v>44</v>
      </c>
      <c r="B9" s="21" t="s">
        <v>1124</v>
      </c>
      <c r="C9" s="64" t="s">
        <v>1165</v>
      </c>
      <c r="E9" s="97" t="s">
        <v>980</v>
      </c>
    </row>
    <row r="10" spans="1:5" ht="15" customHeight="1" x14ac:dyDescent="0.25">
      <c r="A10">
        <f>VLOOKUP(B10,Indicator!A:B,2,FALSE)</f>
        <v>51</v>
      </c>
      <c r="B10" s="351" t="s">
        <v>1404</v>
      </c>
      <c r="C10" s="61" t="s">
        <v>1166</v>
      </c>
      <c r="E10" t="s">
        <v>985</v>
      </c>
    </row>
    <row r="11" spans="1:5" x14ac:dyDescent="0.25">
      <c r="A11">
        <f>VLOOKUP(B11,Indicator!A:B,2,FALSE)</f>
        <v>55</v>
      </c>
      <c r="B11" s="259" t="s">
        <v>1125</v>
      </c>
      <c r="C11" s="62" t="s">
        <v>1164</v>
      </c>
      <c r="E11" t="s">
        <v>990</v>
      </c>
    </row>
    <row r="12" spans="1:5" x14ac:dyDescent="0.25">
      <c r="A12">
        <f>VLOOKUP(B12,Indicator!A:B,2,FALSE)</f>
        <v>58</v>
      </c>
      <c r="B12" s="259" t="s">
        <v>1127</v>
      </c>
      <c r="C12" s="64" t="s">
        <v>1165</v>
      </c>
      <c r="E12" t="s">
        <v>995</v>
      </c>
    </row>
    <row r="13" spans="1:5" x14ac:dyDescent="0.25">
      <c r="A13">
        <f>VLOOKUP(B13,Indicator!A:B,2,FALSE)</f>
        <v>60</v>
      </c>
      <c r="B13" s="259" t="s">
        <v>1407</v>
      </c>
      <c r="C13" s="262" t="s">
        <v>1168</v>
      </c>
      <c r="E13" t="s">
        <v>998</v>
      </c>
    </row>
    <row r="14" spans="1:5" x14ac:dyDescent="0.25">
      <c r="A14">
        <f>VLOOKUP(B14,Indicator!A:B,2,FALSE)</f>
        <v>177</v>
      </c>
      <c r="B14" s="351" t="s">
        <v>1400</v>
      </c>
      <c r="C14" s="262" t="s">
        <v>1168</v>
      </c>
      <c r="E14" t="s">
        <v>1001</v>
      </c>
    </row>
    <row r="15" spans="1:5" x14ac:dyDescent="0.25">
      <c r="A15">
        <f>VLOOKUP(B15,Indicator!A:B,2,FALSE)</f>
        <v>209</v>
      </c>
      <c r="B15" s="259" t="s">
        <v>1405</v>
      </c>
      <c r="C15" s="64" t="s">
        <v>1165</v>
      </c>
      <c r="E15" t="s">
        <v>964</v>
      </c>
    </row>
    <row r="16" spans="1:5" ht="17.45" customHeight="1" x14ac:dyDescent="0.25">
      <c r="A16">
        <f>VLOOKUP(B16,Indicator!A:B,2,FALSE)</f>
        <v>216</v>
      </c>
      <c r="B16" s="259" t="s">
        <v>1121</v>
      </c>
      <c r="C16" s="262" t="s">
        <v>1168</v>
      </c>
      <c r="E16" t="s">
        <v>967</v>
      </c>
    </row>
    <row r="17" spans="1:5" x14ac:dyDescent="0.25">
      <c r="A17">
        <f>VLOOKUP(B17,Indicator!A:B,2,FALSE)</f>
        <v>220</v>
      </c>
      <c r="B17" s="259" t="s">
        <v>1421</v>
      </c>
      <c r="C17" s="62" t="s">
        <v>1164</v>
      </c>
      <c r="E17" t="s">
        <v>916</v>
      </c>
    </row>
    <row r="18" spans="1:5" x14ac:dyDescent="0.25">
      <c r="A18">
        <f>VLOOKUP(B18,Indicator!A:B,2,FALSE)</f>
        <v>221</v>
      </c>
      <c r="B18" s="259" t="s">
        <v>1512</v>
      </c>
      <c r="C18" s="269" t="s">
        <v>1167</v>
      </c>
      <c r="E18" t="s">
        <v>940</v>
      </c>
    </row>
    <row r="19" spans="1:5" x14ac:dyDescent="0.25">
      <c r="A19">
        <f>VLOOKUP(B19,Indicator!A:B,2,FALSE)</f>
        <v>225</v>
      </c>
      <c r="B19" s="259" t="s">
        <v>1513</v>
      </c>
      <c r="C19" s="269" t="s">
        <v>1167</v>
      </c>
      <c r="E19" t="s">
        <v>838</v>
      </c>
    </row>
    <row r="20" spans="1:5" x14ac:dyDescent="0.25">
      <c r="E20" t="s">
        <v>932</v>
      </c>
    </row>
    <row r="21" spans="1:5" x14ac:dyDescent="0.25">
      <c r="E21" t="s">
        <v>776</v>
      </c>
    </row>
    <row r="22" spans="1:5" x14ac:dyDescent="0.25">
      <c r="E22" t="s">
        <v>955</v>
      </c>
    </row>
    <row r="23" spans="1:5" x14ac:dyDescent="0.25">
      <c r="E23" t="s">
        <v>785</v>
      </c>
    </row>
    <row r="24" spans="1:5" x14ac:dyDescent="0.25">
      <c r="C24" s="352"/>
      <c r="E24" t="s">
        <v>786</v>
      </c>
    </row>
    <row r="25" spans="1:5" x14ac:dyDescent="0.25">
      <c r="B25" s="352"/>
      <c r="E25" t="s">
        <v>740</v>
      </c>
    </row>
    <row r="26" spans="1:5" x14ac:dyDescent="0.25">
      <c r="B26" s="352"/>
      <c r="E26" t="s">
        <v>794</v>
      </c>
    </row>
    <row r="27" spans="1:5" x14ac:dyDescent="0.25">
      <c r="E27" t="s">
        <v>801</v>
      </c>
    </row>
    <row r="28" spans="1:5" x14ac:dyDescent="0.25">
      <c r="E28" t="s">
        <v>1413</v>
      </c>
    </row>
    <row r="29" spans="1:5" x14ac:dyDescent="0.25">
      <c r="E29" t="s">
        <v>1442</v>
      </c>
    </row>
    <row r="30" spans="1:5" x14ac:dyDescent="0.25">
      <c r="E30" s="353"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5"/>
  <sheetViews>
    <sheetView topLeftCell="G1" zoomScale="90" zoomScaleNormal="90" zoomScalePageLayoutView="90" workbookViewId="0">
      <selection activeCell="H10" sqref="H10"/>
    </sheetView>
  </sheetViews>
  <sheetFormatPr defaultColWidth="8.875" defaultRowHeight="15.75" x14ac:dyDescent="0.25"/>
  <cols>
    <col min="1" max="2" width="3.75" style="112" bestFit="1" customWidth="1"/>
    <col min="3" max="3" width="6.75" style="112" bestFit="1" customWidth="1"/>
    <col min="4" max="4" width="10.375" style="112" bestFit="1" customWidth="1"/>
    <col min="5" max="5" width="9.5" style="112" bestFit="1" customWidth="1"/>
    <col min="6" max="6" width="11.875" style="112" bestFit="1" customWidth="1"/>
    <col min="7" max="7" width="10.75" style="112" bestFit="1" customWidth="1"/>
    <col min="8" max="8" width="56.5" bestFit="1" customWidth="1"/>
    <col min="9" max="9" width="4.75" bestFit="1" customWidth="1"/>
    <col min="10" max="10" width="3.5" bestFit="1" customWidth="1"/>
    <col min="11" max="11" width="13.25" bestFit="1" customWidth="1"/>
    <col min="12" max="12" width="20.625" bestFit="1" customWidth="1"/>
    <col min="13" max="13" width="20.25" bestFit="1" customWidth="1"/>
    <col min="14" max="14" width="19.25" bestFit="1" customWidth="1"/>
  </cols>
  <sheetData>
    <row r="1" spans="1:14" x14ac:dyDescent="0.25">
      <c r="H1" s="140" t="s">
        <v>1523</v>
      </c>
    </row>
    <row r="2" spans="1:14" x14ac:dyDescent="0.25">
      <c r="H2" s="57" t="s">
        <v>1524</v>
      </c>
    </row>
    <row r="4" spans="1:14" x14ac:dyDescent="0.25">
      <c r="A4" s="155" t="s">
        <v>831</v>
      </c>
      <c r="B4" s="155" t="s">
        <v>1452</v>
      </c>
      <c r="C4" s="155" t="s">
        <v>1209</v>
      </c>
      <c r="D4" s="155" t="s">
        <v>1521</v>
      </c>
      <c r="E4" s="155" t="s">
        <v>1996</v>
      </c>
      <c r="F4" s="155" t="s">
        <v>1997</v>
      </c>
      <c r="G4" s="155" t="s">
        <v>2115</v>
      </c>
      <c r="H4" s="141" t="s">
        <v>1525</v>
      </c>
      <c r="I4" s="142" t="s">
        <v>1526</v>
      </c>
      <c r="J4" s="142" t="s">
        <v>1527</v>
      </c>
      <c r="K4" s="142" t="s">
        <v>1528</v>
      </c>
      <c r="L4" s="442" t="s">
        <v>1529</v>
      </c>
      <c r="M4" s="443"/>
      <c r="N4" s="443"/>
    </row>
    <row r="5" spans="1:14" x14ac:dyDescent="0.25">
      <c r="A5" s="371">
        <v>1</v>
      </c>
      <c r="B5" s="371">
        <v>1</v>
      </c>
      <c r="C5" s="371">
        <v>1</v>
      </c>
      <c r="D5" s="371">
        <v>1</v>
      </c>
      <c r="E5" s="371">
        <v>1</v>
      </c>
      <c r="F5" s="371">
        <v>1</v>
      </c>
      <c r="G5" s="371">
        <v>1</v>
      </c>
      <c r="H5" t="s">
        <v>2132</v>
      </c>
      <c r="I5" s="154" t="s">
        <v>1007</v>
      </c>
      <c r="J5" s="154" t="s">
        <v>1007</v>
      </c>
      <c r="K5" s="154" t="s">
        <v>1538</v>
      </c>
      <c r="L5" s="346"/>
      <c r="M5" s="348"/>
    </row>
    <row r="6" spans="1:14" x14ac:dyDescent="0.25">
      <c r="A6" s="371">
        <v>1</v>
      </c>
      <c r="B6" s="371">
        <v>1</v>
      </c>
      <c r="C6" s="371">
        <v>1</v>
      </c>
      <c r="D6" s="371"/>
      <c r="E6" s="371">
        <v>1</v>
      </c>
      <c r="F6" s="371">
        <v>1</v>
      </c>
      <c r="G6" s="371">
        <v>1</v>
      </c>
      <c r="H6" t="s">
        <v>2133</v>
      </c>
      <c r="I6" s="154" t="s">
        <v>1007</v>
      </c>
      <c r="J6" s="154" t="s">
        <v>1007</v>
      </c>
      <c r="K6" s="154" t="s">
        <v>1539</v>
      </c>
      <c r="L6" s="377"/>
      <c r="M6" s="376"/>
      <c r="N6" s="111"/>
    </row>
    <row r="7" spans="1:14" hidden="1" x14ac:dyDescent="0.25">
      <c r="A7" s="371">
        <v>1</v>
      </c>
      <c r="B7" s="371"/>
      <c r="C7" s="371">
        <v>1</v>
      </c>
      <c r="D7" s="371"/>
      <c r="E7" s="371"/>
      <c r="F7" s="371"/>
      <c r="G7" s="371"/>
      <c r="H7" t="s">
        <v>2134</v>
      </c>
      <c r="I7" s="154" t="s">
        <v>1007</v>
      </c>
      <c r="J7" s="154" t="s">
        <v>1007</v>
      </c>
      <c r="K7" s="154" t="s">
        <v>1540</v>
      </c>
      <c r="L7" s="377"/>
      <c r="M7" s="376"/>
      <c r="N7" s="111"/>
    </row>
    <row r="8" spans="1:14" hidden="1" x14ac:dyDescent="0.25">
      <c r="A8" s="371">
        <v>1</v>
      </c>
      <c r="B8" s="371"/>
      <c r="C8" s="371">
        <v>1</v>
      </c>
      <c r="D8" s="371"/>
      <c r="E8" s="371">
        <v>1</v>
      </c>
      <c r="F8" s="371"/>
      <c r="G8" s="371"/>
      <c r="H8" t="s">
        <v>2135</v>
      </c>
      <c r="I8" s="154" t="s">
        <v>1007</v>
      </c>
      <c r="J8" s="154" t="s">
        <v>1007</v>
      </c>
      <c r="K8" s="154" t="s">
        <v>1541</v>
      </c>
      <c r="L8" s="347" t="s">
        <v>1546</v>
      </c>
      <c r="M8" s="376"/>
      <c r="N8" s="111"/>
    </row>
    <row r="9" spans="1:14" x14ac:dyDescent="0.25">
      <c r="A9" s="371">
        <v>1</v>
      </c>
      <c r="B9" s="371"/>
      <c r="C9" s="371">
        <v>1</v>
      </c>
      <c r="D9" s="371"/>
      <c r="E9" s="371">
        <v>1</v>
      </c>
      <c r="F9" s="371">
        <v>1</v>
      </c>
      <c r="G9" s="371">
        <v>1</v>
      </c>
      <c r="H9" t="s">
        <v>2136</v>
      </c>
      <c r="I9" s="154" t="s">
        <v>1007</v>
      </c>
      <c r="J9" s="154" t="s">
        <v>1007</v>
      </c>
      <c r="K9" s="154" t="s">
        <v>1542</v>
      </c>
      <c r="L9" s="347" t="s">
        <v>1547</v>
      </c>
      <c r="M9" s="380" t="s">
        <v>2119</v>
      </c>
      <c r="N9" s="156" t="s">
        <v>2117</v>
      </c>
    </row>
    <row r="10" spans="1:14" x14ac:dyDescent="0.25">
      <c r="A10" s="371">
        <v>1</v>
      </c>
      <c r="B10" s="371"/>
      <c r="C10" s="371">
        <v>1</v>
      </c>
      <c r="D10" s="371"/>
      <c r="E10" s="371">
        <v>1</v>
      </c>
      <c r="F10" s="371">
        <v>1</v>
      </c>
      <c r="G10" s="371">
        <v>1</v>
      </c>
      <c r="H10" t="s">
        <v>2137</v>
      </c>
      <c r="I10" s="154" t="s">
        <v>1007</v>
      </c>
      <c r="J10" s="154" t="s">
        <v>1007</v>
      </c>
      <c r="K10" s="154" t="s">
        <v>1543</v>
      </c>
      <c r="L10" s="347" t="s">
        <v>1548</v>
      </c>
      <c r="M10" s="380" t="s">
        <v>2120</v>
      </c>
      <c r="N10" s="156" t="s">
        <v>2118</v>
      </c>
    </row>
    <row r="11" spans="1:14" hidden="1" x14ac:dyDescent="0.25">
      <c r="A11" s="371"/>
      <c r="B11" s="371"/>
      <c r="C11" s="371">
        <v>1</v>
      </c>
      <c r="D11" s="371"/>
      <c r="E11" s="371"/>
      <c r="F11" s="371"/>
      <c r="G11" s="371"/>
      <c r="H11" t="s">
        <v>2138</v>
      </c>
      <c r="I11" s="154" t="s">
        <v>1007</v>
      </c>
      <c r="J11" s="154" t="s">
        <v>1007</v>
      </c>
      <c r="K11" s="156" t="s">
        <v>1549</v>
      </c>
      <c r="L11" s="347"/>
      <c r="M11" s="376"/>
      <c r="N11" s="111"/>
    </row>
    <row r="12" spans="1:14" x14ac:dyDescent="0.25">
      <c r="A12" s="371"/>
      <c r="B12" s="371">
        <v>1</v>
      </c>
      <c r="C12" s="371">
        <v>1</v>
      </c>
      <c r="D12" s="371">
        <v>1</v>
      </c>
      <c r="E12" s="371">
        <v>1</v>
      </c>
      <c r="F12" s="371">
        <v>1</v>
      </c>
      <c r="G12" s="371">
        <v>1</v>
      </c>
      <c r="H12" t="s">
        <v>2139</v>
      </c>
      <c r="I12" s="154" t="s">
        <v>1007</v>
      </c>
      <c r="J12" s="154" t="s">
        <v>1007</v>
      </c>
      <c r="K12" s="154" t="s">
        <v>1544</v>
      </c>
      <c r="L12" s="377"/>
      <c r="M12" s="376"/>
      <c r="N12" s="111"/>
    </row>
    <row r="13" spans="1:14" hidden="1" x14ac:dyDescent="0.25">
      <c r="A13" s="371"/>
      <c r="B13" s="371"/>
      <c r="C13" s="371">
        <v>1</v>
      </c>
      <c r="D13" s="371"/>
      <c r="E13" s="371">
        <v>1</v>
      </c>
      <c r="F13" s="371">
        <v>1</v>
      </c>
      <c r="G13" s="371"/>
      <c r="H13" t="s">
        <v>1550</v>
      </c>
      <c r="I13" s="154" t="s">
        <v>1007</v>
      </c>
      <c r="J13" s="154" t="s">
        <v>1007</v>
      </c>
      <c r="K13" s="154" t="s">
        <v>1551</v>
      </c>
      <c r="L13" s="377"/>
      <c r="M13" s="376"/>
      <c r="N13" s="111"/>
    </row>
    <row r="14" spans="1:14" hidden="1" x14ac:dyDescent="0.25">
      <c r="A14" s="371"/>
      <c r="B14" s="371"/>
      <c r="C14" s="371">
        <v>1</v>
      </c>
      <c r="D14" s="371"/>
      <c r="E14" s="371"/>
      <c r="F14" s="371"/>
      <c r="G14" s="371"/>
      <c r="H14" t="s">
        <v>1552</v>
      </c>
      <c r="I14" s="154" t="s">
        <v>1007</v>
      </c>
      <c r="J14" s="154" t="s">
        <v>1007</v>
      </c>
      <c r="K14" s="154" t="s">
        <v>1555</v>
      </c>
      <c r="L14" s="377"/>
      <c r="M14" s="376"/>
      <c r="N14" s="111"/>
    </row>
    <row r="15" spans="1:14" hidden="1" x14ac:dyDescent="0.25">
      <c r="A15" s="371"/>
      <c r="B15" s="371"/>
      <c r="C15" s="371">
        <v>1</v>
      </c>
      <c r="D15" s="371"/>
      <c r="E15" s="371"/>
      <c r="F15" s="371"/>
      <c r="G15" s="371"/>
      <c r="H15" t="s">
        <v>1553</v>
      </c>
      <c r="I15" s="154" t="s">
        <v>1007</v>
      </c>
      <c r="J15" s="154" t="s">
        <v>1007</v>
      </c>
      <c r="K15" s="154" t="s">
        <v>1554</v>
      </c>
      <c r="L15" s="346"/>
      <c r="M15" s="348"/>
    </row>
    <row r="16" spans="1:14" x14ac:dyDescent="0.25">
      <c r="A16" s="371"/>
      <c r="B16" s="371"/>
      <c r="C16" s="371">
        <v>1</v>
      </c>
      <c r="D16" s="371">
        <v>1</v>
      </c>
      <c r="E16" s="371"/>
      <c r="F16" s="371"/>
      <c r="G16" s="371">
        <v>1</v>
      </c>
      <c r="H16" t="s">
        <v>2140</v>
      </c>
      <c r="I16" s="154" t="s">
        <v>1007</v>
      </c>
      <c r="J16" s="154" t="s">
        <v>1007</v>
      </c>
      <c r="K16" s="154" t="s">
        <v>1556</v>
      </c>
      <c r="L16" s="346"/>
      <c r="M16" s="348"/>
    </row>
    <row r="17" spans="1:13" hidden="1" x14ac:dyDescent="0.25">
      <c r="A17" s="371"/>
      <c r="B17" s="371"/>
      <c r="C17" s="371">
        <v>1</v>
      </c>
      <c r="D17" s="371"/>
      <c r="E17" s="371"/>
      <c r="F17" s="371"/>
      <c r="G17" s="371"/>
      <c r="H17" t="s">
        <v>1557</v>
      </c>
      <c r="I17" s="154" t="s">
        <v>1007</v>
      </c>
      <c r="J17" s="154" t="s">
        <v>1007</v>
      </c>
      <c r="K17" s="154" t="s">
        <v>1558</v>
      </c>
      <c r="L17" s="346"/>
      <c r="M17" s="348"/>
    </row>
    <row r="18" spans="1:13" hidden="1" x14ac:dyDescent="0.25">
      <c r="A18" s="371"/>
      <c r="B18" s="371"/>
      <c r="C18" s="371">
        <v>1</v>
      </c>
      <c r="D18" s="371"/>
      <c r="E18" s="371">
        <v>1</v>
      </c>
      <c r="F18" s="371"/>
      <c r="G18" s="371"/>
      <c r="H18" t="s">
        <v>1559</v>
      </c>
      <c r="I18" s="154" t="s">
        <v>1007</v>
      </c>
      <c r="J18" s="154" t="s">
        <v>1007</v>
      </c>
      <c r="K18" s="154" t="s">
        <v>1560</v>
      </c>
      <c r="L18" s="346"/>
      <c r="M18" s="348"/>
    </row>
    <row r="19" spans="1:13" x14ac:dyDescent="0.25">
      <c r="A19" s="371">
        <v>1</v>
      </c>
      <c r="B19" s="371">
        <v>1</v>
      </c>
      <c r="C19" s="371">
        <v>1</v>
      </c>
      <c r="D19" s="371">
        <v>1</v>
      </c>
      <c r="E19" s="371">
        <v>1</v>
      </c>
      <c r="F19" s="371">
        <v>1</v>
      </c>
      <c r="G19" s="371">
        <v>1</v>
      </c>
      <c r="H19" t="s">
        <v>2141</v>
      </c>
      <c r="I19" s="154" t="s">
        <v>1007</v>
      </c>
      <c r="J19" s="154" t="s">
        <v>1007</v>
      </c>
      <c r="K19" s="154" t="s">
        <v>1561</v>
      </c>
      <c r="L19" s="346"/>
      <c r="M19" s="348"/>
    </row>
    <row r="20" spans="1:13" x14ac:dyDescent="0.25">
      <c r="A20" s="371">
        <v>1</v>
      </c>
      <c r="B20" s="371">
        <v>1</v>
      </c>
      <c r="C20" s="371">
        <v>1</v>
      </c>
      <c r="D20" s="371">
        <v>1</v>
      </c>
      <c r="E20" s="371">
        <v>1</v>
      </c>
      <c r="F20" s="371">
        <v>1</v>
      </c>
      <c r="G20" s="371">
        <v>1</v>
      </c>
      <c r="H20" t="s">
        <v>2142</v>
      </c>
      <c r="I20" s="154" t="s">
        <v>1007</v>
      </c>
      <c r="J20" s="154" t="s">
        <v>1007</v>
      </c>
      <c r="K20" s="154" t="s">
        <v>1562</v>
      </c>
      <c r="L20" s="346"/>
      <c r="M20" s="348"/>
    </row>
    <row r="21" spans="1:13" s="111" customFormat="1" x14ac:dyDescent="0.25">
      <c r="A21" s="381"/>
      <c r="B21" s="381">
        <v>1</v>
      </c>
      <c r="C21" s="381"/>
      <c r="D21" s="381"/>
      <c r="E21" s="381"/>
      <c r="F21" s="381"/>
      <c r="G21" s="381">
        <v>1</v>
      </c>
      <c r="H21" s="111" t="s">
        <v>2143</v>
      </c>
      <c r="I21" s="156" t="s">
        <v>1007</v>
      </c>
      <c r="J21" s="156" t="s">
        <v>1007</v>
      </c>
      <c r="K21" s="156" t="s">
        <v>1545</v>
      </c>
      <c r="L21" s="347" t="s">
        <v>2116</v>
      </c>
      <c r="M21" s="376"/>
    </row>
    <row r="22" spans="1:13" s="111" customFormat="1" x14ac:dyDescent="0.25">
      <c r="A22" s="381"/>
      <c r="B22" s="381"/>
      <c r="C22" s="381"/>
      <c r="D22" s="381"/>
      <c r="E22" s="381">
        <v>1</v>
      </c>
      <c r="F22" s="381">
        <v>1</v>
      </c>
      <c r="G22" s="381">
        <v>1</v>
      </c>
      <c r="H22" s="111" t="s">
        <v>2144</v>
      </c>
      <c r="I22" s="156" t="s">
        <v>1007</v>
      </c>
      <c r="J22" s="156" t="s">
        <v>1007</v>
      </c>
      <c r="K22" s="156" t="s">
        <v>1999</v>
      </c>
      <c r="L22" s="377"/>
      <c r="M22" s="376"/>
    </row>
    <row r="23" spans="1:13" s="111" customFormat="1" hidden="1" x14ac:dyDescent="0.25">
      <c r="A23" s="381"/>
      <c r="B23" s="381"/>
      <c r="C23" s="381"/>
      <c r="D23" s="381"/>
      <c r="E23" s="381">
        <v>1</v>
      </c>
      <c r="F23" s="381"/>
      <c r="G23" s="381"/>
      <c r="H23" s="111" t="s">
        <v>2145</v>
      </c>
      <c r="I23" s="156" t="s">
        <v>1007</v>
      </c>
      <c r="J23" s="156" t="s">
        <v>1007</v>
      </c>
      <c r="K23" s="156" t="s">
        <v>1998</v>
      </c>
      <c r="L23" s="377"/>
      <c r="M23" s="376"/>
    </row>
    <row r="24" spans="1:13" s="111" customFormat="1" hidden="1" x14ac:dyDescent="0.25">
      <c r="A24" s="381"/>
      <c r="B24" s="381"/>
      <c r="C24" s="381"/>
      <c r="D24" s="381"/>
      <c r="E24" s="381"/>
      <c r="F24" s="381">
        <v>1</v>
      </c>
      <c r="G24" s="381"/>
      <c r="H24" s="111" t="s">
        <v>2146</v>
      </c>
      <c r="I24" s="156" t="s">
        <v>1007</v>
      </c>
      <c r="J24" s="156" t="s">
        <v>1007</v>
      </c>
      <c r="K24" s="156" t="s">
        <v>2000</v>
      </c>
      <c r="L24" s="377"/>
      <c r="M24" s="376"/>
    </row>
    <row r="25" spans="1:13" s="111" customFormat="1" x14ac:dyDescent="0.25">
      <c r="A25" s="113"/>
      <c r="B25" s="113"/>
      <c r="C25" s="113"/>
      <c r="D25" s="113"/>
      <c r="E25" s="113"/>
      <c r="F25" s="113"/>
      <c r="G25" s="113"/>
      <c r="H25" s="378"/>
      <c r="I25" s="378"/>
      <c r="J25" s="378"/>
      <c r="K25" s="379"/>
    </row>
  </sheetData>
  <autoFilter ref="A4:N24">
    <filterColumn colId="6">
      <customFilters>
        <customFilter operator="notEqual" val=" "/>
      </customFilters>
    </filterColumn>
    <filterColumn colId="11" showButton="0"/>
    <filterColumn colId="12" showButton="0"/>
  </autoFilter>
  <mergeCells count="1">
    <mergeCell ref="L4:N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4" workbookViewId="0">
      <selection activeCell="C15" sqref="C15:D15"/>
    </sheetView>
  </sheetViews>
  <sheetFormatPr defaultRowHeight="15.75" x14ac:dyDescent="0.25"/>
  <cols>
    <col min="1" max="1" width="9" style="112"/>
    <col min="2" max="2" width="21.75" style="315" customWidth="1"/>
    <col min="3" max="3" width="26.25" style="315" customWidth="1"/>
    <col min="4" max="4" width="26.875" style="315" customWidth="1"/>
    <col min="5" max="5" width="27.125" customWidth="1"/>
  </cols>
  <sheetData>
    <row r="1" spans="1:5" x14ac:dyDescent="0.25">
      <c r="B1" s="319" t="s">
        <v>1592</v>
      </c>
      <c r="C1" s="318" t="s">
        <v>2015</v>
      </c>
      <c r="D1" s="318" t="s">
        <v>2016</v>
      </c>
      <c r="E1" s="318" t="s">
        <v>1012</v>
      </c>
    </row>
    <row r="2" spans="1:5" ht="78.75" x14ac:dyDescent="0.25">
      <c r="A2" s="444" t="s">
        <v>831</v>
      </c>
      <c r="B2" s="316" t="s">
        <v>1169</v>
      </c>
      <c r="C2" s="317" t="s">
        <v>2076</v>
      </c>
      <c r="D2" s="373" t="s">
        <v>2077</v>
      </c>
      <c r="E2" s="159"/>
    </row>
    <row r="3" spans="1:5" ht="78.75" x14ac:dyDescent="0.25">
      <c r="A3" s="444"/>
      <c r="B3" s="316" t="s">
        <v>1170</v>
      </c>
      <c r="C3" s="317" t="s">
        <v>2078</v>
      </c>
      <c r="D3" s="373" t="s">
        <v>2079</v>
      </c>
      <c r="E3" s="159"/>
    </row>
    <row r="4" spans="1:5" ht="78.75" x14ac:dyDescent="0.25">
      <c r="A4" s="444" t="s">
        <v>1452</v>
      </c>
      <c r="B4" s="316" t="s">
        <v>1169</v>
      </c>
      <c r="C4" s="317" t="s">
        <v>2080</v>
      </c>
      <c r="D4" s="375" t="s">
        <v>2017</v>
      </c>
      <c r="E4" s="159"/>
    </row>
    <row r="5" spans="1:5" ht="78.75" x14ac:dyDescent="0.25">
      <c r="A5" s="444"/>
      <c r="B5" s="316" t="s">
        <v>1170</v>
      </c>
      <c r="C5" s="317" t="s">
        <v>2081</v>
      </c>
      <c r="D5" s="375" t="s">
        <v>2017</v>
      </c>
      <c r="E5" s="159"/>
    </row>
    <row r="6" spans="1:5" ht="78.75" x14ac:dyDescent="0.25">
      <c r="A6" s="444" t="s">
        <v>1209</v>
      </c>
      <c r="B6" s="316" t="s">
        <v>1169</v>
      </c>
      <c r="C6" s="317" t="s">
        <v>2082</v>
      </c>
      <c r="D6" s="373" t="s">
        <v>2083</v>
      </c>
      <c r="E6" s="159"/>
    </row>
    <row r="7" spans="1:5" ht="78.75" x14ac:dyDescent="0.25">
      <c r="A7" s="444"/>
      <c r="B7" s="316" t="s">
        <v>1214</v>
      </c>
      <c r="C7" s="317" t="s">
        <v>2084</v>
      </c>
      <c r="D7" s="373" t="s">
        <v>2079</v>
      </c>
      <c r="E7" s="159"/>
    </row>
    <row r="8" spans="1:5" ht="78.75" x14ac:dyDescent="0.25">
      <c r="A8" s="444" t="s">
        <v>1521</v>
      </c>
      <c r="B8" s="316" t="s">
        <v>1169</v>
      </c>
      <c r="C8" s="317" t="s">
        <v>2085</v>
      </c>
      <c r="D8" s="375" t="s">
        <v>2017</v>
      </c>
      <c r="E8" s="159"/>
    </row>
    <row r="9" spans="1:5" ht="78.75" x14ac:dyDescent="0.25">
      <c r="A9" s="444"/>
      <c r="B9" s="316" t="s">
        <v>1511</v>
      </c>
      <c r="C9" s="317" t="s">
        <v>2086</v>
      </c>
      <c r="D9" s="375" t="s">
        <v>2017</v>
      </c>
      <c r="E9" s="159"/>
    </row>
    <row r="10" spans="1:5" ht="78.75" x14ac:dyDescent="0.25">
      <c r="A10" s="444" t="s">
        <v>1646</v>
      </c>
      <c r="B10" s="316" t="s">
        <v>1169</v>
      </c>
      <c r="C10" s="317" t="s">
        <v>2087</v>
      </c>
      <c r="D10" s="375" t="s">
        <v>2017</v>
      </c>
      <c r="E10" s="159"/>
    </row>
    <row r="11" spans="1:5" ht="78.75" x14ac:dyDescent="0.25">
      <c r="A11" s="444"/>
      <c r="B11" s="316" t="s">
        <v>2194</v>
      </c>
      <c r="C11" s="317" t="s">
        <v>2088</v>
      </c>
      <c r="D11" s="373" t="s">
        <v>2195</v>
      </c>
      <c r="E11" s="159"/>
    </row>
    <row r="12" spans="1:5" ht="78.75" x14ac:dyDescent="0.25">
      <c r="A12" s="444" t="s">
        <v>1980</v>
      </c>
      <c r="B12" s="445" t="s">
        <v>2128</v>
      </c>
      <c r="C12" s="317" t="s">
        <v>2089</v>
      </c>
      <c r="D12" s="447" t="s">
        <v>2017</v>
      </c>
      <c r="E12" s="450" t="s">
        <v>2090</v>
      </c>
    </row>
    <row r="13" spans="1:5" ht="78.75" x14ac:dyDescent="0.25">
      <c r="A13" s="444"/>
      <c r="B13" s="446"/>
      <c r="C13" s="317" t="s">
        <v>2091</v>
      </c>
      <c r="D13" s="448"/>
      <c r="E13" s="450"/>
    </row>
    <row r="14" spans="1:5" ht="78.75" x14ac:dyDescent="0.25">
      <c r="A14" s="444"/>
      <c r="B14" s="446"/>
      <c r="C14" s="317" t="s">
        <v>2092</v>
      </c>
      <c r="D14" s="449"/>
      <c r="E14" s="450"/>
    </row>
    <row r="15" spans="1:5" ht="78.75" x14ac:dyDescent="0.25">
      <c r="A15" s="369" t="s">
        <v>2110</v>
      </c>
      <c r="B15" s="372" t="s">
        <v>2128</v>
      </c>
      <c r="C15" s="340" t="s">
        <v>2122</v>
      </c>
      <c r="D15" s="373" t="s">
        <v>2123</v>
      </c>
      <c r="E15" s="374"/>
    </row>
    <row r="16" spans="1:5" x14ac:dyDescent="0.25">
      <c r="D16" s="349"/>
      <c r="E16" s="350"/>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4" workbookViewId="0">
      <selection activeCell="C17" sqref="C17:C19"/>
    </sheetView>
  </sheetViews>
  <sheetFormatPr defaultColWidth="8.875" defaultRowHeight="15.75" x14ac:dyDescent="0.25"/>
  <cols>
    <col min="1" max="1" width="12.375" customWidth="1"/>
    <col min="2" max="2" width="15.625" bestFit="1" customWidth="1"/>
    <col min="3" max="3" width="12.25" bestFit="1"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43"/>
      <c r="B2" s="143"/>
      <c r="C2" s="144"/>
      <c r="D2" s="144"/>
      <c r="E2" s="144"/>
      <c r="F2" s="144"/>
    </row>
    <row r="3" spans="1:10" ht="20.100000000000001" customHeight="1" x14ac:dyDescent="0.25">
      <c r="A3" s="145" t="s">
        <v>1563</v>
      </c>
      <c r="B3" s="145" t="s">
        <v>1530</v>
      </c>
      <c r="C3" s="146" t="s">
        <v>1531</v>
      </c>
      <c r="D3" s="147" t="s">
        <v>1532</v>
      </c>
      <c r="E3" s="148" t="s">
        <v>1533</v>
      </c>
      <c r="F3" s="149" t="s">
        <v>1534</v>
      </c>
      <c r="G3" s="150" t="s">
        <v>1535</v>
      </c>
      <c r="H3" s="151" t="s">
        <v>1536</v>
      </c>
      <c r="J3" s="152" t="s">
        <v>1537</v>
      </c>
    </row>
    <row r="4" spans="1:10" x14ac:dyDescent="0.25">
      <c r="A4" s="451" t="s">
        <v>831</v>
      </c>
      <c r="B4" s="157" t="s">
        <v>1565</v>
      </c>
      <c r="C4" s="160" t="s">
        <v>1571</v>
      </c>
      <c r="D4" s="153"/>
      <c r="E4" s="153"/>
      <c r="F4" s="144"/>
    </row>
    <row r="5" spans="1:10" x14ac:dyDescent="0.25">
      <c r="A5" s="451"/>
      <c r="B5" s="157" t="s">
        <v>1566</v>
      </c>
      <c r="C5" s="160" t="s">
        <v>1571</v>
      </c>
      <c r="D5" s="153"/>
      <c r="E5" s="153"/>
      <c r="F5" s="144"/>
    </row>
    <row r="6" spans="1:10" ht="31.5" x14ac:dyDescent="0.25">
      <c r="A6" s="451" t="s">
        <v>1452</v>
      </c>
      <c r="B6" s="157" t="s">
        <v>1564</v>
      </c>
      <c r="C6" s="160" t="s">
        <v>1569</v>
      </c>
      <c r="D6" s="153"/>
      <c r="E6" s="153"/>
      <c r="F6" s="153"/>
    </row>
    <row r="7" spans="1:10" ht="31.5" x14ac:dyDescent="0.25">
      <c r="A7" s="451"/>
      <c r="B7" s="157" t="s">
        <v>1567</v>
      </c>
      <c r="C7" s="160" t="s">
        <v>1569</v>
      </c>
      <c r="D7" s="153"/>
      <c r="E7" s="153"/>
      <c r="F7" s="144"/>
    </row>
    <row r="8" spans="1:10" ht="47.25" x14ac:dyDescent="0.25">
      <c r="A8" s="451" t="s">
        <v>1209</v>
      </c>
      <c r="B8" s="157" t="s">
        <v>1565</v>
      </c>
      <c r="C8" s="160" t="s">
        <v>1570</v>
      </c>
      <c r="D8" s="153"/>
      <c r="E8" s="153"/>
      <c r="F8" s="144"/>
    </row>
    <row r="9" spans="1:10" ht="47.25" x14ac:dyDescent="0.25">
      <c r="A9" s="451"/>
      <c r="B9" s="158" t="s">
        <v>1568</v>
      </c>
      <c r="C9" s="160" t="s">
        <v>1570</v>
      </c>
      <c r="D9" s="153"/>
      <c r="E9" s="144"/>
      <c r="F9" s="144"/>
    </row>
    <row r="10" spans="1:10" x14ac:dyDescent="0.25">
      <c r="A10" s="451" t="s">
        <v>1521</v>
      </c>
      <c r="B10" s="157" t="s">
        <v>1565</v>
      </c>
      <c r="C10" s="159" t="s">
        <v>1610</v>
      </c>
    </row>
    <row r="11" spans="1:10" x14ac:dyDescent="0.25">
      <c r="A11" s="451"/>
      <c r="B11" s="157" t="s">
        <v>1566</v>
      </c>
      <c r="C11" s="159" t="s">
        <v>1610</v>
      </c>
    </row>
    <row r="12" spans="1:10" ht="63" x14ac:dyDescent="0.25">
      <c r="A12" s="451" t="s">
        <v>1646</v>
      </c>
      <c r="B12" s="157" t="s">
        <v>1565</v>
      </c>
      <c r="C12" s="304" t="s">
        <v>2002</v>
      </c>
    </row>
    <row r="13" spans="1:10" ht="63" x14ac:dyDescent="0.25">
      <c r="A13" s="451"/>
      <c r="B13" s="157" t="s">
        <v>2003</v>
      </c>
      <c r="C13" s="304" t="s">
        <v>2002</v>
      </c>
    </row>
    <row r="14" spans="1:10" x14ac:dyDescent="0.25">
      <c r="A14" s="455" t="s">
        <v>1980</v>
      </c>
      <c r="B14" s="458" t="s">
        <v>1565</v>
      </c>
      <c r="C14" s="452" t="s">
        <v>2130</v>
      </c>
    </row>
    <row r="15" spans="1:10" x14ac:dyDescent="0.25">
      <c r="A15" s="456"/>
      <c r="B15" s="458"/>
      <c r="C15" s="453"/>
    </row>
    <row r="16" spans="1:10" ht="36" customHeight="1" x14ac:dyDescent="0.25">
      <c r="A16" s="457"/>
      <c r="B16" s="458"/>
      <c r="C16" s="454"/>
    </row>
    <row r="17" spans="1:3" x14ac:dyDescent="0.25">
      <c r="A17" s="455" t="s">
        <v>2110</v>
      </c>
      <c r="B17" s="458" t="s">
        <v>1565</v>
      </c>
      <c r="C17" s="452" t="s">
        <v>2002</v>
      </c>
    </row>
    <row r="18" spans="1:3" x14ac:dyDescent="0.25">
      <c r="A18" s="456"/>
      <c r="B18" s="458"/>
      <c r="C18" s="453"/>
    </row>
    <row r="19" spans="1:3" ht="37.5" customHeight="1" x14ac:dyDescent="0.25">
      <c r="A19" s="457"/>
      <c r="B19" s="458"/>
      <c r="C19" s="454"/>
    </row>
  </sheetData>
  <mergeCells count="11">
    <mergeCell ref="C14:C16"/>
    <mergeCell ref="A17:A19"/>
    <mergeCell ref="B17:B19"/>
    <mergeCell ref="C17:C19"/>
    <mergeCell ref="A14:A16"/>
    <mergeCell ref="B14:B16"/>
    <mergeCell ref="A4:A5"/>
    <mergeCell ref="A6:A7"/>
    <mergeCell ref="A8:A9"/>
    <mergeCell ref="A10:A11"/>
    <mergeCell ref="A12:A1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topLeftCell="I1" workbookViewId="0">
      <selection activeCell="K6" sqref="K6"/>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10" width="11.375" customWidth="1"/>
    <col min="11" max="11" width="18.25" style="356" bestFit="1" customWidth="1"/>
    <col min="12" max="12" width="18.25" style="357" bestFit="1" customWidth="1"/>
    <col min="13" max="13" width="47.5" customWidth="1"/>
    <col min="14" max="14" width="35.25" bestFit="1" customWidth="1"/>
    <col min="15" max="15" width="20.75" bestFit="1" customWidth="1"/>
  </cols>
  <sheetData>
    <row r="2" spans="1:15" x14ac:dyDescent="0.25">
      <c r="A2" s="451" t="s">
        <v>831</v>
      </c>
      <c r="B2" s="451"/>
      <c r="C2" s="451" t="s">
        <v>1452</v>
      </c>
      <c r="D2" s="451"/>
      <c r="E2" s="451" t="s">
        <v>1209</v>
      </c>
      <c r="F2" s="451"/>
      <c r="G2" s="451" t="s">
        <v>1611</v>
      </c>
      <c r="H2" s="451"/>
      <c r="I2" s="451" t="s">
        <v>1646</v>
      </c>
      <c r="J2" s="451"/>
      <c r="K2" s="355" t="s">
        <v>1980</v>
      </c>
      <c r="L2" s="355" t="s">
        <v>2110</v>
      </c>
      <c r="M2" s="247" t="s">
        <v>1593</v>
      </c>
      <c r="N2" s="306" t="s">
        <v>1537</v>
      </c>
    </row>
    <row r="3" spans="1:15" x14ac:dyDescent="0.25">
      <c r="A3" s="229" t="s">
        <v>1565</v>
      </c>
      <c r="B3" s="229" t="s">
        <v>1566</v>
      </c>
      <c r="C3" s="229" t="s">
        <v>1565</v>
      </c>
      <c r="D3" s="229" t="s">
        <v>1519</v>
      </c>
      <c r="E3" s="229" t="s">
        <v>1565</v>
      </c>
      <c r="F3" s="229" t="s">
        <v>1609</v>
      </c>
      <c r="G3" s="230" t="s">
        <v>1565</v>
      </c>
      <c r="H3" s="230" t="s">
        <v>1609</v>
      </c>
      <c r="I3" s="307" t="s">
        <v>1565</v>
      </c>
      <c r="J3" s="307" t="s">
        <v>2003</v>
      </c>
      <c r="K3" s="355" t="s">
        <v>2128</v>
      </c>
      <c r="L3" s="355" t="s">
        <v>2128</v>
      </c>
    </row>
    <row r="4" spans="1:15" x14ac:dyDescent="0.25">
      <c r="A4" s="78">
        <v>1</v>
      </c>
      <c r="B4" s="78">
        <v>1</v>
      </c>
      <c r="C4" s="78">
        <v>1</v>
      </c>
      <c r="D4" s="78">
        <v>1</v>
      </c>
      <c r="E4" s="78">
        <v>1</v>
      </c>
      <c r="F4" s="78">
        <v>1</v>
      </c>
      <c r="G4" s="243">
        <v>1</v>
      </c>
      <c r="H4" s="243">
        <v>1</v>
      </c>
      <c r="I4" s="308">
        <v>1</v>
      </c>
      <c r="J4" s="308">
        <v>1</v>
      </c>
      <c r="K4" s="354">
        <v>1</v>
      </c>
      <c r="L4" s="354">
        <v>1</v>
      </c>
      <c r="M4" s="248" t="s">
        <v>1595</v>
      </c>
    </row>
    <row r="5" spans="1:15" x14ac:dyDescent="0.25">
      <c r="A5" s="78">
        <v>1</v>
      </c>
      <c r="B5" s="78">
        <v>1</v>
      </c>
      <c r="C5" s="249"/>
      <c r="D5" s="78"/>
      <c r="E5" s="78">
        <v>1</v>
      </c>
      <c r="F5" s="78">
        <v>1</v>
      </c>
      <c r="G5" s="243"/>
      <c r="H5" s="243"/>
      <c r="I5" s="308"/>
      <c r="J5" s="308"/>
      <c r="K5" s="354"/>
      <c r="L5" s="354"/>
      <c r="M5" s="159" t="s">
        <v>1598</v>
      </c>
    </row>
    <row r="6" spans="1:15" x14ac:dyDescent="0.25">
      <c r="A6" s="78">
        <v>1</v>
      </c>
      <c r="B6" s="78">
        <v>1</v>
      </c>
      <c r="C6" s="78"/>
      <c r="D6" s="78"/>
      <c r="E6" s="249">
        <v>1</v>
      </c>
      <c r="F6" s="249">
        <v>1</v>
      </c>
      <c r="G6" s="305"/>
      <c r="H6" s="305"/>
      <c r="I6" s="305">
        <v>1</v>
      </c>
      <c r="J6" s="305">
        <v>1</v>
      </c>
      <c r="K6" s="305">
        <v>1</v>
      </c>
      <c r="L6" s="305">
        <v>1</v>
      </c>
      <c r="M6" s="159" t="s">
        <v>2126</v>
      </c>
      <c r="N6" t="s">
        <v>2004</v>
      </c>
      <c r="O6" s="111"/>
    </row>
    <row r="7" spans="1:15" x14ac:dyDescent="0.25">
      <c r="A7" s="344"/>
      <c r="B7" s="344"/>
      <c r="C7" s="344"/>
      <c r="D7" s="344"/>
      <c r="E7" s="345"/>
      <c r="F7" s="345"/>
      <c r="G7" s="305">
        <v>1</v>
      </c>
      <c r="H7" s="305">
        <v>1</v>
      </c>
      <c r="I7" s="305"/>
      <c r="J7" s="305"/>
      <c r="K7" s="305"/>
      <c r="L7" s="305"/>
      <c r="M7" s="159" t="s">
        <v>2124</v>
      </c>
      <c r="O7" s="111"/>
    </row>
    <row r="8" spans="1:15" x14ac:dyDescent="0.25">
      <c r="A8" s="250"/>
      <c r="B8" s="250"/>
      <c r="C8" s="250">
        <v>1</v>
      </c>
      <c r="D8" s="250">
        <v>1</v>
      </c>
      <c r="E8" s="249"/>
      <c r="F8" s="249"/>
      <c r="G8" s="249"/>
      <c r="H8" s="249"/>
      <c r="I8" s="249"/>
      <c r="J8" s="249"/>
      <c r="K8" s="305"/>
      <c r="L8" s="305"/>
      <c r="M8" s="159" t="s">
        <v>1613</v>
      </c>
    </row>
    <row r="9" spans="1:15" x14ac:dyDescent="0.25">
      <c r="A9" s="78"/>
      <c r="B9" s="78"/>
      <c r="C9" s="78"/>
      <c r="D9" s="78"/>
      <c r="E9" s="78">
        <v>1</v>
      </c>
      <c r="F9" s="78"/>
      <c r="G9" s="243"/>
      <c r="H9" s="243"/>
      <c r="I9" s="308">
        <v>1</v>
      </c>
      <c r="J9" s="308"/>
      <c r="K9" s="354"/>
      <c r="L9" s="354"/>
      <c r="M9" s="159" t="s">
        <v>1605</v>
      </c>
    </row>
    <row r="10" spans="1:15" x14ac:dyDescent="0.25">
      <c r="A10" s="371"/>
      <c r="B10" s="371"/>
      <c r="C10" s="371"/>
      <c r="D10" s="371"/>
      <c r="E10" s="371"/>
      <c r="F10" s="371">
        <v>1</v>
      </c>
      <c r="G10" s="371"/>
      <c r="H10" s="371"/>
      <c r="I10" s="371"/>
      <c r="J10" s="371"/>
      <c r="K10" s="354"/>
      <c r="L10" s="354"/>
      <c r="M10" s="159" t="s">
        <v>1606</v>
      </c>
    </row>
    <row r="11" spans="1:15" x14ac:dyDescent="0.25">
      <c r="A11" s="354"/>
      <c r="B11" s="354"/>
      <c r="C11" s="354"/>
      <c r="D11" s="354"/>
      <c r="E11" s="354"/>
      <c r="F11" s="354"/>
      <c r="G11" s="354"/>
      <c r="H11" s="354"/>
      <c r="I11" s="354"/>
      <c r="J11" s="354"/>
      <c r="K11" s="354"/>
      <c r="L11" s="305">
        <v>1</v>
      </c>
      <c r="M11" s="159" t="s">
        <v>2198</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40" zoomScale="85" zoomScaleNormal="85" zoomScalePageLayoutView="85" workbookViewId="0">
      <selection activeCell="C50" sqref="C50"/>
    </sheetView>
  </sheetViews>
  <sheetFormatPr defaultColWidth="8.875" defaultRowHeight="15.75" x14ac:dyDescent="0.25"/>
  <cols>
    <col min="1" max="1" width="11" style="112" customWidth="1"/>
    <col min="2" max="2" width="18.125" style="112" bestFit="1" customWidth="1"/>
    <col min="3" max="3" width="47.375" bestFit="1" customWidth="1"/>
    <col min="4" max="4" width="49.5" style="112" bestFit="1" customWidth="1"/>
    <col min="5" max="5" width="11.125" customWidth="1"/>
    <col min="6" max="6" width="10.625" bestFit="1" customWidth="1"/>
    <col min="7" max="7" width="9.5" customWidth="1"/>
    <col min="8" max="8" width="10.875" customWidth="1"/>
  </cols>
  <sheetData>
    <row r="1" spans="1:9" x14ac:dyDescent="0.25">
      <c r="E1" s="467" t="s">
        <v>1596</v>
      </c>
      <c r="F1" s="467"/>
      <c r="G1" s="467"/>
      <c r="H1" s="467"/>
    </row>
    <row r="2" spans="1:9" x14ac:dyDescent="0.25">
      <c r="A2" s="247" t="s">
        <v>1591</v>
      </c>
      <c r="B2" s="247" t="s">
        <v>1592</v>
      </c>
      <c r="C2" s="247" t="s">
        <v>1593</v>
      </c>
      <c r="D2" s="247" t="s">
        <v>1594</v>
      </c>
      <c r="E2" s="233" t="s">
        <v>1533</v>
      </c>
      <c r="F2" s="237" t="s">
        <v>1534</v>
      </c>
      <c r="G2" s="234" t="s">
        <v>1597</v>
      </c>
      <c r="H2" s="235" t="s">
        <v>1536</v>
      </c>
    </row>
    <row r="3" spans="1:9" ht="16.5" thickBot="1" x14ac:dyDescent="0.3">
      <c r="A3" s="236"/>
      <c r="B3" s="236"/>
      <c r="C3" s="236"/>
      <c r="D3" s="236"/>
      <c r="E3" s="113"/>
      <c r="F3" s="113"/>
      <c r="G3" s="113"/>
      <c r="H3" s="113"/>
      <c r="I3" s="111"/>
    </row>
    <row r="4" spans="1:9" ht="17.25" thickTop="1" thickBot="1" x14ac:dyDescent="0.3">
      <c r="A4" s="459" t="s">
        <v>831</v>
      </c>
      <c r="B4" s="461" t="s">
        <v>1169</v>
      </c>
      <c r="C4" s="248" t="s">
        <v>1595</v>
      </c>
      <c r="D4" s="78" t="s">
        <v>1612</v>
      </c>
      <c r="E4" s="238" t="s">
        <v>1602</v>
      </c>
      <c r="F4" s="238" t="s">
        <v>1602</v>
      </c>
      <c r="G4" s="238" t="s">
        <v>1602</v>
      </c>
      <c r="H4" s="238" t="s">
        <v>1602</v>
      </c>
    </row>
    <row r="5" spans="1:9" ht="17.25" thickTop="1" thickBot="1" x14ac:dyDescent="0.3">
      <c r="A5" s="459"/>
      <c r="B5" s="466"/>
      <c r="C5" s="159" t="s">
        <v>1598</v>
      </c>
      <c r="D5" s="78">
        <v>3</v>
      </c>
      <c r="E5" s="239" t="s">
        <v>1533</v>
      </c>
      <c r="F5" s="239" t="s">
        <v>1533</v>
      </c>
      <c r="G5" s="240" t="s">
        <v>1597</v>
      </c>
      <c r="H5" s="241" t="s">
        <v>1536</v>
      </c>
    </row>
    <row r="6" spans="1:9" ht="17.25" thickTop="1" thickBot="1" x14ac:dyDescent="0.3">
      <c r="A6" s="459"/>
      <c r="B6" s="462"/>
      <c r="C6" s="159" t="s">
        <v>1599</v>
      </c>
      <c r="D6" s="78" t="s">
        <v>1601</v>
      </c>
      <c r="E6" s="238" t="s">
        <v>1602</v>
      </c>
      <c r="F6" s="239" t="s">
        <v>1533</v>
      </c>
      <c r="G6" s="242" t="s">
        <v>1534</v>
      </c>
      <c r="H6" s="240" t="s">
        <v>1597</v>
      </c>
    </row>
    <row r="7" spans="1:9" ht="17.25" thickTop="1" thickBot="1" x14ac:dyDescent="0.3">
      <c r="A7" s="459"/>
      <c r="B7" s="231"/>
      <c r="C7" s="244"/>
      <c r="D7" s="231"/>
      <c r="E7" s="245"/>
      <c r="F7" s="246"/>
      <c r="G7" s="246"/>
      <c r="H7" s="246"/>
    </row>
    <row r="8" spans="1:9" ht="17.25" thickTop="1" thickBot="1" x14ac:dyDescent="0.3">
      <c r="A8" s="459"/>
      <c r="B8" s="461" t="s">
        <v>1170</v>
      </c>
      <c r="C8" s="248" t="s">
        <v>1595</v>
      </c>
      <c r="D8" s="243" t="s">
        <v>1612</v>
      </c>
      <c r="E8" s="238" t="s">
        <v>1602</v>
      </c>
      <c r="F8" s="238" t="s">
        <v>1602</v>
      </c>
      <c r="G8" s="238" t="s">
        <v>1602</v>
      </c>
      <c r="H8" s="238" t="s">
        <v>1602</v>
      </c>
    </row>
    <row r="9" spans="1:9" ht="17.25" thickTop="1" thickBot="1" x14ac:dyDescent="0.3">
      <c r="A9" s="459"/>
      <c r="B9" s="466"/>
      <c r="C9" s="159" t="s">
        <v>1598</v>
      </c>
      <c r="D9" s="78">
        <v>3</v>
      </c>
      <c r="E9" s="239" t="s">
        <v>1533</v>
      </c>
      <c r="F9" s="239" t="s">
        <v>1533</v>
      </c>
      <c r="G9" s="240" t="s">
        <v>1597</v>
      </c>
      <c r="H9" s="241" t="s">
        <v>1536</v>
      </c>
    </row>
    <row r="10" spans="1:9" ht="17.25" thickTop="1" thickBot="1" x14ac:dyDescent="0.3">
      <c r="A10" s="459"/>
      <c r="B10" s="462"/>
      <c r="C10" s="159" t="s">
        <v>1599</v>
      </c>
      <c r="D10" s="78" t="s">
        <v>1601</v>
      </c>
      <c r="E10" s="238" t="s">
        <v>1602</v>
      </c>
      <c r="F10" s="239" t="s">
        <v>1533</v>
      </c>
      <c r="G10" s="242" t="s">
        <v>1534</v>
      </c>
      <c r="H10" s="240" t="s">
        <v>1597</v>
      </c>
    </row>
    <row r="11" spans="1:9" ht="16.5" thickTop="1" x14ac:dyDescent="0.25"/>
    <row r="12" spans="1:9" ht="16.5" thickBot="1" x14ac:dyDescent="0.3"/>
    <row r="13" spans="1:9" ht="17.25" thickTop="1" thickBot="1" x14ac:dyDescent="0.3">
      <c r="A13" s="459" t="s">
        <v>1452</v>
      </c>
      <c r="B13" s="461" t="s">
        <v>1169</v>
      </c>
      <c r="C13" s="248" t="s">
        <v>1595</v>
      </c>
      <c r="D13" s="243" t="s">
        <v>1612</v>
      </c>
      <c r="E13" s="238" t="s">
        <v>1602</v>
      </c>
      <c r="F13" s="238" t="s">
        <v>1602</v>
      </c>
      <c r="G13" s="238" t="s">
        <v>1602</v>
      </c>
      <c r="H13" s="238" t="s">
        <v>1602</v>
      </c>
    </row>
    <row r="14" spans="1:9" ht="17.25" thickTop="1" thickBot="1" x14ac:dyDescent="0.3">
      <c r="A14" s="459"/>
      <c r="B14" s="462"/>
      <c r="C14" s="159" t="s">
        <v>1614</v>
      </c>
      <c r="D14" s="78">
        <v>17</v>
      </c>
      <c r="E14" s="239" t="s">
        <v>1533</v>
      </c>
      <c r="F14" s="239" t="s">
        <v>1533</v>
      </c>
      <c r="G14" s="242" t="s">
        <v>1534</v>
      </c>
      <c r="H14" s="240" t="s">
        <v>1597</v>
      </c>
    </row>
    <row r="15" spans="1:9" ht="17.25" thickTop="1" thickBot="1" x14ac:dyDescent="0.3">
      <c r="A15" s="459"/>
      <c r="B15" s="231"/>
      <c r="C15" s="244"/>
      <c r="D15" s="231"/>
      <c r="E15" s="232"/>
      <c r="F15" s="232"/>
      <c r="G15" s="232"/>
      <c r="H15" s="232"/>
    </row>
    <row r="16" spans="1:9" ht="17.25" thickTop="1" thickBot="1" x14ac:dyDescent="0.3">
      <c r="A16" s="459"/>
      <c r="B16" s="461" t="s">
        <v>1511</v>
      </c>
      <c r="C16" s="248" t="s">
        <v>1595</v>
      </c>
      <c r="D16" s="78" t="s">
        <v>1600</v>
      </c>
      <c r="E16" s="238" t="s">
        <v>1602</v>
      </c>
      <c r="F16" s="238" t="s">
        <v>1602</v>
      </c>
      <c r="G16" s="238" t="s">
        <v>1602</v>
      </c>
      <c r="H16" s="238" t="s">
        <v>1602</v>
      </c>
    </row>
    <row r="17" spans="1:8" ht="17.25" thickTop="1" thickBot="1" x14ac:dyDescent="0.3">
      <c r="A17" s="459"/>
      <c r="B17" s="462"/>
      <c r="C17" s="159" t="s">
        <v>1614</v>
      </c>
      <c r="D17" s="78">
        <v>17</v>
      </c>
      <c r="E17" s="239" t="s">
        <v>1533</v>
      </c>
      <c r="F17" s="239" t="s">
        <v>1533</v>
      </c>
      <c r="G17" s="242" t="s">
        <v>1534</v>
      </c>
      <c r="H17" s="240" t="s">
        <v>1597</v>
      </c>
    </row>
    <row r="18" spans="1:8" ht="16.5" thickTop="1" x14ac:dyDescent="0.25"/>
    <row r="19" spans="1:8" ht="16.5" thickBot="1" x14ac:dyDescent="0.3"/>
    <row r="20" spans="1:8" ht="17.25" thickTop="1" thickBot="1" x14ac:dyDescent="0.3">
      <c r="A20" s="463" t="s">
        <v>1209</v>
      </c>
      <c r="B20" s="461" t="s">
        <v>1169</v>
      </c>
      <c r="C20" s="248" t="s">
        <v>1595</v>
      </c>
      <c r="D20" s="243" t="s">
        <v>1612</v>
      </c>
      <c r="E20" s="238" t="s">
        <v>1602</v>
      </c>
      <c r="F20" s="238" t="s">
        <v>1602</v>
      </c>
      <c r="G20" s="238" t="s">
        <v>1602</v>
      </c>
      <c r="H20" s="238" t="s">
        <v>1602</v>
      </c>
    </row>
    <row r="21" spans="1:8" ht="17.25" thickTop="1" thickBot="1" x14ac:dyDescent="0.3">
      <c r="A21" s="464"/>
      <c r="B21" s="466"/>
      <c r="C21" s="159" t="s">
        <v>1598</v>
      </c>
      <c r="D21" s="78">
        <v>3</v>
      </c>
      <c r="E21" s="239" t="s">
        <v>1533</v>
      </c>
      <c r="F21" s="239" t="s">
        <v>1533</v>
      </c>
      <c r="G21" s="240" t="s">
        <v>1597</v>
      </c>
      <c r="H21" s="241" t="s">
        <v>1536</v>
      </c>
    </row>
    <row r="22" spans="1:8" ht="17.25" thickTop="1" thickBot="1" x14ac:dyDescent="0.3">
      <c r="A22" s="464"/>
      <c r="B22" s="466"/>
      <c r="C22" s="159" t="s">
        <v>1599</v>
      </c>
      <c r="D22" s="78" t="s">
        <v>1603</v>
      </c>
      <c r="E22" s="238" t="s">
        <v>1602</v>
      </c>
      <c r="F22" s="239" t="s">
        <v>1533</v>
      </c>
      <c r="G22" s="242" t="s">
        <v>1534</v>
      </c>
      <c r="H22" s="240" t="s">
        <v>1597</v>
      </c>
    </row>
    <row r="23" spans="1:8" ht="17.25" thickTop="1" thickBot="1" x14ac:dyDescent="0.3">
      <c r="A23" s="464"/>
      <c r="B23" s="462"/>
      <c r="C23" s="159" t="s">
        <v>1605</v>
      </c>
      <c r="D23" s="78" t="s">
        <v>1604</v>
      </c>
      <c r="E23" s="239" t="s">
        <v>1533</v>
      </c>
      <c r="F23" s="239" t="s">
        <v>1533</v>
      </c>
      <c r="G23" s="242" t="s">
        <v>1534</v>
      </c>
      <c r="H23" s="240" t="s">
        <v>1597</v>
      </c>
    </row>
    <row r="24" spans="1:8" ht="17.25" thickTop="1" thickBot="1" x14ac:dyDescent="0.3">
      <c r="A24" s="464"/>
      <c r="B24" s="231"/>
      <c r="C24" s="244"/>
      <c r="D24" s="231"/>
      <c r="E24" s="232"/>
      <c r="F24" s="232"/>
      <c r="G24" s="232"/>
      <c r="H24" s="232"/>
    </row>
    <row r="25" spans="1:8" ht="17.25" thickTop="1" thickBot="1" x14ac:dyDescent="0.3">
      <c r="A25" s="464"/>
      <c r="B25" s="461" t="s">
        <v>1214</v>
      </c>
      <c r="C25" s="248" t="s">
        <v>1595</v>
      </c>
      <c r="D25" s="243" t="s">
        <v>1612</v>
      </c>
      <c r="E25" s="238" t="s">
        <v>1602</v>
      </c>
      <c r="F25" s="238" t="s">
        <v>1602</v>
      </c>
      <c r="G25" s="238" t="s">
        <v>1602</v>
      </c>
      <c r="H25" s="238" t="s">
        <v>1602</v>
      </c>
    </row>
    <row r="26" spans="1:8" ht="17.25" thickTop="1" thickBot="1" x14ac:dyDescent="0.3">
      <c r="A26" s="464"/>
      <c r="B26" s="466"/>
      <c r="C26" s="159" t="s">
        <v>1598</v>
      </c>
      <c r="D26" s="78">
        <v>3</v>
      </c>
      <c r="E26" s="239" t="s">
        <v>1533</v>
      </c>
      <c r="F26" s="242" t="s">
        <v>1534</v>
      </c>
      <c r="G26" s="240" t="s">
        <v>1597</v>
      </c>
      <c r="H26" s="241" t="s">
        <v>1536</v>
      </c>
    </row>
    <row r="27" spans="1:8" ht="17.25" thickTop="1" thickBot="1" x14ac:dyDescent="0.3">
      <c r="A27" s="464"/>
      <c r="B27" s="466"/>
      <c r="C27" s="159" t="s">
        <v>1599</v>
      </c>
      <c r="D27" s="78" t="s">
        <v>1607</v>
      </c>
      <c r="E27" s="238" t="s">
        <v>1602</v>
      </c>
      <c r="F27" s="239" t="s">
        <v>1533</v>
      </c>
      <c r="G27" s="242" t="s">
        <v>1534</v>
      </c>
      <c r="H27" s="240" t="s">
        <v>1597</v>
      </c>
    </row>
    <row r="28" spans="1:8" ht="17.25" thickTop="1" thickBot="1" x14ac:dyDescent="0.3">
      <c r="A28" s="465"/>
      <c r="B28" s="462"/>
      <c r="C28" s="159" t="s">
        <v>1606</v>
      </c>
      <c r="D28" s="78" t="s">
        <v>1608</v>
      </c>
      <c r="E28" s="239" t="s">
        <v>1533</v>
      </c>
      <c r="F28" s="239" t="s">
        <v>1533</v>
      </c>
      <c r="G28" s="242" t="s">
        <v>1534</v>
      </c>
      <c r="H28" s="240" t="s">
        <v>1597</v>
      </c>
    </row>
    <row r="29" spans="1:8" ht="16.5" thickTop="1" x14ac:dyDescent="0.25"/>
    <row r="30" spans="1:8" ht="16.5" thickBot="1" x14ac:dyDescent="0.3"/>
    <row r="31" spans="1:8" ht="17.25" thickTop="1" thickBot="1" x14ac:dyDescent="0.3">
      <c r="A31" s="459" t="s">
        <v>1521</v>
      </c>
      <c r="B31" s="461" t="s">
        <v>1169</v>
      </c>
      <c r="C31" s="248" t="s">
        <v>1595</v>
      </c>
      <c r="D31" s="243" t="s">
        <v>1612</v>
      </c>
      <c r="E31" s="238" t="s">
        <v>1602</v>
      </c>
      <c r="F31" s="238" t="s">
        <v>1602</v>
      </c>
      <c r="G31" s="238" t="s">
        <v>1602</v>
      </c>
      <c r="H31" s="238" t="s">
        <v>1602</v>
      </c>
    </row>
    <row r="32" spans="1:8" ht="17.25" thickTop="1" thickBot="1" x14ac:dyDescent="0.3">
      <c r="A32" s="459"/>
      <c r="B32" s="462"/>
      <c r="C32" s="159" t="s">
        <v>2125</v>
      </c>
      <c r="D32" s="243">
        <v>12</v>
      </c>
      <c r="E32" s="238" t="s">
        <v>1602</v>
      </c>
      <c r="F32" s="242" t="s">
        <v>1534</v>
      </c>
      <c r="G32" s="240" t="s">
        <v>1597</v>
      </c>
      <c r="H32" s="241" t="s">
        <v>1536</v>
      </c>
    </row>
    <row r="33" spans="1:8" ht="17.25" thickTop="1" thickBot="1" x14ac:dyDescent="0.3">
      <c r="A33" s="459"/>
      <c r="B33" s="231"/>
      <c r="C33" s="244"/>
      <c r="D33" s="231"/>
      <c r="E33" s="232"/>
      <c r="F33" s="232"/>
      <c r="G33" s="232"/>
      <c r="H33" s="232"/>
    </row>
    <row r="34" spans="1:8" ht="17.25" thickTop="1" thickBot="1" x14ac:dyDescent="0.3">
      <c r="A34" s="459"/>
      <c r="B34" s="461" t="s">
        <v>1511</v>
      </c>
      <c r="C34" s="248" t="s">
        <v>1595</v>
      </c>
      <c r="D34" s="243" t="s">
        <v>1612</v>
      </c>
      <c r="E34" s="238" t="s">
        <v>1602</v>
      </c>
      <c r="F34" s="238" t="s">
        <v>1602</v>
      </c>
      <c r="G34" s="238" t="s">
        <v>1602</v>
      </c>
      <c r="H34" s="238" t="s">
        <v>1602</v>
      </c>
    </row>
    <row r="35" spans="1:8" ht="17.25" thickTop="1" thickBot="1" x14ac:dyDescent="0.3">
      <c r="A35" s="459"/>
      <c r="B35" s="462"/>
      <c r="C35" s="159" t="s">
        <v>2125</v>
      </c>
      <c r="D35" s="243">
        <v>12</v>
      </c>
      <c r="E35" s="238" t="s">
        <v>1602</v>
      </c>
      <c r="F35" s="242" t="s">
        <v>1534</v>
      </c>
      <c r="G35" s="240" t="s">
        <v>1597</v>
      </c>
      <c r="H35" s="241" t="s">
        <v>1536</v>
      </c>
    </row>
    <row r="36" spans="1:8" ht="17.25" thickTop="1" thickBot="1" x14ac:dyDescent="0.3"/>
    <row r="37" spans="1:8" ht="17.25" thickTop="1" thickBot="1" x14ac:dyDescent="0.3">
      <c r="A37" s="463" t="s">
        <v>1646</v>
      </c>
      <c r="B37" s="461" t="s">
        <v>1169</v>
      </c>
      <c r="C37" s="248" t="s">
        <v>1595</v>
      </c>
      <c r="D37" s="303" t="s">
        <v>1612</v>
      </c>
      <c r="E37" s="238" t="s">
        <v>1602</v>
      </c>
      <c r="F37" s="238" t="s">
        <v>1602</v>
      </c>
      <c r="G37" s="238" t="s">
        <v>1602</v>
      </c>
      <c r="H37" s="238" t="s">
        <v>1602</v>
      </c>
    </row>
    <row r="38" spans="1:8" ht="17.25" thickTop="1" thickBot="1" x14ac:dyDescent="0.3">
      <c r="A38" s="464"/>
      <c r="B38" s="466"/>
      <c r="C38" s="159" t="s">
        <v>2005</v>
      </c>
      <c r="D38" s="303" t="s">
        <v>2127</v>
      </c>
      <c r="E38" s="238" t="s">
        <v>1602</v>
      </c>
      <c r="F38" s="242" t="s">
        <v>1534</v>
      </c>
      <c r="G38" s="240" t="s">
        <v>1597</v>
      </c>
      <c r="H38" s="241" t="s">
        <v>1536</v>
      </c>
    </row>
    <row r="39" spans="1:8" ht="17.25" thickTop="1" thickBot="1" x14ac:dyDescent="0.3">
      <c r="A39" s="464"/>
      <c r="B39" s="466"/>
      <c r="C39" s="159" t="s">
        <v>2006</v>
      </c>
      <c r="D39" s="303" t="s">
        <v>2007</v>
      </c>
      <c r="E39" s="239" t="s">
        <v>1533</v>
      </c>
      <c r="F39" s="239" t="s">
        <v>1533</v>
      </c>
      <c r="G39" s="242" t="s">
        <v>1534</v>
      </c>
      <c r="H39" s="240" t="s">
        <v>1597</v>
      </c>
    </row>
    <row r="40" spans="1:8" ht="17.25" thickTop="1" thickBot="1" x14ac:dyDescent="0.3">
      <c r="A40" s="464"/>
      <c r="B40" s="244"/>
      <c r="C40" s="244"/>
      <c r="D40" s="231"/>
      <c r="E40" s="232"/>
      <c r="F40" s="232"/>
      <c r="G40" s="232"/>
      <c r="H40" s="232"/>
    </row>
    <row r="41" spans="1:8" ht="17.25" thickTop="1" thickBot="1" x14ac:dyDescent="0.3">
      <c r="A41" s="464"/>
      <c r="B41" s="461" t="s">
        <v>2008</v>
      </c>
      <c r="C41" s="248" t="s">
        <v>1595</v>
      </c>
      <c r="D41" s="303" t="s">
        <v>1612</v>
      </c>
      <c r="E41" s="238" t="s">
        <v>1602</v>
      </c>
      <c r="F41" s="238" t="s">
        <v>1602</v>
      </c>
      <c r="G41" s="238" t="s">
        <v>1602</v>
      </c>
      <c r="H41" s="238" t="s">
        <v>1602</v>
      </c>
    </row>
    <row r="42" spans="1:8" ht="17.25" thickTop="1" thickBot="1" x14ac:dyDescent="0.3">
      <c r="A42" s="464"/>
      <c r="B42" s="466"/>
      <c r="C42" s="159" t="s">
        <v>2009</v>
      </c>
      <c r="D42" s="303" t="s">
        <v>2010</v>
      </c>
      <c r="E42" s="238" t="s">
        <v>1602</v>
      </c>
      <c r="F42" s="239" t="s">
        <v>1533</v>
      </c>
      <c r="G42" s="242" t="s">
        <v>1534</v>
      </c>
      <c r="H42" s="240" t="s">
        <v>1597</v>
      </c>
    </row>
    <row r="43" spans="1:8" ht="17.25" thickTop="1" thickBot="1" x14ac:dyDescent="0.3">
      <c r="A43" s="464"/>
      <c r="B43" s="466"/>
      <c r="C43" s="159" t="s">
        <v>2011</v>
      </c>
      <c r="D43" s="303" t="s">
        <v>2012</v>
      </c>
      <c r="E43" s="238" t="s">
        <v>1602</v>
      </c>
      <c r="F43" s="242" t="s">
        <v>1534</v>
      </c>
      <c r="G43" s="240" t="s">
        <v>1597</v>
      </c>
      <c r="H43" s="241" t="s">
        <v>1536</v>
      </c>
    </row>
    <row r="44" spans="1:8" ht="17.25" thickTop="1" thickBot="1" x14ac:dyDescent="0.3">
      <c r="A44" s="465"/>
      <c r="B44" s="462"/>
      <c r="C44" s="159" t="s">
        <v>2013</v>
      </c>
      <c r="D44" s="303" t="s">
        <v>2014</v>
      </c>
      <c r="E44" s="239" t="s">
        <v>1533</v>
      </c>
      <c r="F44" s="239" t="s">
        <v>1533</v>
      </c>
      <c r="G44" s="242" t="s">
        <v>1534</v>
      </c>
      <c r="H44" s="240" t="s">
        <v>1597</v>
      </c>
    </row>
    <row r="45" spans="1:8" ht="17.25" thickTop="1" thickBot="1" x14ac:dyDescent="0.3"/>
    <row r="46" spans="1:8" ht="17.25" thickTop="1" thickBot="1" x14ac:dyDescent="0.3">
      <c r="A46" s="463" t="s">
        <v>1980</v>
      </c>
      <c r="B46" s="461" t="s">
        <v>2128</v>
      </c>
      <c r="C46" s="248" t="s">
        <v>1595</v>
      </c>
      <c r="D46" s="344" t="s">
        <v>1612</v>
      </c>
      <c r="E46" s="333" t="s">
        <v>1602</v>
      </c>
      <c r="F46" s="238" t="s">
        <v>1602</v>
      </c>
      <c r="G46" s="238" t="s">
        <v>1602</v>
      </c>
      <c r="H46" s="238" t="s">
        <v>1602</v>
      </c>
    </row>
    <row r="47" spans="1:8" ht="17.25" thickTop="1" thickBot="1" x14ac:dyDescent="0.3">
      <c r="A47" s="465"/>
      <c r="B47" s="462"/>
      <c r="C47" s="159" t="s">
        <v>2005</v>
      </c>
      <c r="D47" s="314" t="s">
        <v>2129</v>
      </c>
      <c r="E47" s="333" t="s">
        <v>1602</v>
      </c>
      <c r="F47" s="239" t="s">
        <v>1533</v>
      </c>
      <c r="G47" s="242" t="s">
        <v>1534</v>
      </c>
      <c r="H47" s="240" t="s">
        <v>1597</v>
      </c>
    </row>
    <row r="48" spans="1:8" ht="17.25" thickTop="1" thickBot="1" x14ac:dyDescent="0.3"/>
    <row r="49" spans="1:8" ht="17.25" thickTop="1" thickBot="1" x14ac:dyDescent="0.3">
      <c r="A49" s="459" t="s">
        <v>2110</v>
      </c>
      <c r="B49" s="460" t="s">
        <v>2128</v>
      </c>
      <c r="C49" s="248" t="s">
        <v>1595</v>
      </c>
      <c r="D49" s="341" t="s">
        <v>1612</v>
      </c>
      <c r="E49" s="333" t="s">
        <v>1602</v>
      </c>
      <c r="F49" s="238" t="s">
        <v>1602</v>
      </c>
      <c r="G49" s="238" t="s">
        <v>1602</v>
      </c>
      <c r="H49" s="238" t="s">
        <v>1602</v>
      </c>
    </row>
    <row r="50" spans="1:8" ht="17.25" thickTop="1" thickBot="1" x14ac:dyDescent="0.3">
      <c r="A50" s="459"/>
      <c r="B50" s="460"/>
      <c r="C50" s="159" t="s">
        <v>2005</v>
      </c>
      <c r="D50" s="344" t="s">
        <v>2196</v>
      </c>
      <c r="E50" s="333" t="s">
        <v>1602</v>
      </c>
      <c r="F50" s="239" t="s">
        <v>1533</v>
      </c>
      <c r="G50" s="242" t="s">
        <v>1534</v>
      </c>
      <c r="H50" s="240" t="s">
        <v>1597</v>
      </c>
    </row>
    <row r="51" spans="1:8" ht="17.25" thickTop="1" thickBot="1" x14ac:dyDescent="0.3">
      <c r="A51" s="459"/>
      <c r="B51" s="460"/>
      <c r="C51" s="159" t="s">
        <v>2121</v>
      </c>
      <c r="D51" s="341">
        <v>17</v>
      </c>
      <c r="E51" s="334" t="s">
        <v>1533</v>
      </c>
      <c r="F51" s="239" t="s">
        <v>1533</v>
      </c>
      <c r="G51" s="242" t="s">
        <v>1534</v>
      </c>
      <c r="H51" s="240" t="s">
        <v>1597</v>
      </c>
    </row>
    <row r="52" spans="1:8" ht="16.5" thickTop="1" x14ac:dyDescent="0.25"/>
  </sheetData>
  <mergeCells count="20">
    <mergeCell ref="B16:B17"/>
    <mergeCell ref="B20:B23"/>
    <mergeCell ref="B25:B28"/>
    <mergeCell ref="A4:A10"/>
    <mergeCell ref="E1:H1"/>
    <mergeCell ref="A13:A17"/>
    <mergeCell ref="A20:A28"/>
    <mergeCell ref="B4:B6"/>
    <mergeCell ref="B8:B10"/>
    <mergeCell ref="B13:B14"/>
    <mergeCell ref="A49:A51"/>
    <mergeCell ref="B49:B51"/>
    <mergeCell ref="A31:A35"/>
    <mergeCell ref="B31:B32"/>
    <mergeCell ref="B34:B35"/>
    <mergeCell ref="A37:A44"/>
    <mergeCell ref="B37:B39"/>
    <mergeCell ref="B41:B44"/>
    <mergeCell ref="A46:A47"/>
    <mergeCell ref="B46:B4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2017-05-16T16:42:23Z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