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Document\SpecificheIndicatori\"/>
    </mc:Choice>
  </mc:AlternateContent>
  <bookViews>
    <workbookView xWindow="0" yWindow="465" windowWidth="31995" windowHeight="16275" tabRatio="918" activeTab="4"/>
  </bookViews>
  <sheets>
    <sheet name="Legenda" sheetId="20" r:id="rId1"/>
    <sheet name="Indicatori High_priority" sheetId="22" r:id="rId2"/>
    <sheet name="Indicatori Statistici" sheetId="1" r:id="rId3"/>
    <sheet name="Indicatori Qualitativi" sheetId="36" r:id="rId4"/>
    <sheet name="Indicatore Simulativi" sheetId="15" r:id="rId5"/>
    <sheet name="Indicatori Tecnici" sheetId="38" r:id="rId6"/>
    <sheet name="IND_CANCELLATI" sheetId="24" r:id="rId7"/>
    <sheet name="BR" sheetId="30" r:id="rId8"/>
    <sheet name="Decision_List" sheetId="31" r:id="rId9"/>
    <sheet name="Matrix" sheetId="32" r:id="rId10"/>
    <sheet name="Eccezioni" sheetId="35" r:id="rId11"/>
  </sheets>
  <definedNames>
    <definedName name="_xlnm._FilterDatabase" localSheetId="8" hidden="1">Decision_List!$A$3:$A$15</definedName>
    <definedName name="_xlnm._FilterDatabase" localSheetId="10" hidden="1">Eccezioni!$A$11</definedName>
    <definedName name="_xlnm._FilterDatabase" localSheetId="4" hidden="1">'Indicatore Simulativi'!$A$2:$AM$54</definedName>
    <definedName name="_xlnm._FilterDatabase" localSheetId="1" hidden="1">'Indicatori High_priority'!$A$2:$AN$23</definedName>
    <definedName name="_xlnm._FilterDatabase" localSheetId="3" hidden="1">'Indicatori Qualitativi'!$A$2:$AN$2</definedName>
    <definedName name="_xlnm._FilterDatabase" localSheetId="2" hidden="1">'Indicatori Statistici'!$A$2:$AO$33</definedName>
    <definedName name="_xlnm._FilterDatabase" localSheetId="5" hidden="1">'Indicatori Tecnici'!$A$2:$AP$2</definedName>
    <definedName name="_xlnm.Criteria" localSheetId="10">Eccezioni!$A$3:$O$8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15" l="1"/>
  <c r="B24" i="1" l="1"/>
  <c r="R3" i="20" l="1"/>
  <c r="R13" i="20" s="1"/>
  <c r="R4" i="20"/>
  <c r="R14" i="20" s="1"/>
  <c r="R5" i="20"/>
  <c r="R15" i="20" s="1"/>
  <c r="R2" i="20"/>
  <c r="R12" i="20" s="1"/>
  <c r="Q5" i="20"/>
  <c r="Q4" i="20"/>
  <c r="Q14" i="20" s="1"/>
  <c r="Q3" i="20"/>
  <c r="Q13" i="20" s="1"/>
  <c r="Q2" i="20"/>
  <c r="Q12" i="20" s="1"/>
  <c r="P3" i="20"/>
  <c r="P4" i="20"/>
  <c r="P5" i="20"/>
  <c r="P15" i="20" s="1"/>
  <c r="P2" i="20"/>
  <c r="P12" i="20" s="1"/>
  <c r="P13" i="20"/>
  <c r="P14" i="20"/>
  <c r="Q15" i="20"/>
  <c r="Q4" i="22"/>
  <c r="Q5" i="22"/>
  <c r="Q6" i="22"/>
  <c r="Q7" i="22"/>
  <c r="Q8" i="22"/>
  <c r="Q9" i="22"/>
  <c r="Q11" i="22"/>
  <c r="Q12" i="22"/>
  <c r="Q13" i="22"/>
  <c r="Q16" i="22"/>
  <c r="Q17" i="22"/>
  <c r="Q18" i="22"/>
  <c r="Q19" i="22"/>
  <c r="Q20" i="22"/>
  <c r="Q22" i="22"/>
  <c r="Q23" i="22"/>
  <c r="Q3" i="22"/>
  <c r="O2" i="20" l="1"/>
  <c r="O12" i="20" s="1"/>
  <c r="O3" i="20"/>
  <c r="O13" i="20" s="1"/>
  <c r="O5" i="20"/>
  <c r="O15" i="20" s="1"/>
  <c r="O4" i="20"/>
  <c r="O14" i="20" s="1"/>
  <c r="Q16" i="20"/>
  <c r="R16" i="20"/>
  <c r="P16" i="20"/>
  <c r="B18" i="36"/>
  <c r="O16" i="20" l="1"/>
  <c r="C5" i="36"/>
  <c r="C6" i="36" s="1"/>
  <c r="C7" i="36" s="1"/>
  <c r="C8" i="36" l="1"/>
  <c r="C9" i="36" s="1"/>
  <c r="C10" i="36" s="1"/>
  <c r="B7" i="36"/>
  <c r="B17" i="36"/>
  <c r="B16" i="36"/>
  <c r="B15" i="36"/>
  <c r="B14" i="36"/>
  <c r="B19" i="36"/>
  <c r="B13" i="36"/>
  <c r="B12" i="36"/>
  <c r="B11" i="36"/>
  <c r="B10" i="36"/>
  <c r="B6" i="36"/>
  <c r="B5" i="36"/>
  <c r="B4" i="36"/>
  <c r="B3" i="36"/>
  <c r="B8" i="36" l="1"/>
  <c r="B9" i="36"/>
  <c r="B30" i="15"/>
  <c r="B28" i="15"/>
  <c r="B20" i="15"/>
  <c r="B13" i="15"/>
  <c r="B12" i="15"/>
  <c r="B5" i="15"/>
  <c r="B3" i="15"/>
  <c r="C25" i="1"/>
  <c r="C26" i="1" s="1"/>
  <c r="C27" i="1" s="1"/>
  <c r="C18" i="1"/>
  <c r="C19" i="1" s="1"/>
  <c r="C20" i="1" s="1"/>
  <c r="C21" i="1" s="1"/>
  <c r="B17" i="1"/>
  <c r="C28" i="1" l="1"/>
  <c r="C29" i="1" s="1"/>
  <c r="C30" i="1" s="1"/>
  <c r="C31" i="1" s="1"/>
  <c r="C32" i="1" s="1"/>
  <c r="C33" i="1" s="1"/>
  <c r="B27" i="1"/>
  <c r="C6" i="15"/>
  <c r="C21" i="15"/>
  <c r="C4" i="15"/>
  <c r="B4" i="15" s="1"/>
  <c r="C29" i="15"/>
  <c r="B29" i="15" s="1"/>
  <c r="C31" i="15"/>
  <c r="C7" i="15" l="1"/>
  <c r="B6" i="15"/>
  <c r="C22" i="15"/>
  <c r="B21" i="15"/>
  <c r="C32" i="15"/>
  <c r="B32" i="15" s="1"/>
  <c r="B31" i="15"/>
  <c r="C23" i="15" l="1"/>
  <c r="B22" i="15"/>
  <c r="C8" i="15"/>
  <c r="B7" i="15"/>
  <c r="C33" i="15"/>
  <c r="C9" i="15" l="1"/>
  <c r="B8" i="15"/>
  <c r="C24" i="15"/>
  <c r="B23" i="15"/>
  <c r="C34" i="15"/>
  <c r="B34" i="15" s="1"/>
  <c r="B33" i="15"/>
  <c r="C25" i="15" l="1"/>
  <c r="B24" i="15"/>
  <c r="C10" i="15"/>
  <c r="B9" i="15"/>
  <c r="C35" i="15"/>
  <c r="B14" i="1"/>
  <c r="C14" i="15" l="1"/>
  <c r="B10" i="15"/>
  <c r="C26" i="15"/>
  <c r="B25" i="15"/>
  <c r="C36" i="15"/>
  <c r="B35" i="15"/>
  <c r="B19" i="1"/>
  <c r="B18" i="1"/>
  <c r="B8" i="1"/>
  <c r="C27" i="15" l="1"/>
  <c r="B27" i="15" s="1"/>
  <c r="B26" i="15"/>
  <c r="C15" i="15"/>
  <c r="B14" i="15"/>
  <c r="C37" i="15"/>
  <c r="B36" i="15"/>
  <c r="B21" i="1"/>
  <c r="B20" i="1"/>
  <c r="C16" i="15" l="1"/>
  <c r="B15" i="15"/>
  <c r="C38" i="15"/>
  <c r="B37" i="15"/>
  <c r="B3" i="1"/>
  <c r="C17" i="15" l="1"/>
  <c r="B16" i="15"/>
  <c r="C39" i="15"/>
  <c r="C40" i="15" s="1"/>
  <c r="C41" i="15" s="1"/>
  <c r="C42" i="15" s="1"/>
  <c r="C43" i="15" s="1"/>
  <c r="C44" i="15" s="1"/>
  <c r="C45" i="15" s="1"/>
  <c r="C46" i="15" s="1"/>
  <c r="C47" i="15" s="1"/>
  <c r="C48" i="15" s="1"/>
  <c r="C49" i="15" s="1"/>
  <c r="C50" i="15" s="1"/>
  <c r="C51" i="15" s="1"/>
  <c r="C52" i="15" s="1"/>
  <c r="C53" i="15" s="1"/>
  <c r="C54" i="15" s="1"/>
  <c r="B54" i="15" s="1"/>
  <c r="B38" i="15"/>
  <c r="C18" i="15" l="1"/>
  <c r="B17" i="15"/>
  <c r="B39" i="15"/>
  <c r="B23" i="1"/>
  <c r="C19" i="15" l="1"/>
  <c r="B19" i="15" s="1"/>
  <c r="B18" i="15"/>
  <c r="B40" i="15"/>
  <c r="B22" i="1"/>
  <c r="B41" i="15" l="1"/>
  <c r="C13" i="1"/>
  <c r="C6" i="1"/>
  <c r="B42" i="15" l="1"/>
  <c r="B43" i="15" l="1"/>
  <c r="B25" i="1"/>
  <c r="B44" i="15" l="1"/>
  <c r="B26" i="1"/>
  <c r="B45" i="15" l="1"/>
  <c r="B46" i="15" l="1"/>
  <c r="B28" i="1"/>
  <c r="B47" i="15" l="1"/>
  <c r="B29" i="1"/>
  <c r="B48" i="15" l="1"/>
  <c r="B30" i="1"/>
  <c r="B49" i="15" l="1"/>
  <c r="B31" i="1"/>
  <c r="B50" i="15" l="1"/>
  <c r="B33" i="1"/>
  <c r="B32" i="1"/>
  <c r="B51" i="15" l="1"/>
  <c r="B21" i="22"/>
  <c r="B22" i="22"/>
  <c r="C23" i="22"/>
  <c r="B6" i="24"/>
  <c r="B5" i="24"/>
  <c r="B4" i="24"/>
  <c r="B17" i="22"/>
  <c r="B18" i="22"/>
  <c r="B19" i="22"/>
  <c r="B20" i="22"/>
  <c r="B52" i="15" l="1"/>
  <c r="B3" i="22"/>
  <c r="B23" i="22"/>
  <c r="C4" i="1"/>
  <c r="B4" i="1" s="1"/>
  <c r="B53" i="15" l="1"/>
  <c r="B4" i="22"/>
  <c r="C5" i="22"/>
  <c r="B5" i="22" l="1"/>
  <c r="B13" i="1" l="1"/>
  <c r="B12" i="1" l="1"/>
  <c r="C7" i="22"/>
  <c r="B6" i="22"/>
  <c r="B7" i="22" l="1"/>
  <c r="C8" i="22"/>
  <c r="B7" i="1" l="1"/>
  <c r="B8" i="22"/>
  <c r="C9" i="22"/>
  <c r="B5" i="1" l="1"/>
  <c r="B9" i="22"/>
  <c r="C10" i="22"/>
  <c r="C11" i="22" s="1"/>
  <c r="B6" i="1" l="1"/>
  <c r="B10" i="22"/>
  <c r="B11" i="22"/>
  <c r="C13" i="22" l="1"/>
  <c r="B12" i="22"/>
  <c r="C14" i="22" l="1"/>
  <c r="B13" i="22"/>
  <c r="B16" i="1" l="1"/>
  <c r="C15" i="22"/>
  <c r="B14" i="22"/>
  <c r="B15" i="22" l="1"/>
  <c r="B16" i="22" l="1"/>
  <c r="C10" i="1"/>
  <c r="C11" i="1" l="1"/>
  <c r="B10" i="1"/>
  <c r="B11" i="1" l="1"/>
  <c r="B9" i="1"/>
  <c r="B15" i="1"/>
</calcChain>
</file>

<file path=xl/sharedStrings.xml><?xml version="1.0" encoding="utf-8"?>
<sst xmlns="http://schemas.openxmlformats.org/spreadsheetml/2006/main" count="2958" uniqueCount="915">
  <si>
    <t>BRB Requirement</t>
  </si>
  <si>
    <t>Result type</t>
  </si>
  <si>
    <t>Customer Table Fields</t>
  </si>
  <si>
    <t>Details about the calculation:</t>
  </si>
  <si>
    <t>N</t>
  </si>
  <si>
    <t>Elementary Variables</t>
  </si>
  <si>
    <t>Prog</t>
  </si>
  <si>
    <t>Test sviluppo (Y/N)</t>
  </si>
  <si>
    <t>Test funzionale (OK/KO/n.a.)</t>
  </si>
  <si>
    <t>Elaborato (Y/N/n.a.)</t>
  </si>
  <si>
    <t>Y</t>
  </si>
  <si>
    <t>Note</t>
  </si>
  <si>
    <t>DEN &gt; 0</t>
  </si>
  <si>
    <t>DEN = 0</t>
  </si>
  <si>
    <t>DEN &lt; 0</t>
  </si>
  <si>
    <t>Flag necessario gestione forma indeterminata</t>
  </si>
  <si>
    <t xml:space="preserve">NUM &gt; 0 </t>
  </si>
  <si>
    <t>NUM = 0</t>
  </si>
  <si>
    <t>NUM &lt; 0</t>
  </si>
  <si>
    <t>NUM/DEN</t>
  </si>
  <si>
    <t>se REGULAMENTARY_SEGMENT = Corporate</t>
  </si>
  <si>
    <t>Gestione outlier e taglio code</t>
  </si>
  <si>
    <t>Valore minimo di taglio</t>
  </si>
  <si>
    <t>Valore massimo di taglio</t>
  </si>
  <si>
    <t>REQB15</t>
  </si>
  <si>
    <t>where COD_PD = "550600"</t>
  </si>
  <si>
    <t>where COD_PD = "550400"</t>
  </si>
  <si>
    <t>mean(IMP_ACCORDATO_OPER)</t>
  </si>
  <si>
    <t>-</t>
  </si>
  <si>
    <t>mean(IMP_UTILIZZATO)</t>
  </si>
  <si>
    <t>max(NUM_GIORNI_SCONFINO)</t>
  </si>
  <si>
    <t>NUMERATORE</t>
  </si>
  <si>
    <t>DENOMINATORE</t>
  </si>
  <si>
    <t>Note integrative</t>
  </si>
  <si>
    <t>CR ad alzo zero</t>
  </si>
  <si>
    <t>XRA</t>
  </si>
  <si>
    <t>where COD_PD in ("550200", "550400", "550600", "551000")</t>
  </si>
  <si>
    <t>se DEN = Missing THEN ERROR
se IND &lt; 0 THEN ERRORE</t>
  </si>
  <si>
    <t>ERROR</t>
  </si>
  <si>
    <t>REQB6</t>
  </si>
  <si>
    <t xml:space="preserve"> (importo a sofferenza SISTEMA – importo a sofferenza GRUPPO ISP)</t>
  </si>
  <si>
    <t>MAX(accordato operativo totale, utilizzato totale)</t>
  </si>
  <si>
    <t>*importo a sofferenza SISTEMA 
*importo a sofferenza GRUPPO ISP
*accordato operativo totale
*utilizzato totale</t>
  </si>
  <si>
    <t>Eligibility Requirements</t>
  </si>
  <si>
    <t>Source</t>
  </si>
  <si>
    <t xml:space="preserve">Triqqer AQR </t>
  </si>
  <si>
    <t>REQB2</t>
  </si>
  <si>
    <t>CRR Default</t>
  </si>
  <si>
    <t>Past Due</t>
  </si>
  <si>
    <t>Forborne NPE</t>
  </si>
  <si>
    <t>Flag (1 o 0) 
CHAR(1)</t>
  </si>
  <si>
    <t>SAG and XRA</t>
  </si>
  <si>
    <t>Flag (1 o 0)
CHAR(1)</t>
  </si>
  <si>
    <t>SAG and Forborne</t>
  </si>
  <si>
    <t>Adverse Events / Map Group</t>
  </si>
  <si>
    <t>“Cruscotto/MOPLE” and SAG</t>
  </si>
  <si>
    <t xml:space="preserve">“DataMart Centrale Rischi” DWR </t>
  </si>
  <si>
    <t>ISDA_CREDIT_EVENT_DECLARED_CDS</t>
  </si>
  <si>
    <t>Debtor has filed bankruptcy application</t>
  </si>
  <si>
    <t xml:space="preserve"> -</t>
  </si>
  <si>
    <t>ISDA Credit Event declared</t>
  </si>
  <si>
    <t>Past due public creditors / employees</t>
  </si>
  <si>
    <t>Collateral Value Decrease</t>
  </si>
  <si>
    <t>Delta Cashflow</t>
  </si>
  <si>
    <t>Covenant Breach</t>
  </si>
  <si>
    <t xml:space="preserve">n.a </t>
  </si>
  <si>
    <t>NUM =blank</t>
  </si>
  <si>
    <t>NUM = blank</t>
  </si>
  <si>
    <t>DEN = blank</t>
  </si>
  <si>
    <t>EWS Web</t>
  </si>
  <si>
    <t>CONVN0</t>
  </si>
  <si>
    <t>Modulo</t>
  </si>
  <si>
    <t>High Priority</t>
  </si>
  <si>
    <t>COR</t>
  </si>
  <si>
    <t>BAN</t>
  </si>
  <si>
    <t>NBF</t>
  </si>
  <si>
    <t>OTH</t>
  </si>
  <si>
    <t>EPU</t>
  </si>
  <si>
    <t>Gravi fenomeni gestione personale (specificare in modo accurato l'ambito di riferimento, che dovrà essere limitato a situazioni di gravità estrema, quali:  licenziamento collettivo/mobilità, Cassa Integrazione Straordinaria)</t>
  </si>
  <si>
    <t>Protesto cambiale o assegni d'iniziativa nostra Banca e banche terze</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</si>
  <si>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</si>
  <si>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</si>
  <si>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</si>
  <si>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</si>
  <si>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Debiti scaduti di importo significativo nei confronti di Enti pubblici (emissione di cartelle esattoriali di importo significativo)</t>
  </si>
  <si>
    <t>Avvio di procedura concorsuale per una società afferente al medesimo gruppo economico del debitore - sopra soglia</t>
  </si>
  <si>
    <t>JD_PROTEST_INT</t>
  </si>
  <si>
    <t>JD_CONCOR_RICH</t>
  </si>
  <si>
    <t>JD_ACC_RISTRUT</t>
  </si>
  <si>
    <t>JD_CONCOR_AVVI</t>
  </si>
  <si>
    <t>Gravi fenomeni gestione personale</t>
  </si>
  <si>
    <t>Coinvolgimento in reati gravi con conseguenze economiche e giudiziali</t>
  </si>
  <si>
    <t>Richiesta ammissione ad una procedura concorsuale per il debitore</t>
  </si>
  <si>
    <t>Deposito/Pubblicazione di accordo ristrutturazione per liquidazione</t>
  </si>
  <si>
    <t>Debiti scaduti di importo significativo nei confronti di Enti pubblici</t>
  </si>
  <si>
    <t>Avvio di procedura concorsuale per una società del gruppo</t>
  </si>
  <si>
    <t>REQB9</t>
  </si>
  <si>
    <t>REQB10</t>
  </si>
  <si>
    <t>Judgemental</t>
  </si>
  <si>
    <t>Script Indicatoree</t>
  </si>
  <si>
    <t>Indicatore</t>
  </si>
  <si>
    <t>Script Indicatore</t>
  </si>
  <si>
    <t>Frequenza aggiornamento</t>
  </si>
  <si>
    <t>n.a.</t>
  </si>
  <si>
    <t>Numerico
Decimal(18,6)</t>
  </si>
  <si>
    <t>Indicazione dello stato di Default (CRR Default)</t>
  </si>
  <si>
    <t>Mensile</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</si>
  <si>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</si>
  <si>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</si>
  <si>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Settimanale</t>
  </si>
  <si>
    <t>Protesto di cambiali o di assegni</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</si>
  <si>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</si>
  <si>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t>
  </si>
  <si>
    <t>Proposta di sistemazione delle esposizioni mediante soluzione a saldo e stralcio .
Il campo assume valore 1, se l’SNDG ha una Delibera di tipo Saldo e Stralcio (valori T2 e T3) in stato Confermato (CO)</t>
  </si>
  <si>
    <t>Qualitativo</t>
  </si>
  <si>
    <t>Segnalazione a sofferenze nella Centrale dei Rischi, se di importi congrui</t>
  </si>
  <si>
    <t xml:space="preserve">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 
L’indicatore è la Ratio Segnalazione a sofferenze dove:
Numeratore: (importo a sofferenza SISTEMA – importo a sofferenza GRUPPO ISP)
Denominatore: MAX(accordato operativo totale, utilizzato totale) 
</t>
  </si>
  <si>
    <t>REQB5</t>
  </si>
  <si>
    <t>Inadempimenti rispetto agli obblighi di pagamento dei titoli di debito emessi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</si>
  <si>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</si>
  <si>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</si>
  <si>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</si>
  <si>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Deposito/pubblicazione di accordo di ristrutturazione con intento liquidatorio</t>
  </si>
  <si>
    <t>Deposito/pubblicazione di accordo di ristrutturazione con intento liquidatorio ai sensi dell’art. 182/bis L.F</t>
  </si>
  <si>
    <t>Per il singolo SNDG viene riportato il valore 1, se si verifica la presenza nel flusso NOPG "notizie pregiudizievoli" (aggiornato con frequenza settimanale) dell’evento pregiudizievole "AN" ovvero "Altre Segnalazioni Nuova Procedura Concorsuale".</t>
  </si>
  <si>
    <t>Segnalazione a sofferenze nel gruppo bancario, se di importi congrui</t>
  </si>
  <si>
    <t xml:space="preserve">Segnalazione a sofferenze (obbligato e non in qualità di garante) nel gruppo bancario, se di importi congrui (IRIS FATAL). 
Per la controparte oggetto delle valutazioni, per calcolare tale indicatore devono essere considerate le sofferenze su altri istituti del Sistema in ambito segnalazione centrale rischi. 
L’indicatore è la Ratio Segnalazione a sofferenze dove:
Numeratore: (importo a sofferenza SISTEMA – importo a sofferenza GRUPPO ISP)
Denominatore: MAX(accordato operativo GRUPPO ISP, utilizzato GRUPPO ISP) </t>
  </si>
  <si>
    <t>NON_PERFORMING_LOANS_SYSTEM
NON_PERFORMING_LOANS_GROUP
CREDIT_FACILITY_TOT_GRP
CREDIT_USED_TOT_GRP</t>
  </si>
  <si>
    <t>Indicazione della presenza di past due verso l'amministrazione pubblica</t>
  </si>
  <si>
    <t>Indicazione di futuri flussi di cassa in decremento</t>
  </si>
  <si>
    <t>Indicazione di Collateral Value in decremento</t>
  </si>
  <si>
    <t>Indicatore 16 - Protesto cambiale o assegni d'iniziativa nostra Banca e banche terze</t>
  </si>
  <si>
    <t>Indicatore 23 - Avvio di procedura concorsuale per una società del gruppo</t>
  </si>
  <si>
    <t>Indicatore 33 - Segnalazione a sofferenze nel gruppo bancario, se di importi congrui</t>
  </si>
  <si>
    <t>Test SIT (Y/N)</t>
  </si>
  <si>
    <t>formula tmp caricata in sviluppo</t>
  </si>
  <si>
    <t>NUM = NULL</t>
  </si>
  <si>
    <t>DEN = NULL</t>
  </si>
  <si>
    <t>DEN = n</t>
  </si>
  <si>
    <t>NUM &gt; 0</t>
  </si>
  <si>
    <t xml:space="preserve"> NUM = 0</t>
  </si>
  <si>
    <t>Codice Errore</t>
  </si>
  <si>
    <t>Incrocio Assegni bancari</t>
  </si>
  <si>
    <t>Coinvolgimento famigliari in reati gravi</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</si>
  <si>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</si>
  <si>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</si>
  <si>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Note SVIL</t>
  </si>
  <si>
    <t>Note SIT</t>
  </si>
  <si>
    <t>SVIL</t>
  </si>
  <si>
    <t>SIT</t>
  </si>
  <si>
    <t>indicatori riciclati</t>
  </si>
  <si>
    <t>In presenza di un COVENANT ROTTI NON ANCORA SANATI, quindi in stato di situazione non risolta, l'indicatore assume, in caso di mancata delibera di autorizzazione, il valore in giorni della distanza tra la data di calcolo (SYSDATE) e la la data di rottura del covenant.</t>
  </si>
  <si>
    <t>Covenant non rispettato e non sanato</t>
  </si>
  <si>
    <t>Numerico
Decimal(10,0)</t>
  </si>
  <si>
    <t>Per il singolo SNDG viene riportato il valore 1, se si verifica la presenza di un covenant non rispettato e non sanato</t>
  </si>
  <si>
    <t>NOTE</t>
  </si>
  <si>
    <t>LOGICA</t>
  </si>
  <si>
    <t>BR mancanti</t>
  </si>
  <si>
    <t>BR eliminate</t>
  </si>
  <si>
    <t>Score di riferimento</t>
  </si>
  <si>
    <t>Regola di attribuzione semaforo</t>
  </si>
  <si>
    <t>Semaforo CR_XRA</t>
  </si>
  <si>
    <t>ASSE X</t>
  </si>
  <si>
    <t>VERDE</t>
  </si>
  <si>
    <t>GIALLO</t>
  </si>
  <si>
    <t>ARANCIONE</t>
  </si>
  <si>
    <t>ROSSO</t>
  </si>
  <si>
    <t>ASSE Y</t>
  </si>
  <si>
    <t>ALL</t>
  </si>
  <si>
    <t>W01</t>
  </si>
  <si>
    <t>W02</t>
  </si>
  <si>
    <t>ECCEZIONE 1</t>
  </si>
  <si>
    <t>CODICE</t>
  </si>
  <si>
    <t>S01</t>
  </si>
  <si>
    <t>S10</t>
  </si>
  <si>
    <t>S20</t>
  </si>
  <si>
    <t>S30</t>
  </si>
  <si>
    <t>COLORE</t>
  </si>
  <si>
    <t>VISUALIZZAZIONE RANGE APP</t>
  </si>
  <si>
    <t>Numerico
Decimal(18,3)</t>
  </si>
  <si>
    <t>BR usate</t>
  </si>
  <si>
    <t>BUSINESS RULES</t>
  </si>
  <si>
    <t>AFI</t>
  </si>
  <si>
    <t>Bilancio Familiare</t>
  </si>
  <si>
    <t xml:space="preserve">XRA_NOSCONF_CONT_L3M </t>
  </si>
  <si>
    <t>AFI_MEAN_NOSC_L3M</t>
  </si>
  <si>
    <t>BILFAM_TEC_L3M</t>
  </si>
  <si>
    <t>BILFAM_RAT_TEC_L3M</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</si>
  <si>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</si>
  <si>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Media trimestrale del valore delle AFI calcolate escludendo lo sconfino su C/C</t>
  </si>
  <si>
    <t>Rapporto tra la media trimestrale delle rate e la media trimestrale del totale entrate correnti</t>
  </si>
  <si>
    <t>IMP_UTILIZZATO ultimo mese /
IMP_ACCORDATO_OPER ultimo mese</t>
  </si>
  <si>
    <t>mean(-IMP_UC10_PAG_RAFI)</t>
  </si>
  <si>
    <t>mean(IMP_UTILIZZATO) /
mean(IMP_ACCORDATO_OPER)</t>
  </si>
  <si>
    <t>ERRORE se &lt; 0</t>
  </si>
  <si>
    <t>ERRORE per valori differenti da 0 o 1</t>
  </si>
  <si>
    <t>Forme indeterminate per il calcolo del numeratore:
- NUM &gt; 0 AND DEN &gt; 0 then NUM/DEN;
- NUM &gt; 0 AND DEN = 0 then 1000000;
- NUM = 0 AND NUM = 0 then 0
- NUM &lt; 0 OR DEN &lt; 0 then ERRORE;
Forme indeterminate per il calcolo del denominatore:
- NUM &gt; 0 AND DEN &gt; 0 then NUM/DEN;
- NUM &gt; 0 AND DEN = 0 then 1000000;
- NUM = 0 AND NUM = 0 then 0
- NUM &lt; 0 OR DEN &lt; 0 then ERRORE;</t>
  </si>
  <si>
    <t>XRA_MEANMISS_NUM_GG_L3M</t>
  </si>
  <si>
    <t>XRA_MAX_SCONF_L3M</t>
  </si>
  <si>
    <t>XRA_MAX_NUM_GG_L3M</t>
  </si>
  <si>
    <t>XRA_MEAN_SCONF_UTI_L3M</t>
  </si>
  <si>
    <t>XRA_MEANMISS_SCONF_UTI_L3M</t>
  </si>
  <si>
    <t>XRA_MAX_SCONF_UTI_L3M</t>
  </si>
  <si>
    <t>XRA_SCONF_L1M</t>
  </si>
  <si>
    <t>XRA_SCONF_UTI_L1M</t>
  </si>
  <si>
    <t>AFI_MEAN_SCONF_L3M</t>
  </si>
  <si>
    <t>CR0_MR_L3M</t>
  </si>
  <si>
    <t>CR0_MS_L3M</t>
  </si>
  <si>
    <t>CR0_MC_L3M</t>
  </si>
  <si>
    <t>CR0_MT_L3M</t>
  </si>
  <si>
    <t>CR0_SCC_L3M</t>
  </si>
  <si>
    <t>CR0_SCT_L3M</t>
  </si>
  <si>
    <t>CR0_TUT_L3M</t>
  </si>
  <si>
    <t>CR0_ITUS_L3M</t>
  </si>
  <si>
    <t>CR0_ITUC_L3M</t>
  </si>
  <si>
    <t>BILFAM_TE_L3M</t>
  </si>
  <si>
    <t>BILFAM_TUC_L3M</t>
  </si>
  <si>
    <t>BILFAM_TU_L3M</t>
  </si>
  <si>
    <t>Media sul trimestre dell'importo di sconfino per cassa, calcolata considerando un valore pari a zero per le mensilità in cui è presente uno sconfino</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</si>
  <si>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</si>
  <si>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</si>
  <si>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</si>
  <si>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</si>
  <si>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</si>
  <si>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</si>
  <si>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</si>
  <si>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</si>
  <si>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</si>
  <si>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</si>
  <si>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</si>
  <si>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</si>
  <si>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</si>
  <si>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</si>
  <si>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</si>
  <si>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</si>
  <si>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</si>
  <si>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</si>
  <si>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</si>
  <si>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</si>
  <si>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meanmiss(NUM_GIORNI_SCONFINO)</t>
  </si>
  <si>
    <t>mean(IMP_SCONFINO_CASSA / IMP_UTILIZZI_TOTALE)</t>
  </si>
  <si>
    <t>meanmiss(IMP_SCONFINO_CASSA / IMP_UTILIZZI_TOTALE)</t>
  </si>
  <si>
    <t>max(IMP_SCONFINO_CASSA / IMP_UTILIZZI_TOTALE)</t>
  </si>
  <si>
    <t>NUM_GIORNI_SCONFINO ultimo flusso</t>
  </si>
  <si>
    <t>IMP_SCONFINO_CASSA ultimo flusso / IMP_UTILIZZI_TOTALE ultimo flusso</t>
  </si>
  <si>
    <t>mean(IMP_SALDO_CC)
IMPORTANTE:  l'osservazione mensile del campo IMP_SALDO_CC viene considerato sono se minore di 0. Nel caso opposto viene forzato a zero.</t>
  </si>
  <si>
    <t xml:space="preserve">mean(IMP_ACCORDATO_OPER - IMP_UTILIZZATO)
if IMP_ACCORDATO_OPER - IMP_UTILIZZATO &lt; 0 then FORZARE A ZERO l'osservazione all'interno del calcolo della media.
(Vedi ES. riportato nel foglio "ES_CALCOLO_CR0_MC_BT_L3M")
If PRODUCT_MIX non contiene "AC" and CR0_MC_BT_L3M = 0 then CR0_MC_BT_L3M = 999.999 </t>
  </si>
  <si>
    <t>mean(IMP_UTILIZZATO-IMP_ACCORDATO_OPER)
if  IMP_UTILIZZATO - IMP_ACCORDATO_OPER &lt; 0 then FORZARE A ZERO l'osservazione all'interno del calcolo della media.
(Vedi ES. riportato nel foglio "ES_CALCOLO_CR0_SCONFINI")</t>
  </si>
  <si>
    <t>mean(IMP_EA05_VERS +
IMP_EA10_STIP_PE +
IMP_EA15_BON_GIR +
IMP_EA20_ACC_DIV +
IMP_EB05_CED_DIV +
IMP_EB10_DISINV
IMP_EC05_FINANZ)</t>
  </si>
  <si>
    <t>mean( IMP_UA05_PREL_FIL +              IMP_UA10_PREL_BAN +        
   IMP_UA15_PAG_BAN +                  IMP_UA20_PAG_ASBAN +                IMP_UA25_PAG_CART +                 IMP_UA30_PED_AUT + 
IMP_UA35_UT_TEL + 
IMP_UA40_UT_ENE +
IMP_UA45_UT_GAS +
IMP_UA50_ALT_UT +         
 IMP_UA55_BON_GIR +                    IMP_UA60_IMP_TAS +                    IMP_UA65_ADD_DIV)</t>
  </si>
  <si>
    <t>mean( IMP_UA05_PREL_FIL +              IMP_UA10_PREL_BAN +        
   IMP_UA15_PAG_BAN +                  IMP_UA20_PAG_ASBAN +                IMP_UA25_PAG_CART +                 IMP_UA30_PED_AUT + 
IMP_UA35_UT_TEL + 
IMP_UA40_UT_ENE +
IMP_UA45_UT_GAS +
IMP_UA50_ALT_UT +         
 IMP_UA55_BON_GIR +                    IMP_UA60_IMP_TAS +                    IMP_UA65_ADD_DIV +
IMP_UB05_INVEST
IMP_UC05_RIMB_FIN + 
IMP_UC10_PAG_RAF)</t>
  </si>
  <si>
    <t xml:space="preserve">ECCEZIONE </t>
  </si>
  <si>
    <t>ERRORE</t>
  </si>
  <si>
    <t>Retail</t>
  </si>
  <si>
    <t>SME Retail</t>
  </si>
  <si>
    <t>VERDINO</t>
  </si>
  <si>
    <t>XRA_30GG_100_002</t>
  </si>
  <si>
    <t>CR0_TUR</t>
  </si>
  <si>
    <t>CR0_TUS</t>
  </si>
  <si>
    <t>NOPG</t>
  </si>
  <si>
    <t>Categoriale 
CHAR(3)</t>
  </si>
  <si>
    <t>Semaforo notizie Pregiudizievoli</t>
  </si>
  <si>
    <t>Segnali gravi di rischio</t>
  </si>
  <si>
    <t>Fatal Iris</t>
  </si>
  <si>
    <t>Garanzia rilasciate a favore di un nominativo a sofferenza presso altri istituti</t>
  </si>
  <si>
    <t>Socio appartenente a società a sofferenza presso altri istituti</t>
  </si>
  <si>
    <t>Rate impagate</t>
  </si>
  <si>
    <t>“Cruscotto/MOPLE”</t>
  </si>
  <si>
    <t>Forborne sconfinato</t>
  </si>
  <si>
    <t>Sconfini di CC</t>
  </si>
  <si>
    <t>Sconfini di Forborne</t>
  </si>
  <si>
    <t>Importo di sconfino di C/C</t>
  </si>
  <si>
    <t>Giorni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</si>
  <si>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</si>
  <si>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</si>
  <si>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</si>
  <si>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</si>
  <si>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garantita o l’importo della procedura concorsuale garantita è maggiore o uguale al 10% della somma tra accordato – totale rischi diretti del garante c/o il sistema – e garanzie ricevute – totale rischi indiretti del garante presso il sistema – del garante).</t>
  </si>
  <si>
    <t>CRITICITà</t>
  </si>
  <si>
    <t>REQB24</t>
  </si>
  <si>
    <t>REQB7</t>
  </si>
  <si>
    <t>Numerico
Decimal(1,0)</t>
  </si>
  <si>
    <t xml:space="preserve">Media trimestrale del totale uscite </t>
  </si>
  <si>
    <t>AFI - PRESENZA DI INFO</t>
  </si>
  <si>
    <t>CR0 - PRESENZA DI INFO</t>
  </si>
  <si>
    <t>BILFAM - PRESENZA DI INFO</t>
  </si>
  <si>
    <t>FLG_CRR_DEFAULT</t>
  </si>
  <si>
    <t>FLG_PAST_DUE</t>
  </si>
  <si>
    <t>FLG_FORBORNE_NPE</t>
  </si>
  <si>
    <t>FLG_PROTEST</t>
  </si>
  <si>
    <t>FLG_PROP_SETTLEMENT</t>
  </si>
  <si>
    <t>IMP_NON_PERF_LOANS_SYSTEM
IMP_NON_PERF_LOANS_GROUP
IMP_CREDIT_FACILITY_TOT
IMP_CREDIT_USED_TOT</t>
  </si>
  <si>
    <t xml:space="preserve">FLG_ISDA_CREDIT_EVENT_DECL_CDS </t>
  </si>
  <si>
    <t>FLG_JD_NEG_EV_PERS</t>
  </si>
  <si>
    <t>FLG_JD_DECANAL_PTF</t>
  </si>
  <si>
    <t>FLG_JD_REATI_GRAVI</t>
  </si>
  <si>
    <t>FLG_JD_DEBT_PUBBLI</t>
  </si>
  <si>
    <t>FLG_JD_PASTDUE_PUBCRED_EMPL</t>
  </si>
  <si>
    <t>FLG_JD_COLLATER_VAL_DECR</t>
  </si>
  <si>
    <t>FLG_JD_DELTA_CASHFLOW</t>
  </si>
  <si>
    <t>FLG_ROTTURA_COVE
COVE_INIZIO_ROTTURA_DT</t>
  </si>
  <si>
    <t>FLG_JD_COV_NON_RISP_SAN</t>
  </si>
  <si>
    <t>FLG_JD_INCROCIO_ASSEGNI</t>
  </si>
  <si>
    <t>FLG_JD_REATI_GRAVI_FAM</t>
  </si>
  <si>
    <t>attendere</t>
  </si>
  <si>
    <t>fare senza override</t>
  </si>
  <si>
    <t>IMP_SALDO_CC_M0
IMP_SALDO_CC_M1
IMP_SALDO_CC_M2</t>
  </si>
  <si>
    <t>IMP_SALDO_CC_M0
IMP_SALDO_CC_M1
IMP_SALDO_CC_M2
IMP_VAL_MERC_CD_M0
IMP_VAL_MERC_CD_M1
IMP_VAL_MERC_CD_M2
IMP_SALDO_PCT_M0
IMP_SALDO_PCT_M1
IMP_SALDO_PCT_M2
IMP_SALDO_GPM_M0
IMP_SALDO_GPM_M1
IMP_SALDO_GPM_M2
IMP_SALDO_ASSIC_M0
IMP_SALDO_ASSIC_M1
IMP_SALDO_ASSIC_M2</t>
  </si>
  <si>
    <t>mean(IMP_SALDO_CC
+ IMP_VAL_MERC_CD
+ SALDO_PCT
+ SALDO_GPM
+ SALDO_ASSIC)
IMPORTANTE: A tutti gli addendi della sommatoria all'interno della media trimestrale deve essere applicato un cap a 0 nel caso di valori negativi</t>
  </si>
  <si>
    <t>RE_T_CAR_AFI</t>
  </si>
  <si>
    <t>Media trimestrale degli sconfini di conto corrente se presenti altrimenti 0</t>
  </si>
  <si>
    <t>IMP_PAG_RAFI_M0
IMP_PAG_RAFI_M1
IMP_PAG_RAFI_M2
IMP_ENT_CORR_M0
IMP_ENT_CORR_M1
IMP_ENT_CORR_M2</t>
  </si>
  <si>
    <t>RE_T_CAR_BIFAM</t>
  </si>
  <si>
    <t>IMP_USC_CORR_M0
IMP_USC_CORR_M1
IMP_USC_CORR_M2</t>
  </si>
  <si>
    <t>IMP_USC_TOT_M0
IMP_USC_TOT_M1
IMP_USC_TOT_M2</t>
  </si>
  <si>
    <t>FLG_NOPG_AN_RIF</t>
  </si>
  <si>
    <t>FLG_NOPG_AR_RIF</t>
  </si>
  <si>
    <t>FLG_NOPG_S50_RIF</t>
  </si>
  <si>
    <t>IMP_ACC_REV_M0
IMP_ACC_REV_M1
IMP_ACC_REV_M2
IMP_UTIL_REV_M0
IMP_UTIL_REV_M1
IMP_UTIL_REV_M2</t>
  </si>
  <si>
    <t>IMP_ACC_PROD_SCAD_M0
IMP_ACC_PROD_SCAD_M1
IMP_ACC_PROD_SCAD_M2
IMP_UTIL_PROD_SCAD_M0
IMP_UTIL_PROD_SCAD_M1
IMP_UTIL_PROD_SCAD_M2</t>
  </si>
  <si>
    <t>Accordato su prodotti a revoca
Utilizzato su prodotti a revoca</t>
  </si>
  <si>
    <t>Accordato su prodotti a scadenza
Utilizzato su prodotti a scadenza</t>
  </si>
  <si>
    <t>IMP_ACC_CASSA_M0
IMP_ACC_CASSA_M1
IMP_ACC_CASSA_M2
IMP_UTIL_CASSA_M0
IMP_UTIL_CASSA_M1
IMP_UTIL_CASSA_M2</t>
  </si>
  <si>
    <t>Accordato crediti per cassa
Utilizzato crediti per cassa</t>
  </si>
  <si>
    <t>IMP_ACC_TOT_M0
IMP_ACC_TOT_M1
IMP_ACC_TOT_M2
IMP_UTIL_TOT_M0
IMP_UTIL_TOT_M1
IMP_UTIL_TOT_M2</t>
  </si>
  <si>
    <t>Accordato su tutti i prodotti
Utilizzato su tutti i prodotti</t>
  </si>
  <si>
    <t>Rapporto tra la media trimestrale del margine e la media trimestrale dell’accordato su prodotti per cassa</t>
  </si>
  <si>
    <t>dubbi (in colonna AQ in dettaglio)</t>
  </si>
  <si>
    <t>campi modificati</t>
  </si>
  <si>
    <t>Giornaliera</t>
  </si>
  <si>
    <t>Media dell'importo di sconfino negli ultimi 90 gg</t>
  </si>
  <si>
    <t>Media del numero di giorni di sconfino negli ultimi 90 gg</t>
  </si>
  <si>
    <t>FLG_SCONF_MAX_M0
FLG_SCONF_MAX_M1
FLG_SCONF_MAX_M2</t>
  </si>
  <si>
    <t>Presenza di sconfino per mese in base al max numero di giorni di sconfino</t>
  </si>
  <si>
    <t>IMP_SCONFINO
NUM_GIO_SCONFINO
IMP_UTILIZZO_TOT
IMP_SCONF_CUM_90GG
IMP_UTILIZZO_CUM_90GG</t>
  </si>
  <si>
    <t>Importo sconfino ultimo flusso disponibile
Numero Giorni di sconfino ultimo importo disponibile
Importo UTILIZZO ultimo importo disponibile
Importo di sconfino calcolato ai 90 gg
Importo di utilizzo calcolato ai 90 gg</t>
  </si>
  <si>
    <t>XRA_MEANMISS_SCONF_L3M</t>
  </si>
  <si>
    <t>XRA_NUM_GG_L1M</t>
  </si>
  <si>
    <t>meanmiss(IMP_SCONFINO_CASSA) * (-1)</t>
  </si>
  <si>
    <t>max(IMP_SCONFINO_CASSA) * (-1)</t>
  </si>
  <si>
    <t>IMP_SCONFINO_CASSA ultimo flusso * (-1)</t>
  </si>
  <si>
    <t>IMP_SCONF_MEANMISS_90GG</t>
  </si>
  <si>
    <t>NUM_GIO_SCONF_MEANMISS_90GG</t>
  </si>
  <si>
    <t>IMP_SCONF_MAX_90GG</t>
  </si>
  <si>
    <t>Importo massimo di sconfino negli ultimi 90 giorni</t>
  </si>
  <si>
    <t>NUM_GIO_SCONF_MAX_90GG</t>
  </si>
  <si>
    <t>Numero massimo di sconfino negli ultimi 90 giorni</t>
  </si>
  <si>
    <t>IMP_SCONF_UTIL_MEAN_90GG</t>
  </si>
  <si>
    <t>IMP_SCONF_UTIL_MEANMISS_90GG</t>
  </si>
  <si>
    <t>IMP_SCONF_UTIL_MAX_90GG</t>
  </si>
  <si>
    <t>Media del rapporto tra sconfino di cassa e utilizzo negli ultimi 90 gg (solo i giorni in cui c'è stato sconfino)</t>
  </si>
  <si>
    <t>Massimo sul trimestre del rapporto tra sconfino per cassa e utilizzo totale (solo i giorni in cui c'è stato sconfino)</t>
  </si>
  <si>
    <t>Media del rapporto tra sconfino di cassa e utilizzo negli ultimi 90 gg (tutti i giorni)</t>
  </si>
  <si>
    <t>NUM_GIO_SCONFINO</t>
  </si>
  <si>
    <t xml:space="preserve">Numero Giorni di sconfino (reliativi all'ultimo importo disponibile)
</t>
  </si>
  <si>
    <t>IMP_SCONFINO</t>
  </si>
  <si>
    <t>Importo sconfino
(relativo all'ultimo flusso disponibile)</t>
  </si>
  <si>
    <t>IMP_SCONFINO
IMP_UTILIZZO_TOT</t>
  </si>
  <si>
    <t>Importo sconfino
Importo utilizzo</t>
  </si>
  <si>
    <t>note per fugare dubbi</t>
  </si>
  <si>
    <t>Gestione forme indeterminate per il calcolo del rapporto propedeutico alla valorizzazione del flag:
In presenza di sconfino giornaliero AUTOR non missing e di sconfino giornaliero XRA missing (la controparte non sta sconfinando su XRA alla data), il rapporto sarà missing.
In presenza di sconfino giornaliero AUTOR  missing e di sconfino giornaliero XRA non missing (la controparte sta sconfinando su XRA alla data) , il rapporto sarà 0.
In presenza di sconfino giornaliero AUTOR  missing e di sconfino giornaliero XRA missing (la controparte sta sconfinando su XRA alla data) , il rapporto sarà missing.</t>
  </si>
  <si>
    <t>AUTOR</t>
  </si>
  <si>
    <t>Insoluti</t>
  </si>
  <si>
    <t>PTF_AMT_OUT_PREVQ
PTF_AMT_EXPIRED_PREVQ</t>
  </si>
  <si>
    <t>IMP_SCONFINO_CC</t>
  </si>
  <si>
    <t>NUM_GG_SCONFINO</t>
  </si>
  <si>
    <t>Importo Sconfino</t>
  </si>
  <si>
    <t>Giorni Sconfino</t>
  </si>
  <si>
    <t>Importo rate</t>
  </si>
  <si>
    <t>Numero rate</t>
  </si>
  <si>
    <t>IMP_SALDO_CC
IMP_VAL_MERC_CD
IMP_SALDO_PCT
IMP_SALDO_GPM
IMP_SALDO_ASSIC</t>
  </si>
  <si>
    <t>IMP_ENT_CORR
IMP_PAG_RAFI
IMP_STIP_PE
IMP_PAG_CART</t>
  </si>
  <si>
    <t>Importo forborne sconfinato</t>
  </si>
  <si>
    <t xml:space="preserve">FLG_PERFNOPE </t>
  </si>
  <si>
    <t>IMP_SCONFINO_FORB</t>
  </si>
  <si>
    <t>Presenza di Forborne</t>
  </si>
  <si>
    <t>Importo Forborne</t>
  </si>
  <si>
    <t xml:space="preserve">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</si>
  <si>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</si>
  <si>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da sviluppare</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</si>
  <si>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</si>
  <si>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CMLT/ NSIL</t>
  </si>
  <si>
    <t>rosso</t>
  </si>
  <si>
    <t>campi non confermati</t>
  </si>
  <si>
    <t>Indicatori del modulo</t>
  </si>
  <si>
    <t>Rate mensili
Totale entrate correnti mensili</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</si>
  <si>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</si>
  <si>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</si>
  <si>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</si>
  <si>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</si>
  <si>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IMP_ARRETRATO_DIR </t>
  </si>
  <si>
    <t>IMP_ARRETRATO_RIDMAV</t>
  </si>
  <si>
    <t>BR02 - CRR Default (Indicatore 2)</t>
  </si>
  <si>
    <t>BR06 - Past due (Indicatore 6)</t>
  </si>
  <si>
    <t>BR07 - Forborne NPE (Indicatore 7)</t>
  </si>
  <si>
    <t>BR11 - Proposta di saldo e stralcio (Indicatore 11)</t>
  </si>
  <si>
    <t>BR12 - Segnalazione a sofferenze Centrale dei Rischi (Indicatore 12)</t>
  </si>
  <si>
    <t>BR13 - ISDA Credit Event declared (Indicatore 13)</t>
  </si>
  <si>
    <t>BR14 - Avvio procedura concorsuale (Indicatore 14)</t>
  </si>
  <si>
    <t>BR15 - Gravi fenomeni gestione personale (Indicatore 15)</t>
  </si>
  <si>
    <t>BR16 – Crisi di sovraindebitamento(Indicatore 16)</t>
  </si>
  <si>
    <t>BR17 - Decanalizzazione ed emissione di portafoglio comodo o abusivo (Indicatore 17)</t>
  </si>
  <si>
    <t>BR18 - Coinvolgimento in reati gravi con conseguenze economiche e giudiziali (Indicatore 18)</t>
  </si>
  <si>
    <t>BR19 - Richiesta ammissione ad una procedura concorsuale per il debitore (Indicatore 19)</t>
  </si>
  <si>
    <t>BR20 - Deposito/Pubblicazione di accordo ristrutturazione per liquidazione (Indicatore 20)</t>
  </si>
  <si>
    <t>BR22 - Debiti scaduti di importo significativo nei confronti di Enti pubblici (Indicatore 22)</t>
  </si>
  <si>
    <t>BR26 - Past due public creditors / employees (Indicatore 26)</t>
  </si>
  <si>
    <t>BR27 - Collateral Value Decrease (Indicatore 27)</t>
  </si>
  <si>
    <t>BR28 - Delta Cashflow (Indicatore 28)</t>
  </si>
  <si>
    <t>BR29 - Covenant con rottura non sanata da 1 mese (Indicatore 29)</t>
  </si>
  <si>
    <t>BR529 – Covenant con rottura non sanata da 3 mesi (Indicatore 29)</t>
  </si>
  <si>
    <t>BR31 - Covenant non rispettato e non sanato (Indicatore 31)</t>
  </si>
  <si>
    <t>BR34 – Incrocio Assegni bancari (Indicatore 34)</t>
  </si>
  <si>
    <t>BR35 – Coinvolgimento famigliari in reati gravi (Indicatore 35)</t>
  </si>
  <si>
    <t>BR117 – NOPG Rosso (Indicatore 100)</t>
  </si>
  <si>
    <t>BR118 – NOPG Arancione (Indicatore 100)</t>
  </si>
  <si>
    <t>IND_02 = 1</t>
  </si>
  <si>
    <t>IND_06 = 1</t>
  </si>
  <si>
    <t>IND_07 = 1</t>
  </si>
  <si>
    <t>IND_11 = 1</t>
  </si>
  <si>
    <t>IND_12 &gt; 0</t>
  </si>
  <si>
    <t>IND_13 = 1</t>
  </si>
  <si>
    <t>IND_14 = 1</t>
  </si>
  <si>
    <t>IND_15 = 1</t>
  </si>
  <si>
    <t>IND_16 = 1</t>
  </si>
  <si>
    <t>IND_17 = 1</t>
  </si>
  <si>
    <t>IND_18 = 1</t>
  </si>
  <si>
    <t>IND_19 = 1</t>
  </si>
  <si>
    <t>IND_20 = 1</t>
  </si>
  <si>
    <t>IND_22 = 1</t>
  </si>
  <si>
    <t>IND_26 = 1</t>
  </si>
  <si>
    <t>IND_27 = 1</t>
  </si>
  <si>
    <t>IND_28 = 1</t>
  </si>
  <si>
    <t>30 &lt; IND_29 &lt;= 90</t>
  </si>
  <si>
    <t>IND_31 = 1</t>
  </si>
  <si>
    <t>IND_34 = 1</t>
  </si>
  <si>
    <t>IND_35 = 1</t>
  </si>
  <si>
    <t>IND_102=1</t>
  </si>
  <si>
    <t>IND_104 = 1</t>
  </si>
  <si>
    <t>IND_100 = 'S30'</t>
  </si>
  <si>
    <t>IND_100 = 'S20'</t>
  </si>
  <si>
    <t>IND_100 = 'S10'</t>
  </si>
  <si>
    <t>MODULO</t>
  </si>
  <si>
    <t>Rosso</t>
  </si>
  <si>
    <t>Arancione</t>
  </si>
  <si>
    <t>BR119 – NOPG Verdino (Indicatore 100)</t>
  </si>
  <si>
    <t>Verdino</t>
  </si>
  <si>
    <t>BR162 - Socio di società a sofferenza (Indicatore 104)</t>
  </si>
  <si>
    <t>BR160 - Garanzie attivate con esito negativo (Indicatore 102)</t>
  </si>
  <si>
    <t>BR146 - Sconfino CC  con importo significativo (Indicatore 114, Indicatore 115)</t>
  </si>
  <si>
    <t>presente in CORPORATE</t>
  </si>
  <si>
    <t>x</t>
  </si>
  <si>
    <t>non fare al momento</t>
  </si>
  <si>
    <t>IND_29 &gt; 90</t>
  </si>
  <si>
    <t>BR148 - Forborne sconfinato (Indicatore 116 e Indicatore 117)</t>
  </si>
  <si>
    <t>Presenza di sconfini autorizzati nella giornata oggetto di analisi  Presenza di sconfini autorizzati negli ultimi 89 giorni</t>
  </si>
  <si>
    <t>IMP_SCONF_AUTOR
IMP_SCONFINO</t>
  </si>
  <si>
    <t>importo complessivo sconfini "autorizzati"
Importo sconfino XRA</t>
  </si>
  <si>
    <t>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Stabilita giornalmente la presenza di sconfini autorizzati, l'indicatore assume valore:
- 0, se il rapporto tra lo sconfino complessivo giornaliero AUTOR e lo sconfino giornaliero XRA è maggiore o uguale a 1
- 1, se il rapporto tra lo sconfino complessivo giornaliero AUTOR e lo sconfino giornaliero XRA è minore di 1
- missing, se il rapporto tra lo sconfino complessivo giornaliero AUTOR e lo sconfino giornaliero XRA è missing</t>
  </si>
  <si>
    <t>l'indiatore è calcolato come il massimo tra il (FLG_SCONF_NON_AUTOR_1G; FLG_SCONF_MAX_NO_AUTOR_89GG)                                                                                                                                          Per ogni controparte sndg, viene indicata la presenza di sconfini autorizzati negli ultimi 90 giorni. L'indicatore assume valore:
- 0, se il rmassimo valore assunto dall'indicatore 50 negli ultimi 90 giorni è 0;
- 1, se il rmassimo valore assunto dall'indicatore 50 negli ultimi 90 giorni è 1;
- missing, se l'indicatore 50 negli ultimi 90 giorni è sempre missing;</t>
  </si>
  <si>
    <t>S00</t>
  </si>
  <si>
    <t>S40</t>
  </si>
  <si>
    <t>S50</t>
  </si>
  <si>
    <t>Blu scuro</t>
  </si>
  <si>
    <t>Blu chiaro</t>
  </si>
  <si>
    <t>Verde</t>
  </si>
  <si>
    <t>Missing / Neutro</t>
  </si>
  <si>
    <t>COLORI</t>
  </si>
  <si>
    <t>Giornaliero</t>
  </si>
  <si>
    <t>CP</t>
  </si>
  <si>
    <t>CONCORDATO PREVENTIVO</t>
  </si>
  <si>
    <t>FA</t>
  </si>
  <si>
    <t>FALLIMENTO</t>
  </si>
  <si>
    <t>LC</t>
  </si>
  <si>
    <t>LIQUIDAZIONE COATTA AMMINISTRATIVA    </t>
  </si>
  <si>
    <t>FC</t>
  </si>
  <si>
    <t>CONCORDATO FALLIMENTARE</t>
  </si>
  <si>
    <t>AS</t>
  </si>
  <si>
    <t>AMMINISTRAZIONE STRAORDINARIA       </t>
  </si>
  <si>
    <t>AN</t>
  </si>
  <si>
    <t>ALTRE SEGNAL NUOVA PROCEDURA CONCORSUALE    </t>
  </si>
  <si>
    <t>AR</t>
  </si>
  <si>
    <t>ACCORDI DI RISTRUTTURAZIONE</t>
  </si>
  <si>
    <t>TC</t>
  </si>
  <si>
    <t>TRASCRIZIONI A CARICO</t>
  </si>
  <si>
    <t>IG</t>
  </si>
  <si>
    <t>IPOTECA GIUDIZIALE </t>
  </si>
  <si>
    <t>LI</t>
  </si>
  <si>
    <t>LIQUIDAZIONI</t>
  </si>
  <si>
    <t>DI</t>
  </si>
  <si>
    <t>DECRETO INGIUNTIVO</t>
  </si>
  <si>
    <t>LV</t>
  </si>
  <si>
    <t>LIQUIDAZIONE VOLONTARIA</t>
  </si>
  <si>
    <t>PI</t>
  </si>
  <si>
    <t>PIGNORAMENTO IMMOBILIARE</t>
  </si>
  <si>
    <t>PN</t>
  </si>
  <si>
    <t>PIGNORAMENTO</t>
  </si>
  <si>
    <t>SC</t>
  </si>
  <si>
    <t>SEQUESTRO CONSERVATIVO </t>
  </si>
  <si>
    <t>SP</t>
  </si>
  <si>
    <t>SEQUESTRO PENALE</t>
  </si>
  <si>
    <t>CF</t>
  </si>
  <si>
    <t>COSTITUZIONE FONDO PATRIMONIALE</t>
  </si>
  <si>
    <t>PE</t>
  </si>
  <si>
    <t>PROCEDURA ESATTORIALE</t>
  </si>
  <si>
    <t>PG</t>
  </si>
  <si>
    <t>PROCEDURE GIUDIZIALI</t>
  </si>
  <si>
    <t>TR</t>
  </si>
  <si>
    <t>TRASCRIZIONE CITAZIONE</t>
  </si>
  <si>
    <t>IL</t>
  </si>
  <si>
    <t>IPOTECA LEGALE</t>
  </si>
  <si>
    <t>Tutte le esposizioni che possono essere definite come Forborne NPE come definito in EBA/ITS/2013/03</t>
  </si>
  <si>
    <t>Il debitore è classificato in stato di “default” secondo l’articolo 178 del CRR</t>
  </si>
  <si>
    <t>Superamento di 90 giorni in past due su qualsiasi struttura a livello di debitore (soggetto a criteri di materialità)</t>
  </si>
  <si>
    <t>Presenza di past due verso impiegati o creditori pubblici</t>
  </si>
  <si>
    <t>Diminuzione del Collateral Value in cui la vendita di asset finanziati è richiesto nel piano di rientro del prestito (es.CRE)</t>
  </si>
  <si>
    <t>Diminuzione di futuri flussi di cassa stimati</t>
  </si>
  <si>
    <t>Infrazione del Covenant non rinunciato dalla banca</t>
  </si>
  <si>
    <t xml:space="preserve">IMP_SCONF_AUTOR
IMP_SCONFINO  FLG_SCONF_MAX_NO_AUTOR_89GG </t>
  </si>
  <si>
    <t>L'indicatore conta il numero di mesi per cui non si riscontra nessuno sconfino. 
In particolare l'indicatore assume valore:
- "0" in presenza di uno sconfino nell'ultimo mese ; 
- "1" in assenza di uno sconfino nell'ultimo mese e in presenza di uno sconfino fra i 60 e i 30 giorni antecedenti la data di elaborazione; 
- "2"  in assenza di uno sconfino negli ultimi due mesi e in presenza di uno sconfino fra i 90 e i 60 giorni antecedenti la data di elaborazione.
- "3" in assenza di uno sconfino negli ultimi 90 giorni.
Partendo dalla data di elaborazione, i  flussi XRA dovranno essere suddivisi in 3 gruppi  (dalla data di valutazione fino a 30 giorni precedenti, da 31 giorni precedenti a 60 e da 61 giorni precedenti a 90) in modo da poter valutare la presenza di sconfini nei 3 mesi precedenti. 
Per ciascun gruppo, la presenza di uno sconfino sarà stabilita valutando il numero massimo di giorni di sconfino: un massimo positivo indicherà la presenza di almeno uno sconfino nel mese, viceversa un massimo uguale a zero  (o missing) indicherà assenza di sconfini nel mese.
Indicando con M0, M1, M2 i tre raggruppamenti (ove M0 corrisponde al mese più recente), e rappresentando la presenza (1) o assenza (0) di sconfino nei tre mesi con delle terne di 0 e 1.</t>
  </si>
  <si>
    <t>NOPG00_1</t>
  </si>
  <si>
    <t>RTI000_1</t>
  </si>
  <si>
    <t>SCC000_1</t>
  </si>
  <si>
    <t>FORB00_1</t>
  </si>
  <si>
    <t>SGR000_1</t>
  </si>
  <si>
    <t>notizia pregiudizievole</t>
  </si>
  <si>
    <t>correggere sql</t>
  </si>
  <si>
    <t xml:space="preserve">
IMP_ENTR_TOT_M0
IMP_ENTR_TOT_M1
IMP_ENTR_TOT_M2</t>
  </si>
  <si>
    <t>Numerico
Decimal(18,4)</t>
  </si>
  <si>
    <t>ok</t>
  </si>
  <si>
    <t>Corporate</t>
  </si>
  <si>
    <t>AC</t>
  </si>
  <si>
    <t>AMMINISTRAZIONE CONTROLLATA </t>
  </si>
  <si>
    <t>PC</t>
  </si>
  <si>
    <t>PROCEDURE CONCORSUALI</t>
  </si>
  <si>
    <t>CRSYS_TUA</t>
  </si>
  <si>
    <t>REQB13</t>
  </si>
  <si>
    <t>where COD_PD = "550200"</t>
  </si>
  <si>
    <t>mean(IMP_UTIL)</t>
  </si>
  <si>
    <t>mean(IMP_ACRD_OPR)</t>
  </si>
  <si>
    <t>Numerico
Decimal (30,12)</t>
  </si>
  <si>
    <t>Centrale Rischi</t>
  </si>
  <si>
    <t>Utilizzato da sistema autoliquidante                                                  
Accordato da sistema autoliquidante</t>
  </si>
  <si>
    <t>AMT_US_SEL_LIQ_M0
AMT_US_SEL_LIQ_M1
AMT_US_SEL_LIQ_M2
AMT_GRA_SEL_LIQ_M0
AMT_GRA_SEL_LIQ_M1
AMT_GRA_SEL_LIQ_M2</t>
  </si>
  <si>
    <t>NULL</t>
  </si>
  <si>
    <t>CRSYS001</t>
  </si>
  <si>
    <t>CR0_TUA</t>
  </si>
  <si>
    <t>REQB14</t>
  </si>
  <si>
    <r>
      <t>Rapporto fra la media trimestrale dell'</t>
    </r>
    <r>
      <rPr>
        <b/>
        <sz val="10"/>
        <color rgb="FF000000"/>
        <rFont val="Calibri"/>
        <family val="2"/>
        <scheme val="minor"/>
      </rPr>
      <t>utilizzato autoliquidante</t>
    </r>
    <r>
      <rPr>
        <sz val="10"/>
        <color rgb="FF000000"/>
        <rFont val="Calibri"/>
        <family val="2"/>
        <scheme val="minor"/>
      </rPr>
      <t xml:space="preserve"> e la media trimestrale dell'</t>
    </r>
    <r>
      <rPr>
        <b/>
        <sz val="10"/>
        <color rgb="FF000000"/>
        <rFont val="Calibri"/>
        <family val="2"/>
        <scheme val="minor"/>
      </rPr>
      <t>accordato autoliquidante</t>
    </r>
    <r>
      <rPr>
        <sz val="10"/>
        <color rgb="FF000000"/>
        <rFont val="Calibri"/>
        <family val="2"/>
        <scheme val="minor"/>
      </rPr>
      <t xml:space="preserve"> </t>
    </r>
  </si>
  <si>
    <t xml:space="preserve">* utilizzato autoliquidante
* accordato autoliquidante </t>
  </si>
  <si>
    <t>AMT_US_SEL_LIQ_AZ_M0
AMT_US_SEL_LIQ_AZ_M1
AMT_US_SEL_LIQ_AZ_M2
AMT_GRA_SEL_LIQ_AZ_M0
AMT_GRA_SEL_LIQ_AZ_M1
AMT_GRA_SEL_LIQ_AZ_M2</t>
  </si>
  <si>
    <t>CRZER001</t>
  </si>
  <si>
    <t>CR0_UCFBT</t>
  </si>
  <si>
    <t>where COD_MPDR = "CASBT"</t>
  </si>
  <si>
    <t>IMP_UTILIZZATO</t>
  </si>
  <si>
    <t>Fatturato</t>
  </si>
  <si>
    <t>* utilizzato totale per cassa a breve termine
* fatturato</t>
  </si>
  <si>
    <t>CRSYS_TUR</t>
  </si>
  <si>
    <t>* utilizzato da sistema a revoca
* accordato da sistema a revoca</t>
  </si>
  <si>
    <t>AMT_US_REV_M0
AMT_US_REV_M1
AMT_US_REV_M2
AMT_GRA_REV_M0
AMT_GRA_REV_M1
AMT_GRA_REV_M2</t>
  </si>
  <si>
    <t>CRSYS_TUS</t>
  </si>
  <si>
    <t xml:space="preserve">* utilizzato da sistema a scadenza
* accordato da sistema a scadenza </t>
  </si>
  <si>
    <t>AMT_US_MAT_M0
AMT_US_MAT_M1
AMT_US_MAT_M2
AMT_GRA_MAT_M0
AMT_GRA_MAT_M1
AMT_GRA_MAT_M2</t>
  </si>
  <si>
    <t>CRSYS_UCFBT</t>
  </si>
  <si>
    <t>IMP_UTIL</t>
  </si>
  <si>
    <t>* utilizzato totale per cassa a breve termine da sistema
* fatturato</t>
  </si>
  <si>
    <t>AMT_US_ST_C_M0
AMT_US_ST_C_M1
AMT_US_ST_C_M2
REVENUE_T1</t>
  </si>
  <si>
    <t>Anticipo Fatture Italia</t>
  </si>
  <si>
    <t>NPAF_ANT_ACC_60G_L1M</t>
  </si>
  <si>
    <t>REQB16</t>
  </si>
  <si>
    <t>sum(IMP_ANTICIPATO)</t>
  </si>
  <si>
    <t>accordato per cassa di breve termine</t>
  </si>
  <si>
    <t>AMT_FAT_OVERDUE_M0
AMT_GRA_ST_C_M0</t>
  </si>
  <si>
    <t>NPAF001</t>
  </si>
  <si>
    <t xml:space="preserve">NPAF_MAX_GG_L1M </t>
  </si>
  <si>
    <t>max(DATA_RIF - DAT_SCAD_FATTURA)</t>
  </si>
  <si>
    <t>Numerico
Decimal (10,0)</t>
  </si>
  <si>
    <t>OVERDUE_DD_FAT</t>
  </si>
  <si>
    <t>9999999 se &lt; 0</t>
  </si>
  <si>
    <t>Finanziamenti Esteri</t>
  </si>
  <si>
    <t>ANTEXP_SCAD_ACC_30G_L1M</t>
  </si>
  <si>
    <t>where COD_RAPPORTO = "22" and
(data_rif_flusso - DATA_SCADENZA) &gt; 30</t>
  </si>
  <si>
    <t>sum(CTV_EUR)</t>
  </si>
  <si>
    <t>AMT_ANTEXP_30D_M0
AMT_GRA_ST_C_M0</t>
  </si>
  <si>
    <t>ANTEXP001</t>
  </si>
  <si>
    <t>ANTEXP_MAX_GG_L1M</t>
  </si>
  <si>
    <t xml:space="preserve">where COD_RAPPORTO = "22" and
data_rif_flusso &gt; DATA_SCADENZA </t>
  </si>
  <si>
    <t>max(data_rif_flusso - DATA_SCADENZA)</t>
  </si>
  <si>
    <t>OVERDUE_DD_ANTEXP_1M</t>
  </si>
  <si>
    <t>FINIMP_SCAD_ACC_30G_L1M</t>
  </si>
  <si>
    <t>where COD_RAPPORTO = "24" and
(data_rif_flusso - DATA_SCADENZA) &gt; 30</t>
  </si>
  <si>
    <t>AMT_FINEXP_30D_M0
AMT_GRA_ST_C_M0</t>
  </si>
  <si>
    <t>FINIMP_MAX_GG_L1M</t>
  </si>
  <si>
    <t xml:space="preserve">where COD_RAPPORTO = "24" and
data_rif_flusso &gt; DATA_SCADENZA </t>
  </si>
  <si>
    <t>OVERDUE_DD_FINEXP_1M</t>
  </si>
  <si>
    <t>EFINS_INSOL_SCAD_TPREC</t>
  </si>
  <si>
    <t>sum(PTF_IMP_INSOL_TPREC)</t>
  </si>
  <si>
    <t>sum(PTF_IMP_SCAD_TPREC)</t>
  </si>
  <si>
    <t>INS001</t>
  </si>
  <si>
    <t>Fatture Factoring</t>
  </si>
  <si>
    <t xml:space="preserve">FACT_ANT_ACC_30G_L1M </t>
  </si>
  <si>
    <t>AMT_FAT_OVERDUE
AMT_GRA_ST_C_M0</t>
  </si>
  <si>
    <t>FACT0001</t>
  </si>
  <si>
    <t>FACT_MAX_GG_L1M</t>
  </si>
  <si>
    <t>OVERDUE_DD_FACT</t>
  </si>
  <si>
    <t>Preammortamenti</t>
  </si>
  <si>
    <t>PREAM_UTIL_ACC_L1M</t>
  </si>
  <si>
    <t>Rapporto fra la somma mensile degli utilizzi e la somma mensile degli importi iniziali accordati</t>
  </si>
  <si>
    <t>sum(utilizzo)</t>
  </si>
  <si>
    <t>sum(importo_iniziale_prestito)</t>
  </si>
  <si>
    <t>QdC</t>
  </si>
  <si>
    <t>* somma mensile degli utilizzi 
* somma mensile degli importi iniziali accordati</t>
  </si>
  <si>
    <t>PREAM_AMT_UTI
PREAM_AMT_INI_LOANS</t>
  </si>
  <si>
    <t>PREAM001</t>
  </si>
  <si>
    <t>AFI_MEAN_NUM_MOV_L3M</t>
  </si>
  <si>
    <t>Media trimestrale del numero di movimenti di conto corrente in entrata e uscita</t>
  </si>
  <si>
    <t>mean(INUM_MOV_DARE_CC
+ INUM_MOV_AVERE_CC)</t>
  </si>
  <si>
    <t>L'informazione associata alla controparte corrisponde alla somma degli importi associati ai vari collegamenti (non tralasciando il SNDG della controparte stessa). 
Es. NUM_MOV_AVERE_CC sarà calcolato come nell'esempio riportato nel fogli "ES_GESTIONE_COL"</t>
  </si>
  <si>
    <t xml:space="preserve">XRA_RSC_ACC_L1M </t>
  </si>
  <si>
    <t>IMP_SCONFINO_CASSA</t>
  </si>
  <si>
    <t>IMP_ACCORDATO_OPERATIVO_CASSA</t>
  </si>
  <si>
    <t>AMT_OVERDRAFT_1M
AMT_GRA_OP_CASH</t>
  </si>
  <si>
    <t>XRA001</t>
  </si>
  <si>
    <t>AFI_MEAN_NOSC_FIDO_L3M</t>
  </si>
  <si>
    <t>CR0_TUC_L3M</t>
  </si>
  <si>
    <t>CR0_ITUR_L3M</t>
  </si>
  <si>
    <t>BILFAM_SALC_L6M</t>
  </si>
  <si>
    <t>BILFAM_SAL_L6M</t>
  </si>
  <si>
    <t>XRA_MEAN_SCONF_NOCOL_L3M</t>
  </si>
  <si>
    <t>XRA_MEAN_NUM_GG_NOCOL_L3M</t>
  </si>
  <si>
    <t xml:space="preserve">XRA_NOSCONF_CONT_NOCOL_L3M </t>
  </si>
  <si>
    <t>CR0_TUA_NOCOL_L3M</t>
  </si>
  <si>
    <t>CR0_TUR_NOCOL_L3M</t>
  </si>
  <si>
    <t>CR0_TUS_NOCOL_L3M</t>
  </si>
  <si>
    <t>CR0_UCFBT_NOCOL_L3M</t>
  </si>
  <si>
    <t>CRSYS_TUA_NOCOL_L3M</t>
  </si>
  <si>
    <t>CRSYS_TUR_NOCOL_L3M</t>
  </si>
  <si>
    <t>CRSYS_TUS_NOCOL_L3M</t>
  </si>
  <si>
    <t>CRSYS_UCFBT_NOCOL_L3M</t>
  </si>
  <si>
    <t>AFI_MEAN_NOSC_NOCOL_L3M</t>
  </si>
  <si>
    <t>AFI_MEAN_NUM_MOV_NOCOL_L3M</t>
  </si>
  <si>
    <t>BILFAM_RAT_TEC_NOCOL_L3M</t>
  </si>
  <si>
    <t>ANTEXP_SCAD_ACC_30G_NOCOL_L1M</t>
  </si>
  <si>
    <t>ANTEXP_MAX_GG_NOCOL_L1M</t>
  </si>
  <si>
    <t>FINIMP_SCAD_ACC_30G_NOCOL_L1M</t>
  </si>
  <si>
    <t>FINIMP_MAX_GG_NOCOL_L1M</t>
  </si>
  <si>
    <t>NPAF_ANT_ACC_60G_NOCOL_L1M</t>
  </si>
  <si>
    <t xml:space="preserve">NPAF_MAX_GG_NOCOL_L1M </t>
  </si>
  <si>
    <t xml:space="preserve">FACT_ANT_ACC_30G_NOCOL_L1M </t>
  </si>
  <si>
    <t>FACT_MAX_GG_NOCOL_L1M</t>
  </si>
  <si>
    <t>EFINS_INSOL_SCAD_TPREC_NOCOL</t>
  </si>
  <si>
    <t>PREAM_UTIL_ACC_NOCOL_L1M</t>
  </si>
  <si>
    <t>XRA_NOCOL_30GG_100_002</t>
  </si>
  <si>
    <t>ANTEXP</t>
  </si>
  <si>
    <t>FINIMPORT</t>
  </si>
  <si>
    <t>CRSYS - PRESENZA DI INFO</t>
  </si>
  <si>
    <t>SCONF_NON_AUTOR_1G</t>
  </si>
  <si>
    <t>SCONF_NON_AUTOR_90G</t>
  </si>
  <si>
    <t>REQB53</t>
  </si>
  <si>
    <t>REQB11</t>
  </si>
  <si>
    <t>REQB12</t>
  </si>
  <si>
    <t>PCR_XRA</t>
  </si>
  <si>
    <t>retail</t>
  </si>
  <si>
    <t>nuovo</t>
  </si>
  <si>
    <t>corporate</t>
  </si>
  <si>
    <t xml:space="preserve">Massimo su 90 giorni, del numero di giorni di sconfino per cassa, calcolata considerando solo i giorni per cui si rileva uno sconfino. </t>
  </si>
  <si>
    <t xml:space="preserve">AUTOR
PCR_XRA
RE_T_CAR_EW_HISTORY </t>
  </si>
  <si>
    <t>AUTOR
PCR_XRA</t>
  </si>
  <si>
    <t>Rapporto fra l'utilizzato totale per cassa a breve termine da sistema e il fatturato</t>
  </si>
  <si>
    <t>Rapporto fra la media trimestrale dell'utilizzato a scadenza e la media trimestrale dell'accordato a scadenza</t>
  </si>
  <si>
    <t>Rapporto fra la media trimestrale dell'utilizzato a revoca e la media trimestrale dell'accordato a revoca</t>
  </si>
  <si>
    <t>L'indicatore sintetizza la presenza di informazioni per il modulo AFI.
Assume 0, qualora gli indicatori con fonte "AFI" dovessero risultare tutti missing o 1 in presenza di almeno un indicatore con fonte "AFI" con valorizzazione diversa da missing.</t>
  </si>
  <si>
    <t>Movimenti di conto corrente in entrata
Movimenti di conto corrente in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</si>
  <si>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</si>
  <si>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</si>
  <si>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</si>
  <si>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</si>
  <si>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</si>
  <si>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</si>
  <si>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l’importo totale anticipato delle fatture risultanti scadute a fine mese da più di 60 giorni e l’accordato per cassa di breve termine mensile</t>
  </si>
  <si>
    <t>Numero massimo di giorni di scaduto valutato nel mese</t>
  </si>
  <si>
    <t>Rapporto fra la somma degli insoluti nel trimestre precedente e la somma degli scaduti nel trimestre precedente</t>
  </si>
  <si>
    <t>Rapporto fra l’importo totale anticipato delle fatture risultanti scadute a fine mese e l’accordato  per cassa di breve termine mensile</t>
  </si>
  <si>
    <t>sum(IMP_SCONFINO_CASSA)</t>
  </si>
  <si>
    <t xml:space="preserve">max(NUM_GIORNI_SCONFINO) </t>
  </si>
  <si>
    <t>if DATA_PROROGA ne . then 
max(DATA_RIF - DATA_PROROGA)</t>
  </si>
  <si>
    <t>where CD_FT in ("45", "46", "47", "48", "58")).</t>
  </si>
  <si>
    <t>Rapporto fra l'importo dello sconfino mensile del Cliente sotto o sopra soglia di materialità e l'importo dell'accordato operativo mensile</t>
  </si>
  <si>
    <t>Media trimestrale del valore delle AFI calcolate</t>
  </si>
  <si>
    <t>mean(IMP_SALDO_CC
+ IMP_VAL_MERC_CD
+ SALDO_PCT
+ SALDO_GPM
+ SALDO_ASSIC+
("imp_fido_residuo")
IMPORTANTE: A tutti gli addendi della sommatoria deve essere applicato un cap a 0 nel caso di valori negativi.
Imp_fido residuo verrà valorizzato nel seguente modo:
 if IMP_SALDO_CC &gt; 0 then imp_fido_residuo = IMP_FIDO
  else if IMP_SALDO_CC eq 0 then imp_fido_residuo = IMP_FIDO-abs(SALDO_CC_ORIG)
   else imp_fido_residuo = 0</t>
  </si>
  <si>
    <t>Media semestrale del saldo corrente</t>
  </si>
  <si>
    <t>mean(BILFAM_TEC_L6M + BILFAM_TUC_L6M)</t>
  </si>
  <si>
    <t>Media semestrale del saldo totale</t>
  </si>
  <si>
    <t>mean(BILFAM_TE_L6M + BILFAM_TU_L6M)</t>
  </si>
  <si>
    <t>Media sul trimestre dell'importo di sconfino per cassa, calcolata considerando un valore pari a zero per l’importo in caso di assenza sconfino.</t>
  </si>
  <si>
    <t>mean(IMP_SCONFINO_CASSA) * (-1)</t>
  </si>
  <si>
    <t xml:space="preserve">mean(NUM_GIORNI_SCONFINO) </t>
  </si>
  <si>
    <t>A partire dal mese più recente fra i 3 componenti il periodo di osservazione, l'indicatore conta il numero di mesi per cui non si riscontra nessuno sconfino. 
In particolare l'indicatore assumerà valore:
- "0" in presenza di uno sconfino nell'ultimo mese (ovvero nei 30 giorni precedenti la data di elaborazione); 
- "1" in assenza di uno sconfino nell'ultimo mese (ovvero nei 30 giorni precedenti la data di elaborazione) e in presenza di uno sconfino fra i 60 e i 30 giorni antecedenti la data di elaborazione; 
- "2"  in assenza di uno sconfino negli ultimi due mesi (ovvero nei 60 giorni precedenti la data di elaborazione) e in presenza di uno sconfino fra i 90 e i 60 giorni antecedenti la data di elaborazione.
- "3" in assenza di uno sconfino negli ultimi 90 giorni.</t>
  </si>
  <si>
    <t xml:space="preserve">Il flag dovrà essere valutato utilizzando un solo flusso XRA ed in particolare il più recente.
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</si>
  <si>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</si>
  <si>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</si>
  <si>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</si>
  <si>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</si>
  <si>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</si>
  <si>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</si>
  <si>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</si>
  <si>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mean(IMP_SALDO_CC
+ IMP_VAL_MERC_CD
+ SALDO_PCT
+ SALDO_GPM
+ SALDO_ASSIC)
IMPORTANTE: A tutti gli addendi della sommatoria all'interno della media trimestrale deve essere applicato un cap a 0 nel caso di valori negati.</t>
  </si>
  <si>
    <t>TBD</t>
  </si>
  <si>
    <t xml:space="preserve"> *inizializzare la variabile durata_orig;
durata_origin = '000';
*gestire i casi in cui la variabile COD_DUR_ORIGINARIA è valorizzata all'interno del flusso;
 if COD_DUR_ORIGINARIA ne "" then durata_origin = COD_DUR_ORIGINARIA;
 *crea CASBT: unione codice fenomeno e durata originaria;
 if cod_PD = "550200" and durata_origin = "000" then
 COD_MPDO = "CASBT";
 if cod_PD = "550400" and durata_origin = "005" then
 COD_MPDO = "CASBT";
 if cod_PD = "550600" and durata_origin = "000" then
 COD_MPDO = "CASBT";</t>
  </si>
  <si>
    <t>CENTRALE_RISCHI</t>
  </si>
  <si>
    <t>Test in SIT (Y/N)</t>
  </si>
  <si>
    <t xml:space="preserve">In presenza di almeno una notizia pregiudizievole, l'indicatore restituisce un codice di colore in funzione della gravità della stessa. </t>
  </si>
  <si>
    <t>Garanzie attivate con esito negativo presso altri istituti</t>
  </si>
  <si>
    <t xml:space="preserve">garanzie attivate non escusse </t>
  </si>
  <si>
    <t>FLG_IRIS_GRA_NON_ESC</t>
  </si>
  <si>
    <t>garanzie rilasciate a un nominativo a sofferenza 
a procedura concorsuale</t>
  </si>
  <si>
    <t>FLG_IRIS_GAR_NDG_SOFF
FLG_IRIS_GAR_NDG_PROC_CONC</t>
  </si>
  <si>
    <t>a sofferenza
a procedura concorsuale 
garanzie attivate con esito negativo presso altre banche</t>
  </si>
  <si>
    <t>FLG_IRIS_SOC_SOFF
FLG_IRIS_SOC_PROC_CONC
FLG_IRIS_SOC_GAR_NEG_ATT</t>
  </si>
  <si>
    <t>Numero rate arretrate per prodotti rateali su cc</t>
  </si>
  <si>
    <t>L'indicatore determina, per la controparte oggetto di valutazione EW, il numero di rate arretrate (anche parziali) per i prodotti rateali con addebito diretto su c/c Banca (ISP o CLONE)</t>
  </si>
  <si>
    <t>NUM_RATE_IMPAGATE_DIR</t>
  </si>
  <si>
    <t>Numero giorni di scaduto</t>
  </si>
  <si>
    <t>NUM_GG_SCADUTO_DIR</t>
  </si>
  <si>
    <t>L'indicatore determina, per la controparte oggetto di valutazione EW, il numero di rate arretrate (anche parziali) per i prodotti rateali con addebito con RID/MAV</t>
  </si>
  <si>
    <t>NUM_RATE_IMPAGATE_RIDMAV</t>
  </si>
  <si>
    <t>NUM_GG_SCADUTO_RIDMAV</t>
  </si>
  <si>
    <t>REQB39</t>
  </si>
  <si>
    <t>REQB40</t>
  </si>
  <si>
    <t>REQB41</t>
  </si>
  <si>
    <t>REQB42</t>
  </si>
  <si>
    <t>REQB43</t>
  </si>
  <si>
    <t>Giorni di scaduto rate arretrate per prodotti su cc</t>
  </si>
  <si>
    <t>Importo rate arretrate per prodotti su cc</t>
  </si>
  <si>
    <t>Numero rate arretrate per prodotti con RID/MAV</t>
  </si>
  <si>
    <t>Giorni di scaduto rate arretrate per prodotti con RID/MAV</t>
  </si>
  <si>
    <t>Importo rate arretrate per prodotti con RID/MAV</t>
  </si>
  <si>
    <r>
      <t>Rapporto fra la media trimestrale dell'</t>
    </r>
    <r>
      <rPr>
        <b/>
        <sz val="10"/>
        <color rgb="FF000000"/>
        <rFont val="Calibri"/>
        <family val="2"/>
        <scheme val="minor"/>
      </rPr>
      <t>utilizzato da sistema autoliquidante </t>
    </r>
    <r>
      <rPr>
        <sz val="10"/>
        <color rgb="FF000000"/>
        <rFont val="Calibri"/>
        <family val="2"/>
        <scheme val="minor"/>
      </rPr>
      <t>e la media trimestrale dell'</t>
    </r>
    <r>
      <rPr>
        <b/>
        <sz val="10"/>
        <color rgb="FF000000"/>
        <rFont val="Calibri"/>
        <family val="2"/>
        <scheme val="minor"/>
      </rPr>
      <t>accordato da sistema autoliquidante</t>
    </r>
    <r>
      <rPr>
        <sz val="10"/>
        <color rgb="FF000000"/>
        <rFont val="Calibri"/>
        <family val="2"/>
        <scheme val="minor"/>
      </rPr>
      <t xml:space="preserve"> relativi a rapporti con banche non appartenenti al gruppo ISP</t>
    </r>
  </si>
  <si>
    <r>
      <t>Rapporto fra la media trimestrale dell'</t>
    </r>
    <r>
      <rPr>
        <b/>
        <sz val="10"/>
        <rFont val="Calibri"/>
        <family val="2"/>
        <scheme val="minor"/>
      </rPr>
      <t>utilizzato da sistema a revoca</t>
    </r>
    <r>
      <rPr>
        <sz val="10"/>
        <rFont val="Calibri"/>
        <family val="2"/>
        <scheme val="minor"/>
      </rPr>
      <t> e la media trimestrale dell'</t>
    </r>
    <r>
      <rPr>
        <b/>
        <sz val="10"/>
        <rFont val="Calibri"/>
        <family val="2"/>
        <scheme val="minor"/>
      </rPr>
      <t xml:space="preserve">accordato da sistema a revoca </t>
    </r>
    <r>
      <rPr>
        <sz val="10"/>
        <rFont val="Calibri"/>
        <family val="2"/>
        <scheme val="minor"/>
      </rPr>
      <t>relativi a rapporti con banche non appartenenti al gruppo ISP</t>
    </r>
  </si>
  <si>
    <r>
      <t>Rapporto fra la media trimestrale dell'</t>
    </r>
    <r>
      <rPr>
        <b/>
        <sz val="10"/>
        <color rgb="FF000000"/>
        <rFont val="Calibri"/>
        <family val="2"/>
        <scheme val="minor"/>
      </rPr>
      <t>utilizzato da sistema a scadenza </t>
    </r>
    <r>
      <rPr>
        <sz val="10"/>
        <color rgb="FF000000"/>
        <rFont val="Calibri"/>
        <family val="2"/>
        <scheme val="minor"/>
      </rPr>
      <t>e la media trimestrale dell'</t>
    </r>
    <r>
      <rPr>
        <b/>
        <sz val="10"/>
        <color rgb="FF000000"/>
        <rFont val="Calibri"/>
        <family val="2"/>
        <scheme val="minor"/>
      </rPr>
      <t>accordato da sistema a scadenza</t>
    </r>
    <r>
      <rPr>
        <sz val="10"/>
        <color rgb="FF000000"/>
        <rFont val="Calibri"/>
        <family val="2"/>
        <scheme val="minor"/>
      </rPr>
      <t xml:space="preserve"> relativi a rapporti con banche non appartenenti al gruppo ISP</t>
    </r>
  </si>
  <si>
    <r>
      <t>Rapporto fra l</t>
    </r>
    <r>
      <rPr>
        <b/>
        <sz val="10"/>
        <color rgb="FF000000"/>
        <rFont val="Calibri"/>
        <family val="2"/>
        <scheme val="minor"/>
      </rPr>
      <t>'utilizzato totale per cassa a breve termine</t>
    </r>
    <r>
      <rPr>
        <sz val="10"/>
        <color rgb="FF000000"/>
        <rFont val="Calibri"/>
        <family val="2"/>
        <scheme val="minor"/>
      </rPr>
      <t xml:space="preserve"> </t>
    </r>
    <r>
      <rPr>
        <b/>
        <sz val="10"/>
        <color rgb="FF000000"/>
        <rFont val="Calibri"/>
        <family val="2"/>
        <scheme val="minor"/>
      </rPr>
      <t xml:space="preserve">da sistema </t>
    </r>
    <r>
      <rPr>
        <sz val="10"/>
        <color rgb="FF000000"/>
        <rFont val="Calibri"/>
        <family val="2"/>
        <scheme val="minor"/>
      </rPr>
      <t xml:space="preserve">relativo a rapporti con banche non appartenenti al gruppo ISP e il </t>
    </r>
    <r>
      <rPr>
        <b/>
        <sz val="10"/>
        <color rgb="FF000000"/>
        <rFont val="Calibri"/>
        <family val="2"/>
        <scheme val="minor"/>
      </rPr>
      <t>fatturato</t>
    </r>
  </si>
  <si>
    <t>* importo totale anticipato delle fatture
* accordato operativo di cassa BT</t>
  </si>
  <si>
    <r>
      <rPr>
        <sz val="10"/>
        <color theme="1"/>
        <rFont val="Calibri"/>
        <family val="2"/>
        <scheme val="minor"/>
      </rPr>
      <t>Numero massimo di giorni di scaduto valutato nel mese</t>
    </r>
  </si>
  <si>
    <r>
      <t xml:space="preserve">* quota totale di scaduto da più di </t>
    </r>
    <r>
      <rPr>
        <sz val="10"/>
        <color theme="1"/>
        <rFont val="Calibri"/>
        <family val="2"/>
        <scheme val="minor"/>
      </rPr>
      <t xml:space="preserve">30 giorni prodotto antexport
* accordato operativo di cassa BT </t>
    </r>
  </si>
  <si>
    <r>
      <rPr>
        <sz val="10"/>
        <color theme="1"/>
        <rFont val="Calibri"/>
        <family val="2"/>
        <scheme val="minor"/>
      </rPr>
      <t>* giorni di scaduto</t>
    </r>
  </si>
  <si>
    <r>
      <t xml:space="preserve">* quota totale di </t>
    </r>
    <r>
      <rPr>
        <sz val="10"/>
        <color theme="1"/>
        <rFont val="Calibri"/>
        <family val="2"/>
        <scheme val="minor"/>
      </rPr>
      <t>scaduto finimport 
* accordato operativo di cassa BT</t>
    </r>
  </si>
  <si>
    <r>
      <t xml:space="preserve">* </t>
    </r>
    <r>
      <rPr>
        <sz val="10"/>
        <color theme="1"/>
        <rFont val="Calibri"/>
        <family val="2"/>
        <scheme val="minor"/>
      </rPr>
      <t xml:space="preserve">giorni di scaduto </t>
    </r>
  </si>
  <si>
    <r>
      <t xml:space="preserve">* somma degli </t>
    </r>
    <r>
      <rPr>
        <sz val="10"/>
        <color theme="1"/>
        <rFont val="Calibri"/>
        <family val="2"/>
        <scheme val="minor"/>
      </rPr>
      <t>insoluti nel trimestre precedente 
* somma degli scaduti nel trimestre precedente</t>
    </r>
  </si>
  <si>
    <r>
      <t xml:space="preserve">* importo </t>
    </r>
    <r>
      <rPr>
        <sz val="10"/>
        <color theme="1"/>
        <rFont val="Calibri"/>
        <family val="2"/>
        <scheme val="minor"/>
      </rPr>
      <t>totale anticipato 
* accordato operativo di cassa BT</t>
    </r>
  </si>
  <si>
    <r>
      <t xml:space="preserve">* importo dello sconfino mensile del Cliente 
* </t>
    </r>
    <r>
      <rPr>
        <sz val="10"/>
        <color theme="1"/>
        <rFont val="Calibri"/>
        <family val="2"/>
        <scheme val="minor"/>
      </rPr>
      <t>importo dell'accordato operativo mensile</t>
    </r>
  </si>
  <si>
    <t>IND_114 &gt; 0 AND IND_115 &gt; 1</t>
  </si>
  <si>
    <t>IND_116=1 AND IND_117 &gt; 0</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</si>
  <si>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</si>
  <si>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Significatività dell'importo a sofferenza</t>
  </si>
  <si>
    <t>importo a sofferenza
accordato
garanzie ricevute</t>
  </si>
  <si>
    <t>IND_103 = 1 AND IND_105 &gt; 0.1</t>
  </si>
  <si>
    <t>Importo residuo debito rate impagate per prodotti su cc</t>
  </si>
  <si>
    <t>Importo residuo debito rate impagate per prodotti su RID/MAV</t>
  </si>
  <si>
    <t>IND_106 &gt;=1 AND IND_107 &gt; 8 AND IND_108 &gt; =250 AND IND_119 &gt;= 200</t>
  </si>
  <si>
    <t>IND_109 &gt;=1 AND IND_110 &gt;8 AND IND_111 &gt; =250 AND IND_120 &gt;= 200</t>
  </si>
  <si>
    <t>L'indicatore riporta, per la controparte oggetto di valutazione EW, l'importo del Forborne sconfinato (anche parziali) per i prodotti rateali con addebito diretto su c/c Banca (ISP o CLONE).</t>
  </si>
  <si>
    <t>L'indicatore riporta, per la controparte oggetto di valutazione EW, l'importo del Forborne sconfinato (anche parziali) per i prodotti rateali con addebito con RID/MAV.</t>
  </si>
  <si>
    <t>CR Sistema Netto Banca</t>
  </si>
  <si>
    <t>High-priority</t>
  </si>
  <si>
    <t>BR529</t>
  </si>
  <si>
    <t>BR02</t>
  </si>
  <si>
    <t>BR06</t>
  </si>
  <si>
    <t>BR07</t>
  </si>
  <si>
    <t>BR11</t>
  </si>
  <si>
    <t>BR14</t>
  </si>
  <si>
    <t>BR13</t>
  </si>
  <si>
    <t>BR15</t>
  </si>
  <si>
    <t>BR16</t>
  </si>
  <si>
    <t>BR17</t>
  </si>
  <si>
    <t>BR18</t>
  </si>
  <si>
    <t>BR19</t>
  </si>
  <si>
    <t>BR20</t>
  </si>
  <si>
    <t>BR22</t>
  </si>
  <si>
    <t>BR26</t>
  </si>
  <si>
    <t>BR27</t>
  </si>
  <si>
    <t>BR28</t>
  </si>
  <si>
    <t>BR31</t>
  </si>
  <si>
    <t>BR12</t>
  </si>
  <si>
    <t>BR34</t>
  </si>
  <si>
    <t>BR35</t>
  </si>
  <si>
    <t>BR29</t>
  </si>
  <si>
    <t>BR117</t>
  </si>
  <si>
    <t>BR118</t>
  </si>
  <si>
    <t>altro</t>
  </si>
  <si>
    <t>BR163</t>
  </si>
  <si>
    <t>BR164</t>
  </si>
  <si>
    <t>Sconfini CC</t>
  </si>
  <si>
    <t>BR146</t>
  </si>
  <si>
    <t>Forborne</t>
  </si>
  <si>
    <t>BR148</t>
  </si>
  <si>
    <t>Segnali Gravi Rischio</t>
  </si>
  <si>
    <t>BR160</t>
  </si>
  <si>
    <t>BR161</t>
  </si>
  <si>
    <t>BR561</t>
  </si>
  <si>
    <t>BR162</t>
  </si>
  <si>
    <t>AMT_US_SEL_LIQ_AZ 
AMT_GRA_SEL_LIQ_AZ
AMT_US_S_T_C_AZ
REVENUE_T1
IMP_ACC_REV
IMP_UTIL_REV
IMP_ACC_PROD_SCAD
IMP_UTIL_PROD_SCAD
IMP_ACC_TOT
IMP_UTIL_TOT</t>
  </si>
  <si>
    <t>AMT_US_SEL_LIQ
AMT_GRA_SEL_LIQ
AMT_US_REV
AMT_GRA_REV
AMT_US_MAT
AMT_GRA_MAT
AMT_US_ST_C
REVENUE_T1</t>
  </si>
  <si>
    <t>IND_103 = 1 AND IND_105 = &lt; 0.1</t>
  </si>
  <si>
    <t>BR161 - Garanzie a favore di soggetti in sofferenza con importo significativo (Indicatore 103,indicatore 105)</t>
  </si>
  <si>
    <t>BR561 - Garanzie a favore di soggetti in sofferenza (Indicatore 103, indicatore 105)</t>
  </si>
  <si>
    <t>uguale su Arancione?</t>
  </si>
  <si>
    <t>AMT_US_SEL_LIQ_AZ_NOCOL_M0
AMT_US_SEL_LIQ_AZ_NOCOL_M1
AMT_US_SEL_LIQ_AZ_NOCOL_M2
AMT_GRA_SEL_LIQ_AZ_NOCOL_M0
AMT_GRA_SEL_LIQ_AZ_NOCOL_M1
AMT_GRA_SEL_LIQ_AZ_NOCOL_M2</t>
  </si>
  <si>
    <t>IMP_ACC_REV_NOCOL_M0
IMP_ACC_REV_NOCOL_M1
IMP_ACC_REV_NOCOL_M2
IMP_UTIL_REV_NOCOL_M0
IMP_UTIL_REV_NOCOL_M1
IMP_UTIL_REV_NOCOL_M2</t>
  </si>
  <si>
    <t>IMP_ACC_PROD_SCAD_NOCOL_M0
IMP_ACC_PROD_SCAD_NOCOL_M1
IMP_ACC_PROD_SCAD_NOCOL_M2
IMP_UTIL_PROD_SCAD_NOCOL_M0
IMP_UTIL_PROD_SCAD_NOCOL_M1
IMP_UTIL_PROD_SCAD_NOCOL_M2</t>
  </si>
  <si>
    <t>AMT_US_SEL_LIQ_NOCOL_M0
AMT_US_SEL_LIQ_NOCOL_M1
AMT_US_SEL_LIQ_NOCOL_M2
AMT_GRA_SEL_LIQ_NOCOL_M0
AMT_GRA_SEL_LIQ_NOCOL_M1
AMT_GRA_SEL_LIQ_NOCOL_M2</t>
  </si>
  <si>
    <t>AMT_US_REV_NOCOL_M0
AMT_US_REV_NOCOL_M1
AMT_US_REV_NOCOL_M2
AMT_GRA_REV_NOCOL_M0
AMT_GRA_REV_NOCOL_M1
AMT_GRA_REV_NOCOL_M2</t>
  </si>
  <si>
    <t>AMT_US_MAT_NOCOL_M0
AMT_US_MAT_NOCOL_M1
AMT_US_MAT_NOCOL_M2
AMT_GRA_MAT_NOCOL_M0
AMT_GRA_MAT_NOCOL_M1
AMT_GRA_MAT_NOCOL_M2</t>
  </si>
  <si>
    <t>AMT_US_ST_C_NOCOL_M0
AMT_US_ST_C_NOCOL_M1
AMT_US_ST_C_NOCOL_M2
REVENUE_NOCOL_T1</t>
  </si>
  <si>
    <t>IMP_ENT_CORR_M0
IMP_ENT_CORR_M1
IMP_ENT_CORR_M2
IMP_ENT_CORR_M3
IMP_ENT_CORR_M4
IMP_ENT_CORR_M5
IMP_USC_CORR_M0
IMP_USC_CORR_M1
IMP_USC_CORR_M2
IMP_USC_CORR_M3
IMP_USC_CORR_M4
IMP_USC_CORR_M5</t>
  </si>
  <si>
    <t>IMP_ENT_TOT_M0
IMP_ENT_TOT_M1
IMP_ENT_TOT_M2
IMP_ENT_TOT_M3
IMP_ENT_TOT_M4
IMP_ENT_TOT_M5
IMP_USC_TOT_M0
IMP_USC_TOT_M1
IMP_USC_TOT_M2
IMP_USC_TOT_M3
IMP_USC_TOT_M4
IMP_USC_TOT_M5</t>
  </si>
  <si>
    <t>IMP_PAG_RAFI_NOCOL_M0
IMP_PAG_RAFI_NOCOL_M1
IMP_PAG_RAFI_NOCOL_M2
IMP_ENT_CORR_NOCOL_M0
IMP_ENT_CORR_NOCOL_M1
IMP_ENT_CORR_NOCOL_M2</t>
  </si>
  <si>
    <t>AMT_FAT_OVERDUE_NOCOL_M0
AMT_GRA_ST_C_NOCOL_M0</t>
  </si>
  <si>
    <t>OVERDUE_DD_FAT_NOCOL</t>
  </si>
  <si>
    <t>AMT_ANTEXP_30D_NOCOL_M0
AMT_GRA_ST_C_NOCOL_M0</t>
  </si>
  <si>
    <t>OVERDUE_DD_ANTEXP_NOCOL_1M</t>
  </si>
  <si>
    <t>AMT_FINEXP_30D_NOCOL_M0
AMT_GRA_ST_C_NOCOL_M0</t>
  </si>
  <si>
    <t>OVERDUE_DD_FINEXP_NOCOL_1M</t>
  </si>
  <si>
    <t>PTF_AMT_OUT_PREVQ_NOCOL
PTF_AMT_EXPIRED_PREVQ_NOCOL</t>
  </si>
  <si>
    <t>AMT_FAT_OVERDUE_NOCOL
AMT_GRA_ST_C_NOCOL_M0</t>
  </si>
  <si>
    <t>OVERDUE_DD_FACT_NOCOL</t>
  </si>
  <si>
    <t>PREAM_AMT_UTI_NOCOL
PREAM_AMT_INI_LOANS_NOCOL</t>
  </si>
  <si>
    <t>IMP_SCONF_MEAN_90GG_NOCOL</t>
  </si>
  <si>
    <r>
      <rPr>
        <sz val="10"/>
        <color rgb="FFFF0000"/>
        <rFont val="Calibri"/>
        <family val="2"/>
        <scheme val="minor"/>
      </rPr>
      <t>FLG_SCONF_MAX_NOCOL_M0
FLG_SCONF_MAX_NOCOL_M1
FLG_SCONF_MAX_NOCOL_M2</t>
    </r>
    <r>
      <rPr>
        <sz val="10"/>
        <color theme="1"/>
        <rFont val="Calibri"/>
        <family val="2"/>
        <scheme val="minor"/>
      </rPr>
      <t xml:space="preserve">
</t>
    </r>
  </si>
  <si>
    <t xml:space="preserve">NUM_GIO_SCONFINO_NOCOL
IMP_SCONFINO_NOCOL
IMP_UTILIZZO_TOT_NOCOL
IMP_SCONF_CUM_90GG_NOCOL
IMP_UTILIZZO_CUM_90GG_NOCOL
</t>
  </si>
  <si>
    <t xml:space="preserve">L'indicatore calcola la media su 90 giorni del numero di giorni di sconfino per cassa, calcolata considerando solo i giorni per cui si rileva uno sconfino. </t>
  </si>
  <si>
    <t>NUM_GIO_SCONF_MEAN_90GG_NOCOL</t>
  </si>
  <si>
    <t>BR163 - Rate impagate su c/c Banca  (Indicatore 106, Indicatore 107, Indicatore 108, indicatore 120)</t>
  </si>
  <si>
    <t>BR164 - Rate impagate con RID/MAV (Indicatore 109, Indicatore 110, Indicatore 111, indicatore 121)</t>
  </si>
  <si>
    <t>Corrispondenza SME_CT</t>
  </si>
  <si>
    <t>FLG_COV_NON_RISP_SAN</t>
  </si>
  <si>
    <t>corrispondenza SME_CT</t>
  </si>
  <si>
    <t>Criticità</t>
  </si>
  <si>
    <t>clone</t>
  </si>
  <si>
    <t>criticità</t>
  </si>
  <si>
    <t>hp</t>
  </si>
  <si>
    <t>stat</t>
  </si>
  <si>
    <t>qual</t>
  </si>
  <si>
    <t>simu</t>
  </si>
  <si>
    <t>totale gg</t>
  </si>
  <si>
    <t>arrotondam</t>
  </si>
  <si>
    <t>1 settimana</t>
  </si>
  <si>
    <t>2 settimane</t>
  </si>
  <si>
    <t>4 settimane</t>
  </si>
  <si>
    <t>sviluppo+test</t>
  </si>
  <si>
    <t>40 BR</t>
  </si>
  <si>
    <t>flow</t>
  </si>
  <si>
    <t>VM</t>
  </si>
  <si>
    <t>entro 20-giu</t>
  </si>
  <si>
    <t>entro 30-giu</t>
  </si>
  <si>
    <t>dovranno inserire il campo FLG_NOPG_S50_RIF</t>
  </si>
  <si>
    <t>dovranno inserire il campo FLG_NOPG_AN_RIF</t>
  </si>
  <si>
    <t>dovranno inserire il campo FLG_NOPG_AR_RIF</t>
  </si>
  <si>
    <t>NUM_OVERDUE_DD_FAT</t>
  </si>
  <si>
    <t>IMP_PFT_INSOL_TPREC
IMP_PTF_SCAD_TPREC</t>
  </si>
  <si>
    <t>NUM_OVERDUE_DD_FINEXP_1M</t>
  </si>
  <si>
    <t>NUM_OVERDUE_DD_ANTEXP_1M</t>
  </si>
  <si>
    <t>IMP_PREAM_UTI
IMP_PREAM_INI_LOANS</t>
  </si>
  <si>
    <t>IMP_SALDO_CC_LT_0_M0
IMP_SALDO_CC_LT_0_M1
IMP_SALDO_CC_LT_0_M2</t>
  </si>
  <si>
    <t xml:space="preserve">IMP_SALDO_CC_GT_0_M0
IMP_SALDO_CC_GT_0_M1
IMP_SALDO_CC_GT_0_M2
IMP_VAL_MERC_CD_M0
IMP_VAL_MERC_CD_M1
IMP_VAL_MERC_CD_M2
IMP_SALDO_PCT_M0
IMP_SALDO_PCT_M1
IMP_SALDO_PCT_M2
IMP_SALDO_GPM_M0
IMP_SALDO_GPM_M1
IMP_SALDO_GPM_M2
IMP_SALDO_ASSIC_M0
IMP_SALDO_ASSIC_M1
IMP_SALDO_ASSIC_M2
IMP_FIDO_RESIDUO_M0
IMP_FIDO_RESIDUO_M1
IMP_FIDO_RESIDUO_M2
</t>
  </si>
  <si>
    <t xml:space="preserve">NUM_MOV_DARE_CC_NC_M0
NUM_MOV_DARE_CC_NC_M1
NUM_MOV_DARE_CC_NC_M2
NUM_MOV_AVERE_CC_NC_M0
NUM_MOV_AVERE_CC_NC_M1
NUM_MOV_AVERE_CC_NC_M2
</t>
  </si>
  <si>
    <t>IMP_VAL_MERC_CD_NC_M0
IMP_VAL_MERC_CD_NC_M1
IMP_VAL_MERC_CD_NC_M2
IMP_SALDO_PCT_NC_M0
IMP_SALDO_PCT_NC_M1
IMP_SALDO_PCT_NC_M2
IMP_SALDO_GPM_NC_M0
IMP_SALDO_GPM_NC_M1
IMP_SALDO_GPM_NC_M2
IMP_SALDO_ASSIC_NC_M0
IMP_SALDO_ASSIC_NC_M1
IMP_SALDO_ASSIC_NC_M2</t>
  </si>
  <si>
    <t>NUM_MOV_DARE_CC_M0
NUM_MOV_DARE_CC_M1
NUM_MOV_DARE_CC_M2
NUM_MOV_AVERE_CC_M0
NUM_MOV_AVERE_CC_M1
NUM_MOV_AVERE_CC_M2</t>
  </si>
  <si>
    <t>IMP_ENT_CORR_NC_M0
IMP_ENT_CORR_NC_M1
IMP_ENT_CORR_NC_M2
IMP_PAG_RAFI_NC_M0
IMP_PAG_RAFI_NC_M1
IMP_PAG_RAFI_NC_M2</t>
  </si>
  <si>
    <t>IMP_FAT_OVERDUE_NOCOL_M0</t>
  </si>
  <si>
    <t>NUM_OVERDUE_DD_FAT_NOCOL</t>
  </si>
  <si>
    <t>IMP_SCONF_MEAN_30GG
IMP_ACC_OPE_MEAN_30GG</t>
  </si>
  <si>
    <r>
      <rPr>
        <sz val="10"/>
        <rFont val="Calibri"/>
        <family val="2"/>
        <scheme val="minor"/>
      </rPr>
      <t>NUM_GIO_SCONFINO
IMP_SCONFINO
IMP_UTILIZZO_TOT
IMP_SCONF_CUM_90GG
IMP_UTILIZZO_CUM_90GG</t>
    </r>
    <r>
      <rPr>
        <sz val="10"/>
        <color rgb="FFFF0000"/>
        <rFont val="Calibri"/>
        <family val="2"/>
        <scheme val="minor"/>
      </rPr>
      <t xml:space="preserve">
</t>
    </r>
  </si>
  <si>
    <t>IMP_ANTEXP_30D_NOCOL_M0</t>
  </si>
  <si>
    <t>NUM_OVERDUE_DD_ANTEXP_NOCOL_1M</t>
  </si>
  <si>
    <t>NUM_OVERDUE_DD_FINEXP_NOCOL_1M</t>
  </si>
  <si>
    <t>IMP_FINEXP_30D_NOCOL_M0</t>
  </si>
  <si>
    <t>IMP_PFT_INSOL_NOCOL_TPREC
IMP_PTF_SCAD_NOCOL_TPREC</t>
  </si>
  <si>
    <t>IMP_PREAM_UTI_NOCOL
IMP_PREAM_INI_LOANS_NOCOL</t>
  </si>
  <si>
    <t>IMP_FAT_OVERDUE_M0</t>
  </si>
  <si>
    <t>IMP_ANTEXP_30D_M0</t>
  </si>
  <si>
    <t>IMP_FINEXP_30D_M0</t>
  </si>
  <si>
    <t>NUM_GG_SCADUTO</t>
  </si>
  <si>
    <t>NUM_RATE_IMPAGATE</t>
  </si>
  <si>
    <t>stand by</t>
  </si>
  <si>
    <t>IMP_ARRETRATO</t>
  </si>
  <si>
    <t>CLONE</t>
  </si>
  <si>
    <t>FLG_IRIS_GAR_TOT</t>
  </si>
  <si>
    <t>FLG_IRIS_GAR_NDG_TOT</t>
  </si>
  <si>
    <t>FLG_IRIS_SOC_TOT</t>
  </si>
  <si>
    <t>dubbi sui campi</t>
  </si>
  <si>
    <t>dubbi logici</t>
  </si>
  <si>
    <t>nessuna corrispondenza</t>
  </si>
  <si>
    <t>IND_65
IND_66
IND_218
IND_219</t>
  </si>
  <si>
    <t>IND_71
IND_72</t>
  </si>
  <si>
    <t>IND_83</t>
  </si>
  <si>
    <t>IND_91
IND_92
IND_93
IND_94</t>
  </si>
  <si>
    <t>FLG_NOPG_S30
FLG_NOPG_S20</t>
  </si>
  <si>
    <t>FLG_PERFNOPE</t>
  </si>
  <si>
    <t xml:space="preserve">FLG_SCONF_MAX_M0
FLG_SCONF_MAX_M1
FLG_SCONF_MAX_M2
</t>
  </si>
  <si>
    <t>riprendere da retail</t>
  </si>
  <si>
    <t>IMP_UTIL_SEL_LIQ_AZ_M0
IMP_UTIL_SEL_LIQ_AZ_M1
IMP_UTIL_SEL_LIQ_AZ_M2
IMP_ACC_SEL_LIQ_AZ_M0
IMP_ACC_SEL_LIQ_AZ_M1
IMP_ACC_SEL_LIQ_AZ_M2</t>
  </si>
  <si>
    <t>IMP_UTIL_S_T_C_AZ_M0
IMP_UTIL_S_T_C_AZ_M1
IMP_UTIL_S_T_C_AZ_M2</t>
  </si>
  <si>
    <r>
      <t xml:space="preserve">AMT_US_S_T_C_AZ_M0
AMT_US_S_T_C_AZ_M1
AMT_US_S_T_C_AZ_M2
</t>
    </r>
    <r>
      <rPr>
        <sz val="10"/>
        <color rgb="FFFF0000"/>
        <rFont val="Calibri"/>
        <family val="2"/>
        <scheme val="minor"/>
      </rPr>
      <t>REVENUE_T1</t>
    </r>
  </si>
  <si>
    <t>IMP_ACC_REV_AZ_M0
IMP_ACC_REV_AZ_M1
IMP_ACC_REV_AZ_M2
IMP_UTIL_REV_AZ_M0
IMP_UTIL_REV_AZ_M1
IMP_UTIL_REV_AZ_M2</t>
  </si>
  <si>
    <t>IMP_ACC_PROD_SCAD_AZ_M0
IMP_ACC_PROD_SCAD_AZ_M1
IMP_ACC_PROD_SCAD_AZ_M2
IMP_UTIL_PROD_SCAD_AZ_M0
IMP_UTIL_PROD_SCAD_AZ_M1
IMP_UTIL_PROD_SCAD_AZ_M2</t>
  </si>
  <si>
    <t xml:space="preserve">IMP_ACC_REV_AZ_M0
IMP_ACC_REV_AZ_M1
IMP_ACC_REV_AZ_M2
IMP_UTIL_REV_AZ_M0
IMP_UTIL_REV_AZ_M1
IMP_UTIL_REV_AZ_M2
</t>
  </si>
  <si>
    <t>IMP_ACC_CASSA_AZ_M0
IMP_ACC_CASSA_AZ_M1
IMP_ACC_CASSA_AZ_M2
IMP_UTIL_CASSA_AZ_M0
IMP_UTIL_CASSA_AZ_M1
IMP_UTIL_CASSA_AZ_M2</t>
  </si>
  <si>
    <t>IMP_ACC_TOT_AZ_M0
IMP_ACC_TOT_AZ_M1
IMP_ACC_TOT_AZ_M2
IMP_UTIL_TOT_AZ_M0
IMP_UTIL_TOT_AZ_M1
IMP_UTIL_TOT_AZ_M2</t>
  </si>
  <si>
    <t>IMP_ACC_PROD_SCAD_NOCOL_AZ_M0
IMP_ACC_PROD_SCAD_NOCOL_AZ_M1
IMP_ACC_PROD_SCAD_NOCOL_AZ_M2
IMP_UTIL_PROD_SCAD_NOCOL_AZ_M0
IMP_UTIL_PROD_SCAD_NOCOL_AZ_M1
IMP_UTIL_PROD_SCAD_NOCOL_AZ_M2</t>
  </si>
  <si>
    <t>IMP_ACC_REV_NOCOL_AZ_M0
IMP_ACC_REV_NOCOL_AZ_M1
IMP_ACC_REV_NOCOL_AZ_M2
IMP_UTIL_REV_NOCOL_AZ_M0
IMP_UTIL_REV_NOCOL_AZ_M1
IMP_UTIL_REV_NOCOL_AZ_M2</t>
  </si>
  <si>
    <t>IMP_UTIL_S_T_C_NOCOL_AZ_M0
IMP_UTIL_S_T_C_NOCOL_AZ_M1
IMP_UTIL_S_T_C_NOCOL_AZ_M2</t>
  </si>
  <si>
    <r>
      <t xml:space="preserve">AMT_US_S_T_C_AZ_NOCOL_M0
AMT_US_S_T_C_AZ_NOCOL_M1
AMT_US_S_T_C_AZ_NOCOL_M2
</t>
    </r>
    <r>
      <rPr>
        <sz val="10"/>
        <color rgb="FFFF0000"/>
        <rFont val="Calibri"/>
        <family val="2"/>
        <scheme val="minor"/>
      </rPr>
      <t>REVENUE_NOCOL_T1</t>
    </r>
  </si>
  <si>
    <t>IMP_UTIL_SEL_LIQ_NOCOL_AZ_M0
IMP_UTIL_SEL_LIQ_NOCOL_AZ_M1
IMP_UTIL_SEL_LIQ_NOCOL_AZ_M2
IMP_ACC_SEL_LIQ_NOCOL_AZ_M0 
IMP_ACC_SEL_LIQ_NOCOL_AZ_M1
IMP_ACC_SEL_LIQ_NOCOL_AZ_M2</t>
  </si>
  <si>
    <r>
      <rPr>
        <sz val="10"/>
        <color rgb="FFFF0000"/>
        <rFont val="Calibri"/>
        <family val="2"/>
        <scheme val="minor"/>
      </rPr>
      <t>IMP_SALDO_CC_NOCOL_M0
IMP_SALDO_CC_NOCOL_M1
IMP_SALDO_CC_NOCOL_M2</t>
    </r>
    <r>
      <rPr>
        <sz val="10"/>
        <rFont val="Calibri"/>
        <family val="2"/>
        <scheme val="minor"/>
      </rPr>
      <t xml:space="preserve">
IMP_VAL_MERC_CD_NOCOL_M0
IMP_VAL_MERC_CD_NOCOL_M1
IMP_VAL_MERC_CD_NOCOL_M2
IMP_SALDO_PCT_NOCOL_M0
IMP_SALDO_PCT_NOCOL_M1
IMP_SALDO_PCT_NOCOL_M2
IMP_SALDO_GPM_NOCOL_M0
IMP_SALDO_GPM_NOCOL_M1
IMP_SALDO_GPM_NOCOL_M2
IMP_SALDO_ASSIC_NOCOL_M0
IMP_SALDO_ASSIC_NOCOL_M1
IMP_SALDO_ASSIC_NOCOL_M2</t>
    </r>
  </si>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</sst>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sz val="11"/>
      <color theme="1"/>
      <name val="Calibri"/>
      <family val="2"/>
      <scheme val="minor"/>
    </font>
    <font>
      <sz val="11"/>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sz val="11"/>
      <color rgb="FF9C0006"/>
      <name val="Calibri"/>
      <family val="2"/>
      <scheme val="minor"/>
    </font>
    <font>
      <b/>
      <sz val="12"/>
      <name val="Calibri"/>
      <family val="2"/>
      <scheme val="minor"/>
    </font>
    <font>
      <b/>
      <sz val="10"/>
      <color theme="1"/>
      <name val="Calibri"/>
      <family val="2"/>
      <scheme val="minor"/>
    </font>
    <font>
      <b/>
      <sz val="11"/>
      <color theme="9" tint="-0.249977111117893"/>
      <name val="Calibri"/>
      <family val="2"/>
      <scheme val="minor"/>
    </font>
    <font>
      <b/>
      <sz val="12"/>
      <color theme="1"/>
      <name val="Calibri"/>
      <family val="2"/>
      <scheme val="minor"/>
    </font>
    <font>
      <sz val="10"/>
      <color rgb="FF000000"/>
      <name val="Calibri"/>
      <family val="2"/>
      <scheme val="minor"/>
    </font>
    <font>
      <b/>
      <sz val="10"/>
      <color rgb="FF000000"/>
      <name val="Calibri"/>
      <family val="2"/>
      <scheme val="minor"/>
    </font>
    <font>
      <b/>
      <sz val="10"/>
      <name val="Calibri"/>
      <family val="2"/>
      <scheme val="minor"/>
    </font>
    <font>
      <b/>
      <sz val="10"/>
      <color theme="9" tint="-0.249977111117893"/>
      <name val="Calibri"/>
      <family val="2"/>
      <scheme val="minor"/>
    </font>
    <font>
      <b/>
      <sz val="9"/>
      <color theme="1"/>
      <name val="Calibri"/>
      <family val="2"/>
      <scheme val="minor"/>
    </font>
    <font>
      <b/>
      <sz val="9"/>
      <name val="Calibri"/>
      <family val="2"/>
      <scheme val="minor"/>
    </font>
    <font>
      <sz val="9"/>
      <name val="Calibri"/>
      <family val="2"/>
    </font>
    <font>
      <sz val="9"/>
      <color theme="1"/>
      <name val="Calibri"/>
      <family val="2"/>
      <scheme val="minor"/>
    </font>
    <font>
      <sz val="9"/>
      <name val="Calibri"/>
      <family val="2"/>
      <scheme val="minor"/>
    </font>
    <font>
      <sz val="9"/>
      <color rgb="FF000000"/>
      <name val="Calibri"/>
      <family val="2"/>
      <scheme val="minor"/>
    </font>
    <font>
      <sz val="9"/>
      <color rgb="FF000000"/>
      <name val="Segoe UI"/>
      <family val="2"/>
    </font>
    <font>
      <b/>
      <sz val="10"/>
      <name val="Calibri"/>
      <family val="2"/>
    </font>
    <font>
      <b/>
      <sz val="12"/>
      <color rgb="FFFFFFFF"/>
      <name val="Calibri"/>
      <family val="2"/>
      <scheme val="minor"/>
    </font>
    <font>
      <u/>
      <sz val="12"/>
      <color theme="10"/>
      <name val="Calibri"/>
      <family val="2"/>
      <scheme val="minor"/>
    </font>
    <font>
      <sz val="10.5"/>
      <color rgb="FF000000"/>
      <name val="Calibri"/>
      <family val="2"/>
    </font>
    <font>
      <sz val="10"/>
      <name val="Segoe UI"/>
      <family val="2"/>
    </font>
    <font>
      <sz val="10"/>
      <color rgb="FFFF0000"/>
      <name val="Calibri"/>
      <family val="2"/>
      <scheme val="minor"/>
    </font>
    <font>
      <sz val="11"/>
      <color rgb="FF0070C0"/>
      <name val="Calibri"/>
      <family val="2"/>
      <scheme val="minor"/>
    </font>
    <font>
      <sz val="12"/>
      <color rgb="FFFF0000"/>
      <name val="Calibri"/>
      <family val="2"/>
      <scheme val="minor"/>
    </font>
    <font>
      <b/>
      <sz val="11"/>
      <name val="Calibri"/>
      <family val="2"/>
      <scheme val="minor"/>
    </font>
    <font>
      <b/>
      <sz val="11"/>
      <color rgb="FFFF0000"/>
      <name val="Calibri"/>
      <family val="2"/>
      <scheme val="minor"/>
    </font>
    <font>
      <b/>
      <sz val="11"/>
      <color rgb="FFFFFFFF"/>
      <name val="Calibri"/>
      <family val="2"/>
    </font>
    <font>
      <b/>
      <sz val="10"/>
      <color theme="0"/>
      <name val="Calibri"/>
      <family val="2"/>
      <scheme val="minor"/>
    </font>
    <font>
      <sz val="10"/>
      <color theme="1"/>
      <name val="Calibri"/>
      <family val="2"/>
    </font>
    <font>
      <sz val="11"/>
      <name val="Calibri"/>
      <family val="2"/>
    </font>
    <font>
      <sz val="11"/>
      <color rgb="FFFF0000"/>
      <name val="Calibri"/>
      <family val="2"/>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C7CE"/>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rgb="FFFFFFFF"/>
        <bgColor indexed="64"/>
      </patternFill>
    </fill>
    <fill>
      <patternFill patternType="solid">
        <fgColor theme="7" tint="0.59999389629810485"/>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bgColor indexed="64"/>
      </patternFill>
    </fill>
    <fill>
      <patternFill patternType="solid">
        <fgColor rgb="FFFF6A05"/>
        <bgColor indexed="64"/>
      </patternFill>
    </fill>
    <fill>
      <patternFill patternType="solid">
        <fgColor rgb="FFFF7575"/>
        <bgColor indexed="64"/>
      </patternFill>
    </fill>
    <fill>
      <patternFill patternType="solid">
        <fgColor rgb="FF92D050"/>
        <bgColor indexed="64"/>
      </patternFill>
    </fill>
    <fill>
      <patternFill patternType="solid">
        <fgColor rgb="FF757171"/>
        <bgColor indexed="64"/>
      </patternFill>
    </fill>
    <fill>
      <patternFill patternType="solid">
        <fgColor rgb="FF00FF00"/>
        <bgColor indexed="64"/>
      </patternFill>
    </fill>
    <fill>
      <patternFill patternType="solid">
        <fgColor theme="7" tint="0.79998168889431442"/>
        <bgColor indexed="64"/>
      </patternFill>
    </fill>
    <fill>
      <patternFill patternType="solid">
        <fgColor rgb="FFCCFF99"/>
        <bgColor indexed="64"/>
      </patternFill>
    </fill>
    <fill>
      <patternFill patternType="solid">
        <fgColor theme="5"/>
        <bgColor indexed="64"/>
      </patternFill>
    </fill>
    <fill>
      <patternFill patternType="solid">
        <fgColor theme="9"/>
        <bgColor indexed="64"/>
      </patternFill>
    </fill>
    <fill>
      <patternFill patternType="solid">
        <fgColor rgb="FFCC99FF"/>
        <bgColor indexed="64"/>
      </patternFill>
    </fill>
    <fill>
      <patternFill patternType="solid">
        <fgColor theme="7" tint="-0.249977111117893"/>
        <bgColor indexed="64"/>
      </patternFill>
    </fill>
    <fill>
      <patternFill patternType="solid">
        <fgColor rgb="FF7030A0"/>
        <bgColor indexed="64"/>
      </patternFill>
    </fill>
    <fill>
      <patternFill patternType="solid">
        <fgColor rgb="FF00B0F0"/>
        <bgColor indexed="64"/>
      </patternFill>
    </fill>
    <fill>
      <patternFill patternType="solid">
        <fgColor rgb="FF0070C0"/>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38">
    <border>
      <left/>
      <right/>
      <top/>
      <bottom/>
      <diagonal/>
    </border>
    <border>
      <left/>
      <right style="medium">
        <color rgb="FF595959"/>
      </right>
      <top style="medium">
        <color rgb="FF595959"/>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style="dashed">
        <color theme="1" tint="0.499984740745262"/>
      </left>
      <right style="dashed">
        <color theme="1" tint="0.499984740745262"/>
      </right>
      <top style="dashed">
        <color theme="1" tint="0.499984740745262"/>
      </top>
      <bottom/>
      <diagonal/>
    </border>
    <border>
      <left/>
      <right/>
      <top style="medium">
        <color auto="1"/>
      </top>
      <bottom/>
      <diagonal/>
    </border>
    <border>
      <left style="medium">
        <color auto="1"/>
      </left>
      <right style="medium">
        <color auto="1"/>
      </right>
      <top style="medium">
        <color auto="1"/>
      </top>
      <bottom/>
      <diagonal/>
    </border>
    <border>
      <left style="medium">
        <color rgb="FF595959"/>
      </left>
      <right/>
      <top style="medium">
        <color rgb="FF595959"/>
      </top>
      <bottom/>
      <diagonal/>
    </border>
    <border>
      <left/>
      <right/>
      <top style="medium">
        <color rgb="FF595959"/>
      </top>
      <bottom/>
      <diagonal/>
    </border>
    <border>
      <left style="thin">
        <color auto="1"/>
      </left>
      <right/>
      <top/>
      <bottom style="thin">
        <color auto="1"/>
      </bottom>
      <diagonal/>
    </border>
    <border>
      <left style="thin">
        <color auto="1"/>
      </left>
      <right/>
      <top style="thin">
        <color auto="1"/>
      </top>
      <bottom/>
      <diagonal/>
    </border>
    <border>
      <left style="medium">
        <color auto="1"/>
      </left>
      <right/>
      <top style="medium">
        <color auto="1"/>
      </top>
      <bottom/>
      <diagonal/>
    </border>
    <border>
      <left/>
      <right style="thin">
        <color auto="1"/>
      </right>
      <top style="thin">
        <color auto="1"/>
      </top>
      <bottom style="thin">
        <color auto="1"/>
      </bottom>
      <diagonal/>
    </border>
    <border>
      <left/>
      <right/>
      <top/>
      <bottom style="thin">
        <color auto="1"/>
      </bottom>
      <diagonal/>
    </border>
    <border>
      <left/>
      <right style="dashed">
        <color theme="1" tint="0.499984740745262"/>
      </right>
      <top style="dashed">
        <color theme="1" tint="0.499984740745262"/>
      </top>
      <bottom/>
      <diagonal/>
    </border>
    <border>
      <left/>
      <right style="thin">
        <color auto="1"/>
      </right>
      <top/>
      <bottom style="thin">
        <color auto="1"/>
      </bottom>
      <diagonal/>
    </border>
    <border>
      <left/>
      <right style="dashed">
        <color theme="1" tint="0.499984740745262"/>
      </right>
      <top style="dashed">
        <color theme="1" tint="0.499984740745262"/>
      </top>
      <bottom style="dashed">
        <color theme="1" tint="0.499984740745262"/>
      </bottom>
      <diagonal/>
    </border>
    <border>
      <left style="dashed">
        <color theme="1" tint="0.499984740745262"/>
      </left>
      <right/>
      <top/>
      <bottom/>
      <diagonal/>
    </border>
    <border>
      <left style="dashed">
        <color theme="1" tint="0.499984740745262"/>
      </left>
      <right/>
      <top style="dashed">
        <color theme="1" tint="0.499984740745262"/>
      </top>
      <bottom/>
      <diagonal/>
    </border>
    <border>
      <left style="dashed">
        <color theme="1" tint="0.499984740745262"/>
      </left>
      <right style="dashed">
        <color theme="1" tint="0.499984740745262"/>
      </right>
      <top/>
      <bottom/>
      <diagonal/>
    </border>
    <border>
      <left style="dotted">
        <color auto="1"/>
      </left>
      <right style="dotted">
        <color auto="1"/>
      </right>
      <top style="dotted">
        <color auto="1"/>
      </top>
      <bottom style="dotted">
        <color auto="1"/>
      </bottom>
      <diagonal/>
    </border>
    <border>
      <left/>
      <right/>
      <top style="medium">
        <color auto="1"/>
      </top>
      <bottom style="medium">
        <color auto="1"/>
      </bottom>
      <diagonal/>
    </border>
    <border>
      <left/>
      <right style="thin">
        <color auto="1"/>
      </right>
      <top/>
      <bottom/>
      <diagonal/>
    </border>
    <border>
      <left/>
      <right/>
      <top/>
      <bottom style="medium">
        <color auto="1"/>
      </bottom>
      <diagonal/>
    </border>
    <border>
      <left style="medium">
        <color auto="1"/>
      </left>
      <right/>
      <top/>
      <bottom/>
      <diagonal/>
    </border>
    <border>
      <left/>
      <right/>
      <top style="medium">
        <color auto="1"/>
      </top>
      <bottom style="dotted">
        <color rgb="FF7F7F7F"/>
      </bottom>
      <diagonal/>
    </border>
    <border>
      <left/>
      <right/>
      <top/>
      <bottom style="dotted">
        <color rgb="FF7F7F7F"/>
      </bottom>
      <diagonal/>
    </border>
    <border>
      <left style="medium">
        <color auto="1"/>
      </left>
      <right/>
      <top/>
      <bottom style="medium">
        <color rgb="FF000000"/>
      </bottom>
      <diagonal/>
    </border>
    <border>
      <left style="medium">
        <color theme="0"/>
      </left>
      <right style="thin">
        <color indexed="64"/>
      </right>
      <top style="thin">
        <color indexed="64"/>
      </top>
      <bottom style="medium">
        <color theme="0"/>
      </bottom>
      <diagonal/>
    </border>
    <border>
      <left/>
      <right style="thin">
        <color indexed="64"/>
      </right>
      <top style="medium">
        <color theme="0"/>
      </top>
      <bottom/>
      <diagonal/>
    </border>
    <border>
      <left/>
      <right style="thin">
        <color indexed="64"/>
      </right>
      <top style="medium">
        <color theme="0"/>
      </top>
      <bottom style="thin">
        <color indexed="64"/>
      </bottom>
      <diagonal/>
    </border>
  </borders>
  <cellStyleXfs count="8">
    <xf numFmtId="0" fontId="0" fillId="0" borderId="0"/>
    <xf numFmtId="0" fontId="16" fillId="0" borderId="0"/>
    <xf numFmtId="0" fontId="21" fillId="6" borderId="0" applyNumberFormat="0" applyBorder="0" applyAlignment="0" applyProtection="0"/>
    <xf numFmtId="0" fontId="11" fillId="0" borderId="0"/>
    <xf numFmtId="0" fontId="11" fillId="0" borderId="0"/>
    <xf numFmtId="0" fontId="10" fillId="0" borderId="0"/>
    <xf numFmtId="0" fontId="10" fillId="0" borderId="0"/>
    <xf numFmtId="0" fontId="39" fillId="0" borderId="0" applyNumberFormat="0" applyFill="0" applyBorder="0" applyAlignment="0" applyProtection="0"/>
  </cellStyleXfs>
  <cellXfs count="454">
    <xf numFmtId="0" fontId="0" fillId="0" borderId="0" xfId="0"/>
    <xf numFmtId="0" fontId="12" fillId="2" borderId="1" xfId="0" applyFont="1" applyFill="1" applyBorder="1" applyAlignment="1">
      <alignment horizontal="left" vertical="center" wrapText="1"/>
    </xf>
    <xf numFmtId="0" fontId="13" fillId="0" borderId="0" xfId="0" applyFont="1" applyAlignment="1"/>
    <xf numFmtId="0" fontId="16" fillId="0" borderId="0" xfId="0" applyFont="1"/>
    <xf numFmtId="0" fontId="18" fillId="0" borderId="0" xfId="0" applyFont="1"/>
    <xf numFmtId="0" fontId="19" fillId="7" borderId="2"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7" fillId="7" borderId="2" xfId="0" applyFont="1" applyFill="1" applyBorder="1" applyAlignment="1">
      <alignment horizontal="center" vertical="center" wrapText="1"/>
    </xf>
    <xf numFmtId="0" fontId="16" fillId="0" borderId="0" xfId="0" applyFont="1" applyFill="1" applyAlignment="1">
      <alignment wrapText="1"/>
    </xf>
    <xf numFmtId="0" fontId="16" fillId="0" borderId="0" xfId="0" applyFont="1" applyAlignment="1">
      <alignment horizontal="center" vertical="center" wrapText="1"/>
    </xf>
    <xf numFmtId="0" fontId="0" fillId="0" borderId="0" xfId="0" applyFill="1" applyAlignment="1">
      <alignment horizontal="center" vertical="center" wrapText="1"/>
    </xf>
    <xf numFmtId="0" fontId="18" fillId="0" borderId="0" xfId="0" applyFont="1" applyAlignment="1">
      <alignment horizontal="center" vertical="center" wrapText="1"/>
    </xf>
    <xf numFmtId="0" fontId="0" fillId="0" borderId="0" xfId="0" applyFont="1" applyAlignment="1">
      <alignment vertical="center"/>
    </xf>
    <xf numFmtId="0" fontId="16" fillId="0" borderId="0" xfId="0" applyFont="1" applyFill="1"/>
    <xf numFmtId="0" fontId="23" fillId="8" borderId="11" xfId="4" applyFont="1" applyFill="1" applyBorder="1" applyAlignment="1">
      <alignment horizontal="center" vertical="center" wrapText="1"/>
    </xf>
    <xf numFmtId="0" fontId="12" fillId="3" borderId="12" xfId="0" applyFont="1" applyFill="1" applyBorder="1" applyAlignment="1">
      <alignment horizontal="justify" vertical="center" wrapText="1"/>
    </xf>
    <xf numFmtId="0" fontId="12" fillId="3" borderId="13" xfId="0" applyFont="1" applyFill="1" applyBorder="1" applyAlignment="1">
      <alignment horizontal="center" vertical="center" wrapText="1"/>
    </xf>
    <xf numFmtId="0" fontId="18" fillId="0" borderId="0" xfId="0" applyFont="1" applyAlignment="1">
      <alignment wrapText="1"/>
    </xf>
    <xf numFmtId="0" fontId="18" fillId="0" borderId="0" xfId="0" applyFont="1" applyFill="1" applyAlignment="1">
      <alignment horizontal="left"/>
    </xf>
    <xf numFmtId="0" fontId="12" fillId="11" borderId="1" xfId="0" applyFont="1" applyFill="1" applyBorder="1" applyAlignment="1">
      <alignment horizontal="left" vertical="center" wrapText="1"/>
    </xf>
    <xf numFmtId="0" fontId="18" fillId="0" borderId="2" xfId="0" applyFont="1" applyBorder="1"/>
    <xf numFmtId="0" fontId="14" fillId="0" borderId="2"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5" xfId="0" applyFont="1" applyBorder="1" applyAlignment="1">
      <alignment horizontal="center" vertical="center" wrapText="1"/>
    </xf>
    <xf numFmtId="0" fontId="12" fillId="2" borderId="14" xfId="0" applyFont="1" applyFill="1" applyBorder="1" applyAlignment="1">
      <alignment horizontal="center" vertical="center" wrapText="1"/>
    </xf>
    <xf numFmtId="0" fontId="18" fillId="0" borderId="0" xfId="0" applyFont="1" applyAlignment="1">
      <alignment horizontal="center" vertical="center"/>
    </xf>
    <xf numFmtId="0" fontId="18" fillId="0" borderId="2" xfId="0" applyFont="1" applyBorder="1" applyAlignment="1">
      <alignment horizontal="center" vertical="center"/>
    </xf>
    <xf numFmtId="0" fontId="18" fillId="0" borderId="0" xfId="0" applyFont="1" applyAlignment="1">
      <alignment horizontal="left" vertical="center"/>
    </xf>
    <xf numFmtId="0" fontId="12" fillId="2" borderId="15" xfId="0" applyFont="1" applyFill="1" applyBorder="1" applyAlignment="1">
      <alignment horizontal="left" vertical="center" wrapText="1"/>
    </xf>
    <xf numFmtId="0" fontId="12" fillId="2" borderId="15" xfId="0" applyFont="1" applyFill="1" applyBorder="1" applyAlignment="1">
      <alignment horizontal="center" vertical="center" wrapText="1"/>
    </xf>
    <xf numFmtId="0" fontId="18" fillId="0" borderId="0" xfId="0" applyFont="1" applyBorder="1"/>
    <xf numFmtId="0" fontId="18" fillId="0" borderId="0" xfId="0" applyFont="1" applyAlignment="1">
      <alignment vertical="center" wrapText="1"/>
    </xf>
    <xf numFmtId="0" fontId="23" fillId="8" borderId="21" xfId="4" applyFont="1" applyFill="1" applyBorder="1" applyAlignment="1">
      <alignment horizontal="center" vertical="center" wrapText="1"/>
    </xf>
    <xf numFmtId="0" fontId="18" fillId="0" borderId="19" xfId="0" applyFont="1" applyBorder="1" applyAlignment="1">
      <alignment horizontal="center" vertical="center" wrapText="1"/>
    </xf>
    <xf numFmtId="0" fontId="18" fillId="0" borderId="22" xfId="0" applyFont="1" applyBorder="1" applyAlignment="1">
      <alignment horizontal="center" vertical="center" wrapText="1"/>
    </xf>
    <xf numFmtId="0" fontId="24" fillId="0"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18" fillId="9" borderId="2" xfId="0" applyFont="1" applyFill="1" applyBorder="1" applyAlignment="1">
      <alignment horizontal="left" vertical="center" wrapText="1"/>
    </xf>
    <xf numFmtId="0" fontId="0" fillId="0" borderId="0" xfId="0" applyFont="1" applyFill="1" applyAlignment="1">
      <alignment vertical="center"/>
    </xf>
    <xf numFmtId="0" fontId="25" fillId="0" borderId="0" xfId="0" applyFont="1" applyFill="1" applyAlignment="1">
      <alignment vertical="center" wrapText="1"/>
    </xf>
    <xf numFmtId="0" fontId="18" fillId="0" borderId="0" xfId="0" applyFont="1" applyBorder="1" applyAlignment="1">
      <alignment horizontal="center" vertical="center" wrapText="1"/>
    </xf>
    <xf numFmtId="0" fontId="23" fillId="8" borderId="25" xfId="4" applyFont="1" applyFill="1" applyBorder="1" applyAlignment="1">
      <alignment horizontal="center" vertical="center" wrapText="1"/>
    </xf>
    <xf numFmtId="0" fontId="18" fillId="0" borderId="8" xfId="0" applyFont="1" applyBorder="1" applyAlignment="1">
      <alignment horizontal="center" vertical="center" wrapText="1"/>
    </xf>
    <xf numFmtId="0" fontId="18" fillId="0" borderId="16" xfId="0" applyFont="1" applyBorder="1" applyAlignment="1">
      <alignment horizontal="center" vertical="center" wrapText="1"/>
    </xf>
    <xf numFmtId="0" fontId="12" fillId="2" borderId="1" xfId="0" applyFont="1" applyFill="1" applyBorder="1" applyAlignment="1">
      <alignment vertical="center" wrapText="1"/>
    </xf>
    <xf numFmtId="0" fontId="18" fillId="0" borderId="0" xfId="0" applyFont="1" applyAlignment="1">
      <alignment horizontal="center"/>
    </xf>
    <xf numFmtId="0" fontId="16" fillId="0" borderId="0" xfId="0" applyFont="1" applyAlignment="1">
      <alignment vertical="center"/>
    </xf>
    <xf numFmtId="0" fontId="18" fillId="0" borderId="2" xfId="0" applyFont="1" applyFill="1" applyBorder="1" applyAlignment="1">
      <alignment vertical="center" wrapText="1"/>
    </xf>
    <xf numFmtId="0" fontId="12" fillId="3" borderId="0" xfId="0" applyFont="1" applyFill="1" applyBorder="1" applyAlignment="1">
      <alignment horizontal="center" vertical="center" wrapText="1"/>
    </xf>
    <xf numFmtId="0" fontId="18" fillId="0" borderId="0" xfId="0" applyFont="1" applyFill="1" applyAlignment="1">
      <alignment horizontal="left" vertical="center"/>
    </xf>
    <xf numFmtId="0" fontId="18" fillId="0" borderId="0" xfId="0" applyFont="1" applyAlignment="1">
      <alignment horizontal="left" vertical="center" wrapText="1"/>
    </xf>
    <xf numFmtId="0" fontId="18" fillId="9" borderId="2" xfId="0" applyFont="1" applyFill="1" applyBorder="1" applyAlignment="1">
      <alignment horizontal="left" vertical="center"/>
    </xf>
    <xf numFmtId="0" fontId="12" fillId="4" borderId="3" xfId="0" applyFont="1" applyFill="1" applyBorder="1" applyAlignment="1">
      <alignment horizontal="left" vertical="center" wrapText="1"/>
    </xf>
    <xf numFmtId="0" fontId="12" fillId="4" borderId="3"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13" fillId="9" borderId="2" xfId="0" applyFont="1" applyFill="1" applyBorder="1" applyAlignment="1">
      <alignment horizontal="left" vertical="center" wrapText="1"/>
    </xf>
    <xf numFmtId="0" fontId="13" fillId="9" borderId="2" xfId="0" quotePrefix="1" applyFont="1" applyFill="1" applyBorder="1" applyAlignment="1">
      <alignment horizontal="center" vertical="center" wrapText="1"/>
    </xf>
    <xf numFmtId="0" fontId="13" fillId="9" borderId="2" xfId="0" applyFont="1" applyFill="1" applyBorder="1" applyAlignment="1">
      <alignment horizontal="center" vertical="center" wrapText="1"/>
    </xf>
    <xf numFmtId="0" fontId="12" fillId="3" borderId="18" xfId="0" applyFont="1" applyFill="1" applyBorder="1" applyAlignment="1">
      <alignment horizontal="left" vertical="center" wrapText="1"/>
    </xf>
    <xf numFmtId="0" fontId="26" fillId="0" borderId="0" xfId="0" applyFont="1" applyAlignment="1">
      <alignment horizontal="left" vertical="center" wrapText="1" readingOrder="1"/>
    </xf>
    <xf numFmtId="0" fontId="18" fillId="0" borderId="2" xfId="0" applyFont="1" applyFill="1" applyBorder="1" applyAlignment="1">
      <alignment horizontal="left" vertical="center" wrapText="1" readingOrder="1"/>
    </xf>
    <xf numFmtId="0" fontId="18" fillId="0" borderId="6" xfId="0" applyFont="1" applyFill="1" applyBorder="1" applyAlignment="1">
      <alignment horizontal="left" vertical="center" wrapText="1" readingOrder="1"/>
    </xf>
    <xf numFmtId="0" fontId="18" fillId="0" borderId="0" xfId="0" applyFont="1" applyAlignment="1">
      <alignment horizontal="left"/>
    </xf>
    <xf numFmtId="0" fontId="12" fillId="2" borderId="1"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3" fillId="0" borderId="4" xfId="0" applyFont="1" applyFill="1" applyBorder="1" applyAlignment="1">
      <alignment horizontal="left" vertical="center" wrapText="1"/>
    </xf>
    <xf numFmtId="0" fontId="18" fillId="0" borderId="0" xfId="0" applyFont="1" applyFill="1" applyAlignment="1">
      <alignment vertical="center" wrapText="1"/>
    </xf>
    <xf numFmtId="0" fontId="18" fillId="0" borderId="4" xfId="0" applyFont="1" applyFill="1" applyBorder="1" applyAlignment="1">
      <alignment vertical="center" wrapText="1"/>
    </xf>
    <xf numFmtId="0" fontId="12" fillId="12" borderId="1" xfId="0" applyFont="1" applyFill="1" applyBorder="1" applyAlignment="1">
      <alignment horizontal="center" vertical="center" wrapText="1"/>
    </xf>
    <xf numFmtId="0" fontId="18" fillId="0" borderId="0" xfId="0" applyFont="1" applyFill="1" applyAlignment="1">
      <alignment wrapText="1"/>
    </xf>
    <xf numFmtId="0" fontId="18" fillId="0" borderId="0" xfId="0" applyFont="1" applyFill="1" applyAlignment="1">
      <alignment horizontal="center" vertical="center" wrapText="1"/>
    </xf>
    <xf numFmtId="0" fontId="23" fillId="7" borderId="2" xfId="0" applyFont="1" applyFill="1" applyBorder="1" applyAlignment="1">
      <alignment horizontal="center" vertical="center" wrapText="1"/>
    </xf>
    <xf numFmtId="0" fontId="28" fillId="7" borderId="2" xfId="0" applyFont="1" applyFill="1" applyBorder="1" applyAlignment="1">
      <alignment horizontal="center" vertical="center" wrapText="1"/>
    </xf>
    <xf numFmtId="0" fontId="18" fillId="9" borderId="2" xfId="0" quotePrefix="1" applyFont="1" applyFill="1" applyBorder="1" applyAlignment="1">
      <alignment horizontal="center" vertical="center"/>
    </xf>
    <xf numFmtId="0" fontId="18" fillId="5" borderId="2" xfId="0" quotePrefix="1" applyFont="1" applyFill="1" applyBorder="1" applyAlignment="1">
      <alignment horizontal="center" vertical="center"/>
    </xf>
    <xf numFmtId="0" fontId="18" fillId="0" borderId="2" xfId="0" quotePrefix="1" applyFont="1" applyFill="1" applyBorder="1" applyAlignment="1">
      <alignment horizontal="center" vertical="center"/>
    </xf>
    <xf numFmtId="0" fontId="18" fillId="0" borderId="0" xfId="0" applyFont="1" applyFill="1"/>
    <xf numFmtId="0" fontId="13" fillId="0" borderId="2" xfId="0" applyFont="1" applyFill="1" applyBorder="1" applyAlignment="1">
      <alignment horizontal="left" vertical="center" wrapText="1"/>
    </xf>
    <xf numFmtId="0" fontId="13" fillId="0" borderId="2" xfId="0" applyFont="1" applyFill="1" applyBorder="1" applyAlignment="1">
      <alignment horizontal="center" vertical="center" wrapText="1"/>
    </xf>
    <xf numFmtId="0" fontId="18" fillId="0" borderId="2" xfId="0" applyFont="1" applyFill="1" applyBorder="1" applyAlignment="1">
      <alignment horizontal="left" vertical="center" wrapText="1"/>
    </xf>
    <xf numFmtId="0" fontId="12" fillId="3" borderId="1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5" xfId="0" applyFont="1" applyFill="1" applyBorder="1" applyAlignment="1">
      <alignment horizontal="left" vertical="center"/>
    </xf>
    <xf numFmtId="0" fontId="0" fillId="0" borderId="0" xfId="0" applyFill="1"/>
    <xf numFmtId="0" fontId="19" fillId="7" borderId="2" xfId="0" applyFont="1" applyFill="1" applyBorder="1" applyAlignment="1">
      <alignment horizontal="left" vertical="top" wrapText="1"/>
    </xf>
    <xf numFmtId="0" fontId="22" fillId="7" borderId="2" xfId="0" applyFont="1" applyFill="1" applyBorder="1" applyAlignment="1">
      <alignment horizontal="left" vertical="top" wrapText="1"/>
    </xf>
    <xf numFmtId="0" fontId="24" fillId="0" borderId="2" xfId="0" applyFont="1" applyFill="1" applyBorder="1" applyAlignment="1">
      <alignment horizontal="left" vertical="top" wrapText="1"/>
    </xf>
    <xf numFmtId="0" fontId="30" fillId="0" borderId="2" xfId="0" applyFont="1" applyFill="1" applyBorder="1" applyAlignment="1">
      <alignment horizontal="left" vertical="top"/>
    </xf>
    <xf numFmtId="0" fontId="33" fillId="0" borderId="2" xfId="0" applyFont="1" applyFill="1" applyBorder="1" applyAlignment="1">
      <alignment horizontal="left" vertical="top" wrapText="1"/>
    </xf>
    <xf numFmtId="0" fontId="32" fillId="0" borderId="2" xfId="0" applyFont="1" applyFill="1" applyBorder="1" applyAlignment="1">
      <alignment horizontal="left" vertical="top"/>
    </xf>
    <xf numFmtId="0" fontId="33" fillId="0" borderId="2" xfId="0" applyFont="1" applyFill="1" applyBorder="1" applyAlignment="1">
      <alignment horizontal="left" vertical="top"/>
    </xf>
    <xf numFmtId="0" fontId="34" fillId="0" borderId="2" xfId="0" applyFont="1" applyFill="1" applyBorder="1" applyAlignment="1">
      <alignment horizontal="left" vertical="top" wrapText="1"/>
    </xf>
    <xf numFmtId="0" fontId="32" fillId="0" borderId="2"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4" borderId="2" xfId="0" applyFont="1" applyFill="1" applyBorder="1" applyAlignment="1">
      <alignment horizontal="left" vertical="top" wrapText="1"/>
    </xf>
    <xf numFmtId="0" fontId="12" fillId="3" borderId="2" xfId="0" applyFont="1" applyFill="1" applyBorder="1" applyAlignment="1">
      <alignment horizontal="left" vertical="top" wrapText="1"/>
    </xf>
    <xf numFmtId="0" fontId="12" fillId="11" borderId="2" xfId="0" applyFont="1" applyFill="1" applyBorder="1" applyAlignment="1">
      <alignment horizontal="left" vertical="top" wrapText="1"/>
    </xf>
    <xf numFmtId="0" fontId="23" fillId="8" borderId="2" xfId="4" applyFont="1" applyFill="1" applyBorder="1" applyAlignment="1">
      <alignment horizontal="left" vertical="top" wrapText="1"/>
    </xf>
    <xf numFmtId="0" fontId="25" fillId="0" borderId="2" xfId="0" applyFont="1" applyFill="1" applyBorder="1" applyAlignment="1">
      <alignment horizontal="left" vertical="top" wrapText="1"/>
    </xf>
    <xf numFmtId="0" fontId="16" fillId="0" borderId="2" xfId="0" applyFont="1" applyBorder="1" applyAlignment="1">
      <alignment horizontal="left" vertical="top"/>
    </xf>
    <xf numFmtId="0" fontId="31" fillId="0" borderId="2" xfId="0" applyFont="1" applyFill="1" applyBorder="1" applyAlignment="1">
      <alignment horizontal="left" vertical="top"/>
    </xf>
    <xf numFmtId="0" fontId="13" fillId="0" borderId="2" xfId="0" applyFont="1" applyFill="1" applyBorder="1" applyAlignment="1">
      <alignment horizontal="left" vertical="center" wrapText="1" readingOrder="1"/>
    </xf>
    <xf numFmtId="0" fontId="26" fillId="0" borderId="2" xfId="0" applyFont="1" applyFill="1" applyBorder="1" applyAlignment="1">
      <alignment horizontal="left" vertical="center" wrapText="1"/>
    </xf>
    <xf numFmtId="0" fontId="26" fillId="0" borderId="2" xfId="0" applyFont="1" applyFill="1" applyBorder="1" applyAlignment="1">
      <alignment horizontal="left" vertical="center" wrapText="1" readingOrder="1"/>
    </xf>
    <xf numFmtId="0" fontId="13" fillId="0" borderId="2" xfId="0" applyFont="1" applyFill="1" applyBorder="1" applyAlignment="1">
      <alignment horizontal="left" vertical="center"/>
    </xf>
    <xf numFmtId="0" fontId="18" fillId="0" borderId="0" xfId="0" applyFont="1" applyAlignment="1"/>
    <xf numFmtId="0" fontId="23" fillId="8" borderId="26" xfId="4" applyFont="1" applyFill="1" applyBorder="1" applyAlignment="1">
      <alignment horizontal="center" vertical="center" wrapText="1"/>
    </xf>
    <xf numFmtId="0" fontId="23" fillId="8" borderId="27" xfId="4" applyFont="1" applyFill="1" applyBorder="1" applyAlignment="1">
      <alignment horizontal="center" vertical="center" wrapText="1"/>
    </xf>
    <xf numFmtId="0" fontId="28" fillId="7" borderId="0" xfId="0" applyFont="1" applyFill="1" applyBorder="1" applyAlignment="1">
      <alignment horizontal="center" vertical="center" wrapText="1"/>
    </xf>
    <xf numFmtId="0" fontId="0" fillId="0" borderId="0" xfId="0" applyFill="1" applyAlignment="1">
      <alignment horizontal="center"/>
    </xf>
    <xf numFmtId="0" fontId="30" fillId="0" borderId="2" xfId="0" applyFont="1" applyFill="1" applyBorder="1" applyAlignment="1">
      <alignment vertical="center"/>
    </xf>
    <xf numFmtId="0" fontId="33" fillId="0" borderId="2" xfId="0" applyFont="1" applyBorder="1" applyAlignment="1">
      <alignment horizontal="center" vertical="center" wrapText="1"/>
    </xf>
    <xf numFmtId="0" fontId="33" fillId="14" borderId="2" xfId="0" applyFont="1" applyFill="1" applyBorder="1" applyAlignment="1">
      <alignment horizontal="left" vertical="center" wrapText="1"/>
    </xf>
    <xf numFmtId="0" fontId="32" fillId="0" borderId="2" xfId="0" applyFont="1" applyFill="1" applyBorder="1" applyAlignment="1">
      <alignment horizontal="center" vertical="center"/>
    </xf>
    <xf numFmtId="0" fontId="33" fillId="14" borderId="19" xfId="0" applyFont="1" applyFill="1" applyBorder="1" applyAlignment="1">
      <alignment horizontal="left" vertical="center"/>
    </xf>
    <xf numFmtId="0" fontId="33" fillId="0" borderId="2" xfId="0" applyFont="1" applyBorder="1" applyAlignment="1">
      <alignment vertical="center" wrapText="1"/>
    </xf>
    <xf numFmtId="0" fontId="33" fillId="0" borderId="2" xfId="0" applyFont="1" applyBorder="1" applyAlignment="1">
      <alignment horizontal="center"/>
    </xf>
    <xf numFmtId="0" fontId="33" fillId="0" borderId="2" xfId="0" applyFont="1" applyFill="1" applyBorder="1" applyAlignment="1">
      <alignment vertical="center" wrapText="1"/>
    </xf>
    <xf numFmtId="0" fontId="33" fillId="0" borderId="2" xfId="0" applyFont="1" applyFill="1" applyBorder="1" applyAlignment="1">
      <alignment horizontal="left" vertical="center"/>
    </xf>
    <xf numFmtId="0" fontId="33" fillId="0" borderId="5" xfId="0" applyFont="1" applyBorder="1"/>
    <xf numFmtId="0" fontId="33" fillId="0" borderId="8" xfId="0" applyFont="1" applyFill="1" applyBorder="1" applyAlignment="1">
      <alignment horizontal="left" vertical="center"/>
    </xf>
    <xf numFmtId="0" fontId="30" fillId="0" borderId="0" xfId="0" applyFont="1" applyFill="1" applyBorder="1" applyAlignment="1">
      <alignment vertical="center"/>
    </xf>
    <xf numFmtId="0" fontId="34" fillId="7" borderId="2" xfId="0" applyFont="1" applyFill="1" applyBorder="1" applyAlignment="1">
      <alignment horizontal="center" vertical="center" wrapText="1"/>
    </xf>
    <xf numFmtId="0" fontId="33" fillId="8" borderId="2" xfId="0" applyFont="1" applyFill="1" applyBorder="1" applyAlignment="1">
      <alignment horizontal="center" vertical="center" wrapText="1"/>
    </xf>
    <xf numFmtId="0" fontId="33" fillId="0" borderId="19" xfId="0" applyFont="1" applyBorder="1" applyAlignment="1">
      <alignment horizontal="center" vertical="center" wrapText="1"/>
    </xf>
    <xf numFmtId="0" fontId="33" fillId="0" borderId="8" xfId="0" applyFont="1" applyBorder="1" applyAlignment="1">
      <alignment horizontal="center" vertical="center" wrapText="1"/>
    </xf>
    <xf numFmtId="0" fontId="33" fillId="0" borderId="19" xfId="0" applyFont="1" applyBorder="1"/>
    <xf numFmtId="0" fontId="33" fillId="0" borderId="2" xfId="0" applyFont="1" applyBorder="1"/>
    <xf numFmtId="0" fontId="33" fillId="0" borderId="0" xfId="0" applyFont="1" applyAlignment="1">
      <alignment vertical="center"/>
    </xf>
    <xf numFmtId="0" fontId="33" fillId="0" borderId="0" xfId="0" applyFont="1"/>
    <xf numFmtId="0" fontId="33" fillId="0" borderId="2" xfId="0" applyFont="1" applyFill="1" applyBorder="1" applyAlignment="1">
      <alignment horizontal="center" vertical="top" wrapText="1"/>
    </xf>
    <xf numFmtId="0" fontId="33" fillId="14" borderId="20" xfId="0" applyFont="1" applyFill="1" applyBorder="1" applyAlignment="1">
      <alignment horizontal="left" vertical="center"/>
    </xf>
    <xf numFmtId="0" fontId="33" fillId="0" borderId="2" xfId="0" applyFont="1" applyBorder="1" applyAlignment="1">
      <alignment horizontal="left" vertical="top" wrapText="1"/>
    </xf>
    <xf numFmtId="0" fontId="33" fillId="0" borderId="2" xfId="0" applyFont="1" applyFill="1" applyBorder="1" applyAlignment="1">
      <alignment horizontal="center" vertical="center" wrapText="1"/>
    </xf>
    <xf numFmtId="0" fontId="32" fillId="0" borderId="28" xfId="0" applyFont="1" applyFill="1" applyBorder="1" applyAlignment="1">
      <alignment horizontal="center" vertical="center"/>
    </xf>
    <xf numFmtId="0" fontId="31" fillId="0" borderId="2" xfId="0" applyFont="1" applyFill="1" applyBorder="1" applyAlignment="1">
      <alignment horizontal="left" vertical="center"/>
    </xf>
    <xf numFmtId="0" fontId="30" fillId="19" borderId="2" xfId="0" applyFont="1" applyFill="1" applyBorder="1" applyAlignment="1">
      <alignment horizontal="left" vertical="top"/>
    </xf>
    <xf numFmtId="0" fontId="31" fillId="19" borderId="2" xfId="0" applyFont="1" applyFill="1" applyBorder="1" applyAlignment="1">
      <alignment horizontal="left" vertical="top"/>
    </xf>
    <xf numFmtId="0" fontId="0" fillId="19" borderId="0" xfId="0" applyFill="1"/>
    <xf numFmtId="0" fontId="32" fillId="0" borderId="19" xfId="0" applyFont="1" applyFill="1" applyBorder="1" applyAlignment="1">
      <alignment horizontal="center" vertical="center"/>
    </xf>
    <xf numFmtId="0" fontId="33" fillId="14" borderId="2" xfId="0" applyFont="1" applyFill="1" applyBorder="1" applyAlignment="1">
      <alignment horizontal="left" vertical="center"/>
    </xf>
    <xf numFmtId="0" fontId="33" fillId="0" borderId="20" xfId="0" applyFont="1" applyFill="1" applyBorder="1" applyAlignment="1">
      <alignment horizontal="left" vertical="top"/>
    </xf>
    <xf numFmtId="0" fontId="33" fillId="0" borderId="5" xfId="0" applyFont="1" applyFill="1" applyBorder="1" applyAlignment="1">
      <alignment horizontal="left" vertical="top" wrapText="1"/>
    </xf>
    <xf numFmtId="0" fontId="33" fillId="0" borderId="5" xfId="0" applyFont="1" applyFill="1" applyBorder="1" applyAlignment="1">
      <alignment horizontal="left" vertical="top"/>
    </xf>
    <xf numFmtId="0" fontId="33" fillId="0" borderId="16" xfId="0" applyFont="1" applyFill="1" applyBorder="1" applyAlignment="1">
      <alignment horizontal="left" vertical="top"/>
    </xf>
    <xf numFmtId="0" fontId="30" fillId="0" borderId="0" xfId="0" applyFont="1" applyFill="1" applyBorder="1" applyAlignment="1">
      <alignment horizontal="left" vertical="top"/>
    </xf>
    <xf numFmtId="0" fontId="33" fillId="0" borderId="19" xfId="0" applyFont="1" applyFill="1" applyBorder="1" applyAlignment="1">
      <alignment horizontal="left" vertical="top"/>
    </xf>
    <xf numFmtId="0" fontId="33" fillId="0" borderId="2" xfId="0" applyFont="1" applyBorder="1" applyAlignment="1">
      <alignment vertical="center"/>
    </xf>
    <xf numFmtId="0" fontId="33" fillId="0" borderId="0" xfId="0" applyFont="1" applyFill="1" applyBorder="1" applyAlignment="1">
      <alignment horizontal="left" vertical="top"/>
    </xf>
    <xf numFmtId="0" fontId="32" fillId="0" borderId="2" xfId="0" applyFont="1" applyFill="1" applyBorder="1" applyAlignment="1">
      <alignment horizontal="center" vertical="top"/>
    </xf>
    <xf numFmtId="0" fontId="32" fillId="0" borderId="28" xfId="0" applyFont="1" applyFill="1" applyBorder="1" applyAlignment="1">
      <alignment horizontal="center" vertical="top"/>
    </xf>
    <xf numFmtId="0" fontId="35" fillId="0" borderId="5" xfId="0" applyFont="1" applyFill="1" applyBorder="1" applyAlignment="1">
      <alignment horizontal="left" vertical="top" wrapText="1"/>
    </xf>
    <xf numFmtId="0" fontId="36" fillId="0" borderId="16" xfId="0" applyFont="1" applyFill="1" applyBorder="1" applyAlignment="1">
      <alignment horizontal="left" vertical="top" wrapText="1"/>
    </xf>
    <xf numFmtId="0" fontId="33" fillId="0" borderId="22" xfId="0" applyFont="1" applyFill="1" applyBorder="1" applyAlignment="1">
      <alignment horizontal="left" vertical="top"/>
    </xf>
    <xf numFmtId="0" fontId="34" fillId="0" borderId="5" xfId="0" applyFont="1" applyFill="1" applyBorder="1" applyAlignment="1">
      <alignment horizontal="left" vertical="top" wrapText="1"/>
    </xf>
    <xf numFmtId="0" fontId="33" fillId="0" borderId="0" xfId="0" applyFont="1" applyBorder="1" applyAlignment="1">
      <alignment vertical="center"/>
    </xf>
    <xf numFmtId="0" fontId="0" fillId="0" borderId="2" xfId="0" applyBorder="1" applyAlignment="1">
      <alignment horizontal="center"/>
    </xf>
    <xf numFmtId="0" fontId="0" fillId="0" borderId="0" xfId="0" applyAlignment="1">
      <alignment vertical="center"/>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left" vertical="top"/>
    </xf>
    <xf numFmtId="0" fontId="30" fillId="19" borderId="2" xfId="0" applyFont="1" applyFill="1" applyBorder="1" applyAlignment="1">
      <alignment vertical="center"/>
    </xf>
    <xf numFmtId="0" fontId="31" fillId="19" borderId="2" xfId="0" applyFont="1" applyFill="1" applyBorder="1" applyAlignment="1">
      <alignment horizontal="left" vertical="center"/>
    </xf>
    <xf numFmtId="0" fontId="25" fillId="18" borderId="0" xfId="0" applyFont="1" applyFill="1" applyAlignment="1">
      <alignment horizontal="center"/>
    </xf>
    <xf numFmtId="0" fontId="25" fillId="18" borderId="0" xfId="0" applyFont="1" applyFill="1"/>
    <xf numFmtId="0" fontId="0" fillId="22" borderId="0" xfId="0" applyFill="1"/>
    <xf numFmtId="0" fontId="0" fillId="16" borderId="0" xfId="0" applyFill="1" applyAlignment="1">
      <alignment horizontal="center" vertical="center"/>
    </xf>
    <xf numFmtId="0" fontId="25" fillId="10" borderId="0" xfId="0" applyFont="1" applyFill="1" applyAlignment="1">
      <alignment horizontal="center" vertical="top"/>
    </xf>
    <xf numFmtId="0" fontId="25" fillId="21" borderId="0" xfId="0" applyFont="1" applyFill="1" applyAlignment="1">
      <alignment horizontal="center" vertical="top"/>
    </xf>
    <xf numFmtId="0" fontId="25" fillId="23" borderId="0" xfId="0" applyFont="1" applyFill="1" applyAlignment="1">
      <alignment horizontal="center" vertical="top"/>
    </xf>
    <xf numFmtId="0" fontId="25" fillId="15" borderId="0" xfId="0" applyFont="1" applyFill="1" applyAlignment="1">
      <alignment horizontal="center" vertical="top"/>
    </xf>
    <xf numFmtId="0" fontId="38" fillId="24" borderId="0" xfId="0" applyFont="1" applyFill="1" applyAlignment="1">
      <alignment horizontal="center" vertical="center" wrapText="1"/>
    </xf>
    <xf numFmtId="0" fontId="38" fillId="24" borderId="0" xfId="0" applyFont="1" applyFill="1" applyAlignment="1">
      <alignment horizontal="center" vertical="center"/>
    </xf>
    <xf numFmtId="0" fontId="26" fillId="13" borderId="32" xfId="0" applyFont="1" applyFill="1" applyBorder="1" applyAlignment="1">
      <alignment horizontal="center" vertical="center" wrapText="1"/>
    </xf>
    <xf numFmtId="0" fontId="26" fillId="13" borderId="33" xfId="0" applyFont="1" applyFill="1" applyBorder="1" applyAlignment="1">
      <alignment horizontal="center" vertical="center" wrapText="1"/>
    </xf>
    <xf numFmtId="0" fontId="26" fillId="13" borderId="30" xfId="0" applyFont="1" applyFill="1" applyBorder="1" applyAlignment="1">
      <alignment horizontal="center" vertical="center" wrapText="1"/>
    </xf>
    <xf numFmtId="0" fontId="27" fillId="13" borderId="2" xfId="0" applyFont="1" applyFill="1" applyBorder="1" applyAlignment="1">
      <alignment vertical="center"/>
    </xf>
    <xf numFmtId="0" fontId="0" fillId="0" borderId="2" xfId="0" quotePrefix="1" applyBorder="1" applyAlignment="1">
      <alignment horizontal="center" vertical="center"/>
    </xf>
    <xf numFmtId="0" fontId="0" fillId="0" borderId="0" xfId="0" applyAlignment="1">
      <alignment horizontal="center"/>
    </xf>
    <xf numFmtId="0" fontId="0" fillId="20" borderId="2" xfId="0" applyFill="1" applyBorder="1" applyAlignment="1">
      <alignment horizontal="center"/>
    </xf>
    <xf numFmtId="0" fontId="0" fillId="20" borderId="0" xfId="0" applyFill="1" applyAlignment="1">
      <alignment horizontal="center"/>
    </xf>
    <xf numFmtId="0" fontId="25" fillId="15" borderId="2" xfId="0" applyFont="1" applyFill="1" applyBorder="1" applyAlignment="1">
      <alignment horizontal="center"/>
    </xf>
    <xf numFmtId="0" fontId="25" fillId="19" borderId="2" xfId="0" applyFont="1" applyFill="1" applyBorder="1" applyAlignment="1">
      <alignment horizontal="center"/>
    </xf>
    <xf numFmtId="0" fontId="25" fillId="17" borderId="2" xfId="0" applyFont="1" applyFill="1" applyBorder="1" applyAlignment="1">
      <alignment horizontal="center"/>
    </xf>
    <xf numFmtId="0" fontId="25" fillId="10" borderId="2" xfId="0" applyFont="1" applyFill="1" applyBorder="1" applyAlignment="1">
      <alignment horizontal="center"/>
    </xf>
    <xf numFmtId="0" fontId="39" fillId="0" borderId="0" xfId="7"/>
    <xf numFmtId="0" fontId="0" fillId="16" borderId="0" xfId="0" applyFill="1" applyAlignment="1">
      <alignment vertical="center"/>
    </xf>
    <xf numFmtId="0" fontId="0" fillId="0" borderId="0" xfId="0" applyAlignment="1">
      <alignment horizontal="center"/>
    </xf>
    <xf numFmtId="0" fontId="15" fillId="0" borderId="0" xfId="7" applyFont="1"/>
    <xf numFmtId="0" fontId="13" fillId="0" borderId="20" xfId="0" applyFont="1" applyFill="1" applyBorder="1" applyAlignment="1">
      <alignment horizontal="left" vertical="center"/>
    </xf>
    <xf numFmtId="0" fontId="13" fillId="0" borderId="5" xfId="0" applyFont="1" applyFill="1" applyBorder="1" applyAlignment="1">
      <alignment vertic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vertical="center" wrapText="1"/>
    </xf>
    <xf numFmtId="0" fontId="13" fillId="0" borderId="5" xfId="0" applyFont="1" applyFill="1" applyBorder="1"/>
    <xf numFmtId="0" fontId="13" fillId="0" borderId="22" xfId="0" applyFont="1" applyFill="1" applyBorder="1" applyAlignment="1">
      <alignment horizontal="center" vertical="center" wrapText="1"/>
    </xf>
    <xf numFmtId="0" fontId="13" fillId="0" borderId="16"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8" fillId="0" borderId="8" xfId="0" applyFont="1" applyFill="1" applyBorder="1" applyAlignment="1">
      <alignment horizontal="center" vertical="center" wrapText="1"/>
    </xf>
    <xf numFmtId="10" fontId="40" fillId="25" borderId="35" xfId="0" applyNumberFormat="1" applyFont="1" applyFill="1" applyBorder="1" applyAlignment="1">
      <alignment horizontal="center" vertical="center" wrapText="1" readingOrder="1"/>
    </xf>
    <xf numFmtId="10" fontId="40" fillId="27" borderId="36" xfId="0" applyNumberFormat="1" applyFont="1" applyFill="1" applyBorder="1" applyAlignment="1">
      <alignment horizontal="center" vertical="center" wrapText="1" readingOrder="1"/>
    </xf>
    <xf numFmtId="10" fontId="40" fillId="17" borderId="36" xfId="0" applyNumberFormat="1" applyFont="1" applyFill="1" applyBorder="1" applyAlignment="1">
      <alignment horizontal="center" vertical="center" wrapText="1" readingOrder="1"/>
    </xf>
    <xf numFmtId="10" fontId="40" fillId="10" borderId="37" xfId="0" applyNumberFormat="1" applyFont="1" applyFill="1" applyBorder="1" applyAlignment="1">
      <alignment horizontal="center" vertical="center" wrapText="1" readingOrder="1"/>
    </xf>
    <xf numFmtId="0" fontId="18" fillId="14" borderId="2" xfId="0" applyFont="1" applyFill="1" applyBorder="1" applyAlignment="1">
      <alignment vertical="center" wrapText="1"/>
    </xf>
    <xf numFmtId="0" fontId="18" fillId="14" borderId="2" xfId="0" applyFont="1" applyFill="1" applyBorder="1" applyAlignment="1">
      <alignment horizontal="center" vertical="center"/>
    </xf>
    <xf numFmtId="0" fontId="13" fillId="0" borderId="2" xfId="0" applyFont="1" applyBorder="1" applyAlignment="1">
      <alignment vertical="center" wrapText="1"/>
    </xf>
    <xf numFmtId="0" fontId="13" fillId="0" borderId="19" xfId="0" applyFont="1" applyFill="1" applyBorder="1" applyAlignment="1">
      <alignment horizontal="left" vertical="center"/>
    </xf>
    <xf numFmtId="0" fontId="13" fillId="0" borderId="0" xfId="0" applyFont="1" applyFill="1" applyAlignment="1">
      <alignment horizontal="left" vertical="center"/>
    </xf>
    <xf numFmtId="0" fontId="13" fillId="0" borderId="2" xfId="0" applyFont="1" applyFill="1" applyBorder="1" applyAlignment="1">
      <alignment horizontal="center" vertical="top" wrapText="1"/>
    </xf>
    <xf numFmtId="0" fontId="9" fillId="0" borderId="0" xfId="0" applyFont="1" applyFill="1" applyBorder="1" applyAlignment="1">
      <alignment horizontal="left" vertical="center"/>
    </xf>
    <xf numFmtId="0" fontId="0" fillId="28" borderId="0" xfId="0" applyFill="1" applyAlignment="1">
      <alignment wrapText="1"/>
    </xf>
    <xf numFmtId="0" fontId="0" fillId="10" borderId="0" xfId="0" applyFill="1" applyAlignment="1">
      <alignment wrapText="1"/>
    </xf>
    <xf numFmtId="0" fontId="18" fillId="29" borderId="0" xfId="0" applyFont="1" applyFill="1" applyAlignment="1">
      <alignment horizontal="center"/>
    </xf>
    <xf numFmtId="0" fontId="18" fillId="30" borderId="0" xfId="0" applyFont="1" applyFill="1" applyAlignment="1">
      <alignment horizontal="center"/>
    </xf>
    <xf numFmtId="0" fontId="13" fillId="0" borderId="0" xfId="0" applyFont="1" applyAlignment="1">
      <alignment horizontal="center" vertical="center"/>
    </xf>
    <xf numFmtId="0" fontId="18" fillId="31" borderId="0" xfId="0" applyFont="1" applyFill="1" applyAlignment="1">
      <alignment horizontal="center"/>
    </xf>
    <xf numFmtId="0" fontId="28" fillId="0" borderId="2" xfId="0" applyFont="1" applyFill="1" applyBorder="1" applyAlignment="1">
      <alignment horizontal="left" vertical="center"/>
    </xf>
    <xf numFmtId="0" fontId="37" fillId="0" borderId="2" xfId="0" applyFont="1" applyFill="1" applyBorder="1" applyAlignment="1">
      <alignment horizontal="center" vertical="center"/>
    </xf>
    <xf numFmtId="0" fontId="42" fillId="9" borderId="19" xfId="0" applyFont="1" applyFill="1" applyBorder="1" applyAlignment="1">
      <alignment vertical="center" wrapText="1"/>
    </xf>
    <xf numFmtId="0" fontId="18" fillId="32" borderId="0" xfId="0" applyFont="1" applyFill="1" applyAlignment="1">
      <alignment horizontal="center"/>
    </xf>
    <xf numFmtId="0" fontId="42" fillId="0" borderId="2" xfId="0" applyFont="1" applyFill="1" applyBorder="1" applyAlignment="1">
      <alignment horizontal="left" vertical="center" wrapText="1"/>
    </xf>
    <xf numFmtId="0" fontId="42" fillId="0" borderId="0" xfId="0" applyFont="1" applyAlignment="1">
      <alignment horizontal="center"/>
    </xf>
    <xf numFmtId="0" fontId="17" fillId="0" borderId="0" xfId="0" applyFont="1"/>
    <xf numFmtId="0" fontId="43" fillId="0" borderId="0" xfId="0" applyFont="1"/>
    <xf numFmtId="0" fontId="43" fillId="0" borderId="0" xfId="0" applyFont="1" applyAlignment="1">
      <alignment horizontal="center"/>
    </xf>
    <xf numFmtId="0" fontId="22" fillId="18" borderId="0" xfId="0" applyFont="1" applyFill="1"/>
    <xf numFmtId="0" fontId="44" fillId="0" borderId="0" xfId="0" applyFont="1"/>
    <xf numFmtId="0" fontId="22" fillId="18" borderId="0" xfId="0" applyFont="1" applyFill="1" applyAlignment="1">
      <alignment horizontal="center" vertical="center"/>
    </xf>
    <xf numFmtId="0" fontId="44" fillId="0" borderId="0" xfId="0" applyFont="1" applyAlignment="1">
      <alignment horizontal="left" vertical="center"/>
    </xf>
    <xf numFmtId="0" fontId="15" fillId="0" borderId="0" xfId="0" applyFont="1" applyAlignment="1">
      <alignment horizontal="center" vertical="center"/>
    </xf>
    <xf numFmtId="0" fontId="0" fillId="16" borderId="2" xfId="0" applyFill="1" applyBorder="1"/>
    <xf numFmtId="0" fontId="0" fillId="29" borderId="2" xfId="0" applyFill="1" applyBorder="1"/>
    <xf numFmtId="0" fontId="0" fillId="23" borderId="2" xfId="0" applyFill="1" applyBorder="1"/>
    <xf numFmtId="0" fontId="0" fillId="17" borderId="2" xfId="0" applyFill="1" applyBorder="1"/>
    <xf numFmtId="0" fontId="0" fillId="10" borderId="2" xfId="0" applyFill="1" applyBorder="1"/>
    <xf numFmtId="0" fontId="0" fillId="33" borderId="2" xfId="0" applyFill="1" applyBorder="1"/>
    <xf numFmtId="0" fontId="0" fillId="34" borderId="2" xfId="0" applyFill="1" applyBorder="1"/>
    <xf numFmtId="0" fontId="25" fillId="0" borderId="0" xfId="0" applyFont="1" applyAlignment="1">
      <alignment horizontal="center"/>
    </xf>
    <xf numFmtId="0" fontId="0" fillId="0" borderId="0" xfId="0" applyAlignment="1"/>
    <xf numFmtId="0" fontId="25" fillId="34" borderId="2" xfId="0" applyFont="1" applyFill="1" applyBorder="1" applyAlignment="1">
      <alignment horizontal="center"/>
    </xf>
    <xf numFmtId="0" fontId="25" fillId="33" borderId="2" xfId="0" applyFont="1" applyFill="1" applyBorder="1" applyAlignment="1">
      <alignment horizontal="center"/>
    </xf>
    <xf numFmtId="0" fontId="26" fillId="0" borderId="2" xfId="0" applyFont="1" applyBorder="1" applyAlignment="1">
      <alignment horizontal="center" vertical="center"/>
    </xf>
    <xf numFmtId="0" fontId="18" fillId="22" borderId="0" xfId="0" applyFont="1" applyFill="1" applyAlignment="1">
      <alignment horizontal="center"/>
    </xf>
    <xf numFmtId="0" fontId="13" fillId="0" borderId="2" xfId="0" applyFont="1" applyFill="1" applyBorder="1"/>
    <xf numFmtId="0" fontId="41" fillId="0" borderId="2" xfId="0" applyFont="1" applyFill="1" applyBorder="1" applyAlignment="1">
      <alignment horizontal="left" vertical="center" wrapText="1"/>
    </xf>
    <xf numFmtId="0" fontId="13" fillId="0" borderId="2" xfId="0" applyFont="1" applyFill="1" applyBorder="1" applyAlignment="1">
      <alignment horizontal="left" vertical="top" wrapText="1"/>
    </xf>
    <xf numFmtId="0" fontId="26" fillId="0" borderId="2" xfId="0" applyFont="1" applyBorder="1" applyAlignment="1">
      <alignment vertical="center"/>
    </xf>
    <xf numFmtId="0" fontId="25" fillId="23" borderId="2" xfId="0" applyFont="1" applyFill="1" applyBorder="1" applyAlignment="1">
      <alignment horizontal="center"/>
    </xf>
    <xf numFmtId="0" fontId="14" fillId="35" borderId="2" xfId="0" applyFont="1" applyFill="1" applyBorder="1" applyAlignment="1">
      <alignment horizontal="center" vertical="center" wrapText="1"/>
    </xf>
    <xf numFmtId="0" fontId="18" fillId="35" borderId="2"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42" fillId="0" borderId="2" xfId="0" applyFont="1" applyFill="1" applyBorder="1" applyAlignment="1">
      <alignment horizontal="left" vertical="center"/>
    </xf>
    <xf numFmtId="0" fontId="20" fillId="0" borderId="2" xfId="0" applyFont="1" applyFill="1" applyBorder="1" applyAlignment="1">
      <alignment horizontal="left" vertical="center" wrapText="1"/>
    </xf>
    <xf numFmtId="0" fontId="18" fillId="35" borderId="2" xfId="0" applyFont="1" applyFill="1" applyBorder="1" applyAlignment="1">
      <alignment horizontal="center" vertical="center"/>
    </xf>
    <xf numFmtId="0" fontId="18" fillId="0" borderId="17" xfId="0" applyFont="1" applyFill="1" applyBorder="1" applyAlignment="1">
      <alignment horizontal="center" vertical="center" wrapText="1"/>
    </xf>
    <xf numFmtId="0" fontId="42" fillId="0" borderId="19" xfId="0" applyFont="1" applyFill="1" applyBorder="1" applyAlignment="1">
      <alignment vertical="center" wrapText="1"/>
    </xf>
    <xf numFmtId="0" fontId="13" fillId="0" borderId="2" xfId="0" quotePrefix="1" applyFont="1" applyFill="1" applyBorder="1" applyAlignment="1">
      <alignment horizontal="center" vertical="center" wrapText="1"/>
    </xf>
    <xf numFmtId="0" fontId="26" fillId="0" borderId="0" xfId="0" applyFont="1" applyFill="1" applyAlignment="1">
      <alignment horizontal="left" vertical="center" wrapText="1" readingOrder="1"/>
    </xf>
    <xf numFmtId="0" fontId="18" fillId="0" borderId="2" xfId="0" applyFont="1" applyFill="1" applyBorder="1" applyAlignment="1">
      <alignment horizontal="center" vertical="center"/>
    </xf>
    <xf numFmtId="0" fontId="18" fillId="0" borderId="19" xfId="0" applyFont="1" applyFill="1" applyBorder="1" applyAlignment="1">
      <alignment vertical="center" wrapText="1"/>
    </xf>
    <xf numFmtId="0" fontId="13" fillId="0" borderId="6" xfId="0" quotePrefix="1" applyFont="1" applyFill="1" applyBorder="1" applyAlignment="1">
      <alignment horizontal="left" vertical="center" wrapText="1" readingOrder="1"/>
    </xf>
    <xf numFmtId="0" fontId="18" fillId="0" borderId="6" xfId="0" applyFont="1" applyFill="1" applyBorder="1" applyAlignment="1">
      <alignment horizontal="center" vertical="center" wrapText="1"/>
    </xf>
    <xf numFmtId="0" fontId="18" fillId="0" borderId="4" xfId="0" applyFont="1" applyFill="1" applyBorder="1" applyAlignment="1">
      <alignment horizontal="left" vertical="center" wrapText="1"/>
    </xf>
    <xf numFmtId="0" fontId="12" fillId="2" borderId="1" xfId="0" applyFont="1" applyFill="1" applyBorder="1" applyAlignment="1">
      <alignment horizontal="center" vertical="center"/>
    </xf>
    <xf numFmtId="0" fontId="13" fillId="35" borderId="2" xfId="0" applyFont="1" applyFill="1" applyBorder="1" applyAlignment="1">
      <alignment horizontal="center" vertical="center"/>
    </xf>
    <xf numFmtId="0" fontId="18" fillId="35" borderId="2" xfId="0" quotePrefix="1" applyFont="1" applyFill="1" applyBorder="1" applyAlignment="1">
      <alignment horizontal="center" vertical="center"/>
    </xf>
    <xf numFmtId="0" fontId="18" fillId="8" borderId="2" xfId="0" applyFont="1" applyFill="1" applyBorder="1" applyAlignment="1">
      <alignment horizontal="center" vertical="center" wrapText="1"/>
    </xf>
    <xf numFmtId="0" fontId="18" fillId="36" borderId="2" xfId="0" applyFont="1" applyFill="1" applyBorder="1" applyAlignment="1">
      <alignment horizontal="center" vertical="center" wrapText="1"/>
    </xf>
    <xf numFmtId="0" fontId="18" fillId="26" borderId="2" xfId="0" applyFont="1" applyFill="1" applyBorder="1" applyAlignment="1">
      <alignment horizontal="center" vertical="center"/>
    </xf>
    <xf numFmtId="0" fontId="18" fillId="14" borderId="2" xfId="0" quotePrefix="1" applyFont="1" applyFill="1" applyBorder="1" applyAlignment="1">
      <alignment horizontal="center" vertical="center"/>
    </xf>
    <xf numFmtId="0" fontId="23" fillId="35" borderId="2" xfId="0" applyFont="1" applyFill="1" applyBorder="1" applyAlignment="1">
      <alignment horizontal="center" vertical="center"/>
    </xf>
    <xf numFmtId="0" fontId="18" fillId="35" borderId="0" xfId="0" applyFont="1" applyFill="1" applyAlignment="1">
      <alignment horizontal="center"/>
    </xf>
    <xf numFmtId="0" fontId="18" fillId="14" borderId="0" xfId="0" applyFont="1" applyFill="1" applyAlignment="1">
      <alignment horizontal="center"/>
    </xf>
    <xf numFmtId="0" fontId="18" fillId="36" borderId="0" xfId="0" applyFont="1" applyFill="1" applyAlignment="1">
      <alignment horizontal="center"/>
    </xf>
    <xf numFmtId="0" fontId="42" fillId="14" borderId="2" xfId="0" applyFont="1" applyFill="1" applyBorder="1" applyAlignment="1">
      <alignment vertical="center" wrapText="1"/>
    </xf>
    <xf numFmtId="0" fontId="13" fillId="9" borderId="19" xfId="0" applyFont="1" applyFill="1" applyBorder="1" applyAlignment="1">
      <alignment vertical="center" wrapText="1"/>
    </xf>
    <xf numFmtId="0" fontId="13" fillId="7" borderId="8" xfId="0" applyFont="1" applyFill="1" applyBorder="1" applyAlignment="1">
      <alignment horizontal="center" vertical="center" wrapText="1"/>
    </xf>
    <xf numFmtId="0" fontId="18" fillId="9" borderId="19" xfId="0" quotePrefix="1" applyFont="1" applyFill="1" applyBorder="1" applyAlignment="1">
      <alignment horizontal="center" vertical="center"/>
    </xf>
    <xf numFmtId="0" fontId="29" fillId="0" borderId="2" xfId="0" applyFont="1" applyFill="1" applyBorder="1" applyAlignment="1">
      <alignment horizontal="center" vertical="center" wrapText="1"/>
    </xf>
    <xf numFmtId="0" fontId="19" fillId="35" borderId="2" xfId="0" applyFont="1" applyFill="1" applyBorder="1" applyAlignment="1">
      <alignment vertical="center" wrapText="1"/>
    </xf>
    <xf numFmtId="0" fontId="8" fillId="0" borderId="0" xfId="0" applyFont="1"/>
    <xf numFmtId="0" fontId="47" fillId="2" borderId="1" xfId="0" applyFont="1" applyFill="1" applyBorder="1" applyAlignment="1">
      <alignment horizontal="left" vertical="center" wrapText="1"/>
    </xf>
    <xf numFmtId="0" fontId="45" fillId="0" borderId="2" xfId="0" applyFont="1" applyFill="1" applyBorder="1" applyAlignment="1">
      <alignment horizontal="left" vertical="center"/>
    </xf>
    <xf numFmtId="0" fontId="8" fillId="0" borderId="0" xfId="0" applyFont="1" applyFill="1"/>
    <xf numFmtId="0" fontId="46" fillId="0" borderId="2" xfId="0" applyFont="1" applyFill="1" applyBorder="1" applyAlignment="1">
      <alignment horizontal="left" vertical="center"/>
    </xf>
    <xf numFmtId="0" fontId="28" fillId="0" borderId="2" xfId="0" applyFont="1" applyFill="1" applyBorder="1" applyAlignment="1">
      <alignment horizontal="left" vertical="center" wrapText="1"/>
    </xf>
    <xf numFmtId="0" fontId="18" fillId="0" borderId="0" xfId="0" applyFont="1" applyAlignment="1">
      <alignment vertical="center"/>
    </xf>
    <xf numFmtId="0" fontId="18" fillId="0" borderId="19" xfId="0" applyFont="1" applyBorder="1"/>
    <xf numFmtId="0" fontId="18" fillId="0" borderId="19" xfId="0" applyFont="1" applyFill="1" applyBorder="1"/>
    <xf numFmtId="0" fontId="18" fillId="0" borderId="2" xfId="0" applyFont="1" applyFill="1" applyBorder="1"/>
    <xf numFmtId="0" fontId="18" fillId="9" borderId="19" xfId="0" applyFont="1" applyFill="1" applyBorder="1" applyAlignment="1">
      <alignment horizontal="center" vertical="center"/>
    </xf>
    <xf numFmtId="0" fontId="18" fillId="9" borderId="2" xfId="0" applyFont="1" applyFill="1" applyBorder="1" applyAlignment="1">
      <alignment horizontal="center" vertical="center"/>
    </xf>
    <xf numFmtId="0" fontId="13" fillId="5" borderId="2" xfId="0" applyFont="1" applyFill="1" applyBorder="1" applyAlignment="1">
      <alignment horizontal="center" vertical="center" wrapText="1"/>
    </xf>
    <xf numFmtId="0" fontId="18" fillId="5" borderId="2" xfId="0" applyFont="1" applyFill="1" applyBorder="1" applyAlignment="1">
      <alignment horizontal="center" vertical="center"/>
    </xf>
    <xf numFmtId="0" fontId="18" fillId="0" borderId="8" xfId="0" applyFont="1" applyFill="1" applyBorder="1" applyAlignment="1">
      <alignment horizontal="center" vertical="center"/>
    </xf>
    <xf numFmtId="0" fontId="18" fillId="0" borderId="19" xfId="0" applyFont="1" applyFill="1" applyBorder="1" applyAlignment="1">
      <alignment horizontal="center" vertical="center"/>
    </xf>
    <xf numFmtId="0" fontId="13" fillId="0" borderId="19" xfId="0" applyFont="1" applyFill="1" applyBorder="1"/>
    <xf numFmtId="0" fontId="13" fillId="0" borderId="0" xfId="0" applyFont="1" applyFill="1"/>
    <xf numFmtId="0" fontId="23" fillId="17" borderId="0" xfId="0" applyFont="1" applyFill="1" applyAlignment="1">
      <alignment horizontal="center" vertical="center" wrapText="1"/>
    </xf>
    <xf numFmtId="0" fontId="48" fillId="4" borderId="2" xfId="4" applyFont="1" applyFill="1" applyBorder="1" applyAlignment="1">
      <alignment horizontal="center" vertical="center"/>
    </xf>
    <xf numFmtId="0" fontId="49" fillId="0" borderId="2" xfId="0" applyFont="1" applyFill="1" applyBorder="1" applyAlignment="1">
      <alignment horizontal="left" vertical="center"/>
    </xf>
    <xf numFmtId="0" fontId="13" fillId="0" borderId="2" xfId="0" applyFont="1" applyBorder="1" applyAlignment="1">
      <alignment horizontal="center" vertical="center"/>
    </xf>
    <xf numFmtId="0" fontId="18" fillId="26" borderId="2" xfId="0" quotePrefix="1" applyFont="1" applyFill="1" applyBorder="1" applyAlignment="1">
      <alignment horizontal="center" vertical="center"/>
    </xf>
    <xf numFmtId="0" fontId="18" fillId="9" borderId="5" xfId="0" applyFont="1" applyFill="1" applyBorder="1" applyAlignment="1">
      <alignment horizontal="center" vertical="center"/>
    </xf>
    <xf numFmtId="0" fontId="13" fillId="9" borderId="5" xfId="0" applyFont="1" applyFill="1" applyBorder="1" applyAlignment="1">
      <alignment horizontal="center" vertical="center"/>
    </xf>
    <xf numFmtId="0" fontId="13" fillId="5" borderId="5" xfId="0" applyFont="1" applyFill="1" applyBorder="1" applyAlignment="1">
      <alignment horizontal="center" vertical="center" wrapText="1"/>
    </xf>
    <xf numFmtId="0" fontId="18" fillId="26" borderId="5" xfId="0" quotePrefix="1" applyFont="1" applyFill="1" applyBorder="1" applyAlignment="1">
      <alignment horizontal="center" vertical="center"/>
    </xf>
    <xf numFmtId="0" fontId="23" fillId="35" borderId="2" xfId="0" applyFont="1" applyFill="1" applyBorder="1" applyAlignment="1">
      <alignment horizontal="center" vertical="center" wrapText="1"/>
    </xf>
    <xf numFmtId="0" fontId="26" fillId="0" borderId="2" xfId="0" applyFont="1" applyBorder="1" applyAlignment="1">
      <alignment horizontal="left" vertical="center" wrapText="1" readingOrder="1"/>
    </xf>
    <xf numFmtId="0" fontId="13" fillId="9" borderId="2" xfId="0" quotePrefix="1" applyFont="1" applyFill="1" applyBorder="1" applyAlignment="1">
      <alignment horizontal="center" vertical="center"/>
    </xf>
    <xf numFmtId="0" fontId="13" fillId="5" borderId="2" xfId="0" quotePrefix="1" applyFont="1" applyFill="1" applyBorder="1" applyAlignment="1">
      <alignment horizontal="center" vertical="center"/>
    </xf>
    <xf numFmtId="0" fontId="13" fillId="9" borderId="22" xfId="0" applyFont="1" applyFill="1" applyBorder="1" applyAlignment="1">
      <alignment horizontal="center" vertical="center" wrapText="1"/>
    </xf>
    <xf numFmtId="0" fontId="23" fillId="36" borderId="2" xfId="0" applyFont="1" applyFill="1" applyBorder="1" applyAlignment="1">
      <alignment vertical="center"/>
    </xf>
    <xf numFmtId="0" fontId="42" fillId="0" borderId="2" xfId="0" applyFont="1" applyFill="1" applyBorder="1" applyAlignment="1">
      <alignment horizontal="left" vertical="top" wrapText="1"/>
    </xf>
    <xf numFmtId="0" fontId="42" fillId="9" borderId="2" xfId="0" applyFont="1" applyFill="1" applyBorder="1" applyAlignment="1">
      <alignment horizontal="center" vertical="center" wrapText="1"/>
    </xf>
    <xf numFmtId="0" fontId="18" fillId="26" borderId="5" xfId="0" applyFont="1" applyFill="1" applyBorder="1" applyAlignment="1">
      <alignment horizontal="center" vertical="center"/>
    </xf>
    <xf numFmtId="0" fontId="13" fillId="26" borderId="2" xfId="0" applyFont="1" applyFill="1" applyBorder="1" applyAlignment="1">
      <alignment horizontal="center" vertical="center" wrapText="1"/>
    </xf>
    <xf numFmtId="0" fontId="23" fillId="37" borderId="2" xfId="0" applyFont="1" applyFill="1" applyBorder="1" applyAlignment="1">
      <alignment horizontal="center" vertical="center"/>
    </xf>
    <xf numFmtId="0" fontId="18" fillId="9" borderId="0" xfId="0" applyFont="1" applyFill="1"/>
    <xf numFmtId="0" fontId="18" fillId="5" borderId="5" xfId="0" applyFont="1" applyFill="1" applyBorder="1" applyAlignment="1">
      <alignment horizontal="center" vertical="center"/>
    </xf>
    <xf numFmtId="0" fontId="42" fillId="9" borderId="7" xfId="0" applyFont="1" applyFill="1" applyBorder="1" applyAlignment="1">
      <alignment horizontal="left" vertical="center" wrapText="1"/>
    </xf>
    <xf numFmtId="0" fontId="23" fillId="37" borderId="5" xfId="0" applyFont="1" applyFill="1" applyBorder="1" applyAlignment="1">
      <alignment vertical="center"/>
    </xf>
    <xf numFmtId="0" fontId="23" fillId="36" borderId="5" xfId="0" applyFont="1" applyFill="1" applyBorder="1" applyAlignment="1">
      <alignment vertical="center"/>
    </xf>
    <xf numFmtId="0" fontId="26" fillId="0" borderId="5" xfId="0" applyFont="1" applyFill="1" applyBorder="1" applyAlignment="1">
      <alignment horizontal="left" vertical="center" wrapText="1" readingOrder="1"/>
    </xf>
    <xf numFmtId="0" fontId="18" fillId="9" borderId="22"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2" xfId="0" quotePrefix="1" applyFont="1" applyFill="1" applyBorder="1" applyAlignment="1">
      <alignment horizontal="center" vertical="center"/>
    </xf>
    <xf numFmtId="0" fontId="13" fillId="0" borderId="0" xfId="0" applyFont="1" applyFill="1" applyAlignment="1"/>
    <xf numFmtId="0" fontId="23" fillId="36" borderId="2" xfId="0" applyFont="1" applyFill="1" applyBorder="1" applyAlignment="1">
      <alignment vertical="center" wrapText="1"/>
    </xf>
    <xf numFmtId="0" fontId="18" fillId="14" borderId="2" xfId="0" applyFont="1" applyFill="1" applyBorder="1" applyAlignment="1">
      <alignment horizontal="center" vertical="center" wrapText="1"/>
    </xf>
    <xf numFmtId="0" fontId="18" fillId="36" borderId="2" xfId="0" applyFont="1" applyFill="1" applyBorder="1" applyAlignment="1">
      <alignment horizontal="center" vertical="center"/>
    </xf>
    <xf numFmtId="0" fontId="44" fillId="0" borderId="0" xfId="0" applyFont="1" applyAlignment="1">
      <alignment horizontal="left"/>
    </xf>
    <xf numFmtId="0" fontId="22" fillId="18" borderId="0" xfId="0" applyFont="1" applyFill="1" applyAlignment="1">
      <alignment horizontal="left" vertical="center"/>
    </xf>
    <xf numFmtId="0" fontId="44" fillId="0" borderId="0" xfId="0" applyFont="1" applyAlignment="1">
      <alignment horizontal="center"/>
    </xf>
    <xf numFmtId="0" fontId="0" fillId="34" borderId="2" xfId="0" applyFill="1" applyBorder="1" applyAlignment="1">
      <alignment horizontal="center"/>
    </xf>
    <xf numFmtId="0" fontId="0" fillId="10" borderId="2" xfId="0" applyFill="1" applyBorder="1" applyAlignment="1">
      <alignment horizontal="center"/>
    </xf>
    <xf numFmtId="0" fontId="0" fillId="33" borderId="2" xfId="0" applyFill="1" applyBorder="1" applyAlignment="1">
      <alignment horizontal="center"/>
    </xf>
    <xf numFmtId="0" fontId="0" fillId="17" borderId="2" xfId="0" applyFill="1" applyBorder="1" applyAlignment="1">
      <alignment horizontal="center"/>
    </xf>
    <xf numFmtId="0" fontId="0" fillId="23" borderId="2" xfId="0"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horizontal="center"/>
    </xf>
    <xf numFmtId="0" fontId="8" fillId="0" borderId="0" xfId="0" applyFont="1" applyFill="1" applyAlignment="1">
      <alignment wrapText="1"/>
    </xf>
    <xf numFmtId="0" fontId="8" fillId="0" borderId="0" xfId="0" applyFont="1" applyFill="1" applyAlignment="1">
      <alignment horizontal="center" vertical="center" wrapText="1"/>
    </xf>
    <xf numFmtId="0" fontId="47" fillId="2" borderId="1" xfId="0" applyFont="1" applyFill="1" applyBorder="1" applyAlignment="1">
      <alignment vertical="center" wrapText="1"/>
    </xf>
    <xf numFmtId="0" fontId="47" fillId="2" borderId="14" xfId="0" applyFont="1" applyFill="1" applyBorder="1" applyAlignment="1">
      <alignment horizontal="center" vertical="center" wrapText="1"/>
    </xf>
    <xf numFmtId="0" fontId="47" fillId="2" borderId="15" xfId="0" applyFont="1" applyFill="1" applyBorder="1" applyAlignment="1">
      <alignment horizontal="left" vertical="center" wrapText="1"/>
    </xf>
    <xf numFmtId="0" fontId="47" fillId="4" borderId="3" xfId="0" applyFont="1" applyFill="1" applyBorder="1" applyAlignment="1">
      <alignment horizontal="left" vertical="center" wrapText="1"/>
    </xf>
    <xf numFmtId="0" fontId="47" fillId="4" borderId="3" xfId="0" applyFont="1" applyFill="1" applyBorder="1" applyAlignment="1">
      <alignment horizontal="center" vertical="center" wrapText="1"/>
    </xf>
    <xf numFmtId="0" fontId="47" fillId="3" borderId="13" xfId="0" applyFont="1" applyFill="1" applyBorder="1" applyAlignment="1">
      <alignment horizontal="center" vertical="center" wrapText="1"/>
    </xf>
    <xf numFmtId="0" fontId="47" fillId="3" borderId="0" xfId="0" applyFont="1" applyFill="1" applyBorder="1" applyAlignment="1">
      <alignment horizontal="center" vertical="center" wrapText="1"/>
    </xf>
    <xf numFmtId="0" fontId="47" fillId="11" borderId="1" xfId="0" applyFont="1" applyFill="1" applyBorder="1" applyAlignment="1">
      <alignment horizontal="left" vertical="center" wrapText="1"/>
    </xf>
    <xf numFmtId="0" fontId="47" fillId="3" borderId="12" xfId="0" applyFont="1" applyFill="1" applyBorder="1" applyAlignment="1">
      <alignment horizontal="justify" vertical="center" wrapText="1"/>
    </xf>
    <xf numFmtId="0" fontId="47" fillId="3" borderId="18" xfId="0" applyFont="1" applyFill="1" applyBorder="1" applyAlignment="1">
      <alignment horizontal="left" vertical="center" wrapText="1"/>
    </xf>
    <xf numFmtId="0" fontId="45" fillId="7" borderId="2" xfId="0" applyFont="1" applyFill="1" applyBorder="1" applyAlignment="1">
      <alignment horizontal="center" vertical="center" wrapText="1"/>
    </xf>
    <xf numFmtId="0" fontId="45" fillId="7" borderId="0" xfId="0" applyFont="1" applyFill="1" applyBorder="1" applyAlignment="1">
      <alignment horizontal="center" vertical="center" wrapText="1"/>
    </xf>
    <xf numFmtId="0" fontId="19" fillId="8" borderId="21" xfId="4" applyFont="1" applyFill="1" applyBorder="1" applyAlignment="1">
      <alignment horizontal="center" vertical="center" wrapText="1"/>
    </xf>
    <xf numFmtId="0" fontId="19" fillId="8" borderId="11" xfId="4" applyFont="1" applyFill="1" applyBorder="1" applyAlignment="1">
      <alignment horizontal="center" vertical="center" wrapText="1"/>
    </xf>
    <xf numFmtId="0" fontId="19" fillId="8" borderId="25" xfId="4" applyFont="1" applyFill="1" applyBorder="1" applyAlignment="1">
      <alignment horizontal="center" vertical="center" wrapText="1"/>
    </xf>
    <xf numFmtId="0" fontId="8" fillId="0" borderId="0" xfId="0" applyFont="1" applyAlignment="1">
      <alignment vertical="center"/>
    </xf>
    <xf numFmtId="0" fontId="50" fillId="0" borderId="2" xfId="0" applyFont="1" applyFill="1" applyBorder="1" applyAlignment="1">
      <alignment horizontal="center" vertical="center"/>
    </xf>
    <xf numFmtId="0" fontId="8" fillId="0" borderId="2"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Border="1" applyAlignment="1">
      <alignment horizontal="center"/>
    </xf>
    <xf numFmtId="0" fontId="8" fillId="14" borderId="2" xfId="0" applyFont="1" applyFill="1" applyBorder="1" applyAlignment="1">
      <alignment vertical="center" wrapText="1"/>
    </xf>
    <xf numFmtId="0" fontId="8" fillId="0" borderId="2" xfId="0" applyFont="1" applyFill="1" applyBorder="1" applyAlignment="1">
      <alignment vertical="center" wrapText="1"/>
    </xf>
    <xf numFmtId="0" fontId="17" fillId="0" borderId="0" xfId="0" applyFont="1" applyFill="1" applyAlignment="1">
      <alignment horizontal="left" vertical="center"/>
    </xf>
    <xf numFmtId="0" fontId="8" fillId="0" borderId="2" xfId="0" applyFont="1" applyBorder="1" applyAlignment="1">
      <alignment wrapText="1"/>
    </xf>
    <xf numFmtId="0" fontId="8" fillId="0" borderId="2" xfId="0" applyFont="1" applyFill="1" applyBorder="1" applyAlignment="1">
      <alignment horizontal="center" vertical="center" wrapText="1"/>
    </xf>
    <xf numFmtId="0" fontId="8" fillId="14" borderId="2" xfId="0" applyFont="1" applyFill="1" applyBorder="1" applyAlignment="1">
      <alignment horizontal="center" vertical="center"/>
    </xf>
    <xf numFmtId="0" fontId="8" fillId="9" borderId="2" xfId="4" applyFont="1" applyFill="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xf numFmtId="0" fontId="46" fillId="14" borderId="2" xfId="0" applyFont="1" applyFill="1" applyBorder="1" applyAlignment="1">
      <alignment vertical="center" wrapText="1"/>
    </xf>
    <xf numFmtId="0" fontId="51" fillId="0" borderId="2" xfId="0" applyFont="1" applyFill="1" applyBorder="1" applyAlignment="1">
      <alignment horizontal="center" vertical="center"/>
    </xf>
    <xf numFmtId="0" fontId="46" fillId="35" borderId="2" xfId="0" applyFont="1" applyFill="1" applyBorder="1" applyAlignment="1">
      <alignment vertical="center" wrapText="1"/>
    </xf>
    <xf numFmtId="0" fontId="8" fillId="0" borderId="0" xfId="0" applyFont="1" applyFill="1" applyAlignment="1">
      <alignment horizontal="left" vertical="center"/>
    </xf>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28" fillId="35" borderId="2" xfId="0" applyFont="1" applyFill="1" applyBorder="1" applyAlignment="1">
      <alignment vertical="center"/>
    </xf>
    <xf numFmtId="0" fontId="0" fillId="33" borderId="0" xfId="0" applyFill="1" applyBorder="1" applyAlignment="1">
      <alignment horizontal="center"/>
    </xf>
    <xf numFmtId="0" fontId="0" fillId="34" borderId="0" xfId="0" applyFill="1" applyBorder="1" applyAlignment="1">
      <alignment horizontal="center"/>
    </xf>
    <xf numFmtId="0" fontId="0" fillId="10" borderId="0" xfId="0" applyFill="1" applyBorder="1" applyAlignment="1">
      <alignment horizontal="center"/>
    </xf>
    <xf numFmtId="0" fontId="0" fillId="21" borderId="0" xfId="0" applyFont="1" applyFill="1" applyAlignment="1">
      <alignment horizontal="center" vertical="top"/>
    </xf>
    <xf numFmtId="0" fontId="0" fillId="15" borderId="0" xfId="0" applyFont="1" applyFill="1" applyAlignment="1">
      <alignment horizontal="center" vertical="top"/>
    </xf>
    <xf numFmtId="0" fontId="42" fillId="5" borderId="2" xfId="0" applyFont="1" applyFill="1" applyBorder="1" applyAlignment="1">
      <alignment horizontal="center" vertical="center" wrapText="1"/>
    </xf>
    <xf numFmtId="0" fontId="42" fillId="0" borderId="2" xfId="0" applyFont="1" applyFill="1" applyBorder="1" applyAlignment="1">
      <alignment vertical="center" wrapText="1"/>
    </xf>
    <xf numFmtId="0" fontId="7" fillId="0" borderId="2" xfId="0" applyFont="1" applyFill="1" applyBorder="1" applyAlignment="1">
      <alignment horizontal="left" vertical="center" wrapText="1"/>
    </xf>
    <xf numFmtId="0" fontId="13" fillId="30" borderId="2" xfId="0" applyFont="1" applyFill="1" applyBorder="1" applyAlignment="1">
      <alignment horizontal="left" vertical="center" wrapText="1"/>
    </xf>
    <xf numFmtId="0" fontId="13" fillId="30" borderId="2" xfId="0" applyFont="1" applyFill="1" applyBorder="1" applyAlignment="1">
      <alignment horizontal="left" vertical="center"/>
    </xf>
    <xf numFmtId="0" fontId="13" fillId="30" borderId="2" xfId="0" applyFont="1" applyFill="1" applyBorder="1" applyAlignment="1">
      <alignment horizontal="left" vertical="top" wrapText="1"/>
    </xf>
    <xf numFmtId="0" fontId="8" fillId="30" borderId="2" xfId="0" applyFont="1" applyFill="1" applyBorder="1" applyAlignment="1">
      <alignment horizontal="left" vertical="center" wrapText="1"/>
    </xf>
    <xf numFmtId="0" fontId="13" fillId="0" borderId="0" xfId="0" applyFont="1" applyBorder="1" applyAlignment="1">
      <alignment horizontal="center" vertical="center" wrapText="1"/>
    </xf>
    <xf numFmtId="0" fontId="13" fillId="0" borderId="0" xfId="0" applyFont="1" applyBorder="1" applyAlignment="1"/>
    <xf numFmtId="0" fontId="13" fillId="0" borderId="0" xfId="0" applyFont="1" applyBorder="1" applyAlignment="1">
      <alignment vertical="center" wrapText="1"/>
    </xf>
    <xf numFmtId="0" fontId="18" fillId="9" borderId="0" xfId="0" applyFont="1" applyFill="1" applyBorder="1"/>
    <xf numFmtId="0" fontId="28" fillId="38" borderId="2" xfId="0" applyFont="1" applyFill="1" applyBorder="1" applyAlignment="1">
      <alignment vertical="center"/>
    </xf>
    <xf numFmtId="0" fontId="28" fillId="9" borderId="2" xfId="0" applyFont="1" applyFill="1" applyBorder="1" applyAlignment="1">
      <alignment horizontal="left" vertical="center" wrapText="1"/>
    </xf>
    <xf numFmtId="0" fontId="12" fillId="3" borderId="0" xfId="0" applyFont="1" applyFill="1" applyBorder="1" applyAlignment="1">
      <alignment horizontal="left" vertical="center" wrapText="1"/>
    </xf>
    <xf numFmtId="0" fontId="28" fillId="11" borderId="2" xfId="0" applyFont="1" applyFill="1" applyBorder="1" applyAlignment="1">
      <alignment vertical="center"/>
    </xf>
    <xf numFmtId="0" fontId="47" fillId="3" borderId="0" xfId="0" applyFont="1" applyFill="1" applyBorder="1" applyAlignment="1">
      <alignment horizontal="left" vertical="center" wrapText="1"/>
    </xf>
    <xf numFmtId="0" fontId="23" fillId="7" borderId="0" xfId="0" applyFont="1" applyFill="1" applyBorder="1" applyAlignment="1">
      <alignment horizontal="center" vertical="center" wrapText="1"/>
    </xf>
    <xf numFmtId="0" fontId="25" fillId="0" borderId="0" xfId="0" applyFont="1"/>
    <xf numFmtId="0" fontId="25" fillId="19" borderId="0" xfId="0" applyFont="1" applyFill="1"/>
    <xf numFmtId="16" fontId="0" fillId="19" borderId="0" xfId="0" applyNumberFormat="1" applyFill="1"/>
    <xf numFmtId="0" fontId="42" fillId="30" borderId="2" xfId="0" applyFont="1" applyFill="1" applyBorder="1" applyAlignment="1">
      <alignment horizontal="left" vertical="center" wrapText="1"/>
    </xf>
    <xf numFmtId="0" fontId="18" fillId="9" borderId="2" xfId="0" applyFont="1" applyFill="1" applyBorder="1" applyAlignment="1">
      <alignment vertical="center" wrapText="1"/>
    </xf>
    <xf numFmtId="0" fontId="13" fillId="9" borderId="2" xfId="0" applyFont="1" applyFill="1" applyBorder="1" applyAlignment="1">
      <alignment vertical="center" wrapText="1"/>
    </xf>
    <xf numFmtId="0" fontId="42" fillId="30" borderId="2" xfId="0" applyFont="1" applyFill="1" applyBorder="1" applyAlignment="1">
      <alignment vertical="center" wrapText="1"/>
    </xf>
    <xf numFmtId="0" fontId="5" fillId="30" borderId="2" xfId="0" applyFont="1" applyFill="1" applyBorder="1" applyAlignment="1">
      <alignment horizontal="left" vertical="center" wrapText="1"/>
    </xf>
    <xf numFmtId="0" fontId="0" fillId="30" borderId="0" xfId="0" applyFill="1" applyAlignment="1"/>
    <xf numFmtId="0" fontId="0" fillId="39" borderId="0" xfId="0" applyFill="1" applyAlignment="1"/>
    <xf numFmtId="0" fontId="6"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2" fillId="0" borderId="2" xfId="0" applyFont="1" applyBorder="1" applyAlignment="1">
      <alignment vertical="center"/>
    </xf>
    <xf numFmtId="0" fontId="13" fillId="30" borderId="2" xfId="0" applyFont="1" applyFill="1" applyBorder="1" applyAlignment="1">
      <alignment vertical="center"/>
    </xf>
    <xf numFmtId="0" fontId="4" fillId="0" borderId="2" xfId="0" applyFont="1" applyFill="1" applyBorder="1" applyAlignment="1">
      <alignment horizontal="left" vertical="center" wrapText="1"/>
    </xf>
    <xf numFmtId="0" fontId="3" fillId="30" borderId="2" xfId="0" applyFont="1" applyFill="1" applyBorder="1" applyAlignment="1">
      <alignment horizontal="left" vertical="center" wrapText="1"/>
    </xf>
    <xf numFmtId="0" fontId="17"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30" borderId="2" xfId="0" applyFont="1" applyFill="1" applyBorder="1" applyAlignment="1">
      <alignment horizontal="left" vertical="center" wrapText="1"/>
    </xf>
    <xf numFmtId="0" fontId="13" fillId="39" borderId="2" xfId="0" applyFont="1" applyFill="1" applyBorder="1" applyAlignment="1">
      <alignment horizontal="left" vertical="top" wrapText="1"/>
    </xf>
    <xf numFmtId="0" fontId="13" fillId="30" borderId="2" xfId="0" applyFont="1" applyFill="1" applyBorder="1" applyAlignment="1">
      <alignment vertical="center" wrapText="1"/>
    </xf>
    <xf numFmtId="0" fontId="1" fillId="30" borderId="2"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5" fillId="0" borderId="2" xfId="0" applyFont="1" applyBorder="1" applyAlignment="1">
      <alignment horizontal="center"/>
    </xf>
    <xf numFmtId="0" fontId="25" fillId="0" borderId="8" xfId="0" applyFont="1" applyBorder="1" applyAlignment="1">
      <alignment horizontal="center"/>
    </xf>
    <xf numFmtId="0" fontId="25" fillId="0" borderId="19" xfId="0" applyFont="1" applyBorder="1" applyAlignment="1">
      <alignment horizontal="center"/>
    </xf>
    <xf numFmtId="0" fontId="23" fillId="8" borderId="9" xfId="4" applyFont="1" applyFill="1" applyBorder="1" applyAlignment="1">
      <alignment horizontal="center" vertical="center" wrapText="1"/>
    </xf>
    <xf numFmtId="0" fontId="23" fillId="8" borderId="10" xfId="4" applyFont="1" applyFill="1" applyBorder="1" applyAlignment="1">
      <alignment horizontal="center" vertical="center" wrapText="1"/>
    </xf>
    <xf numFmtId="0" fontId="23" fillId="8" borderId="23" xfId="4" applyFont="1" applyFill="1" applyBorder="1" applyAlignment="1">
      <alignment horizontal="center" vertical="center" wrapText="1"/>
    </xf>
    <xf numFmtId="0" fontId="23" fillId="8" borderId="24" xfId="4" applyFont="1" applyFill="1" applyBorder="1" applyAlignment="1">
      <alignment horizontal="center" vertical="center" wrapText="1"/>
    </xf>
    <xf numFmtId="0" fontId="23" fillId="8" borderId="0" xfId="4" applyFont="1" applyFill="1" applyBorder="1" applyAlignment="1">
      <alignment horizontal="center" vertical="center" wrapText="1"/>
    </xf>
    <xf numFmtId="0" fontId="48" fillId="4" borderId="2" xfId="4" applyFont="1" applyFill="1" applyBorder="1" applyAlignment="1">
      <alignment horizontal="center" vertical="center" wrapText="1"/>
    </xf>
    <xf numFmtId="0" fontId="19" fillId="8" borderId="9" xfId="4" applyFont="1" applyFill="1" applyBorder="1" applyAlignment="1">
      <alignment horizontal="center" vertical="center" wrapText="1"/>
    </xf>
    <xf numFmtId="0" fontId="19" fillId="8" borderId="10" xfId="4" applyFont="1" applyFill="1" applyBorder="1" applyAlignment="1">
      <alignment horizontal="center" vertical="center" wrapText="1"/>
    </xf>
    <xf numFmtId="0" fontId="19" fillId="8" borderId="23" xfId="4" applyFont="1" applyFill="1" applyBorder="1" applyAlignment="1">
      <alignment horizontal="center" vertical="center" wrapText="1"/>
    </xf>
    <xf numFmtId="0" fontId="19" fillId="8" borderId="24" xfId="4" applyFont="1" applyFill="1" applyBorder="1" applyAlignment="1">
      <alignment horizontal="center" vertical="center" wrapText="1"/>
    </xf>
    <xf numFmtId="0" fontId="19" fillId="8" borderId="0" xfId="4" applyFont="1" applyFill="1" applyBorder="1" applyAlignment="1">
      <alignment horizontal="center" vertical="center" wrapText="1"/>
    </xf>
    <xf numFmtId="0" fontId="25" fillId="0" borderId="0" xfId="0" applyFont="1" applyFill="1" applyAlignment="1">
      <alignment horizontal="center" vertical="center" wrapText="1"/>
    </xf>
    <xf numFmtId="0" fontId="0" fillId="16" borderId="31" xfId="0" applyFill="1" applyBorder="1" applyAlignment="1">
      <alignment horizontal="center" vertical="center"/>
    </xf>
    <xf numFmtId="0" fontId="27" fillId="13" borderId="18" xfId="0" applyFont="1" applyFill="1" applyBorder="1" applyAlignment="1">
      <alignment horizontal="center" vertical="center"/>
    </xf>
    <xf numFmtId="0" fontId="27" fillId="13" borderId="31" xfId="0" applyFont="1" applyFill="1" applyBorder="1" applyAlignment="1">
      <alignment horizontal="center" vertical="center"/>
    </xf>
    <xf numFmtId="0" fontId="27" fillId="13" borderId="34" xfId="0" applyFont="1" applyFill="1" applyBorder="1" applyAlignment="1">
      <alignment horizontal="center" vertical="center"/>
    </xf>
    <xf numFmtId="0" fontId="0" fillId="16" borderId="0" xfId="0" applyFill="1" applyAlignment="1">
      <alignment horizontal="center"/>
    </xf>
    <xf numFmtId="0" fontId="0" fillId="0" borderId="29" xfId="0" applyBorder="1" applyAlignment="1">
      <alignment horizontal="center" vertical="center"/>
    </xf>
    <xf numFmtId="0" fontId="0" fillId="0" borderId="29" xfId="0" applyBorder="1" applyAlignment="1">
      <alignment horizontal="center" vertical="center" wrapText="1"/>
    </xf>
    <xf numFmtId="0" fontId="18" fillId="39" borderId="2" xfId="0" applyFont="1" applyFill="1" applyBorder="1" applyAlignment="1">
      <alignment vertical="center" wrapText="1"/>
    </xf>
    <xf numFmtId="0" fontId="18" fillId="40" borderId="2" xfId="0" applyFont="1" applyFill="1" applyBorder="1" applyAlignment="1">
      <alignment vertical="center" wrapText="1"/>
    </xf>
  </cellXfs>
  <cellStyles count="8">
    <cellStyle name="Bad 2" xfId="2"/>
    <cellStyle name="Hyperlink" xfId="7" builtinId="8"/>
    <cellStyle name="Normal" xfId="0" builtinId="0"/>
    <cellStyle name="Normal 2" xfId="1"/>
    <cellStyle name="Normal 3" xfId="3"/>
    <cellStyle name="Normal 4" xfId="4"/>
    <cellStyle name="Normal 4 2" xfId="6"/>
    <cellStyle name="Normal 5" xfId="5"/>
  </cellStyles>
  <dxfs count="7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CC99FF"/>
      <color rgb="FFFF7575"/>
      <color rgb="FFCC66FF"/>
      <color rgb="FFFF6A05"/>
      <color rgb="FFFF535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9"/>
  <sheetViews>
    <sheetView topLeftCell="G10" zoomScale="90" zoomScaleNormal="90" zoomScalePageLayoutView="90" workbookViewId="0">
      <selection activeCell="J34" sqref="J34"/>
    </sheetView>
  </sheetViews>
  <sheetFormatPr defaultColWidth="8.875" defaultRowHeight="15.75" x14ac:dyDescent="0.25"/>
  <cols>
    <col min="1" max="1" width="2.125" customWidth="1"/>
    <col min="2" max="2" width="8.875" style="45"/>
    <col min="3" max="3" width="29.875" bestFit="1" customWidth="1"/>
    <col min="4" max="4" width="4.625" customWidth="1"/>
    <col min="5" max="5" width="6.375" customWidth="1"/>
    <col min="6" max="6" width="15" bestFit="1" customWidth="1"/>
    <col min="7" max="7" width="5.25" customWidth="1"/>
    <col min="8" max="8" width="4.75" style="239" customWidth="1"/>
    <col min="9" max="9" width="40.125" style="239" bestFit="1" customWidth="1"/>
    <col min="10" max="10" width="9.5" style="238" bestFit="1" customWidth="1"/>
    <col min="11" max="11" width="9.375" bestFit="1" customWidth="1"/>
    <col min="14" max="14" width="11" bestFit="1" customWidth="1"/>
    <col min="15" max="18" width="10.75" bestFit="1" customWidth="1"/>
    <col min="19" max="19" width="12.25" bestFit="1" customWidth="1"/>
  </cols>
  <sheetData>
    <row r="1" spans="2:18" x14ac:dyDescent="0.25">
      <c r="E1" s="430" t="s">
        <v>467</v>
      </c>
      <c r="F1" s="430"/>
      <c r="H1" s="431" t="s">
        <v>259</v>
      </c>
      <c r="I1" s="432"/>
      <c r="J1" t="s">
        <v>254</v>
      </c>
      <c r="K1" t="s">
        <v>530</v>
      </c>
      <c r="L1" t="s">
        <v>253</v>
      </c>
      <c r="N1" s="45" t="s">
        <v>838</v>
      </c>
      <c r="O1" s="405" t="s">
        <v>839</v>
      </c>
      <c r="P1" s="405" t="s">
        <v>840</v>
      </c>
      <c r="Q1" s="405" t="s">
        <v>841</v>
      </c>
      <c r="R1" s="405" t="s">
        <v>842</v>
      </c>
    </row>
    <row r="2" spans="2:18" x14ac:dyDescent="0.25">
      <c r="B2" s="213"/>
      <c r="C2" t="s">
        <v>379</v>
      </c>
      <c r="E2" s="231" t="s">
        <v>460</v>
      </c>
      <c r="F2" s="231" t="s">
        <v>466</v>
      </c>
      <c r="H2" s="242" t="s">
        <v>469</v>
      </c>
      <c r="I2" s="247" t="s">
        <v>470</v>
      </c>
      <c r="J2" s="240" t="s">
        <v>462</v>
      </c>
      <c r="K2" s="198" t="s">
        <v>529</v>
      </c>
      <c r="L2" s="198" t="s">
        <v>529</v>
      </c>
      <c r="N2" s="45" t="s">
        <v>837</v>
      </c>
      <c r="O2">
        <f>COUNTIF('Indicatori High_priority'!$Q$3:$Q$23,Legenda!$N2)</f>
        <v>20</v>
      </c>
      <c r="P2">
        <f>COUNTIF('Indicatori Statistici'!$Q$3:$Q$124,Legenda!$N2)</f>
        <v>7</v>
      </c>
      <c r="Q2">
        <f>COUNTIF('Indicatori Qualitativi'!$Q$3:$Q$124,Legenda!$N2)</f>
        <v>3</v>
      </c>
      <c r="R2">
        <f>COUNTIF('Indicatore Simulativi'!$Q$3:$Q$124,Legenda!$N2)</f>
        <v>11</v>
      </c>
    </row>
    <row r="3" spans="2:18" x14ac:dyDescent="0.25">
      <c r="B3" s="211"/>
      <c r="C3" s="210" t="s">
        <v>304</v>
      </c>
      <c r="E3" s="232" t="s">
        <v>173</v>
      </c>
      <c r="F3" s="232" t="s">
        <v>465</v>
      </c>
      <c r="H3" s="242" t="s">
        <v>471</v>
      </c>
      <c r="I3" s="247" t="s">
        <v>472</v>
      </c>
      <c r="J3" s="240" t="s">
        <v>462</v>
      </c>
      <c r="K3" s="198" t="s">
        <v>529</v>
      </c>
      <c r="L3" s="198" t="s">
        <v>529</v>
      </c>
      <c r="N3" s="45">
        <v>1</v>
      </c>
      <c r="O3">
        <f>COUNTIF('Indicatori High_priority'!$Q$3:$Q$23,Legenda!$N3)</f>
        <v>1</v>
      </c>
      <c r="P3">
        <f>COUNTIF('Indicatori Statistici'!$Q$3:$Q$124,Legenda!$N3)</f>
        <v>7</v>
      </c>
      <c r="Q3">
        <f>COUNTIF('Indicatori Qualitativi'!$Q$3:$Q$124,Legenda!$N3)</f>
        <v>13</v>
      </c>
      <c r="R3">
        <f>COUNTIF('Indicatore Simulativi'!$Q$3:$Q$124,Legenda!$N3)</f>
        <v>17</v>
      </c>
    </row>
    <row r="4" spans="2:18" x14ac:dyDescent="0.25">
      <c r="B4" s="212"/>
      <c r="C4" s="210" t="s">
        <v>305</v>
      </c>
      <c r="E4" s="233" t="s">
        <v>174</v>
      </c>
      <c r="F4" s="233" t="s">
        <v>446</v>
      </c>
      <c r="H4" s="242" t="s">
        <v>473</v>
      </c>
      <c r="I4" s="247" t="s">
        <v>474</v>
      </c>
      <c r="J4" s="240" t="s">
        <v>462</v>
      </c>
      <c r="K4" s="198" t="s">
        <v>529</v>
      </c>
      <c r="L4" s="198" t="s">
        <v>529</v>
      </c>
      <c r="N4" s="45">
        <v>2</v>
      </c>
      <c r="O4">
        <f>COUNTIF('Indicatori High_priority'!$Q$3:$Q$23,Legenda!$N4)</f>
        <v>0</v>
      </c>
      <c r="P4">
        <f>COUNTIF('Indicatori Statistici'!$Q$3:$Q$124,Legenda!$N4)</f>
        <v>15</v>
      </c>
      <c r="Q4">
        <f>COUNTIF('Indicatori Qualitativi'!$Q$3:$Q$124,Legenda!$N4)</f>
        <v>1</v>
      </c>
      <c r="R4">
        <f>COUNTIF('Indicatore Simulativi'!$Q$3:$Q$124,Legenda!$N4)</f>
        <v>18</v>
      </c>
    </row>
    <row r="5" spans="2:18" x14ac:dyDescent="0.25">
      <c r="B5" s="214"/>
      <c r="C5" t="s">
        <v>327</v>
      </c>
      <c r="E5" s="234" t="s">
        <v>175</v>
      </c>
      <c r="F5" s="234" t="s">
        <v>444</v>
      </c>
      <c r="H5" s="242" t="s">
        <v>475</v>
      </c>
      <c r="I5" s="247" t="s">
        <v>476</v>
      </c>
      <c r="J5" s="240" t="s">
        <v>462</v>
      </c>
      <c r="K5" s="198" t="s">
        <v>529</v>
      </c>
      <c r="L5" s="198" t="s">
        <v>529</v>
      </c>
      <c r="N5" s="45">
        <v>3</v>
      </c>
      <c r="O5">
        <f>COUNTIF('Indicatori High_priority'!$Q$3:$Q$23,Legenda!$N5)</f>
        <v>0</v>
      </c>
      <c r="P5">
        <f>COUNTIF('Indicatori Statistici'!$Q$3:$Q$124,Legenda!$N5)</f>
        <v>2</v>
      </c>
      <c r="Q5">
        <f>COUNTIF('Indicatori Qualitativi'!$Q$3:$Q$124,Legenda!$N5)</f>
        <v>0</v>
      </c>
      <c r="R5">
        <f>COUNTIF('Indicatore Simulativi'!$Q$3:$Q$124,Legenda!$N5)</f>
        <v>6</v>
      </c>
    </row>
    <row r="6" spans="2:18" x14ac:dyDescent="0.25">
      <c r="B6" s="220"/>
      <c r="C6" t="s">
        <v>359</v>
      </c>
      <c r="E6" s="235" t="s">
        <v>176</v>
      </c>
      <c r="F6" s="235" t="s">
        <v>443</v>
      </c>
      <c r="H6" s="242" t="s">
        <v>477</v>
      </c>
      <c r="I6" s="247" t="s">
        <v>478</v>
      </c>
      <c r="J6" s="240" t="s">
        <v>462</v>
      </c>
      <c r="K6" s="198" t="s">
        <v>529</v>
      </c>
      <c r="L6" s="198" t="s">
        <v>529</v>
      </c>
    </row>
    <row r="7" spans="2:18" x14ac:dyDescent="0.25">
      <c r="B7" s="216"/>
      <c r="C7" t="s">
        <v>328</v>
      </c>
      <c r="E7" s="236" t="s">
        <v>461</v>
      </c>
      <c r="F7" s="236" t="s">
        <v>464</v>
      </c>
      <c r="H7" s="242" t="s">
        <v>479</v>
      </c>
      <c r="I7" s="247" t="s">
        <v>480</v>
      </c>
      <c r="J7" s="241" t="s">
        <v>461</v>
      </c>
      <c r="K7" s="198" t="s">
        <v>529</v>
      </c>
      <c r="L7" s="198" t="s">
        <v>529</v>
      </c>
      <c r="N7" s="45" t="s">
        <v>837</v>
      </c>
      <c r="O7">
        <v>0.125</v>
      </c>
      <c r="P7">
        <v>0.125</v>
      </c>
      <c r="Q7">
        <v>0.125</v>
      </c>
      <c r="R7">
        <v>0.125</v>
      </c>
    </row>
    <row r="8" spans="2:18" x14ac:dyDescent="0.25">
      <c r="B8" s="222" t="s">
        <v>382</v>
      </c>
      <c r="C8" t="s">
        <v>383</v>
      </c>
      <c r="E8" s="237" t="s">
        <v>462</v>
      </c>
      <c r="F8" s="237" t="s">
        <v>463</v>
      </c>
      <c r="H8" s="242" t="s">
        <v>481</v>
      </c>
      <c r="I8" s="247" t="s">
        <v>482</v>
      </c>
      <c r="J8" s="241" t="s">
        <v>461</v>
      </c>
      <c r="K8" s="198" t="s">
        <v>529</v>
      </c>
      <c r="L8" s="198" t="s">
        <v>529</v>
      </c>
      <c r="N8" s="45">
        <v>1</v>
      </c>
      <c r="O8">
        <v>0.25</v>
      </c>
      <c r="P8">
        <v>0.25</v>
      </c>
      <c r="Q8">
        <v>0.25</v>
      </c>
      <c r="R8">
        <v>0.25</v>
      </c>
    </row>
    <row r="9" spans="2:18" x14ac:dyDescent="0.25">
      <c r="B9" s="243"/>
      <c r="C9" t="s">
        <v>526</v>
      </c>
      <c r="H9" s="242" t="s">
        <v>483</v>
      </c>
      <c r="I9" s="247" t="s">
        <v>484</v>
      </c>
      <c r="J9" s="184" t="s">
        <v>176</v>
      </c>
      <c r="K9" s="198" t="s">
        <v>529</v>
      </c>
      <c r="L9" s="198" t="s">
        <v>529</v>
      </c>
      <c r="N9" s="45">
        <v>2</v>
      </c>
      <c r="O9">
        <v>0.5</v>
      </c>
      <c r="P9">
        <v>0.5</v>
      </c>
      <c r="Q9">
        <v>0.5</v>
      </c>
      <c r="R9">
        <v>0.5</v>
      </c>
    </row>
    <row r="10" spans="2:18" x14ac:dyDescent="0.25">
      <c r="H10" s="242" t="s">
        <v>485</v>
      </c>
      <c r="I10" s="247" t="s">
        <v>486</v>
      </c>
      <c r="J10" s="184" t="s">
        <v>176</v>
      </c>
      <c r="K10" s="198" t="s">
        <v>529</v>
      </c>
      <c r="L10" s="198" t="s">
        <v>529</v>
      </c>
      <c r="N10" s="45">
        <v>3</v>
      </c>
      <c r="O10">
        <v>1</v>
      </c>
      <c r="P10">
        <v>1</v>
      </c>
      <c r="Q10">
        <v>1</v>
      </c>
      <c r="R10">
        <v>1</v>
      </c>
    </row>
    <row r="11" spans="2:18" x14ac:dyDescent="0.25">
      <c r="H11" s="242" t="s">
        <v>487</v>
      </c>
      <c r="I11" s="247" t="s">
        <v>488</v>
      </c>
      <c r="J11" s="184" t="s">
        <v>176</v>
      </c>
      <c r="K11" s="198" t="s">
        <v>529</v>
      </c>
      <c r="L11" s="198" t="s">
        <v>529</v>
      </c>
    </row>
    <row r="12" spans="2:18" x14ac:dyDescent="0.25">
      <c r="H12" s="242" t="s">
        <v>489</v>
      </c>
      <c r="I12" s="247" t="s">
        <v>490</v>
      </c>
      <c r="J12" s="184" t="s">
        <v>176</v>
      </c>
      <c r="K12" s="198" t="s">
        <v>529</v>
      </c>
      <c r="L12" s="198" t="s">
        <v>529</v>
      </c>
      <c r="N12" s="45" t="s">
        <v>837</v>
      </c>
      <c r="O12">
        <f>O2*O7</f>
        <v>2.5</v>
      </c>
      <c r="P12">
        <f t="shared" ref="P12:R12" si="0">P2*P7</f>
        <v>0.875</v>
      </c>
      <c r="Q12">
        <f t="shared" si="0"/>
        <v>0.375</v>
      </c>
      <c r="R12">
        <f t="shared" si="0"/>
        <v>1.375</v>
      </c>
    </row>
    <row r="13" spans="2:18" x14ac:dyDescent="0.25">
      <c r="B13" s="272"/>
      <c r="C13" t="s">
        <v>662</v>
      </c>
      <c r="H13" s="242" t="s">
        <v>491</v>
      </c>
      <c r="I13" s="247" t="s">
        <v>492</v>
      </c>
      <c r="J13" s="184" t="s">
        <v>176</v>
      </c>
      <c r="K13" s="198" t="s">
        <v>529</v>
      </c>
      <c r="L13" s="198" t="s">
        <v>529</v>
      </c>
      <c r="N13" s="45">
        <v>1</v>
      </c>
      <c r="O13">
        <f>O3*O8</f>
        <v>0.25</v>
      </c>
      <c r="P13">
        <f t="shared" ref="P13:R13" si="1">P3*P8</f>
        <v>1.75</v>
      </c>
      <c r="Q13">
        <f t="shared" si="1"/>
        <v>3.25</v>
      </c>
      <c r="R13">
        <f t="shared" si="1"/>
        <v>4.25</v>
      </c>
    </row>
    <row r="14" spans="2:18" x14ac:dyDescent="0.25">
      <c r="B14" s="273"/>
      <c r="C14" t="s">
        <v>663</v>
      </c>
      <c r="H14" s="242" t="s">
        <v>493</v>
      </c>
      <c r="I14" s="247" t="s">
        <v>494</v>
      </c>
      <c r="J14" s="184" t="s">
        <v>176</v>
      </c>
      <c r="K14" s="198" t="s">
        <v>529</v>
      </c>
      <c r="L14" s="198" t="s">
        <v>529</v>
      </c>
      <c r="N14" s="45">
        <v>2</v>
      </c>
      <c r="O14">
        <f t="shared" ref="O14:R15" si="2">O4*O9</f>
        <v>0</v>
      </c>
      <c r="P14">
        <f t="shared" si="2"/>
        <v>7.5</v>
      </c>
      <c r="Q14">
        <f t="shared" si="2"/>
        <v>0.5</v>
      </c>
      <c r="R14">
        <f t="shared" si="2"/>
        <v>9</v>
      </c>
    </row>
    <row r="15" spans="2:18" x14ac:dyDescent="0.25">
      <c r="B15" s="274"/>
      <c r="C15" t="s">
        <v>664</v>
      </c>
      <c r="H15" s="242" t="s">
        <v>495</v>
      </c>
      <c r="I15" s="247" t="s">
        <v>496</v>
      </c>
      <c r="J15" s="184" t="s">
        <v>176</v>
      </c>
      <c r="K15" s="198" t="s">
        <v>529</v>
      </c>
      <c r="L15" s="198" t="s">
        <v>529</v>
      </c>
      <c r="N15" s="45">
        <v>3</v>
      </c>
      <c r="O15">
        <f t="shared" si="2"/>
        <v>0</v>
      </c>
      <c r="P15">
        <f t="shared" si="2"/>
        <v>2</v>
      </c>
      <c r="Q15">
        <f t="shared" si="2"/>
        <v>0</v>
      </c>
      <c r="R15">
        <f t="shared" si="2"/>
        <v>6</v>
      </c>
    </row>
    <row r="16" spans="2:18" x14ac:dyDescent="0.25">
      <c r="H16" s="242" t="s">
        <v>497</v>
      </c>
      <c r="I16" s="247" t="s">
        <v>498</v>
      </c>
      <c r="J16" s="184" t="s">
        <v>176</v>
      </c>
      <c r="K16" s="198" t="s">
        <v>529</v>
      </c>
      <c r="L16" s="198" t="s">
        <v>529</v>
      </c>
      <c r="N16" s="405" t="s">
        <v>843</v>
      </c>
      <c r="O16" s="405">
        <f>SUM(O12:O15)</f>
        <v>2.75</v>
      </c>
      <c r="P16" s="405">
        <f t="shared" ref="P16:R16" si="3">SUM(P12:P15)</f>
        <v>12.125</v>
      </c>
      <c r="Q16" s="405">
        <f t="shared" si="3"/>
        <v>4.125</v>
      </c>
      <c r="R16" s="405">
        <f t="shared" si="3"/>
        <v>20.625</v>
      </c>
    </row>
    <row r="17" spans="8:19" x14ac:dyDescent="0.25">
      <c r="H17" s="242" t="s">
        <v>499</v>
      </c>
      <c r="I17" s="247" t="s">
        <v>500</v>
      </c>
      <c r="J17" s="184" t="s">
        <v>176</v>
      </c>
      <c r="K17" s="198" t="s">
        <v>529</v>
      </c>
      <c r="L17" s="198" t="s">
        <v>529</v>
      </c>
    </row>
    <row r="18" spans="8:19" x14ac:dyDescent="0.25">
      <c r="H18" s="242" t="s">
        <v>501</v>
      </c>
      <c r="I18" s="247" t="s">
        <v>502</v>
      </c>
      <c r="J18" s="183" t="s">
        <v>175</v>
      </c>
      <c r="K18" s="198" t="s">
        <v>529</v>
      </c>
      <c r="L18" s="198" t="s">
        <v>529</v>
      </c>
      <c r="N18" s="138" t="s">
        <v>844</v>
      </c>
      <c r="O18" s="138" t="s">
        <v>845</v>
      </c>
      <c r="P18" s="138" t="s">
        <v>846</v>
      </c>
      <c r="Q18" s="138" t="s">
        <v>845</v>
      </c>
      <c r="R18" s="138" t="s">
        <v>847</v>
      </c>
      <c r="S18" s="406" t="s">
        <v>848</v>
      </c>
    </row>
    <row r="19" spans="8:19" x14ac:dyDescent="0.25">
      <c r="H19" s="242" t="s">
        <v>503</v>
      </c>
      <c r="I19" s="247" t="s">
        <v>504</v>
      </c>
      <c r="J19" s="183" t="s">
        <v>175</v>
      </c>
      <c r="K19" s="198" t="s">
        <v>529</v>
      </c>
      <c r="L19" s="198" t="s">
        <v>529</v>
      </c>
      <c r="N19" s="138"/>
      <c r="O19" s="407">
        <v>42891</v>
      </c>
      <c r="P19" s="407">
        <v>42898</v>
      </c>
      <c r="Q19" s="407">
        <v>42912</v>
      </c>
      <c r="R19" s="407">
        <v>42898</v>
      </c>
      <c r="S19" s="138"/>
    </row>
    <row r="20" spans="8:19" x14ac:dyDescent="0.25">
      <c r="H20" s="242" t="s">
        <v>505</v>
      </c>
      <c r="I20" s="247" t="s">
        <v>506</v>
      </c>
      <c r="J20" s="183" t="s">
        <v>175</v>
      </c>
      <c r="K20" s="198" t="s">
        <v>529</v>
      </c>
      <c r="L20" s="198" t="s">
        <v>529</v>
      </c>
      <c r="N20" s="138"/>
      <c r="O20" s="138"/>
      <c r="P20" s="407">
        <v>42905</v>
      </c>
      <c r="Q20" s="138"/>
      <c r="R20" s="407">
        <v>42912</v>
      </c>
      <c r="S20" s="138"/>
    </row>
    <row r="21" spans="8:19" x14ac:dyDescent="0.25">
      <c r="H21" s="242" t="s">
        <v>507</v>
      </c>
      <c r="I21" s="247" t="s">
        <v>508</v>
      </c>
      <c r="J21" s="183" t="s">
        <v>175</v>
      </c>
      <c r="K21" s="198" t="s">
        <v>529</v>
      </c>
      <c r="L21" s="198" t="s">
        <v>529</v>
      </c>
      <c r="N21" s="138"/>
      <c r="O21" s="138"/>
      <c r="P21" s="138"/>
      <c r="Q21" s="138"/>
      <c r="R21" s="407">
        <v>42919</v>
      </c>
      <c r="S21" s="138"/>
    </row>
    <row r="22" spans="8:19" x14ac:dyDescent="0.25">
      <c r="H22" s="242" t="s">
        <v>509</v>
      </c>
      <c r="I22" s="247" t="s">
        <v>510</v>
      </c>
      <c r="J22" s="183" t="s">
        <v>175</v>
      </c>
      <c r="K22" s="248" t="s">
        <v>174</v>
      </c>
      <c r="L22" s="198" t="s">
        <v>529</v>
      </c>
      <c r="N22" s="138"/>
      <c r="O22" s="138"/>
      <c r="P22" s="138"/>
      <c r="Q22" s="138"/>
      <c r="R22" s="407">
        <v>42926</v>
      </c>
      <c r="S22" s="138"/>
    </row>
    <row r="23" spans="8:19" x14ac:dyDescent="0.25">
      <c r="H23" s="242" t="s">
        <v>531</v>
      </c>
      <c r="I23" s="247" t="s">
        <v>532</v>
      </c>
      <c r="J23" s="198"/>
      <c r="K23" s="241" t="s">
        <v>461</v>
      </c>
      <c r="L23" s="198"/>
      <c r="N23" s="138" t="s">
        <v>849</v>
      </c>
      <c r="O23" s="138"/>
      <c r="P23" s="138" t="s">
        <v>852</v>
      </c>
      <c r="Q23" s="138"/>
      <c r="R23" s="138"/>
      <c r="S23" s="138"/>
    </row>
    <row r="24" spans="8:19" x14ac:dyDescent="0.25">
      <c r="H24" s="242" t="s">
        <v>533</v>
      </c>
      <c r="I24" s="247" t="s">
        <v>534</v>
      </c>
      <c r="J24" s="198"/>
      <c r="K24" s="241" t="s">
        <v>461</v>
      </c>
      <c r="L24" s="198"/>
      <c r="N24" s="138" t="s">
        <v>851</v>
      </c>
      <c r="O24" s="138"/>
      <c r="P24" s="138" t="s">
        <v>853</v>
      </c>
      <c r="Q24" s="138"/>
      <c r="R24" s="138"/>
      <c r="S24" s="138"/>
    </row>
    <row r="25" spans="8:19" x14ac:dyDescent="0.25">
      <c r="N25" s="138" t="s">
        <v>850</v>
      </c>
      <c r="O25" s="138"/>
      <c r="P25" s="138" t="s">
        <v>853</v>
      </c>
      <c r="Q25" s="138"/>
      <c r="R25" s="138"/>
      <c r="S25" s="138"/>
    </row>
    <row r="28" spans="8:19" x14ac:dyDescent="0.25">
      <c r="I28" s="413" t="s">
        <v>889</v>
      </c>
    </row>
    <row r="29" spans="8:19" x14ac:dyDescent="0.25">
      <c r="I29" s="414" t="s">
        <v>890</v>
      </c>
    </row>
  </sheetData>
  <mergeCells count="2">
    <mergeCell ref="E1:F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
  <sheetViews>
    <sheetView zoomScale="80" zoomScaleNormal="80" zoomScalePageLayoutView="70" workbookViewId="0">
      <pane xSplit="4" ySplit="2" topLeftCell="O12" activePane="bottomRight" state="frozen"/>
      <selection pane="topRight" activeCell="D1" sqref="D1"/>
      <selection pane="bottomLeft" activeCell="A3" sqref="A3"/>
      <selection pane="bottomRight" activeCell="R15" sqref="R15"/>
    </sheetView>
  </sheetViews>
  <sheetFormatPr defaultColWidth="8.625" defaultRowHeight="12.75" x14ac:dyDescent="0.2"/>
  <cols>
    <col min="1" max="1" width="16.625" style="25" bestFit="1" customWidth="1"/>
    <col min="2" max="2" width="39.375" style="76" customWidth="1"/>
    <col min="3" max="3" width="14" style="4" customWidth="1"/>
    <col min="4" max="4" width="20.125" style="25" customWidth="1"/>
    <col min="5" max="5" width="52.625" style="27" bestFit="1" customWidth="1"/>
    <col min="6" max="6" width="15.375" style="4" customWidth="1"/>
    <col min="7" max="7" width="36.5" style="27" bestFit="1" customWidth="1"/>
    <col min="8" max="8" width="117.125" style="31" customWidth="1"/>
    <col min="9" max="9" width="38.375" style="45" customWidth="1"/>
    <col min="10" max="10" width="36.5" style="45" customWidth="1"/>
    <col min="11" max="12" width="17.125" style="31" customWidth="1"/>
    <col min="13" max="13" width="25.875" style="27" bestFit="1" customWidth="1"/>
    <col min="14" max="14" width="49.625" style="4" hidden="1" customWidth="1"/>
    <col min="15" max="15" width="43.625" style="49" bestFit="1" customWidth="1"/>
    <col min="16" max="16" width="24.875" style="49" customWidth="1"/>
    <col min="17" max="18" width="13.125" style="69" customWidth="1"/>
    <col min="19" max="19" width="15.625" style="69" customWidth="1"/>
    <col min="20" max="20" width="17.125" style="69" customWidth="1"/>
    <col min="21" max="22" width="22.375" style="69" customWidth="1"/>
    <col min="23" max="23" width="17.375" style="11" customWidth="1"/>
    <col min="24" max="24" width="29.125" style="11" customWidth="1"/>
    <col min="25" max="25" width="15" style="11" bestFit="1" customWidth="1"/>
    <col min="26" max="26" width="11.5" style="11" bestFit="1" customWidth="1"/>
    <col min="27" max="27" width="15" style="11" bestFit="1" customWidth="1"/>
    <col min="28" max="28" width="13" style="11" customWidth="1"/>
    <col min="29" max="31" width="11.5" style="11" bestFit="1" customWidth="1"/>
    <col min="32" max="32" width="12.875" style="11" customWidth="1"/>
    <col min="33" max="35" width="15" style="11" bestFit="1" customWidth="1"/>
    <col min="36" max="36" width="11.5" style="40" customWidth="1"/>
    <col min="37" max="39" width="12.125" style="4" bestFit="1" customWidth="1"/>
    <col min="40" max="40" width="10.125" style="4" bestFit="1" customWidth="1"/>
    <col min="41" max="16384" width="8.625" style="4"/>
  </cols>
  <sheetData>
    <row r="1" spans="1:40" ht="16.149999999999999" customHeight="1" thickBot="1" x14ac:dyDescent="0.25">
      <c r="B1" s="4"/>
      <c r="O1" s="27"/>
      <c r="P1" s="27"/>
      <c r="W1" s="70"/>
      <c r="X1" s="70"/>
      <c r="Y1" s="433" t="s">
        <v>12</v>
      </c>
      <c r="Z1" s="434"/>
      <c r="AA1" s="434"/>
      <c r="AB1" s="435"/>
      <c r="AC1" s="433" t="s">
        <v>13</v>
      </c>
      <c r="AD1" s="434"/>
      <c r="AE1" s="434"/>
      <c r="AF1" s="435"/>
      <c r="AG1" s="436" t="s">
        <v>14</v>
      </c>
      <c r="AH1" s="437"/>
      <c r="AI1" s="437"/>
      <c r="AJ1" s="437"/>
      <c r="AK1" s="436" t="s">
        <v>68</v>
      </c>
      <c r="AL1" s="437"/>
      <c r="AM1" s="437"/>
      <c r="AN1" s="437"/>
    </row>
    <row r="2" spans="1:40" s="287" customFormat="1" ht="38.25" x14ac:dyDescent="0.25">
      <c r="A2" s="44" t="s">
        <v>71</v>
      </c>
      <c r="B2" s="1" t="s">
        <v>99</v>
      </c>
      <c r="C2" s="1" t="s">
        <v>6</v>
      </c>
      <c r="D2" s="24" t="s">
        <v>100</v>
      </c>
      <c r="E2" s="28" t="s">
        <v>45</v>
      </c>
      <c r="F2" s="1" t="s">
        <v>0</v>
      </c>
      <c r="G2" s="52" t="s">
        <v>43</v>
      </c>
      <c r="H2" s="53" t="s">
        <v>3</v>
      </c>
      <c r="I2" s="53" t="s">
        <v>31</v>
      </c>
      <c r="J2" s="53" t="s">
        <v>32</v>
      </c>
      <c r="K2" s="16" t="s">
        <v>1</v>
      </c>
      <c r="L2" s="48" t="s">
        <v>102</v>
      </c>
      <c r="M2" s="19" t="s">
        <v>44</v>
      </c>
      <c r="N2" s="15" t="s">
        <v>5</v>
      </c>
      <c r="O2" s="58" t="s">
        <v>2</v>
      </c>
      <c r="P2" s="401" t="s">
        <v>833</v>
      </c>
      <c r="Q2" s="404" t="s">
        <v>836</v>
      </c>
      <c r="R2" s="71" t="s">
        <v>9</v>
      </c>
      <c r="S2" s="71" t="s">
        <v>7</v>
      </c>
      <c r="T2" s="71" t="s">
        <v>8</v>
      </c>
      <c r="U2" s="72" t="s">
        <v>146</v>
      </c>
      <c r="V2" s="108" t="s">
        <v>147</v>
      </c>
      <c r="W2" s="279" t="s">
        <v>15</v>
      </c>
      <c r="X2" s="279" t="s">
        <v>33</v>
      </c>
      <c r="Y2" s="32" t="s">
        <v>16</v>
      </c>
      <c r="Z2" s="14" t="s">
        <v>17</v>
      </c>
      <c r="AA2" s="14" t="s">
        <v>18</v>
      </c>
      <c r="AB2" s="14" t="s">
        <v>66</v>
      </c>
      <c r="AC2" s="14" t="s">
        <v>16</v>
      </c>
      <c r="AD2" s="14" t="s">
        <v>17</v>
      </c>
      <c r="AE2" s="14" t="s">
        <v>18</v>
      </c>
      <c r="AF2" s="14" t="s">
        <v>66</v>
      </c>
      <c r="AG2" s="14" t="s">
        <v>16</v>
      </c>
      <c r="AH2" s="14" t="s">
        <v>17</v>
      </c>
      <c r="AI2" s="41" t="s">
        <v>18</v>
      </c>
      <c r="AJ2" s="14" t="s">
        <v>67</v>
      </c>
      <c r="AK2" s="32" t="s">
        <v>16</v>
      </c>
      <c r="AL2" s="14" t="s">
        <v>17</v>
      </c>
      <c r="AM2" s="41" t="s">
        <v>18</v>
      </c>
      <c r="AN2" s="14" t="s">
        <v>67</v>
      </c>
    </row>
    <row r="3" spans="1:40" ht="25.5" x14ac:dyDescent="0.2">
      <c r="A3" s="382" t="s">
        <v>72</v>
      </c>
      <c r="B3" s="286" t="str">
        <f t="shared" ref="B3:B23" si="0">CONCATENATE("Indicatore ",C3," - ",D3)</f>
        <v>Indicatore 2 - CRR Default</v>
      </c>
      <c r="C3" s="21">
        <v>2</v>
      </c>
      <c r="D3" s="78" t="s">
        <v>47</v>
      </c>
      <c r="E3" s="77" t="s">
        <v>512</v>
      </c>
      <c r="F3" s="21" t="s">
        <v>279</v>
      </c>
      <c r="G3" s="207" t="s">
        <v>65</v>
      </c>
      <c r="H3" s="192" t="s">
        <v>105</v>
      </c>
      <c r="I3" s="78" t="s">
        <v>28</v>
      </c>
      <c r="J3" s="78" t="s">
        <v>28</v>
      </c>
      <c r="K3" s="192" t="s">
        <v>50</v>
      </c>
      <c r="L3" s="192" t="s">
        <v>106</v>
      </c>
      <c r="M3" s="104" t="s">
        <v>51</v>
      </c>
      <c r="N3" s="244"/>
      <c r="O3" s="104" t="s">
        <v>286</v>
      </c>
      <c r="P3" s="104" t="s">
        <v>529</v>
      </c>
      <c r="Q3" s="6" t="str">
        <f>IF(P3="ok","clone",0)</f>
        <v>clone</v>
      </c>
      <c r="R3" s="6" t="s">
        <v>10</v>
      </c>
      <c r="S3" s="6"/>
      <c r="T3" s="6"/>
      <c r="U3" s="6"/>
      <c r="V3" s="6"/>
      <c r="W3" s="267" t="s">
        <v>4</v>
      </c>
      <c r="X3" s="22"/>
      <c r="Y3" s="33"/>
      <c r="Z3" s="22"/>
      <c r="AA3" s="22"/>
      <c r="AB3" s="22"/>
      <c r="AC3" s="22"/>
      <c r="AD3" s="22"/>
      <c r="AE3" s="22"/>
      <c r="AF3" s="22"/>
      <c r="AG3" s="22"/>
      <c r="AH3" s="22"/>
      <c r="AI3" s="42"/>
      <c r="AJ3" s="22"/>
      <c r="AK3" s="288"/>
      <c r="AL3" s="20"/>
      <c r="AM3" s="20"/>
      <c r="AN3" s="20"/>
    </row>
    <row r="4" spans="1:40" ht="25.5" x14ac:dyDescent="0.2">
      <c r="A4" s="382" t="s">
        <v>72</v>
      </c>
      <c r="B4" s="286" t="str">
        <f t="shared" si="0"/>
        <v>Indicatore 6 - Past Due</v>
      </c>
      <c r="C4" s="21">
        <v>6</v>
      </c>
      <c r="D4" s="78" t="s">
        <v>48</v>
      </c>
      <c r="E4" s="77" t="s">
        <v>513</v>
      </c>
      <c r="F4" s="21" t="s">
        <v>279</v>
      </c>
      <c r="G4" s="207" t="s">
        <v>65</v>
      </c>
      <c r="H4" s="192" t="s">
        <v>107</v>
      </c>
      <c r="I4" s="78" t="s">
        <v>59</v>
      </c>
      <c r="J4" s="78" t="s">
        <v>28</v>
      </c>
      <c r="K4" s="192" t="s">
        <v>52</v>
      </c>
      <c r="L4" s="192" t="s">
        <v>106</v>
      </c>
      <c r="M4" s="104" t="s">
        <v>35</v>
      </c>
      <c r="N4" s="244"/>
      <c r="O4" s="104" t="s">
        <v>287</v>
      </c>
      <c r="P4" s="104" t="s">
        <v>529</v>
      </c>
      <c r="Q4" s="6" t="str">
        <f t="shared" ref="Q4:Q23" si="1">IF(P4="ok","clone",0)</f>
        <v>clone</v>
      </c>
      <c r="R4" s="6" t="s">
        <v>10</v>
      </c>
      <c r="S4" s="6"/>
      <c r="T4" s="6"/>
      <c r="U4" s="6"/>
      <c r="V4" s="6"/>
      <c r="W4" s="267" t="s">
        <v>4</v>
      </c>
      <c r="X4" s="22"/>
      <c r="Y4" s="33"/>
      <c r="Z4" s="22"/>
      <c r="AA4" s="22"/>
      <c r="AB4" s="23"/>
      <c r="AC4" s="23"/>
      <c r="AD4" s="23"/>
      <c r="AE4" s="23"/>
      <c r="AF4" s="22"/>
      <c r="AG4" s="23"/>
      <c r="AH4" s="23"/>
      <c r="AI4" s="43"/>
      <c r="AJ4" s="22"/>
      <c r="AK4" s="288"/>
      <c r="AL4" s="20"/>
      <c r="AM4" s="20"/>
      <c r="AN4" s="20"/>
    </row>
    <row r="5" spans="1:40" ht="38.25" x14ac:dyDescent="0.2">
      <c r="A5" s="382" t="s">
        <v>72</v>
      </c>
      <c r="B5" s="286" t="str">
        <f t="shared" si="0"/>
        <v>Indicatore 7 - Forborne NPE</v>
      </c>
      <c r="C5" s="21">
        <f t="shared" ref="C5:C15" si="2">C4+1</f>
        <v>7</v>
      </c>
      <c r="D5" s="78" t="s">
        <v>49</v>
      </c>
      <c r="E5" s="77" t="s">
        <v>511</v>
      </c>
      <c r="F5" s="21" t="s">
        <v>279</v>
      </c>
      <c r="G5" s="207" t="s">
        <v>65</v>
      </c>
      <c r="H5" s="192" t="s">
        <v>108</v>
      </c>
      <c r="I5" s="78" t="s">
        <v>28</v>
      </c>
      <c r="J5" s="78" t="s">
        <v>28</v>
      </c>
      <c r="K5" s="192" t="s">
        <v>52</v>
      </c>
      <c r="L5" s="192" t="s">
        <v>106</v>
      </c>
      <c r="M5" s="104" t="s">
        <v>53</v>
      </c>
      <c r="N5" s="244"/>
      <c r="O5" s="104" t="s">
        <v>288</v>
      </c>
      <c r="P5" s="104" t="s">
        <v>529</v>
      </c>
      <c r="Q5" s="6" t="str">
        <f t="shared" si="1"/>
        <v>clone</v>
      </c>
      <c r="R5" s="6" t="s">
        <v>10</v>
      </c>
      <c r="S5" s="6"/>
      <c r="T5" s="6"/>
      <c r="U5" s="6"/>
      <c r="V5" s="6"/>
      <c r="W5" s="267" t="s">
        <v>4</v>
      </c>
      <c r="X5" s="22"/>
      <c r="Y5" s="33"/>
      <c r="Z5" s="22"/>
      <c r="AA5" s="22"/>
      <c r="AB5" s="22"/>
      <c r="AC5" s="22"/>
      <c r="AD5" s="22"/>
      <c r="AE5" s="22"/>
      <c r="AF5" s="22"/>
      <c r="AG5" s="22"/>
      <c r="AH5" s="22"/>
      <c r="AI5" s="42"/>
      <c r="AJ5" s="22"/>
      <c r="AK5" s="288"/>
      <c r="AL5" s="20"/>
      <c r="AM5" s="20"/>
      <c r="AN5" s="20"/>
    </row>
    <row r="6" spans="1:40" ht="25.5" x14ac:dyDescent="0.2">
      <c r="A6" s="382" t="s">
        <v>72</v>
      </c>
      <c r="B6" s="286" t="str">
        <f t="shared" si="0"/>
        <v>Indicatore 10 - Protesto di cambiali o di assegni</v>
      </c>
      <c r="C6" s="21">
        <v>10</v>
      </c>
      <c r="D6" s="78" t="s">
        <v>110</v>
      </c>
      <c r="E6" s="77" t="s">
        <v>65</v>
      </c>
      <c r="F6" s="21" t="s">
        <v>279</v>
      </c>
      <c r="G6" s="207" t="s">
        <v>65</v>
      </c>
      <c r="H6" s="192" t="s">
        <v>111</v>
      </c>
      <c r="I6" s="78" t="s">
        <v>28</v>
      </c>
      <c r="J6" s="78" t="s">
        <v>28</v>
      </c>
      <c r="K6" s="192" t="s">
        <v>52</v>
      </c>
      <c r="L6" s="192" t="s">
        <v>114</v>
      </c>
      <c r="M6" s="104" t="s">
        <v>69</v>
      </c>
      <c r="N6" s="244"/>
      <c r="O6" s="104" t="s">
        <v>289</v>
      </c>
      <c r="P6" s="104" t="s">
        <v>529</v>
      </c>
      <c r="Q6" s="6" t="str">
        <f t="shared" si="1"/>
        <v>clone</v>
      </c>
      <c r="R6" s="6" t="s">
        <v>10</v>
      </c>
      <c r="S6" s="6"/>
      <c r="T6" s="6"/>
      <c r="U6" s="6"/>
      <c r="V6" s="6"/>
      <c r="W6" s="267" t="s">
        <v>4</v>
      </c>
      <c r="X6" s="22"/>
      <c r="Y6" s="33"/>
      <c r="Z6" s="22"/>
      <c r="AA6" s="22"/>
      <c r="AB6" s="22"/>
      <c r="AC6" s="22"/>
      <c r="AD6" s="22"/>
      <c r="AE6" s="22"/>
      <c r="AF6" s="22"/>
      <c r="AG6" s="22"/>
      <c r="AH6" s="22"/>
      <c r="AI6" s="199"/>
      <c r="AJ6" s="81"/>
      <c r="AK6" s="289"/>
      <c r="AL6" s="290"/>
      <c r="AM6" s="290"/>
      <c r="AN6" s="290"/>
    </row>
    <row r="7" spans="1:40" ht="51" x14ac:dyDescent="0.2">
      <c r="A7" s="382" t="s">
        <v>72</v>
      </c>
      <c r="B7" s="286" t="str">
        <f t="shared" si="0"/>
        <v>Indicatore 11 - Proposta di sistemazione delle esposizioni mediante soluzione a saldo e stralcio</v>
      </c>
      <c r="C7" s="21">
        <f t="shared" si="2"/>
        <v>11</v>
      </c>
      <c r="D7" s="78" t="s">
        <v>112</v>
      </c>
      <c r="E7" s="77" t="s">
        <v>65</v>
      </c>
      <c r="F7" s="21" t="s">
        <v>279</v>
      </c>
      <c r="G7" s="207" t="s">
        <v>65</v>
      </c>
      <c r="H7" s="192" t="s">
        <v>113</v>
      </c>
      <c r="I7" s="78" t="s">
        <v>28</v>
      </c>
      <c r="J7" s="78" t="s">
        <v>28</v>
      </c>
      <c r="K7" s="192" t="s">
        <v>52</v>
      </c>
      <c r="L7" s="192" t="s">
        <v>106</v>
      </c>
      <c r="M7" s="104" t="s">
        <v>55</v>
      </c>
      <c r="N7" s="244"/>
      <c r="O7" s="104" t="s">
        <v>290</v>
      </c>
      <c r="P7" s="104" t="s">
        <v>529</v>
      </c>
      <c r="Q7" s="6" t="str">
        <f t="shared" si="1"/>
        <v>clone</v>
      </c>
      <c r="R7" s="6" t="s">
        <v>10</v>
      </c>
      <c r="S7" s="6"/>
      <c r="T7" s="6"/>
      <c r="U7" s="6"/>
      <c r="V7" s="6"/>
      <c r="W7" s="267" t="s">
        <v>4</v>
      </c>
      <c r="X7" s="22"/>
      <c r="Y7" s="33"/>
      <c r="Z7" s="22"/>
      <c r="AA7" s="22"/>
      <c r="AB7" s="22"/>
      <c r="AC7" s="22"/>
      <c r="AD7" s="22"/>
      <c r="AE7" s="22"/>
      <c r="AF7" s="22"/>
      <c r="AG7" s="22"/>
      <c r="AH7" s="22"/>
      <c r="AI7" s="199"/>
      <c r="AJ7" s="81"/>
      <c r="AK7" s="289"/>
      <c r="AL7" s="290"/>
      <c r="AM7" s="290"/>
      <c r="AN7" s="290"/>
    </row>
    <row r="8" spans="1:40" ht="89.25" x14ac:dyDescent="0.2">
      <c r="A8" s="382" t="s">
        <v>72</v>
      </c>
      <c r="B8" s="286" t="str">
        <f t="shared" si="0"/>
        <v>Indicatore 12 - Segnalazione a sofferenze nella Centrale dei Rischi, se di importi congrui</v>
      </c>
      <c r="C8" s="21">
        <f t="shared" si="2"/>
        <v>12</v>
      </c>
      <c r="D8" s="78" t="s">
        <v>115</v>
      </c>
      <c r="E8" s="77" t="s">
        <v>65</v>
      </c>
      <c r="F8" s="21" t="s">
        <v>279</v>
      </c>
      <c r="G8" s="207" t="s">
        <v>65</v>
      </c>
      <c r="H8" s="77" t="s">
        <v>116</v>
      </c>
      <c r="I8" s="78" t="s">
        <v>40</v>
      </c>
      <c r="J8" s="78" t="s">
        <v>41</v>
      </c>
      <c r="K8" s="192" t="s">
        <v>179</v>
      </c>
      <c r="L8" s="192" t="s">
        <v>106</v>
      </c>
      <c r="M8" s="104" t="s">
        <v>56</v>
      </c>
      <c r="N8" s="77" t="s">
        <v>42</v>
      </c>
      <c r="O8" s="245" t="s">
        <v>291</v>
      </c>
      <c r="P8" s="104" t="s">
        <v>529</v>
      </c>
      <c r="Q8" s="6" t="str">
        <f t="shared" si="1"/>
        <v>clone</v>
      </c>
      <c r="R8" s="6" t="s">
        <v>10</v>
      </c>
      <c r="S8" s="6"/>
      <c r="T8" s="6"/>
      <c r="U8" s="6"/>
      <c r="V8" s="6"/>
      <c r="W8" s="36" t="s">
        <v>10</v>
      </c>
      <c r="X8" s="55" t="s">
        <v>37</v>
      </c>
      <c r="Y8" s="291" t="s">
        <v>19</v>
      </c>
      <c r="Z8" s="292">
        <v>0</v>
      </c>
      <c r="AA8" s="292">
        <v>100</v>
      </c>
      <c r="AB8" s="292"/>
      <c r="AC8" s="293" t="s">
        <v>38</v>
      </c>
      <c r="AD8" s="294">
        <v>0</v>
      </c>
      <c r="AE8" s="294">
        <v>100</v>
      </c>
      <c r="AF8" s="294"/>
      <c r="AG8" s="292" t="s">
        <v>38</v>
      </c>
      <c r="AH8" s="292" t="s">
        <v>38</v>
      </c>
      <c r="AI8" s="295" t="s">
        <v>38</v>
      </c>
      <c r="AJ8" s="259"/>
      <c r="AK8" s="296" t="s">
        <v>38</v>
      </c>
      <c r="AL8" s="259" t="s">
        <v>38</v>
      </c>
      <c r="AM8" s="290"/>
      <c r="AN8" s="259" t="s">
        <v>38</v>
      </c>
    </row>
    <row r="9" spans="1:40" ht="38.25" x14ac:dyDescent="0.2">
      <c r="A9" s="382" t="s">
        <v>72</v>
      </c>
      <c r="B9" s="286" t="str">
        <f t="shared" si="0"/>
        <v>Indicatore 13 - Inadempimenti rispetto agli obblighi di pagamento dei titoli di debito emessi</v>
      </c>
      <c r="C9" s="21">
        <f t="shared" si="2"/>
        <v>13</v>
      </c>
      <c r="D9" s="78" t="s">
        <v>118</v>
      </c>
      <c r="E9" s="77" t="s">
        <v>65</v>
      </c>
      <c r="F9" s="21" t="s">
        <v>279</v>
      </c>
      <c r="G9" s="207" t="s">
        <v>65</v>
      </c>
      <c r="H9" s="192" t="s">
        <v>119</v>
      </c>
      <c r="I9" s="78"/>
      <c r="J9" s="78"/>
      <c r="K9" s="192" t="s">
        <v>52</v>
      </c>
      <c r="L9" s="192" t="s">
        <v>114</v>
      </c>
      <c r="M9" s="104" t="s">
        <v>69</v>
      </c>
      <c r="N9" s="244"/>
      <c r="O9" s="104" t="s">
        <v>292</v>
      </c>
      <c r="P9" s="104" t="s">
        <v>529</v>
      </c>
      <c r="Q9" s="6" t="str">
        <f t="shared" si="1"/>
        <v>clone</v>
      </c>
      <c r="R9" s="6" t="s">
        <v>10</v>
      </c>
      <c r="S9" s="6"/>
      <c r="T9" s="6"/>
      <c r="U9" s="6"/>
      <c r="V9" s="6"/>
      <c r="W9" s="267" t="s">
        <v>4</v>
      </c>
      <c r="X9" s="22"/>
      <c r="Y9" s="33"/>
      <c r="Z9" s="22"/>
      <c r="AA9" s="22"/>
      <c r="AB9" s="22"/>
      <c r="AC9" s="22"/>
      <c r="AD9" s="22"/>
      <c r="AE9" s="22"/>
      <c r="AF9" s="22"/>
      <c r="AG9" s="22"/>
      <c r="AH9" s="22"/>
      <c r="AI9" s="199"/>
      <c r="AJ9" s="81"/>
      <c r="AK9" s="289"/>
      <c r="AL9" s="290"/>
      <c r="AM9" s="290"/>
      <c r="AN9" s="290"/>
    </row>
    <row r="10" spans="1:40" ht="63.75" x14ac:dyDescent="0.2">
      <c r="A10" s="399" t="s">
        <v>72</v>
      </c>
      <c r="B10" s="400" t="str">
        <f t="shared" si="0"/>
        <v>Indicatore 14 - Avvio di una procedura concorsuale per il debitore</v>
      </c>
      <c r="C10" s="21">
        <f t="shared" si="2"/>
        <v>14</v>
      </c>
      <c r="D10" s="78" t="s">
        <v>120</v>
      </c>
      <c r="E10" s="77" t="s">
        <v>58</v>
      </c>
      <c r="F10" s="21" t="s">
        <v>279</v>
      </c>
      <c r="G10" s="207" t="s">
        <v>65</v>
      </c>
      <c r="H10" s="192" t="s">
        <v>121</v>
      </c>
      <c r="I10" s="78"/>
      <c r="J10" s="78"/>
      <c r="K10" s="192" t="s">
        <v>52</v>
      </c>
      <c r="L10" s="47" t="s">
        <v>468</v>
      </c>
      <c r="M10" s="208" t="s">
        <v>259</v>
      </c>
      <c r="N10" s="244"/>
      <c r="O10" s="391" t="s">
        <v>317</v>
      </c>
      <c r="P10" s="408" t="s">
        <v>854</v>
      </c>
      <c r="Q10" s="6" t="s">
        <v>837</v>
      </c>
      <c r="R10" s="6"/>
      <c r="S10" s="6"/>
      <c r="T10" s="6"/>
      <c r="U10" s="6"/>
      <c r="V10" s="6"/>
      <c r="W10" s="267" t="s">
        <v>4</v>
      </c>
      <c r="X10" s="22"/>
      <c r="Y10" s="33"/>
      <c r="Z10" s="22"/>
      <c r="AA10" s="22"/>
      <c r="AB10" s="22"/>
      <c r="AC10" s="22"/>
      <c r="AD10" s="22"/>
      <c r="AE10" s="22"/>
      <c r="AF10" s="22"/>
      <c r="AG10" s="22"/>
      <c r="AH10" s="22"/>
      <c r="AI10" s="199"/>
      <c r="AJ10" s="81"/>
      <c r="AK10" s="289"/>
      <c r="AL10" s="290"/>
      <c r="AM10" s="290"/>
      <c r="AN10" s="290"/>
    </row>
    <row r="11" spans="1:40" ht="25.5" x14ac:dyDescent="0.2">
      <c r="A11" s="382" t="s">
        <v>72</v>
      </c>
      <c r="B11" s="286" t="str">
        <f t="shared" si="0"/>
        <v>Indicatore 15 - Gravi fenomeni gestione personale</v>
      </c>
      <c r="C11" s="21">
        <f t="shared" si="2"/>
        <v>15</v>
      </c>
      <c r="D11" s="209" t="s">
        <v>90</v>
      </c>
      <c r="E11" s="77" t="s">
        <v>65</v>
      </c>
      <c r="F11" s="21" t="s">
        <v>279</v>
      </c>
      <c r="G11" s="189" t="s">
        <v>103</v>
      </c>
      <c r="H11" s="246" t="s">
        <v>78</v>
      </c>
      <c r="I11" s="78"/>
      <c r="J11" s="78"/>
      <c r="K11" s="192" t="s">
        <v>52</v>
      </c>
      <c r="L11" s="192" t="s">
        <v>114</v>
      </c>
      <c r="M11" s="104" t="s">
        <v>69</v>
      </c>
      <c r="N11" s="193" t="s">
        <v>98</v>
      </c>
      <c r="O11" s="104" t="s">
        <v>293</v>
      </c>
      <c r="P11" s="104" t="s">
        <v>529</v>
      </c>
      <c r="Q11" s="6" t="str">
        <f t="shared" si="1"/>
        <v>clone</v>
      </c>
      <c r="R11" s="6" t="s">
        <v>10</v>
      </c>
      <c r="S11" s="6"/>
      <c r="T11" s="6"/>
      <c r="U11" s="6"/>
      <c r="V11" s="6"/>
      <c r="W11" s="267" t="s">
        <v>4</v>
      </c>
      <c r="X11" s="22"/>
      <c r="Y11" s="33"/>
      <c r="Z11" s="22"/>
      <c r="AA11" s="22"/>
      <c r="AB11" s="22"/>
      <c r="AC11" s="22"/>
      <c r="AD11" s="22"/>
      <c r="AE11" s="22"/>
      <c r="AF11" s="22"/>
      <c r="AG11" s="22"/>
      <c r="AH11" s="22"/>
      <c r="AI11" s="42"/>
      <c r="AJ11" s="22"/>
      <c r="AK11" s="288"/>
      <c r="AL11" s="20"/>
      <c r="AM11" s="20"/>
      <c r="AN11" s="20"/>
    </row>
    <row r="12" spans="1:40" ht="38.25" x14ac:dyDescent="0.2">
      <c r="A12" s="382" t="s">
        <v>72</v>
      </c>
      <c r="B12" s="286" t="str">
        <f t="shared" si="0"/>
        <v>Indicatore 17 - Decanalizzazione ed emissione di portafoglio comodo o abusivo</v>
      </c>
      <c r="C12" s="21">
        <v>17</v>
      </c>
      <c r="D12" s="209" t="s">
        <v>80</v>
      </c>
      <c r="E12" s="77" t="s">
        <v>65</v>
      </c>
      <c r="F12" s="21" t="s">
        <v>279</v>
      </c>
      <c r="G12" s="189" t="s">
        <v>103</v>
      </c>
      <c r="H12" s="246" t="s">
        <v>80</v>
      </c>
      <c r="I12" s="78"/>
      <c r="J12" s="78"/>
      <c r="K12" s="192" t="s">
        <v>52</v>
      </c>
      <c r="L12" s="192" t="s">
        <v>114</v>
      </c>
      <c r="M12" s="104" t="s">
        <v>69</v>
      </c>
      <c r="N12" s="193" t="s">
        <v>98</v>
      </c>
      <c r="O12" s="104" t="s">
        <v>294</v>
      </c>
      <c r="P12" s="104" t="s">
        <v>529</v>
      </c>
      <c r="Q12" s="6" t="str">
        <f t="shared" si="1"/>
        <v>clone</v>
      </c>
      <c r="R12" s="6" t="s">
        <v>10</v>
      </c>
      <c r="S12" s="6"/>
      <c r="T12" s="6"/>
      <c r="U12" s="6"/>
      <c r="V12" s="6"/>
      <c r="W12" s="267" t="s">
        <v>4</v>
      </c>
      <c r="X12" s="22"/>
      <c r="Y12" s="33"/>
      <c r="Z12" s="22"/>
      <c r="AA12" s="22"/>
      <c r="AB12" s="22"/>
      <c r="AC12" s="22"/>
      <c r="AD12" s="22"/>
      <c r="AE12" s="22"/>
      <c r="AF12" s="22"/>
      <c r="AG12" s="22"/>
      <c r="AH12" s="22"/>
      <c r="AI12" s="42"/>
      <c r="AJ12" s="22"/>
      <c r="AK12" s="288"/>
      <c r="AL12" s="20"/>
      <c r="AM12" s="20"/>
      <c r="AN12" s="20"/>
    </row>
    <row r="13" spans="1:40" ht="38.25" x14ac:dyDescent="0.2">
      <c r="A13" s="382" t="s">
        <v>72</v>
      </c>
      <c r="B13" s="286" t="str">
        <f t="shared" si="0"/>
        <v>Indicatore 18 - Coinvolgimento in reati gravi con conseguenze economiche e giudiziali</v>
      </c>
      <c r="C13" s="21">
        <f t="shared" si="2"/>
        <v>18</v>
      </c>
      <c r="D13" s="209" t="s">
        <v>91</v>
      </c>
      <c r="E13" s="77" t="s">
        <v>65</v>
      </c>
      <c r="F13" s="21" t="s">
        <v>279</v>
      </c>
      <c r="G13" s="189" t="s">
        <v>103</v>
      </c>
      <c r="H13" s="246" t="s">
        <v>81</v>
      </c>
      <c r="I13" s="78"/>
      <c r="J13" s="78"/>
      <c r="K13" s="192" t="s">
        <v>52</v>
      </c>
      <c r="L13" s="192" t="s">
        <v>114</v>
      </c>
      <c r="M13" s="104" t="s">
        <v>69</v>
      </c>
      <c r="N13" s="193" t="s">
        <v>98</v>
      </c>
      <c r="O13" s="104" t="s">
        <v>295</v>
      </c>
      <c r="P13" s="104" t="s">
        <v>529</v>
      </c>
      <c r="Q13" s="6" t="str">
        <f t="shared" si="1"/>
        <v>clone</v>
      </c>
      <c r="R13" s="6" t="s">
        <v>10</v>
      </c>
      <c r="S13" s="6"/>
      <c r="T13" s="6"/>
      <c r="U13" s="6"/>
      <c r="V13" s="6"/>
      <c r="W13" s="267" t="s">
        <v>4</v>
      </c>
      <c r="X13" s="22"/>
      <c r="Y13" s="33"/>
      <c r="Z13" s="22"/>
      <c r="AA13" s="22"/>
      <c r="AB13" s="22"/>
      <c r="AC13" s="22"/>
      <c r="AD13" s="22"/>
      <c r="AE13" s="22"/>
      <c r="AF13" s="22"/>
      <c r="AG13" s="22"/>
      <c r="AH13" s="22"/>
      <c r="AI13" s="42"/>
      <c r="AJ13" s="22"/>
      <c r="AK13" s="288"/>
      <c r="AL13" s="20"/>
      <c r="AM13" s="20"/>
      <c r="AN13" s="20"/>
    </row>
    <row r="14" spans="1:40" ht="38.25" x14ac:dyDescent="0.2">
      <c r="A14" s="402" t="s">
        <v>72</v>
      </c>
      <c r="B14" s="400" t="str">
        <f t="shared" si="0"/>
        <v>Indicatore 19 - Richiesta ammissione ad una procedura concorsuale per il debitore</v>
      </c>
      <c r="C14" s="21">
        <f t="shared" si="2"/>
        <v>19</v>
      </c>
      <c r="D14" s="209" t="s">
        <v>92</v>
      </c>
      <c r="E14" s="77" t="s">
        <v>65</v>
      </c>
      <c r="F14" s="21" t="s">
        <v>279</v>
      </c>
      <c r="G14" s="189" t="s">
        <v>103</v>
      </c>
      <c r="H14" s="246" t="s">
        <v>82</v>
      </c>
      <c r="I14" s="78"/>
      <c r="J14" s="78"/>
      <c r="K14" s="192" t="s">
        <v>52</v>
      </c>
      <c r="L14" s="47" t="s">
        <v>468</v>
      </c>
      <c r="M14" s="208" t="s">
        <v>259</v>
      </c>
      <c r="N14" s="193" t="s">
        <v>98</v>
      </c>
      <c r="O14" s="392" t="s">
        <v>315</v>
      </c>
      <c r="P14" s="408" t="s">
        <v>855</v>
      </c>
      <c r="Q14" s="6" t="s">
        <v>837</v>
      </c>
      <c r="R14" s="6"/>
      <c r="S14" s="6"/>
      <c r="T14" s="6"/>
      <c r="U14" s="6"/>
      <c r="V14" s="6"/>
      <c r="W14" s="267" t="s">
        <v>4</v>
      </c>
      <c r="X14" s="22"/>
      <c r="Y14" s="33"/>
      <c r="Z14" s="22"/>
      <c r="AA14" s="22"/>
      <c r="AB14" s="22"/>
      <c r="AC14" s="22"/>
      <c r="AD14" s="22"/>
      <c r="AE14" s="22"/>
      <c r="AF14" s="22"/>
      <c r="AG14" s="22"/>
      <c r="AH14" s="22"/>
      <c r="AI14" s="42"/>
      <c r="AJ14" s="22"/>
      <c r="AK14" s="288"/>
      <c r="AL14" s="20"/>
      <c r="AM14" s="20"/>
      <c r="AN14" s="20"/>
    </row>
    <row r="15" spans="1:40" ht="38.25" x14ac:dyDescent="0.2">
      <c r="A15" s="402" t="s">
        <v>72</v>
      </c>
      <c r="B15" s="400" t="str">
        <f t="shared" si="0"/>
        <v>Indicatore 20 - Deposito/Pubblicazione di accordo ristrutturazione per liquidazione</v>
      </c>
      <c r="C15" s="21">
        <f t="shared" si="2"/>
        <v>20</v>
      </c>
      <c r="D15" s="209" t="s">
        <v>93</v>
      </c>
      <c r="E15" s="77" t="s">
        <v>65</v>
      </c>
      <c r="F15" s="21" t="s">
        <v>279</v>
      </c>
      <c r="G15" s="189" t="s">
        <v>103</v>
      </c>
      <c r="H15" s="246" t="s">
        <v>83</v>
      </c>
      <c r="I15" s="78"/>
      <c r="J15" s="78"/>
      <c r="K15" s="192" t="s">
        <v>52</v>
      </c>
      <c r="L15" s="47" t="s">
        <v>468</v>
      </c>
      <c r="M15" s="208" t="s">
        <v>259</v>
      </c>
      <c r="N15" s="193" t="s">
        <v>98</v>
      </c>
      <c r="O15" s="392" t="s">
        <v>316</v>
      </c>
      <c r="P15" s="408" t="s">
        <v>856</v>
      </c>
      <c r="Q15" s="6" t="s">
        <v>837</v>
      </c>
      <c r="R15" s="6"/>
      <c r="S15" s="6"/>
      <c r="T15" s="6"/>
      <c r="U15" s="6"/>
      <c r="V15" s="6"/>
      <c r="W15" s="267" t="s">
        <v>4</v>
      </c>
      <c r="X15" s="22"/>
      <c r="Y15" s="33"/>
      <c r="Z15" s="22"/>
      <c r="AA15" s="22"/>
      <c r="AB15" s="22"/>
      <c r="AC15" s="22"/>
      <c r="AD15" s="22"/>
      <c r="AE15" s="22"/>
      <c r="AF15" s="22"/>
      <c r="AG15" s="22"/>
      <c r="AH15" s="22"/>
      <c r="AI15" s="42"/>
      <c r="AJ15" s="22"/>
      <c r="AK15" s="288"/>
      <c r="AL15" s="20"/>
      <c r="AM15" s="20"/>
      <c r="AN15" s="20"/>
    </row>
    <row r="16" spans="1:40" ht="38.25" x14ac:dyDescent="0.2">
      <c r="A16" s="382" t="s">
        <v>72</v>
      </c>
      <c r="B16" s="286" t="str">
        <f t="shared" si="0"/>
        <v>Indicatore 22 - Debiti scaduti di importo significativo nei confronti di Enti pubblici</v>
      </c>
      <c r="C16" s="21">
        <v>22</v>
      </c>
      <c r="D16" s="209" t="s">
        <v>94</v>
      </c>
      <c r="E16" s="77" t="s">
        <v>65</v>
      </c>
      <c r="F16" s="21" t="s">
        <v>279</v>
      </c>
      <c r="G16" s="189" t="s">
        <v>103</v>
      </c>
      <c r="H16" s="246" t="s">
        <v>84</v>
      </c>
      <c r="I16" s="78"/>
      <c r="J16" s="78"/>
      <c r="K16" s="192" t="s">
        <v>52</v>
      </c>
      <c r="L16" s="192" t="s">
        <v>114</v>
      </c>
      <c r="M16" s="104" t="s">
        <v>69</v>
      </c>
      <c r="N16" s="193" t="s">
        <v>98</v>
      </c>
      <c r="O16" s="104" t="s">
        <v>296</v>
      </c>
      <c r="P16" s="104" t="s">
        <v>529</v>
      </c>
      <c r="Q16" s="6" t="str">
        <f t="shared" si="1"/>
        <v>clone</v>
      </c>
      <c r="R16" s="6" t="s">
        <v>10</v>
      </c>
      <c r="S16" s="6"/>
      <c r="T16" s="6"/>
      <c r="U16" s="6"/>
      <c r="V16" s="6"/>
      <c r="W16" s="267" t="s">
        <v>4</v>
      </c>
      <c r="X16" s="22"/>
      <c r="Y16" s="33"/>
      <c r="Z16" s="22"/>
      <c r="AA16" s="22"/>
      <c r="AB16" s="22"/>
      <c r="AC16" s="22"/>
      <c r="AD16" s="22"/>
      <c r="AE16" s="22"/>
      <c r="AF16" s="22"/>
      <c r="AG16" s="22"/>
      <c r="AH16" s="22"/>
      <c r="AI16" s="42"/>
      <c r="AJ16" s="22"/>
      <c r="AK16" s="288"/>
      <c r="AL16" s="20"/>
      <c r="AM16" s="20"/>
      <c r="AN16" s="20"/>
    </row>
    <row r="17" spans="1:40" ht="25.5" x14ac:dyDescent="0.2">
      <c r="A17" s="382" t="s">
        <v>72</v>
      </c>
      <c r="B17" s="286" t="str">
        <f t="shared" si="0"/>
        <v>Indicatore 26 - Past due public creditors / employees</v>
      </c>
      <c r="C17" s="21">
        <v>26</v>
      </c>
      <c r="D17" s="78" t="s">
        <v>61</v>
      </c>
      <c r="E17" s="77" t="s">
        <v>514</v>
      </c>
      <c r="F17" s="21" t="s">
        <v>279</v>
      </c>
      <c r="G17" s="189" t="s">
        <v>103</v>
      </c>
      <c r="H17" s="192" t="s">
        <v>128</v>
      </c>
      <c r="I17" s="78"/>
      <c r="J17" s="78"/>
      <c r="K17" s="192" t="s">
        <v>52</v>
      </c>
      <c r="L17" s="192" t="s">
        <v>114</v>
      </c>
      <c r="M17" s="104" t="s">
        <v>69</v>
      </c>
      <c r="N17" s="193" t="s">
        <v>98</v>
      </c>
      <c r="O17" s="104" t="s">
        <v>297</v>
      </c>
      <c r="P17" s="104" t="s">
        <v>529</v>
      </c>
      <c r="Q17" s="6" t="str">
        <f t="shared" si="1"/>
        <v>clone</v>
      </c>
      <c r="R17" s="6" t="s">
        <v>10</v>
      </c>
      <c r="S17" s="6"/>
      <c r="T17" s="6"/>
      <c r="U17" s="6"/>
      <c r="V17" s="6"/>
      <c r="W17" s="267" t="s">
        <v>4</v>
      </c>
      <c r="X17" s="22"/>
      <c r="Y17" s="33"/>
      <c r="Z17" s="22"/>
      <c r="AA17" s="22"/>
      <c r="AB17" s="22"/>
      <c r="AC17" s="22"/>
      <c r="AD17" s="22"/>
      <c r="AE17" s="22"/>
      <c r="AF17" s="22"/>
      <c r="AG17" s="22"/>
      <c r="AH17" s="22"/>
      <c r="AI17" s="42"/>
      <c r="AJ17" s="22"/>
      <c r="AK17" s="288"/>
      <c r="AL17" s="20"/>
      <c r="AM17" s="20"/>
      <c r="AN17" s="20"/>
    </row>
    <row r="18" spans="1:40" ht="25.5" x14ac:dyDescent="0.2">
      <c r="A18" s="382" t="s">
        <v>72</v>
      </c>
      <c r="B18" s="286" t="str">
        <f t="shared" si="0"/>
        <v>Indicatore 27 - Collateral Value Decrease</v>
      </c>
      <c r="C18" s="21">
        <v>27</v>
      </c>
      <c r="D18" s="78" t="s">
        <v>62</v>
      </c>
      <c r="E18" s="77" t="s">
        <v>515</v>
      </c>
      <c r="F18" s="21" t="s">
        <v>279</v>
      </c>
      <c r="G18" s="189" t="s">
        <v>103</v>
      </c>
      <c r="H18" s="192" t="s">
        <v>130</v>
      </c>
      <c r="I18" s="78"/>
      <c r="J18" s="78"/>
      <c r="K18" s="192" t="s">
        <v>52</v>
      </c>
      <c r="L18" s="192" t="s">
        <v>114</v>
      </c>
      <c r="M18" s="104" t="s">
        <v>69</v>
      </c>
      <c r="N18" s="193" t="s">
        <v>98</v>
      </c>
      <c r="O18" s="104" t="s">
        <v>298</v>
      </c>
      <c r="P18" s="104" t="s">
        <v>529</v>
      </c>
      <c r="Q18" s="6" t="str">
        <f t="shared" si="1"/>
        <v>clone</v>
      </c>
      <c r="R18" s="6" t="s">
        <v>10</v>
      </c>
      <c r="S18" s="6"/>
      <c r="T18" s="6"/>
      <c r="U18" s="6"/>
      <c r="V18" s="6"/>
      <c r="W18" s="267" t="s">
        <v>4</v>
      </c>
      <c r="X18" s="22"/>
      <c r="Y18" s="33"/>
      <c r="Z18" s="22"/>
      <c r="AA18" s="22"/>
      <c r="AB18" s="22"/>
      <c r="AC18" s="22"/>
      <c r="AD18" s="22"/>
      <c r="AE18" s="22"/>
      <c r="AF18" s="22"/>
      <c r="AG18" s="22"/>
      <c r="AH18" s="22"/>
      <c r="AI18" s="42"/>
      <c r="AJ18" s="22"/>
      <c r="AK18" s="288"/>
      <c r="AL18" s="20"/>
      <c r="AM18" s="20"/>
      <c r="AN18" s="20"/>
    </row>
    <row r="19" spans="1:40" ht="25.5" x14ac:dyDescent="0.2">
      <c r="A19" s="382" t="s">
        <v>72</v>
      </c>
      <c r="B19" s="286" t="str">
        <f t="shared" si="0"/>
        <v>Indicatore 28 - Delta Cashflow</v>
      </c>
      <c r="C19" s="21">
        <v>28</v>
      </c>
      <c r="D19" s="78" t="s">
        <v>63</v>
      </c>
      <c r="E19" s="77" t="s">
        <v>516</v>
      </c>
      <c r="F19" s="21" t="s">
        <v>279</v>
      </c>
      <c r="G19" s="189" t="s">
        <v>103</v>
      </c>
      <c r="H19" s="192" t="s">
        <v>129</v>
      </c>
      <c r="I19" s="78"/>
      <c r="J19" s="78"/>
      <c r="K19" s="192" t="s">
        <v>52</v>
      </c>
      <c r="L19" s="192" t="s">
        <v>114</v>
      </c>
      <c r="M19" s="104" t="s">
        <v>69</v>
      </c>
      <c r="N19" s="193" t="s">
        <v>98</v>
      </c>
      <c r="O19" s="104" t="s">
        <v>299</v>
      </c>
      <c r="P19" s="104" t="s">
        <v>529</v>
      </c>
      <c r="Q19" s="6" t="str">
        <f t="shared" si="1"/>
        <v>clone</v>
      </c>
      <c r="R19" s="6" t="s">
        <v>10</v>
      </c>
      <c r="S19" s="6"/>
      <c r="T19" s="6"/>
      <c r="U19" s="6"/>
      <c r="V19" s="6"/>
      <c r="W19" s="267" t="s">
        <v>4</v>
      </c>
      <c r="X19" s="22"/>
      <c r="Y19" s="33"/>
      <c r="Z19" s="22"/>
      <c r="AA19" s="22"/>
      <c r="AB19" s="22"/>
      <c r="AC19" s="22"/>
      <c r="AD19" s="22"/>
      <c r="AE19" s="22"/>
      <c r="AF19" s="22"/>
      <c r="AG19" s="22"/>
      <c r="AH19" s="22"/>
      <c r="AI19" s="42"/>
      <c r="AJ19" s="22"/>
      <c r="AK19" s="288"/>
      <c r="AL19" s="20"/>
      <c r="AM19" s="20"/>
      <c r="AN19" s="20"/>
    </row>
    <row r="20" spans="1:40" ht="25.5" x14ac:dyDescent="0.2">
      <c r="A20" s="382" t="s">
        <v>72</v>
      </c>
      <c r="B20" s="286" t="str">
        <f t="shared" si="0"/>
        <v>Indicatore 29 - Covenant Breach</v>
      </c>
      <c r="C20" s="21">
        <v>29</v>
      </c>
      <c r="D20" s="78" t="s">
        <v>64</v>
      </c>
      <c r="E20" s="77" t="s">
        <v>517</v>
      </c>
      <c r="F20" s="21" t="s">
        <v>279</v>
      </c>
      <c r="G20" s="189" t="s">
        <v>103</v>
      </c>
      <c r="H20" s="192" t="s">
        <v>151</v>
      </c>
      <c r="I20" s="78"/>
      <c r="J20" s="78"/>
      <c r="K20" s="192" t="s">
        <v>52</v>
      </c>
      <c r="L20" s="192" t="s">
        <v>468</v>
      </c>
      <c r="M20" s="104" t="s">
        <v>70</v>
      </c>
      <c r="N20" s="244" t="s">
        <v>64</v>
      </c>
      <c r="O20" s="77" t="s">
        <v>300</v>
      </c>
      <c r="P20" s="104" t="s">
        <v>529</v>
      </c>
      <c r="Q20" s="6" t="str">
        <f t="shared" si="1"/>
        <v>clone</v>
      </c>
      <c r="R20" s="6" t="s">
        <v>10</v>
      </c>
      <c r="S20" s="6"/>
      <c r="T20" s="6"/>
      <c r="U20" s="6"/>
      <c r="V20" s="6"/>
      <c r="W20" s="267" t="s">
        <v>4</v>
      </c>
      <c r="X20" s="22"/>
      <c r="Y20" s="33"/>
      <c r="Z20" s="22"/>
      <c r="AA20" s="22"/>
      <c r="AB20" s="22"/>
      <c r="AC20" s="22"/>
      <c r="AD20" s="22"/>
      <c r="AE20" s="22"/>
      <c r="AF20" s="22"/>
      <c r="AG20" s="22"/>
      <c r="AH20" s="22"/>
      <c r="AI20" s="42"/>
      <c r="AJ20" s="22"/>
      <c r="AK20" s="288"/>
      <c r="AL20" s="20"/>
      <c r="AM20" s="20"/>
      <c r="AN20" s="20"/>
    </row>
    <row r="21" spans="1:40" s="298" customFormat="1" ht="25.5" x14ac:dyDescent="0.2">
      <c r="A21" s="402" t="s">
        <v>72</v>
      </c>
      <c r="B21" s="400" t="str">
        <f>CONCATENATE("Indicatore ",C21," - ",D21)</f>
        <v>Indicatore 31 - Covenant non rispettato e non sanato</v>
      </c>
      <c r="C21" s="21">
        <v>31</v>
      </c>
      <c r="D21" s="78" t="s">
        <v>152</v>
      </c>
      <c r="E21" s="77" t="s">
        <v>65</v>
      </c>
      <c r="F21" s="21" t="s">
        <v>279</v>
      </c>
      <c r="G21" s="189" t="s">
        <v>103</v>
      </c>
      <c r="H21" s="190" t="s">
        <v>154</v>
      </c>
      <c r="I21" s="191"/>
      <c r="J21" s="191"/>
      <c r="K21" s="192" t="s">
        <v>52</v>
      </c>
      <c r="L21" s="192" t="s">
        <v>114</v>
      </c>
      <c r="M21" s="104" t="s">
        <v>69</v>
      </c>
      <c r="N21" s="193"/>
      <c r="O21" s="77" t="s">
        <v>301</v>
      </c>
      <c r="P21" s="77" t="s">
        <v>834</v>
      </c>
      <c r="Q21" s="6">
        <v>1</v>
      </c>
      <c r="R21" s="6" t="s">
        <v>10</v>
      </c>
      <c r="S21" s="6"/>
      <c r="T21" s="6"/>
      <c r="U21" s="6"/>
      <c r="V21" s="6"/>
      <c r="W21" s="78"/>
      <c r="X21" s="78"/>
      <c r="Y21" s="194"/>
      <c r="Z21" s="191"/>
      <c r="AA21" s="191"/>
      <c r="AB21" s="191"/>
      <c r="AC21" s="191"/>
      <c r="AD21" s="191"/>
      <c r="AE21" s="191"/>
      <c r="AF21" s="78"/>
      <c r="AG21" s="191"/>
      <c r="AH21" s="191"/>
      <c r="AI21" s="195"/>
      <c r="AJ21" s="78"/>
      <c r="AK21" s="297"/>
      <c r="AL21" s="244"/>
      <c r="AM21" s="244"/>
      <c r="AN21" s="244"/>
    </row>
    <row r="22" spans="1:40" ht="25.5" x14ac:dyDescent="0.2">
      <c r="A22" s="382" t="s">
        <v>72</v>
      </c>
      <c r="B22" s="286" t="str">
        <f t="shared" si="0"/>
        <v>Indicatore 34 - Incrocio Assegni bancari</v>
      </c>
      <c r="C22" s="21">
        <v>34</v>
      </c>
      <c r="D22" s="78" t="s">
        <v>142</v>
      </c>
      <c r="E22" s="77" t="s">
        <v>65</v>
      </c>
      <c r="F22" s="21" t="s">
        <v>279</v>
      </c>
      <c r="G22" s="189" t="s">
        <v>103</v>
      </c>
      <c r="H22" s="190" t="s">
        <v>144</v>
      </c>
      <c r="I22" s="191"/>
      <c r="J22" s="191"/>
      <c r="K22" s="192" t="s">
        <v>52</v>
      </c>
      <c r="L22" s="192" t="s">
        <v>109</v>
      </c>
      <c r="M22" s="104" t="s">
        <v>69</v>
      </c>
      <c r="N22" s="193" t="s">
        <v>98</v>
      </c>
      <c r="O22" s="104" t="s">
        <v>302</v>
      </c>
      <c r="P22" s="104" t="s">
        <v>529</v>
      </c>
      <c r="Q22" s="6" t="str">
        <f t="shared" si="1"/>
        <v>clone</v>
      </c>
      <c r="R22" s="6" t="s">
        <v>10</v>
      </c>
      <c r="S22" s="6"/>
      <c r="T22" s="6"/>
      <c r="U22" s="6"/>
      <c r="V22" s="6"/>
      <c r="W22" s="267" t="s">
        <v>4</v>
      </c>
      <c r="X22" s="22"/>
      <c r="Y22" s="34"/>
      <c r="Z22" s="23"/>
      <c r="AA22" s="23"/>
      <c r="AB22" s="23"/>
      <c r="AC22" s="23"/>
      <c r="AD22" s="23"/>
      <c r="AE22" s="23"/>
      <c r="AF22" s="22"/>
      <c r="AG22" s="23"/>
      <c r="AH22" s="23"/>
      <c r="AI22" s="43"/>
      <c r="AJ22" s="22"/>
      <c r="AK22" s="288"/>
      <c r="AL22" s="20"/>
      <c r="AM22" s="20"/>
      <c r="AN22" s="20"/>
    </row>
    <row r="23" spans="1:40" ht="38.25" x14ac:dyDescent="0.2">
      <c r="A23" s="382" t="s">
        <v>72</v>
      </c>
      <c r="B23" s="286" t="str">
        <f t="shared" si="0"/>
        <v>Indicatore 35 - Coinvolgimento famigliari in reati gravi</v>
      </c>
      <c r="C23" s="21">
        <f>C22+1</f>
        <v>35</v>
      </c>
      <c r="D23" s="78" t="s">
        <v>143</v>
      </c>
      <c r="E23" s="77" t="s">
        <v>65</v>
      </c>
      <c r="F23" s="21" t="s">
        <v>279</v>
      </c>
      <c r="G23" s="189" t="s">
        <v>103</v>
      </c>
      <c r="H23" s="190" t="s">
        <v>145</v>
      </c>
      <c r="I23" s="191"/>
      <c r="J23" s="191"/>
      <c r="K23" s="192" t="s">
        <v>52</v>
      </c>
      <c r="L23" s="192" t="s">
        <v>109</v>
      </c>
      <c r="M23" s="104" t="s">
        <v>69</v>
      </c>
      <c r="N23" s="193" t="s">
        <v>98</v>
      </c>
      <c r="O23" s="104" t="s">
        <v>303</v>
      </c>
      <c r="P23" s="104" t="s">
        <v>529</v>
      </c>
      <c r="Q23" s="6" t="str">
        <f t="shared" si="1"/>
        <v>clone</v>
      </c>
      <c r="R23" s="6" t="s">
        <v>10</v>
      </c>
      <c r="S23" s="6"/>
      <c r="T23" s="6"/>
      <c r="U23" s="6"/>
      <c r="V23" s="6"/>
      <c r="W23" s="267" t="s">
        <v>4</v>
      </c>
      <c r="X23" s="22"/>
      <c r="Y23" s="34"/>
      <c r="Z23" s="23"/>
      <c r="AA23" s="23"/>
      <c r="AB23" s="23"/>
      <c r="AC23" s="23"/>
      <c r="AD23" s="23"/>
      <c r="AE23" s="23"/>
      <c r="AF23" s="22"/>
      <c r="AG23" s="23"/>
      <c r="AH23" s="23"/>
      <c r="AI23" s="43"/>
      <c r="AJ23" s="22"/>
      <c r="AK23" s="288"/>
      <c r="AL23" s="20"/>
      <c r="AM23" s="20"/>
      <c r="AN23" s="20"/>
    </row>
  </sheetData>
  <mergeCells count="4">
    <mergeCell ref="Y1:AB1"/>
    <mergeCell ref="AC1:AF1"/>
    <mergeCell ref="AG1:AJ1"/>
    <mergeCell ref="AK1:AN1"/>
  </mergeCells>
  <conditionalFormatting sqref="T1:T2 T24:T1048576">
    <cfRule type="cellIs" dxfId="77" priority="18" operator="equal">
      <formula>"OK"</formula>
    </cfRule>
    <cfRule type="cellIs" dxfId="76" priority="20" operator="equal">
      <formula>"OK"</formula>
    </cfRule>
  </conditionalFormatting>
  <conditionalFormatting sqref="Q24:S1048576 Q1:S2 Q3:T23">
    <cfRule type="cellIs" dxfId="75" priority="19"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3"/>
  <sheetViews>
    <sheetView zoomScale="70" zoomScaleNormal="70" zoomScalePageLayoutView="70" workbookViewId="0">
      <pane xSplit="3" ySplit="2" topLeftCell="I21" activePane="bottomRight" state="frozen"/>
      <selection pane="topRight" activeCell="D1" sqref="D1"/>
      <selection pane="bottomLeft" activeCell="A3" sqref="A3"/>
      <selection pane="bottomRight" activeCell="J5" sqref="J5"/>
    </sheetView>
  </sheetViews>
  <sheetFormatPr defaultColWidth="8.625" defaultRowHeight="12.75" x14ac:dyDescent="0.2"/>
  <cols>
    <col min="1" max="1" width="16.625" style="25" bestFit="1" customWidth="1"/>
    <col min="2" max="2" width="52.5" style="76" customWidth="1"/>
    <col min="3" max="3" width="6.5" style="4" bestFit="1" customWidth="1"/>
    <col min="4" max="4" width="29.625" style="25" bestFit="1" customWidth="1"/>
    <col min="5" max="5" width="12.625" style="27" bestFit="1" customWidth="1"/>
    <col min="6" max="6" width="17.875" style="4" bestFit="1" customWidth="1"/>
    <col min="7" max="7" width="55.125" style="27" bestFit="1" customWidth="1"/>
    <col min="8" max="8" width="78.75" style="50" customWidth="1"/>
    <col min="9" max="9" width="57.625" style="62" customWidth="1"/>
    <col min="10" max="10" width="28" style="45" customWidth="1"/>
    <col min="11" max="12" width="17.125" style="31" customWidth="1"/>
    <col min="13" max="13" width="26.375" style="27" bestFit="1" customWidth="1"/>
    <col min="14" max="14" width="56.625" style="4" customWidth="1"/>
    <col min="15" max="16" width="30" style="49" customWidth="1"/>
    <col min="17" max="18" width="13.125" style="69" customWidth="1"/>
    <col min="19" max="19" width="14.875" style="69" customWidth="1"/>
    <col min="20" max="20" width="15.625" style="69" customWidth="1"/>
    <col min="21" max="21" width="22" style="69" customWidth="1"/>
    <col min="22" max="22" width="18.875" style="69" customWidth="1"/>
    <col min="23" max="23" width="7.75" style="69" bestFit="1" customWidth="1"/>
    <col min="24" max="24" width="7" style="69" bestFit="1" customWidth="1"/>
    <col min="25" max="25" width="20" style="11" bestFit="1" customWidth="1"/>
    <col min="26" max="26" width="68.75" style="11" bestFit="1" customWidth="1"/>
    <col min="27" max="27" width="12.25" style="11" bestFit="1" customWidth="1"/>
    <col min="28" max="31" width="8.625" style="4"/>
    <col min="32" max="32" width="9.25" style="4" bestFit="1" customWidth="1"/>
    <col min="33" max="36" width="8.625" style="4"/>
    <col min="37" max="38" width="11.5" style="11" bestFit="1" customWidth="1"/>
    <col min="39" max="39" width="13" style="11" customWidth="1"/>
    <col min="40" max="40" width="11.5" style="11" bestFit="1" customWidth="1"/>
    <col min="41" max="41" width="50.625" style="4" bestFit="1" customWidth="1"/>
    <col min="42" max="16384" width="8.625" style="4"/>
  </cols>
  <sheetData>
    <row r="1" spans="1:41" ht="13.5" thickBot="1" x14ac:dyDescent="0.25">
      <c r="B1" s="4"/>
      <c r="O1" s="27"/>
      <c r="P1" s="27"/>
      <c r="Y1" s="70"/>
      <c r="Z1" s="70"/>
      <c r="AB1" s="438" t="s">
        <v>12</v>
      </c>
      <c r="AC1" s="438"/>
      <c r="AD1" s="438"/>
      <c r="AE1" s="438" t="s">
        <v>13</v>
      </c>
      <c r="AF1" s="438"/>
      <c r="AG1" s="438"/>
      <c r="AH1" s="438" t="s">
        <v>14</v>
      </c>
      <c r="AI1" s="438"/>
      <c r="AJ1" s="438"/>
      <c r="AK1" s="107" t="s">
        <v>136</v>
      </c>
      <c r="AL1" s="107" t="s">
        <v>136</v>
      </c>
      <c r="AM1" s="107" t="s">
        <v>139</v>
      </c>
      <c r="AN1" s="107" t="s">
        <v>140</v>
      </c>
    </row>
    <row r="2" spans="1:41" s="287" customFormat="1" ht="25.5" x14ac:dyDescent="0.2">
      <c r="A2" s="44" t="s">
        <v>71</v>
      </c>
      <c r="B2" s="1" t="s">
        <v>101</v>
      </c>
      <c r="C2" s="1" t="s">
        <v>6</v>
      </c>
      <c r="D2" s="24" t="s">
        <v>100</v>
      </c>
      <c r="E2" s="28" t="s">
        <v>45</v>
      </c>
      <c r="F2" s="1" t="s">
        <v>0</v>
      </c>
      <c r="G2" s="52" t="s">
        <v>43</v>
      </c>
      <c r="H2" s="52" t="s">
        <v>3</v>
      </c>
      <c r="I2" s="52" t="s">
        <v>31</v>
      </c>
      <c r="J2" s="53" t="s">
        <v>32</v>
      </c>
      <c r="K2" s="204" t="s">
        <v>1</v>
      </c>
      <c r="L2" s="48" t="s">
        <v>102</v>
      </c>
      <c r="M2" s="19" t="s">
        <v>44</v>
      </c>
      <c r="N2" s="15" t="s">
        <v>5</v>
      </c>
      <c r="O2" s="58" t="s">
        <v>2</v>
      </c>
      <c r="P2" s="401" t="s">
        <v>835</v>
      </c>
      <c r="Q2" s="71" t="s">
        <v>278</v>
      </c>
      <c r="R2" s="71" t="s">
        <v>9</v>
      </c>
      <c r="S2" s="71" t="s">
        <v>7</v>
      </c>
      <c r="T2" s="71" t="s">
        <v>134</v>
      </c>
      <c r="U2" s="71" t="s">
        <v>135</v>
      </c>
      <c r="V2" s="71" t="s">
        <v>8</v>
      </c>
      <c r="W2" s="72" t="s">
        <v>146</v>
      </c>
      <c r="X2" s="108" t="s">
        <v>147</v>
      </c>
      <c r="Y2" s="279" t="s">
        <v>15</v>
      </c>
      <c r="Z2" s="279" t="s">
        <v>33</v>
      </c>
      <c r="AA2" s="299" t="s">
        <v>141</v>
      </c>
      <c r="AB2" s="300" t="s">
        <v>16</v>
      </c>
      <c r="AC2" s="300" t="s">
        <v>17</v>
      </c>
      <c r="AD2" s="300" t="s">
        <v>18</v>
      </c>
      <c r="AE2" s="300" t="s">
        <v>16</v>
      </c>
      <c r="AF2" s="300" t="s">
        <v>17</v>
      </c>
      <c r="AG2" s="300" t="s">
        <v>18</v>
      </c>
      <c r="AH2" s="300" t="s">
        <v>16</v>
      </c>
      <c r="AI2" s="300" t="s">
        <v>17</v>
      </c>
      <c r="AJ2" s="300" t="s">
        <v>18</v>
      </c>
      <c r="AK2" s="106" t="s">
        <v>137</v>
      </c>
      <c r="AL2" s="106" t="s">
        <v>138</v>
      </c>
      <c r="AM2" s="106" t="s">
        <v>137</v>
      </c>
      <c r="AN2" s="106" t="s">
        <v>137</v>
      </c>
      <c r="AO2" s="4"/>
    </row>
    <row r="3" spans="1:41" s="2" customFormat="1" ht="25.5" x14ac:dyDescent="0.2">
      <c r="A3" s="249" t="s">
        <v>35</v>
      </c>
      <c r="B3" s="217" t="str">
        <f t="shared" ref="B3:B33" si="0">CONCATENATE("Indicatore ",C3," - ",D3)</f>
        <v>Indicatore 200 - XRA_MEANMISS_SCONF_L3M</v>
      </c>
      <c r="C3" s="218">
        <v>200</v>
      </c>
      <c r="D3" s="47" t="s">
        <v>336</v>
      </c>
      <c r="E3" s="79" t="s">
        <v>65</v>
      </c>
      <c r="F3" s="21" t="s">
        <v>117</v>
      </c>
      <c r="G3" s="219" t="s">
        <v>103</v>
      </c>
      <c r="H3" s="59" t="s">
        <v>218</v>
      </c>
      <c r="I3" s="54" t="s">
        <v>338</v>
      </c>
      <c r="J3" s="26" t="s">
        <v>28</v>
      </c>
      <c r="K3" s="204" t="s">
        <v>528</v>
      </c>
      <c r="L3" s="47" t="s">
        <v>329</v>
      </c>
      <c r="M3" s="301" t="s">
        <v>661</v>
      </c>
      <c r="N3" s="102" t="s">
        <v>330</v>
      </c>
      <c r="O3" s="47" t="s">
        <v>341</v>
      </c>
      <c r="P3" s="409" t="s">
        <v>529</v>
      </c>
      <c r="Q3" s="6" t="s">
        <v>885</v>
      </c>
      <c r="R3" s="6" t="s">
        <v>10</v>
      </c>
      <c r="S3" s="6"/>
      <c r="T3" s="6"/>
      <c r="U3" s="6"/>
      <c r="V3" s="6"/>
      <c r="W3" s="6"/>
      <c r="X3" s="6"/>
      <c r="Y3" s="395"/>
      <c r="Z3" s="55" t="s">
        <v>194</v>
      </c>
      <c r="AA3" s="302" t="s">
        <v>622</v>
      </c>
      <c r="AB3" s="303" t="s">
        <v>28</v>
      </c>
      <c r="AC3" s="303" t="s">
        <v>28</v>
      </c>
      <c r="AD3" s="303" t="s">
        <v>28</v>
      </c>
      <c r="AE3" s="303" t="s">
        <v>28</v>
      </c>
      <c r="AF3" s="303" t="s">
        <v>28</v>
      </c>
      <c r="AG3" s="303" t="s">
        <v>28</v>
      </c>
      <c r="AH3" s="303" t="s">
        <v>28</v>
      </c>
      <c r="AI3" s="303" t="s">
        <v>28</v>
      </c>
      <c r="AJ3" s="303" t="s">
        <v>28</v>
      </c>
      <c r="AK3" s="304"/>
      <c r="AL3" s="302"/>
      <c r="AM3" s="305"/>
      <c r="AN3" s="306"/>
    </row>
    <row r="4" spans="1:41" s="2" customFormat="1" ht="25.5" x14ac:dyDescent="0.2">
      <c r="A4" s="249" t="s">
        <v>35</v>
      </c>
      <c r="B4" s="217" t="str">
        <f t="shared" si="0"/>
        <v>Indicatore 203 - XRA_MAX_NUM_GG_L3M</v>
      </c>
      <c r="C4" s="218">
        <f>'Indicatore Simulativi'!C4+1</f>
        <v>203</v>
      </c>
      <c r="D4" s="47" t="s">
        <v>199</v>
      </c>
      <c r="E4" s="79" t="s">
        <v>65</v>
      </c>
      <c r="F4" s="21" t="s">
        <v>117</v>
      </c>
      <c r="G4" s="219" t="s">
        <v>103</v>
      </c>
      <c r="H4" s="59" t="s">
        <v>665</v>
      </c>
      <c r="I4" s="54" t="s">
        <v>30</v>
      </c>
      <c r="J4" s="26" t="s">
        <v>28</v>
      </c>
      <c r="K4" s="204" t="s">
        <v>528</v>
      </c>
      <c r="L4" s="47" t="s">
        <v>329</v>
      </c>
      <c r="M4" s="301" t="s">
        <v>661</v>
      </c>
      <c r="N4" s="101" t="s">
        <v>346</v>
      </c>
      <c r="O4" s="47" t="s">
        <v>345</v>
      </c>
      <c r="P4" s="409" t="s">
        <v>529</v>
      </c>
      <c r="Q4" s="6" t="s">
        <v>885</v>
      </c>
      <c r="R4" s="6" t="s">
        <v>10</v>
      </c>
      <c r="S4" s="6"/>
      <c r="T4" s="6"/>
      <c r="U4" s="6"/>
      <c r="V4" s="6"/>
      <c r="W4" s="6"/>
      <c r="X4" s="6"/>
      <c r="Y4" s="395"/>
      <c r="Z4" s="55" t="s">
        <v>194</v>
      </c>
      <c r="AA4" s="302" t="s">
        <v>622</v>
      </c>
      <c r="AB4" s="303" t="s">
        <v>28</v>
      </c>
      <c r="AC4" s="303" t="s">
        <v>28</v>
      </c>
      <c r="AD4" s="303" t="s">
        <v>28</v>
      </c>
      <c r="AE4" s="303" t="s">
        <v>28</v>
      </c>
      <c r="AF4" s="303" t="s">
        <v>28</v>
      </c>
      <c r="AG4" s="303" t="s">
        <v>28</v>
      </c>
      <c r="AH4" s="303" t="s">
        <v>28</v>
      </c>
      <c r="AI4" s="303" t="s">
        <v>28</v>
      </c>
      <c r="AJ4" s="303" t="s">
        <v>28</v>
      </c>
      <c r="AK4" s="304"/>
      <c r="AL4" s="302"/>
      <c r="AM4" s="305"/>
      <c r="AN4" s="306"/>
    </row>
    <row r="5" spans="1:41" s="2" customFormat="1" ht="204" x14ac:dyDescent="0.2">
      <c r="A5" s="271" t="s">
        <v>35</v>
      </c>
      <c r="B5" s="217" t="str">
        <f t="shared" si="0"/>
        <v xml:space="preserve">Indicatore 52 - XRA_NOSCONF_CONT_L3M </v>
      </c>
      <c r="C5" s="218">
        <v>52</v>
      </c>
      <c r="D5" s="47" t="s">
        <v>184</v>
      </c>
      <c r="E5" s="79" t="s">
        <v>65</v>
      </c>
      <c r="F5" s="21" t="s">
        <v>117</v>
      </c>
      <c r="G5" s="219" t="s">
        <v>103</v>
      </c>
      <c r="H5" s="59" t="s">
        <v>519</v>
      </c>
      <c r="I5" s="54" t="s">
        <v>28</v>
      </c>
      <c r="J5" s="26" t="s">
        <v>28</v>
      </c>
      <c r="K5" s="204" t="s">
        <v>281</v>
      </c>
      <c r="L5" s="47" t="s">
        <v>329</v>
      </c>
      <c r="M5" s="301" t="s">
        <v>661</v>
      </c>
      <c r="N5" s="103" t="s">
        <v>333</v>
      </c>
      <c r="O5" s="37" t="s">
        <v>332</v>
      </c>
      <c r="P5" s="37" t="s">
        <v>898</v>
      </c>
      <c r="Q5" s="6" t="s">
        <v>837</v>
      </c>
      <c r="R5" s="6"/>
      <c r="S5" s="6"/>
      <c r="T5" s="6"/>
      <c r="U5" s="6"/>
      <c r="V5" s="6"/>
      <c r="W5" s="6"/>
      <c r="X5" s="6"/>
      <c r="Y5" s="36"/>
      <c r="Z5" s="55" t="s">
        <v>194</v>
      </c>
      <c r="AA5" s="302" t="s">
        <v>622</v>
      </c>
      <c r="AB5" s="303" t="s">
        <v>28</v>
      </c>
      <c r="AC5" s="303" t="s">
        <v>28</v>
      </c>
      <c r="AD5" s="303" t="s">
        <v>28</v>
      </c>
      <c r="AE5" s="303" t="s">
        <v>28</v>
      </c>
      <c r="AF5" s="303" t="s">
        <v>28</v>
      </c>
      <c r="AG5" s="303" t="s">
        <v>28</v>
      </c>
      <c r="AH5" s="303" t="s">
        <v>28</v>
      </c>
      <c r="AI5" s="303" t="s">
        <v>28</v>
      </c>
      <c r="AJ5" s="303" t="s">
        <v>28</v>
      </c>
      <c r="AK5" s="304"/>
      <c r="AL5" s="302"/>
      <c r="AM5" s="305"/>
      <c r="AN5" s="306"/>
    </row>
    <row r="6" spans="1:41" s="2" customFormat="1" ht="102" x14ac:dyDescent="0.2">
      <c r="A6" s="271" t="s">
        <v>35</v>
      </c>
      <c r="B6" s="217" t="str">
        <f t="shared" si="0"/>
        <v>Indicatore 53 - XRA_30GG_100_002</v>
      </c>
      <c r="C6" s="218">
        <f>C5+1</f>
        <v>53</v>
      </c>
      <c r="D6" s="47" t="s">
        <v>256</v>
      </c>
      <c r="E6" s="79" t="s">
        <v>65</v>
      </c>
      <c r="F6" s="21" t="s">
        <v>117</v>
      </c>
      <c r="G6" s="219" t="s">
        <v>103</v>
      </c>
      <c r="H6" s="59" t="s">
        <v>188</v>
      </c>
      <c r="I6" s="54" t="s">
        <v>28</v>
      </c>
      <c r="J6" s="26" t="s">
        <v>28</v>
      </c>
      <c r="K6" s="204" t="s">
        <v>50</v>
      </c>
      <c r="L6" s="47" t="s">
        <v>329</v>
      </c>
      <c r="M6" s="301" t="s">
        <v>661</v>
      </c>
      <c r="N6" s="103" t="s">
        <v>335</v>
      </c>
      <c r="O6" s="77" t="s">
        <v>334</v>
      </c>
      <c r="P6" s="55" t="s">
        <v>529</v>
      </c>
      <c r="Q6" s="6">
        <v>2</v>
      </c>
      <c r="R6" s="6" t="s">
        <v>10</v>
      </c>
      <c r="S6" s="6"/>
      <c r="T6" s="6"/>
      <c r="U6" s="6"/>
      <c r="V6" s="6"/>
      <c r="W6" s="6"/>
      <c r="X6" s="6"/>
      <c r="Y6" s="36"/>
      <c r="Z6" s="55" t="s">
        <v>195</v>
      </c>
      <c r="AA6" s="302" t="s">
        <v>622</v>
      </c>
      <c r="AB6" s="303"/>
      <c r="AC6" s="307"/>
      <c r="AD6" s="307"/>
      <c r="AE6" s="303"/>
      <c r="AF6" s="307"/>
      <c r="AG6" s="307"/>
      <c r="AH6" s="307"/>
      <c r="AI6" s="307"/>
      <c r="AJ6" s="307"/>
      <c r="AK6" s="304"/>
      <c r="AL6" s="302"/>
      <c r="AM6" s="305"/>
      <c r="AN6" s="306"/>
    </row>
    <row r="7" spans="1:41" ht="127.5" x14ac:dyDescent="0.2">
      <c r="A7" s="308" t="s">
        <v>34</v>
      </c>
      <c r="B7" s="217" t="str">
        <f t="shared" si="0"/>
        <v>Indicatore 60 - CR0 - PRESENZA DI INFO</v>
      </c>
      <c r="C7" s="218">
        <v>60</v>
      </c>
      <c r="D7" s="47" t="s">
        <v>284</v>
      </c>
      <c r="E7" s="79" t="s">
        <v>65</v>
      </c>
      <c r="F7" s="21" t="s">
        <v>280</v>
      </c>
      <c r="G7" s="219" t="s">
        <v>103</v>
      </c>
      <c r="H7" s="59" t="s">
        <v>380</v>
      </c>
      <c r="I7" s="54"/>
      <c r="J7" s="26"/>
      <c r="K7" s="204" t="s">
        <v>50</v>
      </c>
      <c r="L7" s="47" t="s">
        <v>106</v>
      </c>
      <c r="M7" s="82" t="s">
        <v>541</v>
      </c>
      <c r="N7" s="309" t="s">
        <v>384</v>
      </c>
      <c r="O7" s="55" t="s">
        <v>800</v>
      </c>
      <c r="P7" s="55" t="s">
        <v>892</v>
      </c>
      <c r="Q7" s="6">
        <v>2</v>
      </c>
      <c r="R7" s="6" t="s">
        <v>10</v>
      </c>
      <c r="S7" s="6"/>
      <c r="T7" s="6"/>
      <c r="U7" s="6"/>
      <c r="V7" s="6"/>
      <c r="W7" s="6"/>
      <c r="X7" s="6"/>
      <c r="Y7" s="36" t="s">
        <v>4</v>
      </c>
      <c r="Z7" s="55"/>
      <c r="AA7" s="302"/>
      <c r="AB7" s="303"/>
      <c r="AC7" s="303"/>
      <c r="AD7" s="303"/>
      <c r="AE7" s="303"/>
      <c r="AF7" s="303"/>
      <c r="AG7" s="303"/>
      <c r="AH7" s="303"/>
      <c r="AI7" s="303"/>
      <c r="AJ7" s="303"/>
      <c r="AK7" s="73"/>
      <c r="AL7" s="310"/>
      <c r="AM7" s="310"/>
      <c r="AN7" s="311"/>
    </row>
    <row r="8" spans="1:41" s="2" customFormat="1" ht="90.75" customHeight="1" x14ac:dyDescent="0.2">
      <c r="A8" s="268" t="s">
        <v>34</v>
      </c>
      <c r="B8" s="217" t="str">
        <f t="shared" si="0"/>
        <v>Indicatore 65 - CR0_TUA</v>
      </c>
      <c r="C8" s="218">
        <v>65</v>
      </c>
      <c r="D8" s="47" t="s">
        <v>546</v>
      </c>
      <c r="E8" s="79" t="s">
        <v>65</v>
      </c>
      <c r="F8" s="21" t="s">
        <v>280</v>
      </c>
      <c r="G8" s="276" t="s">
        <v>537</v>
      </c>
      <c r="H8" s="59" t="s">
        <v>548</v>
      </c>
      <c r="I8" s="54" t="s">
        <v>29</v>
      </c>
      <c r="J8" s="26" t="s">
        <v>27</v>
      </c>
      <c r="K8" s="204" t="s">
        <v>528</v>
      </c>
      <c r="L8" s="47" t="s">
        <v>106</v>
      </c>
      <c r="M8" s="82" t="s">
        <v>541</v>
      </c>
      <c r="N8" s="103" t="s">
        <v>549</v>
      </c>
      <c r="O8" s="77" t="s">
        <v>550</v>
      </c>
      <c r="P8" s="77" t="s">
        <v>900</v>
      </c>
      <c r="Q8" s="6">
        <v>1</v>
      </c>
      <c r="R8" s="6" t="s">
        <v>10</v>
      </c>
      <c r="S8" s="6"/>
      <c r="T8" s="6"/>
      <c r="U8" s="6"/>
      <c r="V8" s="6"/>
      <c r="W8" s="6"/>
      <c r="X8" s="6"/>
      <c r="Y8" s="36" t="s">
        <v>10</v>
      </c>
      <c r="Z8" s="57"/>
      <c r="AA8" s="312" t="s">
        <v>551</v>
      </c>
      <c r="AB8" s="292" t="s">
        <v>19</v>
      </c>
      <c r="AC8" s="57">
        <v>0</v>
      </c>
      <c r="AD8" s="57" t="s">
        <v>252</v>
      </c>
      <c r="AE8" s="293">
        <v>1000000</v>
      </c>
      <c r="AF8" s="388">
        <v>0</v>
      </c>
      <c r="AG8" s="293" t="s">
        <v>252</v>
      </c>
      <c r="AH8" s="57" t="s">
        <v>252</v>
      </c>
      <c r="AI8" s="57" t="s">
        <v>252</v>
      </c>
      <c r="AJ8" s="57" t="s">
        <v>252</v>
      </c>
      <c r="AK8" s="304" t="s">
        <v>544</v>
      </c>
      <c r="AL8" s="302">
        <v>9999999</v>
      </c>
      <c r="AM8" s="305">
        <v>-1000000</v>
      </c>
      <c r="AN8" s="306">
        <v>0</v>
      </c>
    </row>
    <row r="9" spans="1:41" s="2" customFormat="1" ht="51" x14ac:dyDescent="0.2">
      <c r="A9" s="313" t="s">
        <v>34</v>
      </c>
      <c r="B9" s="217" t="str">
        <f t="shared" si="0"/>
        <v>Indicatore 66 - CR0_UCFBT</v>
      </c>
      <c r="C9" s="218">
        <v>66</v>
      </c>
      <c r="D9" s="47" t="s">
        <v>552</v>
      </c>
      <c r="E9" s="79" t="s">
        <v>65</v>
      </c>
      <c r="F9" s="21" t="s">
        <v>280</v>
      </c>
      <c r="G9" s="276" t="s">
        <v>553</v>
      </c>
      <c r="H9" s="59" t="s">
        <v>668</v>
      </c>
      <c r="I9" s="54" t="s">
        <v>554</v>
      </c>
      <c r="J9" s="26" t="s">
        <v>555</v>
      </c>
      <c r="K9" s="204" t="s">
        <v>528</v>
      </c>
      <c r="L9" s="47" t="s">
        <v>106</v>
      </c>
      <c r="M9" s="82" t="s">
        <v>541</v>
      </c>
      <c r="N9" s="103" t="s">
        <v>556</v>
      </c>
      <c r="O9" s="393" t="s">
        <v>902</v>
      </c>
      <c r="P9" s="393" t="s">
        <v>901</v>
      </c>
      <c r="Q9" s="6">
        <v>2</v>
      </c>
      <c r="R9" s="6" t="s">
        <v>10</v>
      </c>
      <c r="S9" s="6"/>
      <c r="T9" s="6"/>
      <c r="U9" s="6"/>
      <c r="V9" s="6"/>
      <c r="W9" s="6"/>
      <c r="X9" s="6"/>
      <c r="Y9" s="36" t="s">
        <v>10</v>
      </c>
      <c r="Z9" s="315"/>
      <c r="AA9" s="312" t="s">
        <v>551</v>
      </c>
      <c r="AB9" s="292" t="s">
        <v>19</v>
      </c>
      <c r="AC9" s="57">
        <v>0</v>
      </c>
      <c r="AD9" s="57" t="s">
        <v>252</v>
      </c>
      <c r="AE9" s="293">
        <v>1000000</v>
      </c>
      <c r="AF9" s="388">
        <v>0</v>
      </c>
      <c r="AG9" s="293" t="s">
        <v>252</v>
      </c>
      <c r="AH9" s="57" t="s">
        <v>252</v>
      </c>
      <c r="AI9" s="57" t="s">
        <v>252</v>
      </c>
      <c r="AJ9" s="57" t="s">
        <v>252</v>
      </c>
      <c r="AK9" s="304" t="s">
        <v>544</v>
      </c>
      <c r="AL9" s="302">
        <v>9999999</v>
      </c>
      <c r="AM9" s="305">
        <v>-1000000</v>
      </c>
      <c r="AN9" s="306">
        <v>0</v>
      </c>
    </row>
    <row r="10" spans="1:41" s="2" customFormat="1" ht="87" customHeight="1" x14ac:dyDescent="0.2">
      <c r="A10" s="250" t="s">
        <v>34</v>
      </c>
      <c r="B10" s="217" t="str">
        <f t="shared" si="0"/>
        <v>Indicatore 218 - CR0_TUR</v>
      </c>
      <c r="C10" s="218">
        <f>'Indicatore Simulativi'!C19+1</f>
        <v>218</v>
      </c>
      <c r="D10" s="47" t="s">
        <v>257</v>
      </c>
      <c r="E10" s="79" t="s">
        <v>65</v>
      </c>
      <c r="F10" s="21" t="s">
        <v>280</v>
      </c>
      <c r="G10" s="276" t="s">
        <v>25</v>
      </c>
      <c r="H10" s="59" t="s">
        <v>670</v>
      </c>
      <c r="I10" s="54" t="s">
        <v>29</v>
      </c>
      <c r="J10" s="26" t="s">
        <v>27</v>
      </c>
      <c r="K10" s="204" t="s">
        <v>528</v>
      </c>
      <c r="L10" s="47" t="s">
        <v>106</v>
      </c>
      <c r="M10" s="82" t="s">
        <v>541</v>
      </c>
      <c r="N10" s="103" t="s">
        <v>320</v>
      </c>
      <c r="O10" s="79" t="s">
        <v>318</v>
      </c>
      <c r="P10" s="79" t="s">
        <v>903</v>
      </c>
      <c r="Q10" s="6">
        <v>1</v>
      </c>
      <c r="R10" s="6" t="s">
        <v>10</v>
      </c>
      <c r="S10" s="6"/>
      <c r="T10" s="6"/>
      <c r="U10" s="6"/>
      <c r="V10" s="6"/>
      <c r="W10" s="6"/>
      <c r="X10" s="6"/>
      <c r="Y10" s="395"/>
      <c r="Z10" s="56"/>
      <c r="AA10" s="312" t="s">
        <v>551</v>
      </c>
      <c r="AB10" s="269" t="s">
        <v>19</v>
      </c>
      <c r="AC10" s="316">
        <v>0</v>
      </c>
      <c r="AD10" s="316" t="s">
        <v>252</v>
      </c>
      <c r="AE10" s="317">
        <v>1000000</v>
      </c>
      <c r="AF10" s="316">
        <v>0</v>
      </c>
      <c r="AG10" s="316" t="s">
        <v>252</v>
      </c>
      <c r="AH10" s="316" t="s">
        <v>252</v>
      </c>
      <c r="AI10" s="316" t="s">
        <v>252</v>
      </c>
      <c r="AJ10" s="316" t="s">
        <v>252</v>
      </c>
      <c r="AK10" s="73"/>
      <c r="AL10" s="73"/>
      <c r="AM10" s="74"/>
      <c r="AN10" s="74"/>
    </row>
    <row r="11" spans="1:41" s="2" customFormat="1" ht="76.5" x14ac:dyDescent="0.2">
      <c r="A11" s="250" t="s">
        <v>34</v>
      </c>
      <c r="B11" s="217" t="str">
        <f t="shared" si="0"/>
        <v>Indicatore 219 - CR0_TUS</v>
      </c>
      <c r="C11" s="218">
        <f>C10+1</f>
        <v>219</v>
      </c>
      <c r="D11" s="47" t="s">
        <v>258</v>
      </c>
      <c r="E11" s="79" t="s">
        <v>65</v>
      </c>
      <c r="F11" s="21" t="s">
        <v>280</v>
      </c>
      <c r="G11" s="276" t="s">
        <v>26</v>
      </c>
      <c r="H11" s="59" t="s">
        <v>669</v>
      </c>
      <c r="I11" s="54" t="s">
        <v>29</v>
      </c>
      <c r="J11" s="26" t="s">
        <v>27</v>
      </c>
      <c r="K11" s="204" t="s">
        <v>528</v>
      </c>
      <c r="L11" s="47" t="s">
        <v>106</v>
      </c>
      <c r="M11" s="82" t="s">
        <v>541</v>
      </c>
      <c r="N11" s="103" t="s">
        <v>321</v>
      </c>
      <c r="O11" s="79" t="s">
        <v>319</v>
      </c>
      <c r="P11" s="79" t="s">
        <v>904</v>
      </c>
      <c r="Q11" s="6">
        <v>1</v>
      </c>
      <c r="R11" s="6" t="s">
        <v>10</v>
      </c>
      <c r="S11" s="6"/>
      <c r="T11" s="6"/>
      <c r="U11" s="6"/>
      <c r="V11" s="6"/>
      <c r="W11" s="6"/>
      <c r="X11" s="6"/>
      <c r="Y11" s="395"/>
      <c r="Z11" s="56"/>
      <c r="AA11" s="312" t="s">
        <v>551</v>
      </c>
      <c r="AB11" s="269" t="s">
        <v>19</v>
      </c>
      <c r="AC11" s="316">
        <v>0</v>
      </c>
      <c r="AD11" s="316" t="s">
        <v>252</v>
      </c>
      <c r="AE11" s="317">
        <v>1000000</v>
      </c>
      <c r="AF11" s="316">
        <v>0</v>
      </c>
      <c r="AG11" s="316" t="s">
        <v>252</v>
      </c>
      <c r="AH11" s="316" t="s">
        <v>252</v>
      </c>
      <c r="AI11" s="316" t="s">
        <v>252</v>
      </c>
      <c r="AJ11" s="316" t="s">
        <v>252</v>
      </c>
      <c r="AK11" s="73"/>
      <c r="AL11" s="73"/>
      <c r="AM11" s="74"/>
      <c r="AN11" s="74"/>
    </row>
    <row r="12" spans="1:41" ht="63.75" x14ac:dyDescent="0.2">
      <c r="A12" s="308" t="s">
        <v>182</v>
      </c>
      <c r="B12" s="217" t="str">
        <f t="shared" si="0"/>
        <v>Indicatore 70 - AFI - PRESENZA DI INFO</v>
      </c>
      <c r="C12" s="218">
        <v>70</v>
      </c>
      <c r="D12" s="47" t="s">
        <v>283</v>
      </c>
      <c r="E12" s="79" t="s">
        <v>65</v>
      </c>
      <c r="F12" s="21" t="s">
        <v>97</v>
      </c>
      <c r="G12" s="219" t="s">
        <v>103</v>
      </c>
      <c r="H12" s="59" t="s">
        <v>671</v>
      </c>
      <c r="I12" s="54"/>
      <c r="J12" s="26"/>
      <c r="K12" s="204" t="s">
        <v>50</v>
      </c>
      <c r="L12" s="47" t="s">
        <v>106</v>
      </c>
      <c r="M12" s="37" t="s">
        <v>309</v>
      </c>
      <c r="N12" s="309" t="s">
        <v>384</v>
      </c>
      <c r="O12" s="55" t="s">
        <v>370</v>
      </c>
      <c r="P12" s="55" t="s">
        <v>893</v>
      </c>
      <c r="Q12" s="6">
        <v>2</v>
      </c>
      <c r="R12" s="6" t="s">
        <v>10</v>
      </c>
      <c r="S12" s="6"/>
      <c r="T12" s="6"/>
      <c r="U12" s="6"/>
      <c r="V12" s="6"/>
      <c r="W12" s="6"/>
      <c r="X12" s="6"/>
      <c r="Y12" s="36" t="s">
        <v>4</v>
      </c>
      <c r="Z12" s="55"/>
      <c r="AA12" s="302"/>
      <c r="AB12" s="303"/>
      <c r="AC12" s="303"/>
      <c r="AD12" s="303"/>
      <c r="AE12" s="303"/>
      <c r="AF12" s="303"/>
      <c r="AG12" s="303"/>
      <c r="AH12" s="303"/>
      <c r="AI12" s="303"/>
      <c r="AJ12" s="303"/>
      <c r="AK12" s="73"/>
      <c r="AL12" s="310"/>
      <c r="AM12" s="310"/>
      <c r="AN12" s="311"/>
    </row>
    <row r="13" spans="1:41" s="2" customFormat="1" ht="191.25" x14ac:dyDescent="0.2">
      <c r="A13" s="271" t="s">
        <v>182</v>
      </c>
      <c r="B13" s="217" t="str">
        <f t="shared" si="0"/>
        <v>Indicatore 71 - AFI_MEAN_NOSC_L3M</v>
      </c>
      <c r="C13" s="218">
        <f>C12+1</f>
        <v>71</v>
      </c>
      <c r="D13" s="47" t="s">
        <v>185</v>
      </c>
      <c r="E13" s="79" t="s">
        <v>65</v>
      </c>
      <c r="F13" s="21" t="s">
        <v>97</v>
      </c>
      <c r="G13" s="219" t="s">
        <v>103</v>
      </c>
      <c r="H13" s="59" t="s">
        <v>189</v>
      </c>
      <c r="I13" s="54" t="s">
        <v>308</v>
      </c>
      <c r="J13" s="26" t="s">
        <v>28</v>
      </c>
      <c r="K13" s="204" t="s">
        <v>528</v>
      </c>
      <c r="L13" s="47" t="s">
        <v>106</v>
      </c>
      <c r="M13" s="82" t="s">
        <v>309</v>
      </c>
      <c r="N13" s="102"/>
      <c r="O13" s="79" t="s">
        <v>307</v>
      </c>
      <c r="P13" s="79" t="s">
        <v>529</v>
      </c>
      <c r="Q13" s="6" t="s">
        <v>837</v>
      </c>
      <c r="R13" s="6" t="s">
        <v>10</v>
      </c>
      <c r="S13" s="6"/>
      <c r="T13" s="6"/>
      <c r="U13" s="6"/>
      <c r="V13" s="6"/>
      <c r="W13" s="6"/>
      <c r="X13" s="6"/>
      <c r="Y13" s="36"/>
      <c r="Z13" s="55" t="s">
        <v>194</v>
      </c>
      <c r="AA13" s="312"/>
      <c r="AB13" s="269" t="s">
        <v>28</v>
      </c>
      <c r="AC13" s="316" t="s">
        <v>28</v>
      </c>
      <c r="AD13" s="316" t="s">
        <v>28</v>
      </c>
      <c r="AE13" s="317" t="s">
        <v>28</v>
      </c>
      <c r="AF13" s="316" t="s">
        <v>28</v>
      </c>
      <c r="AG13" s="316" t="s">
        <v>28</v>
      </c>
      <c r="AH13" s="316" t="s">
        <v>28</v>
      </c>
      <c r="AI13" s="316" t="s">
        <v>28</v>
      </c>
      <c r="AJ13" s="316" t="s">
        <v>28</v>
      </c>
      <c r="AK13" s="304"/>
      <c r="AL13" s="302"/>
      <c r="AM13" s="305"/>
      <c r="AN13" s="306"/>
      <c r="AO13" s="215"/>
    </row>
    <row r="14" spans="1:41" s="319" customFormat="1" ht="76.5" x14ac:dyDescent="0.2">
      <c r="A14" s="318" t="s">
        <v>182</v>
      </c>
      <c r="B14" s="217" t="str">
        <f t="shared" si="0"/>
        <v>Indicatore 72 - AFI_MEAN_NUM_MOV_L3M</v>
      </c>
      <c r="C14" s="218">
        <v>72</v>
      </c>
      <c r="D14" s="47" t="s">
        <v>614</v>
      </c>
      <c r="E14" s="79" t="s">
        <v>65</v>
      </c>
      <c r="F14" s="21" t="s">
        <v>97</v>
      </c>
      <c r="G14" s="219" t="s">
        <v>617</v>
      </c>
      <c r="H14" s="59" t="s">
        <v>615</v>
      </c>
      <c r="I14" s="54" t="s">
        <v>616</v>
      </c>
      <c r="J14" s="26" t="s">
        <v>28</v>
      </c>
      <c r="K14" s="204" t="s">
        <v>528</v>
      </c>
      <c r="L14" s="47" t="s">
        <v>106</v>
      </c>
      <c r="M14" s="82" t="s">
        <v>309</v>
      </c>
      <c r="N14" s="37" t="s">
        <v>672</v>
      </c>
      <c r="O14" s="77" t="s">
        <v>866</v>
      </c>
      <c r="P14" s="55" t="s">
        <v>866</v>
      </c>
      <c r="Q14" s="6">
        <v>3</v>
      </c>
      <c r="R14" s="6" t="s">
        <v>10</v>
      </c>
      <c r="S14" s="6"/>
      <c r="T14" s="6"/>
      <c r="U14" s="6"/>
      <c r="V14" s="6"/>
      <c r="W14" s="6"/>
      <c r="X14" s="6"/>
      <c r="Y14" s="398"/>
      <c r="Z14" s="55" t="s">
        <v>194</v>
      </c>
      <c r="AA14" s="304"/>
      <c r="AB14" s="304"/>
      <c r="AC14" s="398"/>
      <c r="AD14" s="398"/>
      <c r="AE14" s="398"/>
      <c r="AF14" s="398"/>
      <c r="AG14" s="398"/>
      <c r="AH14" s="398"/>
      <c r="AI14" s="398"/>
      <c r="AJ14" s="398"/>
      <c r="AK14" s="304"/>
      <c r="AL14" s="304"/>
      <c r="AM14" s="293"/>
      <c r="AN14" s="320"/>
    </row>
    <row r="15" spans="1:41" ht="51" x14ac:dyDescent="0.2">
      <c r="A15" s="308" t="s">
        <v>183</v>
      </c>
      <c r="B15" s="217" t="str">
        <f t="shared" si="0"/>
        <v>Indicatore 80 - BILFAM - PRESENZA DI INFO</v>
      </c>
      <c r="C15" s="218">
        <v>80</v>
      </c>
      <c r="D15" s="47" t="s">
        <v>285</v>
      </c>
      <c r="E15" s="79" t="s">
        <v>65</v>
      </c>
      <c r="F15" s="21" t="s">
        <v>97</v>
      </c>
      <c r="G15" s="219" t="s">
        <v>103</v>
      </c>
      <c r="H15" s="59" t="s">
        <v>673</v>
      </c>
      <c r="I15" s="54"/>
      <c r="J15" s="26"/>
      <c r="K15" s="204" t="s">
        <v>50</v>
      </c>
      <c r="L15" s="47" t="s">
        <v>106</v>
      </c>
      <c r="M15" s="37" t="s">
        <v>312</v>
      </c>
      <c r="N15" s="309" t="s">
        <v>384</v>
      </c>
      <c r="O15" s="55" t="s">
        <v>371</v>
      </c>
      <c r="P15" s="55" t="s">
        <v>894</v>
      </c>
      <c r="Q15" s="6">
        <v>2</v>
      </c>
      <c r="R15" s="6" t="s">
        <v>10</v>
      </c>
      <c r="S15" s="6"/>
      <c r="T15" s="6"/>
      <c r="U15" s="6"/>
      <c r="V15" s="6"/>
      <c r="W15" s="6"/>
      <c r="X15" s="6"/>
      <c r="Y15" s="36" t="s">
        <v>4</v>
      </c>
      <c r="Z15" s="55"/>
      <c r="AA15" s="302"/>
      <c r="AB15" s="303"/>
      <c r="AC15" s="303"/>
      <c r="AD15" s="303"/>
      <c r="AE15" s="303"/>
      <c r="AF15" s="303"/>
      <c r="AG15" s="303"/>
      <c r="AH15" s="303"/>
      <c r="AI15" s="303"/>
      <c r="AJ15" s="303"/>
      <c r="AK15" s="73"/>
      <c r="AL15" s="310"/>
      <c r="AM15" s="310"/>
      <c r="AN15" s="311"/>
    </row>
    <row r="16" spans="1:41" s="2" customFormat="1" ht="76.5" x14ac:dyDescent="0.2">
      <c r="A16" s="308" t="s">
        <v>183</v>
      </c>
      <c r="B16" s="217" t="str">
        <f t="shared" si="0"/>
        <v>Indicatore 83 - BILFAM_RAT_TEC_L3M</v>
      </c>
      <c r="C16" s="218">
        <v>83</v>
      </c>
      <c r="D16" s="47" t="s">
        <v>187</v>
      </c>
      <c r="E16" s="79" t="s">
        <v>65</v>
      </c>
      <c r="F16" s="21" t="s">
        <v>97</v>
      </c>
      <c r="G16" s="219" t="s">
        <v>103</v>
      </c>
      <c r="H16" s="59" t="s">
        <v>190</v>
      </c>
      <c r="I16" s="54" t="s">
        <v>192</v>
      </c>
      <c r="J16" s="26" t="s">
        <v>186</v>
      </c>
      <c r="K16" s="204" t="s">
        <v>528</v>
      </c>
      <c r="L16" s="47" t="s">
        <v>106</v>
      </c>
      <c r="M16" s="51" t="s">
        <v>312</v>
      </c>
      <c r="N16" s="102" t="s">
        <v>385</v>
      </c>
      <c r="O16" s="77" t="s">
        <v>311</v>
      </c>
      <c r="P16" s="77" t="s">
        <v>529</v>
      </c>
      <c r="Q16" s="6" t="s">
        <v>837</v>
      </c>
      <c r="R16" s="6" t="s">
        <v>10</v>
      </c>
      <c r="S16" s="6"/>
      <c r="T16" s="6"/>
      <c r="U16" s="6"/>
      <c r="V16" s="6"/>
      <c r="W16" s="6"/>
      <c r="X16" s="6"/>
      <c r="Y16" s="36"/>
      <c r="Z16" s="321"/>
      <c r="AA16" s="302"/>
      <c r="AB16" s="269" t="s">
        <v>19</v>
      </c>
      <c r="AC16" s="317">
        <v>0</v>
      </c>
      <c r="AD16" s="317" t="s">
        <v>252</v>
      </c>
      <c r="AE16" s="317">
        <v>1000000</v>
      </c>
      <c r="AF16" s="317">
        <v>999999</v>
      </c>
      <c r="AG16" s="317" t="s">
        <v>252</v>
      </c>
      <c r="AH16" s="317" t="s">
        <v>252</v>
      </c>
      <c r="AI16" s="317" t="s">
        <v>252</v>
      </c>
      <c r="AJ16" s="317" t="s">
        <v>252</v>
      </c>
      <c r="AK16" s="57"/>
      <c r="AL16" s="302"/>
      <c r="AM16" s="57"/>
      <c r="AN16" s="293"/>
    </row>
    <row r="17" spans="1:40" ht="102" x14ac:dyDescent="0.2">
      <c r="A17" s="322" t="s">
        <v>762</v>
      </c>
      <c r="B17" s="217" t="str">
        <f t="shared" si="0"/>
        <v>Indicatore 90 - CRSYS - PRESENZA DI INFO</v>
      </c>
      <c r="C17" s="218">
        <v>90</v>
      </c>
      <c r="D17" s="47" t="s">
        <v>655</v>
      </c>
      <c r="E17" s="79" t="s">
        <v>65</v>
      </c>
      <c r="F17" s="21" t="s">
        <v>96</v>
      </c>
      <c r="G17" s="219" t="s">
        <v>103</v>
      </c>
      <c r="H17" s="59" t="s">
        <v>674</v>
      </c>
      <c r="I17" s="54"/>
      <c r="J17" s="26"/>
      <c r="K17" s="204" t="s">
        <v>50</v>
      </c>
      <c r="L17" s="47" t="s">
        <v>106</v>
      </c>
      <c r="M17" s="82" t="s">
        <v>541</v>
      </c>
      <c r="N17" s="309" t="s">
        <v>384</v>
      </c>
      <c r="O17" s="55" t="s">
        <v>801</v>
      </c>
      <c r="P17" s="55" t="s">
        <v>895</v>
      </c>
      <c r="Q17" s="6">
        <v>3</v>
      </c>
      <c r="R17" s="6" t="s">
        <v>10</v>
      </c>
      <c r="S17" s="6"/>
      <c r="T17" s="6"/>
      <c r="U17" s="6"/>
      <c r="V17" s="6"/>
      <c r="W17" s="6"/>
      <c r="X17" s="6"/>
      <c r="Y17" s="36" t="s">
        <v>4</v>
      </c>
      <c r="Z17" s="55"/>
      <c r="AA17" s="302"/>
      <c r="AB17" s="303"/>
      <c r="AC17" s="303"/>
      <c r="AD17" s="303"/>
      <c r="AE17" s="303"/>
      <c r="AF17" s="303"/>
      <c r="AG17" s="303"/>
      <c r="AH17" s="303"/>
      <c r="AI17" s="303"/>
      <c r="AJ17" s="303"/>
      <c r="AK17" s="73"/>
      <c r="AL17" s="310"/>
      <c r="AM17" s="310"/>
      <c r="AN17" s="311"/>
    </row>
    <row r="18" spans="1:40" s="2" customFormat="1" ht="76.5" x14ac:dyDescent="0.2">
      <c r="A18" s="323" t="s">
        <v>762</v>
      </c>
      <c r="B18" s="217" t="str">
        <f t="shared" si="0"/>
        <v>Indicatore 91 - CRSYS_TUA</v>
      </c>
      <c r="C18" s="218">
        <f>1+C17</f>
        <v>91</v>
      </c>
      <c r="D18" s="47" t="s">
        <v>535</v>
      </c>
      <c r="E18" s="79" t="s">
        <v>65</v>
      </c>
      <c r="F18" s="21" t="s">
        <v>96</v>
      </c>
      <c r="G18" s="276" t="s">
        <v>537</v>
      </c>
      <c r="H18" s="59" t="s">
        <v>737</v>
      </c>
      <c r="I18" s="54" t="s">
        <v>538</v>
      </c>
      <c r="J18" s="26" t="s">
        <v>539</v>
      </c>
      <c r="K18" s="204" t="s">
        <v>528</v>
      </c>
      <c r="L18" s="47" t="s">
        <v>106</v>
      </c>
      <c r="M18" s="82" t="s">
        <v>541</v>
      </c>
      <c r="N18" s="324" t="s">
        <v>542</v>
      </c>
      <c r="O18" s="221" t="s">
        <v>543</v>
      </c>
      <c r="P18" s="391" t="s">
        <v>891</v>
      </c>
      <c r="Q18" s="6">
        <v>2</v>
      </c>
      <c r="R18" s="6"/>
      <c r="S18" s="6"/>
      <c r="T18" s="6"/>
      <c r="U18" s="6"/>
      <c r="V18" s="6"/>
      <c r="W18" s="6"/>
      <c r="X18" s="6"/>
      <c r="Y18" s="36" t="s">
        <v>10</v>
      </c>
      <c r="Z18" s="57"/>
      <c r="AA18" s="312" t="s">
        <v>545</v>
      </c>
      <c r="AB18" s="325" t="s">
        <v>19</v>
      </c>
      <c r="AC18" s="325">
        <v>0</v>
      </c>
      <c r="AD18" s="325" t="s">
        <v>252</v>
      </c>
      <c r="AE18" s="302">
        <v>1000000</v>
      </c>
      <c r="AF18" s="326">
        <v>-9999999</v>
      </c>
      <c r="AG18" s="302" t="s">
        <v>252</v>
      </c>
      <c r="AH18" s="325" t="s">
        <v>252</v>
      </c>
      <c r="AI18" s="325" t="s">
        <v>252</v>
      </c>
      <c r="AJ18" s="325" t="s">
        <v>252</v>
      </c>
      <c r="AK18" s="304" t="s">
        <v>544</v>
      </c>
      <c r="AL18" s="302">
        <v>9999999</v>
      </c>
      <c r="AM18" s="305">
        <v>-1000000</v>
      </c>
      <c r="AN18" s="306">
        <v>0</v>
      </c>
    </row>
    <row r="19" spans="1:40" s="2" customFormat="1" ht="76.5" x14ac:dyDescent="0.2">
      <c r="A19" s="323" t="s">
        <v>762</v>
      </c>
      <c r="B19" s="217" t="str">
        <f t="shared" si="0"/>
        <v>Indicatore 92 - CRSYS_TUR</v>
      </c>
      <c r="C19" s="218">
        <f>1+C18</f>
        <v>92</v>
      </c>
      <c r="D19" s="47" t="s">
        <v>557</v>
      </c>
      <c r="E19" s="79" t="s">
        <v>65</v>
      </c>
      <c r="F19" s="21" t="s">
        <v>96</v>
      </c>
      <c r="G19" s="276" t="s">
        <v>25</v>
      </c>
      <c r="H19" s="59" t="s">
        <v>738</v>
      </c>
      <c r="I19" s="54" t="s">
        <v>538</v>
      </c>
      <c r="J19" s="26" t="s">
        <v>539</v>
      </c>
      <c r="K19" s="204" t="s">
        <v>528</v>
      </c>
      <c r="L19" s="47" t="s">
        <v>106</v>
      </c>
      <c r="M19" s="82" t="s">
        <v>541</v>
      </c>
      <c r="N19" s="103" t="s">
        <v>558</v>
      </c>
      <c r="O19" s="221" t="s">
        <v>559</v>
      </c>
      <c r="P19" s="391" t="s">
        <v>891</v>
      </c>
      <c r="Q19" s="6">
        <v>2</v>
      </c>
      <c r="R19" s="6"/>
      <c r="S19" s="6"/>
      <c r="T19" s="6"/>
      <c r="U19" s="6"/>
      <c r="V19" s="6"/>
      <c r="W19" s="6"/>
      <c r="X19" s="6"/>
      <c r="Y19" s="36" t="s">
        <v>10</v>
      </c>
      <c r="Z19" s="57"/>
      <c r="AA19" s="312" t="s">
        <v>545</v>
      </c>
      <c r="AB19" s="325" t="s">
        <v>19</v>
      </c>
      <c r="AC19" s="325">
        <v>0</v>
      </c>
      <c r="AD19" s="325" t="s">
        <v>252</v>
      </c>
      <c r="AE19" s="302">
        <v>1000000</v>
      </c>
      <c r="AF19" s="326">
        <v>-9999999</v>
      </c>
      <c r="AG19" s="302" t="s">
        <v>252</v>
      </c>
      <c r="AH19" s="325" t="s">
        <v>252</v>
      </c>
      <c r="AI19" s="325" t="s">
        <v>252</v>
      </c>
      <c r="AJ19" s="325" t="s">
        <v>252</v>
      </c>
      <c r="AK19" s="304" t="s">
        <v>544</v>
      </c>
      <c r="AL19" s="302">
        <v>9999999</v>
      </c>
      <c r="AM19" s="305">
        <v>-1000000</v>
      </c>
      <c r="AN19" s="306">
        <v>0</v>
      </c>
    </row>
    <row r="20" spans="1:40" s="2" customFormat="1" ht="76.5" x14ac:dyDescent="0.2">
      <c r="A20" s="313" t="s">
        <v>762</v>
      </c>
      <c r="B20" s="217" t="str">
        <f t="shared" si="0"/>
        <v>Indicatore 93 - CRSYS_TUS</v>
      </c>
      <c r="C20" s="218">
        <f>1+C19</f>
        <v>93</v>
      </c>
      <c r="D20" s="47" t="s">
        <v>560</v>
      </c>
      <c r="E20" s="79" t="s">
        <v>65</v>
      </c>
      <c r="F20" s="21" t="s">
        <v>96</v>
      </c>
      <c r="G20" s="276" t="s">
        <v>26</v>
      </c>
      <c r="H20" s="59" t="s">
        <v>739</v>
      </c>
      <c r="I20" s="54" t="s">
        <v>538</v>
      </c>
      <c r="J20" s="26" t="s">
        <v>539</v>
      </c>
      <c r="K20" s="204" t="s">
        <v>528</v>
      </c>
      <c r="L20" s="47" t="s">
        <v>106</v>
      </c>
      <c r="M20" s="82" t="s">
        <v>541</v>
      </c>
      <c r="N20" s="103" t="s">
        <v>561</v>
      </c>
      <c r="O20" s="221" t="s">
        <v>562</v>
      </c>
      <c r="P20" s="391" t="s">
        <v>891</v>
      </c>
      <c r="Q20" s="6">
        <v>2</v>
      </c>
      <c r="R20" s="6"/>
      <c r="S20" s="6"/>
      <c r="T20" s="6"/>
      <c r="U20" s="6"/>
      <c r="V20" s="6"/>
      <c r="W20" s="6"/>
      <c r="X20" s="6"/>
      <c r="Y20" s="36" t="s">
        <v>10</v>
      </c>
      <c r="Z20" s="57"/>
      <c r="AA20" s="312" t="s">
        <v>545</v>
      </c>
      <c r="AB20" s="325" t="s">
        <v>19</v>
      </c>
      <c r="AC20" s="325">
        <v>0</v>
      </c>
      <c r="AD20" s="325" t="s">
        <v>252</v>
      </c>
      <c r="AE20" s="302">
        <v>1000000</v>
      </c>
      <c r="AF20" s="326">
        <v>-9999999</v>
      </c>
      <c r="AG20" s="302" t="s">
        <v>252</v>
      </c>
      <c r="AH20" s="325" t="s">
        <v>252</v>
      </c>
      <c r="AI20" s="325" t="s">
        <v>252</v>
      </c>
      <c r="AJ20" s="325" t="s">
        <v>252</v>
      </c>
      <c r="AK20" s="304" t="s">
        <v>544</v>
      </c>
      <c r="AL20" s="302">
        <v>9999999</v>
      </c>
      <c r="AM20" s="305">
        <v>-1000000</v>
      </c>
      <c r="AN20" s="306">
        <v>0</v>
      </c>
    </row>
    <row r="21" spans="1:40" s="2" customFormat="1" ht="51" x14ac:dyDescent="0.2">
      <c r="A21" s="313" t="s">
        <v>762</v>
      </c>
      <c r="B21" s="217" t="str">
        <f t="shared" si="0"/>
        <v>Indicatore 94 - CRSYS_UCFBT</v>
      </c>
      <c r="C21" s="218">
        <f>1+C20</f>
        <v>94</v>
      </c>
      <c r="D21" s="47" t="s">
        <v>563</v>
      </c>
      <c r="E21" s="79" t="s">
        <v>65</v>
      </c>
      <c r="F21" s="21" t="s">
        <v>96</v>
      </c>
      <c r="G21" s="276" t="s">
        <v>553</v>
      </c>
      <c r="H21" s="59" t="s">
        <v>740</v>
      </c>
      <c r="I21" s="54" t="s">
        <v>564</v>
      </c>
      <c r="J21" s="26" t="s">
        <v>555</v>
      </c>
      <c r="K21" s="204" t="s">
        <v>528</v>
      </c>
      <c r="L21" s="47" t="s">
        <v>106</v>
      </c>
      <c r="M21" s="82" t="s">
        <v>541</v>
      </c>
      <c r="N21" s="103" t="s">
        <v>565</v>
      </c>
      <c r="O21" s="221" t="s">
        <v>566</v>
      </c>
      <c r="P21" s="391" t="s">
        <v>891</v>
      </c>
      <c r="Q21" s="6">
        <v>2</v>
      </c>
      <c r="R21" s="6"/>
      <c r="S21" s="6"/>
      <c r="T21" s="6"/>
      <c r="U21" s="6"/>
      <c r="V21" s="6"/>
      <c r="W21" s="6"/>
      <c r="X21" s="6"/>
      <c r="Y21" s="36" t="s">
        <v>10</v>
      </c>
      <c r="Z21" s="315"/>
      <c r="AA21" s="312" t="s">
        <v>545</v>
      </c>
      <c r="AB21" s="325" t="s">
        <v>19</v>
      </c>
      <c r="AC21" s="325">
        <v>0</v>
      </c>
      <c r="AD21" s="325" t="s">
        <v>252</v>
      </c>
      <c r="AE21" s="302">
        <v>1000000</v>
      </c>
      <c r="AF21" s="326">
        <v>-9999999</v>
      </c>
      <c r="AG21" s="302" t="s">
        <v>252</v>
      </c>
      <c r="AH21" s="325" t="s">
        <v>252</v>
      </c>
      <c r="AI21" s="325" t="s">
        <v>252</v>
      </c>
      <c r="AJ21" s="325" t="s">
        <v>252</v>
      </c>
      <c r="AK21" s="304" t="s">
        <v>544</v>
      </c>
      <c r="AL21" s="302">
        <v>9999999</v>
      </c>
      <c r="AM21" s="305">
        <v>-1000000</v>
      </c>
      <c r="AN21" s="306">
        <v>0</v>
      </c>
    </row>
    <row r="22" spans="1:40" s="329" customFormat="1" ht="140.25" x14ac:dyDescent="0.2">
      <c r="A22" s="308" t="s">
        <v>361</v>
      </c>
      <c r="B22" s="217" t="str">
        <f t="shared" si="0"/>
        <v>Indicatore 150 - SCONF_NON_AUTOR_1G</v>
      </c>
      <c r="C22" s="218">
        <v>150</v>
      </c>
      <c r="D22" s="47" t="s">
        <v>656</v>
      </c>
      <c r="E22" s="79" t="s">
        <v>65</v>
      </c>
      <c r="F22" s="21" t="s">
        <v>39</v>
      </c>
      <c r="G22" s="219" t="s">
        <v>103</v>
      </c>
      <c r="H22" s="59" t="s">
        <v>458</v>
      </c>
      <c r="I22" s="54"/>
      <c r="J22" s="26"/>
      <c r="K22" s="204" t="s">
        <v>50</v>
      </c>
      <c r="L22" s="47" t="s">
        <v>329</v>
      </c>
      <c r="M22" s="206" t="s">
        <v>667</v>
      </c>
      <c r="N22" s="101" t="s">
        <v>457</v>
      </c>
      <c r="O22" s="192" t="s">
        <v>456</v>
      </c>
      <c r="P22" s="410" t="s">
        <v>529</v>
      </c>
      <c r="Q22" s="6" t="s">
        <v>837</v>
      </c>
      <c r="R22" s="6" t="s">
        <v>10</v>
      </c>
      <c r="S22" s="6"/>
      <c r="T22" s="6"/>
      <c r="U22" s="6"/>
      <c r="V22" s="6"/>
      <c r="W22" s="6"/>
      <c r="X22" s="6"/>
      <c r="Y22" s="36"/>
      <c r="Z22" s="77" t="s">
        <v>360</v>
      </c>
      <c r="AA22" s="327"/>
      <c r="AB22" s="75" t="s">
        <v>28</v>
      </c>
      <c r="AC22" s="75" t="s">
        <v>28</v>
      </c>
      <c r="AD22" s="75" t="s">
        <v>28</v>
      </c>
      <c r="AE22" s="75" t="s">
        <v>28</v>
      </c>
      <c r="AF22" s="75" t="s">
        <v>28</v>
      </c>
      <c r="AG22" s="75" t="s">
        <v>28</v>
      </c>
      <c r="AH22" s="75" t="s">
        <v>28</v>
      </c>
      <c r="AI22" s="75" t="s">
        <v>28</v>
      </c>
      <c r="AJ22" s="75" t="s">
        <v>28</v>
      </c>
      <c r="AK22" s="75"/>
      <c r="AL22" s="328"/>
      <c r="AM22" s="328"/>
      <c r="AN22" s="328"/>
    </row>
    <row r="23" spans="1:40" s="329" customFormat="1" ht="89.25" x14ac:dyDescent="0.2">
      <c r="A23" s="308" t="s">
        <v>361</v>
      </c>
      <c r="B23" s="217" t="str">
        <f t="shared" si="0"/>
        <v>Indicatore 151 - SCONF_NON_AUTOR_90G</v>
      </c>
      <c r="C23" s="218">
        <v>151</v>
      </c>
      <c r="D23" s="47" t="s">
        <v>657</v>
      </c>
      <c r="E23" s="79" t="s">
        <v>65</v>
      </c>
      <c r="F23" s="21" t="s">
        <v>39</v>
      </c>
      <c r="G23" s="219" t="s">
        <v>103</v>
      </c>
      <c r="H23" s="59" t="s">
        <v>459</v>
      </c>
      <c r="I23" s="54"/>
      <c r="J23" s="26"/>
      <c r="K23" s="204" t="s">
        <v>50</v>
      </c>
      <c r="L23" s="47" t="s">
        <v>329</v>
      </c>
      <c r="M23" s="397" t="s">
        <v>666</v>
      </c>
      <c r="N23" s="101" t="s">
        <v>455</v>
      </c>
      <c r="O23" s="192" t="s">
        <v>518</v>
      </c>
      <c r="P23" s="410" t="s">
        <v>529</v>
      </c>
      <c r="Q23" s="6" t="s">
        <v>837</v>
      </c>
      <c r="R23" s="6" t="s">
        <v>10</v>
      </c>
      <c r="S23" s="6"/>
      <c r="T23" s="6"/>
      <c r="U23" s="6"/>
      <c r="V23" s="6"/>
      <c r="W23" s="6"/>
      <c r="X23" s="6"/>
      <c r="Y23" s="36"/>
      <c r="Z23" s="77"/>
      <c r="AA23" s="327"/>
      <c r="AB23" s="75" t="s">
        <v>28</v>
      </c>
      <c r="AC23" s="75" t="s">
        <v>28</v>
      </c>
      <c r="AD23" s="75" t="s">
        <v>28</v>
      </c>
      <c r="AE23" s="75" t="s">
        <v>28</v>
      </c>
      <c r="AF23" s="75" t="s">
        <v>28</v>
      </c>
      <c r="AG23" s="75" t="s">
        <v>28</v>
      </c>
      <c r="AH23" s="75" t="s">
        <v>28</v>
      </c>
      <c r="AI23" s="75" t="s">
        <v>28</v>
      </c>
      <c r="AJ23" s="75" t="s">
        <v>28</v>
      </c>
      <c r="AK23" s="75"/>
      <c r="AL23" s="328"/>
      <c r="AM23" s="328"/>
      <c r="AN23" s="328"/>
    </row>
    <row r="24" spans="1:40" s="2" customFormat="1" ht="25.5" x14ac:dyDescent="0.2">
      <c r="A24" s="330" t="s">
        <v>567</v>
      </c>
      <c r="B24" s="217" t="str">
        <f>CONCATENATE("Indicatore ",C24," - ",D24)</f>
        <v>Indicatore 162 - NPAF_ANT_ACC_60G_L1M</v>
      </c>
      <c r="C24" s="218">
        <v>162</v>
      </c>
      <c r="D24" s="47" t="s">
        <v>568</v>
      </c>
      <c r="E24" s="79" t="s">
        <v>65</v>
      </c>
      <c r="F24" s="21" t="s">
        <v>547</v>
      </c>
      <c r="G24" s="219" t="s">
        <v>103</v>
      </c>
      <c r="H24" s="59" t="s">
        <v>679</v>
      </c>
      <c r="I24" s="54" t="s">
        <v>570</v>
      </c>
      <c r="J24" s="26" t="s">
        <v>571</v>
      </c>
      <c r="K24" s="275" t="s">
        <v>528</v>
      </c>
      <c r="L24" s="47" t="s">
        <v>106</v>
      </c>
      <c r="M24" s="37" t="s">
        <v>567</v>
      </c>
      <c r="N24" s="37" t="s">
        <v>741</v>
      </c>
      <c r="O24" s="314" t="s">
        <v>572</v>
      </c>
      <c r="P24" s="393" t="s">
        <v>878</v>
      </c>
      <c r="Q24" s="6">
        <v>2</v>
      </c>
      <c r="R24" s="6"/>
      <c r="S24" s="6"/>
      <c r="T24" s="6"/>
      <c r="U24" s="6"/>
      <c r="V24" s="6"/>
      <c r="W24" s="6"/>
      <c r="X24" s="6"/>
      <c r="Y24" s="36" t="s">
        <v>10</v>
      </c>
      <c r="Z24" s="315"/>
      <c r="AA24" s="302" t="s">
        <v>573</v>
      </c>
      <c r="AB24" s="291" t="s">
        <v>19</v>
      </c>
      <c r="AC24" s="291" t="s">
        <v>19</v>
      </c>
      <c r="AD24" s="291" t="s">
        <v>19</v>
      </c>
      <c r="AE24" s="302">
        <v>1000000</v>
      </c>
      <c r="AF24" s="293">
        <v>0</v>
      </c>
      <c r="AG24" s="302">
        <v>1000000</v>
      </c>
      <c r="AH24" s="291" t="s">
        <v>19</v>
      </c>
      <c r="AI24" s="291" t="s">
        <v>19</v>
      </c>
      <c r="AJ24" s="291" t="s">
        <v>19</v>
      </c>
      <c r="AK24" s="57" t="s">
        <v>544</v>
      </c>
      <c r="AL24" s="302" t="s">
        <v>544</v>
      </c>
      <c r="AM24" s="57">
        <v>9999999</v>
      </c>
      <c r="AN24" s="293">
        <v>0</v>
      </c>
    </row>
    <row r="25" spans="1:40" s="2" customFormat="1" ht="25.5" x14ac:dyDescent="0.2">
      <c r="A25" s="330" t="s">
        <v>567</v>
      </c>
      <c r="B25" s="217" t="str">
        <f t="shared" si="0"/>
        <v xml:space="preserve">Indicatore 163 - NPAF_MAX_GG_L1M </v>
      </c>
      <c r="C25" s="218">
        <f t="shared" ref="C25:C33" si="1">+C24+1</f>
        <v>163</v>
      </c>
      <c r="D25" s="47" t="s">
        <v>574</v>
      </c>
      <c r="E25" s="79" t="s">
        <v>65</v>
      </c>
      <c r="F25" s="21" t="s">
        <v>547</v>
      </c>
      <c r="G25" s="276" t="s">
        <v>685</v>
      </c>
      <c r="H25" s="59" t="s">
        <v>680</v>
      </c>
      <c r="I25" s="54" t="s">
        <v>575</v>
      </c>
      <c r="J25" s="26" t="s">
        <v>28</v>
      </c>
      <c r="K25" s="204" t="s">
        <v>576</v>
      </c>
      <c r="L25" s="47" t="s">
        <v>106</v>
      </c>
      <c r="M25" s="37" t="s">
        <v>567</v>
      </c>
      <c r="N25" s="309" t="s">
        <v>742</v>
      </c>
      <c r="O25" s="252" t="s">
        <v>577</v>
      </c>
      <c r="P25" s="104" t="s">
        <v>857</v>
      </c>
      <c r="Q25" s="6">
        <v>1</v>
      </c>
      <c r="R25" s="6" t="s">
        <v>10</v>
      </c>
      <c r="S25" s="6"/>
      <c r="T25" s="6"/>
      <c r="U25" s="6"/>
      <c r="V25" s="6"/>
      <c r="W25" s="6"/>
      <c r="X25" s="6"/>
      <c r="Y25" s="36" t="s">
        <v>4</v>
      </c>
      <c r="Z25" s="57" t="s">
        <v>578</v>
      </c>
      <c r="AA25" s="302" t="s">
        <v>573</v>
      </c>
      <c r="AB25" s="278" t="s">
        <v>28</v>
      </c>
      <c r="AC25" s="278" t="s">
        <v>28</v>
      </c>
      <c r="AD25" s="278" t="s">
        <v>28</v>
      </c>
      <c r="AE25" s="311" t="s">
        <v>28</v>
      </c>
      <c r="AF25" s="311" t="s">
        <v>28</v>
      </c>
      <c r="AG25" s="311" t="s">
        <v>28</v>
      </c>
      <c r="AH25" s="278" t="s">
        <v>28</v>
      </c>
      <c r="AI25" s="278" t="s">
        <v>28</v>
      </c>
      <c r="AJ25" s="278" t="s">
        <v>28</v>
      </c>
      <c r="AK25" s="73" t="s">
        <v>28</v>
      </c>
      <c r="AL25" s="310" t="s">
        <v>28</v>
      </c>
      <c r="AM25" s="310" t="s">
        <v>28</v>
      </c>
      <c r="AN25" s="311" t="s">
        <v>28</v>
      </c>
    </row>
    <row r="26" spans="1:40" s="2" customFormat="1" ht="25.5" x14ac:dyDescent="0.2">
      <c r="A26" s="330" t="s">
        <v>579</v>
      </c>
      <c r="B26" s="217" t="str">
        <f t="shared" si="0"/>
        <v>Indicatore 164 - ANTEXP_SCAD_ACC_30G_L1M</v>
      </c>
      <c r="C26" s="218">
        <f t="shared" si="1"/>
        <v>164</v>
      </c>
      <c r="D26" s="47" t="s">
        <v>580</v>
      </c>
      <c r="E26" s="79" t="s">
        <v>65</v>
      </c>
      <c r="F26" s="21" t="s">
        <v>659</v>
      </c>
      <c r="G26" s="276" t="s">
        <v>581</v>
      </c>
      <c r="H26" s="59" t="s">
        <v>675</v>
      </c>
      <c r="I26" s="54" t="s">
        <v>582</v>
      </c>
      <c r="J26" s="26" t="s">
        <v>571</v>
      </c>
      <c r="K26" s="204" t="s">
        <v>528</v>
      </c>
      <c r="L26" s="47" t="s">
        <v>106</v>
      </c>
      <c r="M26" s="37" t="s">
        <v>579</v>
      </c>
      <c r="N26" s="309" t="s">
        <v>743</v>
      </c>
      <c r="O26" s="221" t="s">
        <v>583</v>
      </c>
      <c r="P26" s="391" t="s">
        <v>879</v>
      </c>
      <c r="Q26" s="6">
        <v>2</v>
      </c>
      <c r="R26" s="6"/>
      <c r="S26" s="6"/>
      <c r="T26" s="6"/>
      <c r="U26" s="6"/>
      <c r="V26" s="6"/>
      <c r="W26" s="6"/>
      <c r="X26" s="6"/>
      <c r="Y26" s="36" t="s">
        <v>10</v>
      </c>
      <c r="Z26" s="315"/>
      <c r="AA26" s="302" t="s">
        <v>584</v>
      </c>
      <c r="AB26" s="291" t="s">
        <v>19</v>
      </c>
      <c r="AC26" s="291" t="s">
        <v>19</v>
      </c>
      <c r="AD26" s="291" t="s">
        <v>19</v>
      </c>
      <c r="AE26" s="302">
        <v>1000000</v>
      </c>
      <c r="AF26" s="293">
        <v>0</v>
      </c>
      <c r="AG26" s="302">
        <v>1000000</v>
      </c>
      <c r="AH26" s="291" t="s">
        <v>19</v>
      </c>
      <c r="AI26" s="291" t="s">
        <v>19</v>
      </c>
      <c r="AJ26" s="291" t="s">
        <v>19</v>
      </c>
      <c r="AK26" s="57" t="s">
        <v>544</v>
      </c>
      <c r="AL26" s="302" t="s">
        <v>544</v>
      </c>
      <c r="AM26" s="57">
        <v>9999999</v>
      </c>
      <c r="AN26" s="293">
        <v>0</v>
      </c>
    </row>
    <row r="27" spans="1:40" s="2" customFormat="1" ht="25.5" x14ac:dyDescent="0.2">
      <c r="A27" s="330" t="s">
        <v>579</v>
      </c>
      <c r="B27" s="217" t="str">
        <f t="shared" si="0"/>
        <v>Indicatore 165 - ANTEXP_MAX_GG_L1M</v>
      </c>
      <c r="C27" s="218">
        <f t="shared" si="1"/>
        <v>165</v>
      </c>
      <c r="D27" s="47" t="s">
        <v>585</v>
      </c>
      <c r="E27" s="79" t="s">
        <v>65</v>
      </c>
      <c r="F27" s="21" t="s">
        <v>659</v>
      </c>
      <c r="G27" s="276" t="s">
        <v>586</v>
      </c>
      <c r="H27" s="59" t="s">
        <v>676</v>
      </c>
      <c r="I27" s="54" t="s">
        <v>587</v>
      </c>
      <c r="J27" s="26" t="s">
        <v>28</v>
      </c>
      <c r="K27" s="204" t="s">
        <v>576</v>
      </c>
      <c r="L27" s="47" t="s">
        <v>106</v>
      </c>
      <c r="M27" s="37" t="s">
        <v>579</v>
      </c>
      <c r="N27" s="309" t="s">
        <v>744</v>
      </c>
      <c r="O27" s="252" t="s">
        <v>588</v>
      </c>
      <c r="P27" s="104" t="s">
        <v>860</v>
      </c>
      <c r="Q27" s="6">
        <v>1</v>
      </c>
      <c r="R27" s="6" t="s">
        <v>10</v>
      </c>
      <c r="S27" s="6"/>
      <c r="T27" s="6"/>
      <c r="U27" s="6"/>
      <c r="V27" s="6"/>
      <c r="W27" s="6"/>
      <c r="X27" s="6"/>
      <c r="Y27" s="36" t="s">
        <v>4</v>
      </c>
      <c r="Z27" s="57" t="s">
        <v>578</v>
      </c>
      <c r="AA27" s="302" t="s">
        <v>584</v>
      </c>
      <c r="AB27" s="278" t="s">
        <v>28</v>
      </c>
      <c r="AC27" s="278" t="s">
        <v>28</v>
      </c>
      <c r="AD27" s="278" t="s">
        <v>28</v>
      </c>
      <c r="AE27" s="311" t="s">
        <v>28</v>
      </c>
      <c r="AF27" s="311" t="s">
        <v>28</v>
      </c>
      <c r="AG27" s="311" t="s">
        <v>28</v>
      </c>
      <c r="AH27" s="278" t="s">
        <v>28</v>
      </c>
      <c r="AI27" s="278" t="s">
        <v>28</v>
      </c>
      <c r="AJ27" s="278" t="s">
        <v>28</v>
      </c>
      <c r="AK27" s="73" t="s">
        <v>28</v>
      </c>
      <c r="AL27" s="310" t="s">
        <v>28</v>
      </c>
      <c r="AM27" s="310" t="s">
        <v>28</v>
      </c>
      <c r="AN27" s="311" t="s">
        <v>28</v>
      </c>
    </row>
    <row r="28" spans="1:40" s="2" customFormat="1" ht="25.5" x14ac:dyDescent="0.2">
      <c r="A28" s="330" t="s">
        <v>579</v>
      </c>
      <c r="B28" s="217" t="str">
        <f t="shared" si="0"/>
        <v>Indicatore 166 - FINIMP_SCAD_ACC_30G_L1M</v>
      </c>
      <c r="C28" s="218">
        <f t="shared" si="1"/>
        <v>166</v>
      </c>
      <c r="D28" s="47" t="s">
        <v>589</v>
      </c>
      <c r="E28" s="79" t="s">
        <v>65</v>
      </c>
      <c r="F28" s="21" t="s">
        <v>660</v>
      </c>
      <c r="G28" s="276" t="s">
        <v>590</v>
      </c>
      <c r="H28" s="59" t="s">
        <v>677</v>
      </c>
      <c r="I28" s="54" t="s">
        <v>582</v>
      </c>
      <c r="J28" s="26" t="s">
        <v>571</v>
      </c>
      <c r="K28" s="204" t="s">
        <v>528</v>
      </c>
      <c r="L28" s="47" t="s">
        <v>106</v>
      </c>
      <c r="M28" s="37" t="s">
        <v>579</v>
      </c>
      <c r="N28" s="309" t="s">
        <v>745</v>
      </c>
      <c r="O28" s="221" t="s">
        <v>591</v>
      </c>
      <c r="P28" s="391" t="s">
        <v>880</v>
      </c>
      <c r="Q28" s="6">
        <v>2</v>
      </c>
      <c r="R28" s="6"/>
      <c r="S28" s="6"/>
      <c r="T28" s="6"/>
      <c r="U28" s="6"/>
      <c r="V28" s="6"/>
      <c r="W28" s="6"/>
      <c r="X28" s="6"/>
      <c r="Y28" s="36" t="s">
        <v>10</v>
      </c>
      <c r="Z28" s="315"/>
      <c r="AA28" s="302" t="s">
        <v>584</v>
      </c>
      <c r="AB28" s="291" t="s">
        <v>19</v>
      </c>
      <c r="AC28" s="291" t="s">
        <v>19</v>
      </c>
      <c r="AD28" s="291" t="s">
        <v>19</v>
      </c>
      <c r="AE28" s="302">
        <v>1000000</v>
      </c>
      <c r="AF28" s="293">
        <v>0</v>
      </c>
      <c r="AG28" s="302">
        <v>1000000</v>
      </c>
      <c r="AH28" s="291" t="s">
        <v>19</v>
      </c>
      <c r="AI28" s="291" t="s">
        <v>19</v>
      </c>
      <c r="AJ28" s="291" t="s">
        <v>19</v>
      </c>
      <c r="AK28" s="57" t="s">
        <v>544</v>
      </c>
      <c r="AL28" s="302" t="s">
        <v>544</v>
      </c>
      <c r="AM28" s="57">
        <v>9999999</v>
      </c>
      <c r="AN28" s="293">
        <v>0</v>
      </c>
    </row>
    <row r="29" spans="1:40" s="2" customFormat="1" ht="25.5" x14ac:dyDescent="0.2">
      <c r="A29" s="330" t="s">
        <v>579</v>
      </c>
      <c r="B29" s="217" t="str">
        <f t="shared" si="0"/>
        <v>Indicatore 167 - FINIMP_MAX_GG_L1M</v>
      </c>
      <c r="C29" s="218">
        <f t="shared" si="1"/>
        <v>167</v>
      </c>
      <c r="D29" s="47" t="s">
        <v>592</v>
      </c>
      <c r="E29" s="79" t="s">
        <v>65</v>
      </c>
      <c r="F29" s="21" t="s">
        <v>660</v>
      </c>
      <c r="G29" s="276" t="s">
        <v>593</v>
      </c>
      <c r="H29" s="59" t="s">
        <v>678</v>
      </c>
      <c r="I29" s="54" t="s">
        <v>587</v>
      </c>
      <c r="J29" s="26" t="s">
        <v>28</v>
      </c>
      <c r="K29" s="204" t="s">
        <v>576</v>
      </c>
      <c r="L29" s="47" t="s">
        <v>106</v>
      </c>
      <c r="M29" s="37" t="s">
        <v>579</v>
      </c>
      <c r="N29" s="309" t="s">
        <v>746</v>
      </c>
      <c r="O29" s="252" t="s">
        <v>594</v>
      </c>
      <c r="P29" s="104" t="s">
        <v>859</v>
      </c>
      <c r="Q29" s="6">
        <v>1</v>
      </c>
      <c r="R29" s="6" t="s">
        <v>10</v>
      </c>
      <c r="S29" s="6"/>
      <c r="T29" s="6"/>
      <c r="U29" s="6"/>
      <c r="V29" s="6"/>
      <c r="W29" s="6"/>
      <c r="X29" s="6"/>
      <c r="Y29" s="36" t="s">
        <v>4</v>
      </c>
      <c r="Z29" s="57" t="s">
        <v>578</v>
      </c>
      <c r="AA29" s="302" t="s">
        <v>584</v>
      </c>
      <c r="AB29" s="278" t="s">
        <v>28</v>
      </c>
      <c r="AC29" s="278" t="s">
        <v>28</v>
      </c>
      <c r="AD29" s="278" t="s">
        <v>28</v>
      </c>
      <c r="AE29" s="311" t="s">
        <v>28</v>
      </c>
      <c r="AF29" s="311" t="s">
        <v>28</v>
      </c>
      <c r="AG29" s="311" t="s">
        <v>28</v>
      </c>
      <c r="AH29" s="278" t="s">
        <v>28</v>
      </c>
      <c r="AI29" s="278" t="s">
        <v>28</v>
      </c>
      <c r="AJ29" s="278" t="s">
        <v>28</v>
      </c>
      <c r="AK29" s="73" t="s">
        <v>28</v>
      </c>
      <c r="AL29" s="310" t="s">
        <v>28</v>
      </c>
      <c r="AM29" s="310" t="s">
        <v>28</v>
      </c>
      <c r="AN29" s="311" t="s">
        <v>28</v>
      </c>
    </row>
    <row r="30" spans="1:40" s="2" customFormat="1" ht="25.5" x14ac:dyDescent="0.2">
      <c r="A30" s="330" t="s">
        <v>362</v>
      </c>
      <c r="B30" s="217" t="str">
        <f t="shared" si="0"/>
        <v>Indicatore 168 - EFINS_INSOL_SCAD_TPREC</v>
      </c>
      <c r="C30" s="218">
        <f t="shared" si="1"/>
        <v>168</v>
      </c>
      <c r="D30" s="47" t="s">
        <v>595</v>
      </c>
      <c r="E30" s="79" t="s">
        <v>65</v>
      </c>
      <c r="F30" s="21" t="s">
        <v>536</v>
      </c>
      <c r="G30" s="219" t="s">
        <v>103</v>
      </c>
      <c r="H30" s="59" t="s">
        <v>681</v>
      </c>
      <c r="I30" s="54" t="s">
        <v>596</v>
      </c>
      <c r="J30" s="26" t="s">
        <v>597</v>
      </c>
      <c r="K30" s="275" t="s">
        <v>528</v>
      </c>
      <c r="L30" s="47" t="s">
        <v>106</v>
      </c>
      <c r="M30" s="37" t="s">
        <v>362</v>
      </c>
      <c r="N30" s="309" t="s">
        <v>747</v>
      </c>
      <c r="O30" s="221" t="s">
        <v>363</v>
      </c>
      <c r="P30" s="77" t="s">
        <v>858</v>
      </c>
      <c r="Q30" s="6">
        <v>2</v>
      </c>
      <c r="R30" s="6" t="s">
        <v>10</v>
      </c>
      <c r="S30" s="6"/>
      <c r="T30" s="6"/>
      <c r="U30" s="6"/>
      <c r="V30" s="6"/>
      <c r="W30" s="6"/>
      <c r="X30" s="6"/>
      <c r="Y30" s="36" t="s">
        <v>4</v>
      </c>
      <c r="Z30" s="396"/>
      <c r="AA30" s="331" t="s">
        <v>598</v>
      </c>
      <c r="AB30" s="296" t="s">
        <v>19</v>
      </c>
      <c r="AC30" s="296" t="s">
        <v>19</v>
      </c>
      <c r="AD30" s="296" t="s">
        <v>19</v>
      </c>
      <c r="AE30" s="302">
        <v>1000000</v>
      </c>
      <c r="AF30" s="78">
        <v>0</v>
      </c>
      <c r="AG30" s="302">
        <v>1000000</v>
      </c>
      <c r="AH30" s="296" t="s">
        <v>19</v>
      </c>
      <c r="AI30" s="296" t="s">
        <v>19</v>
      </c>
      <c r="AJ30" s="296" t="s">
        <v>19</v>
      </c>
      <c r="AK30" s="78" t="s">
        <v>544</v>
      </c>
      <c r="AL30" s="57">
        <v>9999999</v>
      </c>
      <c r="AM30" s="57">
        <v>9999999</v>
      </c>
      <c r="AN30" s="293">
        <v>0</v>
      </c>
    </row>
    <row r="31" spans="1:40" s="2" customFormat="1" ht="25.5" x14ac:dyDescent="0.2">
      <c r="A31" s="330" t="s">
        <v>599</v>
      </c>
      <c r="B31" s="217" t="str">
        <f t="shared" si="0"/>
        <v xml:space="preserve">Indicatore 169 - FACT_ANT_ACC_30G_L1M </v>
      </c>
      <c r="C31" s="218">
        <f t="shared" si="1"/>
        <v>169</v>
      </c>
      <c r="D31" s="47" t="s">
        <v>600</v>
      </c>
      <c r="E31" s="79" t="s">
        <v>65</v>
      </c>
      <c r="F31" s="21" t="s">
        <v>24</v>
      </c>
      <c r="G31" s="276" t="s">
        <v>686</v>
      </c>
      <c r="H31" s="59" t="s">
        <v>682</v>
      </c>
      <c r="I31" s="54" t="s">
        <v>683</v>
      </c>
      <c r="J31" s="26" t="s">
        <v>571</v>
      </c>
      <c r="K31" s="275" t="s">
        <v>528</v>
      </c>
      <c r="L31" s="47" t="s">
        <v>106</v>
      </c>
      <c r="M31" s="37" t="s">
        <v>599</v>
      </c>
      <c r="N31" s="309" t="s">
        <v>748</v>
      </c>
      <c r="O31" s="221" t="s">
        <v>601</v>
      </c>
      <c r="P31" s="391" t="s">
        <v>891</v>
      </c>
      <c r="Q31" s="6">
        <v>2</v>
      </c>
      <c r="R31" s="6"/>
      <c r="S31" s="6"/>
      <c r="T31" s="6"/>
      <c r="U31" s="6"/>
      <c r="V31" s="6"/>
      <c r="W31" s="6"/>
      <c r="X31" s="6"/>
      <c r="Y31" s="36" t="s">
        <v>10</v>
      </c>
      <c r="Z31" s="54"/>
      <c r="AA31" s="302" t="s">
        <v>602</v>
      </c>
      <c r="AB31" s="291" t="s">
        <v>19</v>
      </c>
      <c r="AC31" s="291" t="s">
        <v>19</v>
      </c>
      <c r="AD31" s="291" t="s">
        <v>19</v>
      </c>
      <c r="AE31" s="302">
        <v>1000000</v>
      </c>
      <c r="AF31" s="293">
        <v>0</v>
      </c>
      <c r="AG31" s="302">
        <v>1000000</v>
      </c>
      <c r="AH31" s="291" t="s">
        <v>19</v>
      </c>
      <c r="AI31" s="291" t="s">
        <v>19</v>
      </c>
      <c r="AJ31" s="291" t="s">
        <v>19</v>
      </c>
      <c r="AK31" s="57" t="s">
        <v>544</v>
      </c>
      <c r="AL31" s="302" t="s">
        <v>544</v>
      </c>
      <c r="AM31" s="57">
        <v>9999999</v>
      </c>
      <c r="AN31" s="293">
        <v>0</v>
      </c>
    </row>
    <row r="32" spans="1:40" s="2" customFormat="1" ht="25.5" x14ac:dyDescent="0.2">
      <c r="A32" s="330" t="s">
        <v>599</v>
      </c>
      <c r="B32" s="217" t="str">
        <f t="shared" si="0"/>
        <v>Indicatore 170 - FACT_MAX_GG_L1M</v>
      </c>
      <c r="C32" s="218">
        <f t="shared" si="1"/>
        <v>170</v>
      </c>
      <c r="D32" s="47" t="s">
        <v>603</v>
      </c>
      <c r="E32" s="79" t="s">
        <v>65</v>
      </c>
      <c r="F32" s="21" t="s">
        <v>24</v>
      </c>
      <c r="G32" s="276" t="s">
        <v>686</v>
      </c>
      <c r="H32" s="59" t="s">
        <v>680</v>
      </c>
      <c r="I32" s="54" t="s">
        <v>684</v>
      </c>
      <c r="J32" s="26" t="s">
        <v>28</v>
      </c>
      <c r="K32" s="204" t="s">
        <v>576</v>
      </c>
      <c r="L32" s="47" t="s">
        <v>106</v>
      </c>
      <c r="M32" s="79" t="s">
        <v>599</v>
      </c>
      <c r="N32" s="309" t="s">
        <v>742</v>
      </c>
      <c r="O32" s="252" t="s">
        <v>604</v>
      </c>
      <c r="P32" s="391" t="s">
        <v>891</v>
      </c>
      <c r="Q32" s="6">
        <v>1</v>
      </c>
      <c r="R32" s="6"/>
      <c r="S32" s="6"/>
      <c r="T32" s="6"/>
      <c r="U32" s="6"/>
      <c r="V32" s="6"/>
      <c r="W32" s="6"/>
      <c r="X32" s="6"/>
      <c r="Y32" s="36" t="s">
        <v>4</v>
      </c>
      <c r="Z32" s="54" t="s">
        <v>578</v>
      </c>
      <c r="AA32" s="302" t="s">
        <v>602</v>
      </c>
      <c r="AB32" s="278" t="s">
        <v>28</v>
      </c>
      <c r="AC32" s="278" t="s">
        <v>28</v>
      </c>
      <c r="AD32" s="278" t="s">
        <v>28</v>
      </c>
      <c r="AE32" s="311" t="s">
        <v>28</v>
      </c>
      <c r="AF32" s="311" t="s">
        <v>28</v>
      </c>
      <c r="AG32" s="311" t="s">
        <v>28</v>
      </c>
      <c r="AH32" s="278" t="s">
        <v>28</v>
      </c>
      <c r="AI32" s="278" t="s">
        <v>28</v>
      </c>
      <c r="AJ32" s="278" t="s">
        <v>28</v>
      </c>
      <c r="AK32" s="73" t="s">
        <v>28</v>
      </c>
      <c r="AL32" s="310" t="s">
        <v>28</v>
      </c>
      <c r="AM32" s="310" t="s">
        <v>28</v>
      </c>
      <c r="AN32" s="311" t="s">
        <v>28</v>
      </c>
    </row>
    <row r="33" spans="1:40" s="2" customFormat="1" ht="25.5" x14ac:dyDescent="0.2">
      <c r="A33" s="330" t="s">
        <v>605</v>
      </c>
      <c r="B33" s="217" t="str">
        <f t="shared" si="0"/>
        <v>Indicatore 171 - PREAM_UTIL_ACC_L1M</v>
      </c>
      <c r="C33" s="218">
        <f t="shared" si="1"/>
        <v>171</v>
      </c>
      <c r="D33" s="47" t="s">
        <v>606</v>
      </c>
      <c r="E33" s="79" t="s">
        <v>65</v>
      </c>
      <c r="F33" s="21" t="s">
        <v>569</v>
      </c>
      <c r="G33" s="219" t="s">
        <v>103</v>
      </c>
      <c r="H33" s="59" t="s">
        <v>607</v>
      </c>
      <c r="I33" s="54" t="s">
        <v>608</v>
      </c>
      <c r="J33" s="26" t="s">
        <v>609</v>
      </c>
      <c r="K33" s="275" t="s">
        <v>528</v>
      </c>
      <c r="L33" s="47" t="s">
        <v>106</v>
      </c>
      <c r="M33" s="79" t="s">
        <v>610</v>
      </c>
      <c r="N33" s="309" t="s">
        <v>611</v>
      </c>
      <c r="O33" s="221" t="s">
        <v>612</v>
      </c>
      <c r="P33" s="77" t="s">
        <v>861</v>
      </c>
      <c r="Q33" s="6">
        <v>2</v>
      </c>
      <c r="R33" s="6" t="s">
        <v>10</v>
      </c>
      <c r="S33" s="6"/>
      <c r="T33" s="6"/>
      <c r="U33" s="6"/>
      <c r="V33" s="6"/>
      <c r="W33" s="6"/>
      <c r="X33" s="6"/>
      <c r="Y33" s="36" t="s">
        <v>10</v>
      </c>
      <c r="Z33" s="54"/>
      <c r="AA33" s="302" t="s">
        <v>613</v>
      </c>
      <c r="AB33" s="291" t="s">
        <v>19</v>
      </c>
      <c r="AC33" s="291" t="s">
        <v>19</v>
      </c>
      <c r="AD33" s="291" t="s">
        <v>19</v>
      </c>
      <c r="AE33" s="302">
        <v>1000000</v>
      </c>
      <c r="AF33" s="293">
        <v>0</v>
      </c>
      <c r="AG33" s="302">
        <v>1000000</v>
      </c>
      <c r="AH33" s="291" t="s">
        <v>19</v>
      </c>
      <c r="AI33" s="291" t="s">
        <v>19</v>
      </c>
      <c r="AJ33" s="291" t="s">
        <v>19</v>
      </c>
      <c r="AK33" s="57" t="s">
        <v>544</v>
      </c>
      <c r="AL33" s="57">
        <v>9999999</v>
      </c>
      <c r="AM33" s="57">
        <v>9999999</v>
      </c>
      <c r="AN33" s="293">
        <v>0</v>
      </c>
    </row>
  </sheetData>
  <autoFilter ref="A2:AO33"/>
  <mergeCells count="3">
    <mergeCell ref="AB1:AD1"/>
    <mergeCell ref="AE1:AG1"/>
    <mergeCell ref="AH1:AJ1"/>
  </mergeCells>
  <conditionalFormatting sqref="V1:V2 V34:V1048576">
    <cfRule type="cellIs" dxfId="74" priority="126" operator="equal">
      <formula>"OK"</formula>
    </cfRule>
    <cfRule type="cellIs" dxfId="73" priority="128" operator="equal">
      <formula>"OK"</formula>
    </cfRule>
  </conditionalFormatting>
  <conditionalFormatting sqref="R34:U1048576 R1:U2 Q16:V16 Q13 Q5:V6 AA14:AB14 R3:X33">
    <cfRule type="cellIs" dxfId="72" priority="127" operator="equal">
      <formula>"Y"</formula>
    </cfRule>
  </conditionalFormatting>
  <conditionalFormatting sqref="V13:V14">
    <cfRule type="cellIs" dxfId="71" priority="60" operator="equal">
      <formula>"Y"</formula>
    </cfRule>
  </conditionalFormatting>
  <conditionalFormatting sqref="O6:P6">
    <cfRule type="cellIs" dxfId="70" priority="45" operator="equal">
      <formula>"Y"</formula>
    </cfRule>
  </conditionalFormatting>
  <conditionalFormatting sqref="Q35:Q1048576 Q1:Q2">
    <cfRule type="cellIs" dxfId="69" priority="41" operator="equal">
      <formula>"Y"</formula>
    </cfRule>
  </conditionalFormatting>
  <conditionalFormatting sqref="Q34">
    <cfRule type="cellIs" dxfId="68" priority="40" operator="equal">
      <formula>"Y"</formula>
    </cfRule>
  </conditionalFormatting>
  <conditionalFormatting sqref="Q12">
    <cfRule type="cellIs" dxfId="67" priority="36" operator="equal">
      <formula>"Y"</formula>
    </cfRule>
  </conditionalFormatting>
  <conditionalFormatting sqref="Q15">
    <cfRule type="cellIs" dxfId="66" priority="34" operator="equal">
      <formula>"Y"</formula>
    </cfRule>
  </conditionalFormatting>
  <conditionalFormatting sqref="Q7">
    <cfRule type="cellIs" dxfId="65" priority="32" operator="equal">
      <formula>"Y"</formula>
    </cfRule>
  </conditionalFormatting>
  <conditionalFormatting sqref="R7:V7">
    <cfRule type="cellIs" dxfId="64" priority="31" operator="equal">
      <formula>"Y"</formula>
    </cfRule>
  </conditionalFormatting>
  <conditionalFormatting sqref="R22:V23">
    <cfRule type="cellIs" dxfId="63" priority="28" operator="equal">
      <formula>"Y"</formula>
    </cfRule>
  </conditionalFormatting>
  <conditionalFormatting sqref="Q22:Q23">
    <cfRule type="cellIs" dxfId="62" priority="27" operator="equal">
      <formula>"Y"</formula>
    </cfRule>
  </conditionalFormatting>
  <conditionalFormatting sqref="R22:V23">
    <cfRule type="cellIs" dxfId="61" priority="26" operator="equal">
      <formula>"Y"</formula>
    </cfRule>
  </conditionalFormatting>
  <conditionalFormatting sqref="Q22:Q23">
    <cfRule type="cellIs" dxfId="60" priority="25" operator="equal">
      <formula>"Y"</formula>
    </cfRule>
  </conditionalFormatting>
  <conditionalFormatting sqref="R3:V33">
    <cfRule type="cellIs" dxfId="59" priority="24" operator="equal">
      <formula>"Y"</formula>
    </cfRule>
  </conditionalFormatting>
  <conditionalFormatting sqref="Q3:Q33">
    <cfRule type="cellIs" dxfId="58" priority="23" operator="equal">
      <formula>"Y"</formula>
    </cfRule>
  </conditionalFormatting>
  <conditionalFormatting sqref="R4:V4">
    <cfRule type="cellIs" dxfId="57" priority="22" operator="equal">
      <formula>"Y"</formula>
    </cfRule>
  </conditionalFormatting>
  <conditionalFormatting sqref="Q4">
    <cfRule type="cellIs" dxfId="56" priority="21" operator="equal">
      <formula>"Y"</formula>
    </cfRule>
  </conditionalFormatting>
  <conditionalFormatting sqref="R10:V11">
    <cfRule type="cellIs" dxfId="55" priority="20" operator="equal">
      <formula>"Y"</formula>
    </cfRule>
  </conditionalFormatting>
  <conditionalFormatting sqref="Q10:Q11">
    <cfRule type="cellIs" dxfId="54" priority="19" operator="equal">
      <formula>"Y"</formula>
    </cfRule>
  </conditionalFormatting>
  <conditionalFormatting sqref="R8:U8">
    <cfRule type="cellIs" dxfId="53" priority="15" operator="equal">
      <formula>"Y"</formula>
    </cfRule>
  </conditionalFormatting>
  <conditionalFormatting sqref="V8">
    <cfRule type="cellIs" dxfId="52" priority="14" operator="equal">
      <formula>"Y"</formula>
    </cfRule>
  </conditionalFormatting>
  <conditionalFormatting sqref="V8">
    <cfRule type="cellIs" dxfId="51" priority="13" operator="equal">
      <formula>"Y"</formula>
    </cfRule>
  </conditionalFormatting>
  <conditionalFormatting sqref="R9:U9">
    <cfRule type="cellIs" dxfId="50" priority="12" operator="equal">
      <formula>"Y"</formula>
    </cfRule>
  </conditionalFormatting>
  <conditionalFormatting sqref="V9">
    <cfRule type="cellIs" dxfId="49" priority="11" operator="equal">
      <formula>"Y"</formula>
    </cfRule>
  </conditionalFormatting>
  <conditionalFormatting sqref="V9">
    <cfRule type="cellIs" dxfId="48" priority="10" operator="equal">
      <formula>"Y"</formula>
    </cfRule>
  </conditionalFormatting>
  <conditionalFormatting sqref="R18:U21">
    <cfRule type="cellIs" dxfId="47" priority="9" operator="equal">
      <formula>"Y"</formula>
    </cfRule>
  </conditionalFormatting>
  <conditionalFormatting sqref="V18:V21">
    <cfRule type="cellIs" dxfId="46" priority="8" operator="equal">
      <formula>"Y"</formula>
    </cfRule>
  </conditionalFormatting>
  <conditionalFormatting sqref="O21">
    <cfRule type="cellIs" dxfId="45" priority="7" operator="equal">
      <formula>"Y"</formula>
    </cfRule>
  </conditionalFormatting>
  <conditionalFormatting sqref="V18:V21">
    <cfRule type="cellIs" dxfId="44" priority="6" operator="equal">
      <formula>"Y"</formula>
    </cfRule>
  </conditionalFormatting>
  <conditionalFormatting sqref="R24:V33">
    <cfRule type="cellIs" dxfId="43" priority="5" operator="equal">
      <formula>"Y"</formula>
    </cfRule>
  </conditionalFormatting>
  <conditionalFormatting sqref="V24:V33">
    <cfRule type="cellIs" dxfId="42" priority="4" operator="equal">
      <formula>"Y"</formula>
    </cfRule>
  </conditionalFormatting>
  <conditionalFormatting sqref="R17:X17">
    <cfRule type="cellIs" dxfId="41" priority="3" operator="equal">
      <formula>"Y"</formula>
    </cfRule>
  </conditionalFormatting>
  <conditionalFormatting sqref="Q17">
    <cfRule type="cellIs" dxfId="40" priority="2" operator="equal">
      <formula>"Y"</formula>
    </cfRule>
  </conditionalFormatting>
  <conditionalFormatting sqref="R17:V17">
    <cfRule type="cellIs" dxfId="39" priority="1" operator="equal">
      <formula>"Y"</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
  <sheetViews>
    <sheetView zoomScale="80" zoomScaleNormal="80" zoomScalePageLayoutView="70" workbookViewId="0">
      <pane xSplit="2" ySplit="2" topLeftCell="O3" activePane="bottomRight" state="frozen"/>
      <selection pane="topRight" activeCell="C1" sqref="C1"/>
      <selection pane="bottomLeft" activeCell="A3" sqref="A3"/>
      <selection pane="bottomRight" activeCell="Q17" sqref="Q17"/>
    </sheetView>
  </sheetViews>
  <sheetFormatPr defaultColWidth="8.625" defaultRowHeight="15" x14ac:dyDescent="0.25"/>
  <cols>
    <col min="1" max="1" width="18.25" style="341" bestFit="1" customWidth="1"/>
    <col min="2" max="2" width="73.625" style="284" bestFit="1" customWidth="1"/>
    <col min="3" max="3" width="6.875" style="281" bestFit="1" customWidth="1"/>
    <col min="4" max="4" width="55.25" style="341" bestFit="1" customWidth="1"/>
    <col min="5" max="5" width="12.75" style="342" bestFit="1" customWidth="1"/>
    <col min="6" max="6" width="17.125" style="281" bestFit="1" customWidth="1"/>
    <col min="7" max="7" width="22.25" style="342" bestFit="1" customWidth="1"/>
    <col min="8" max="8" width="175.625" style="343" bestFit="1" customWidth="1"/>
    <col min="9" max="9" width="17" style="344" bestFit="1" customWidth="1"/>
    <col min="10" max="10" width="19" style="344" bestFit="1" customWidth="1"/>
    <col min="11" max="11" width="14.625" style="343" bestFit="1" customWidth="1"/>
    <col min="12" max="12" width="26.5" style="343" bestFit="1" customWidth="1"/>
    <col min="13" max="13" width="15.75" style="342" customWidth="1"/>
    <col min="14" max="14" width="31.75" style="281" customWidth="1"/>
    <col min="15" max="16" width="28.25" style="379" customWidth="1"/>
    <col min="17" max="17" width="13" style="345" bestFit="1" customWidth="1"/>
    <col min="18" max="18" width="21.625" style="345" bestFit="1" customWidth="1"/>
    <col min="19" max="19" width="20.875" style="345" bestFit="1" customWidth="1"/>
    <col min="20" max="20" width="28.625" style="345" bestFit="1" customWidth="1"/>
    <col min="21" max="21" width="13.375" style="345" bestFit="1" customWidth="1"/>
    <col min="22" max="22" width="12.375" style="345" bestFit="1" customWidth="1"/>
    <col min="23" max="23" width="30.125" style="380" bestFit="1" customWidth="1"/>
    <col min="24" max="24" width="18.75" style="380" bestFit="1" customWidth="1"/>
    <col min="25" max="27" width="12.5" style="380" bestFit="1" customWidth="1"/>
    <col min="28" max="28" width="15.5" style="380" bestFit="1" customWidth="1"/>
    <col min="29" max="31" width="12.5" style="380" bestFit="1" customWidth="1"/>
    <col min="32" max="32" width="15.5" style="380" bestFit="1" customWidth="1"/>
    <col min="33" max="35" width="12.5" style="380" bestFit="1" customWidth="1"/>
    <col min="36" max="36" width="15.875" style="381" bestFit="1" customWidth="1"/>
    <col min="37" max="39" width="12.5" style="281" bestFit="1" customWidth="1"/>
    <col min="40" max="40" width="15.875" style="281" bestFit="1" customWidth="1"/>
    <col min="41" max="16384" width="8.625" style="281"/>
  </cols>
  <sheetData>
    <row r="1" spans="1:40" ht="15.75" thickBot="1" x14ac:dyDescent="0.3">
      <c r="B1" s="281"/>
      <c r="O1" s="342"/>
      <c r="P1" s="342"/>
      <c r="W1" s="346"/>
      <c r="X1" s="346"/>
      <c r="Y1" s="439" t="s">
        <v>12</v>
      </c>
      <c r="Z1" s="440"/>
      <c r="AA1" s="440"/>
      <c r="AB1" s="441"/>
      <c r="AC1" s="439" t="s">
        <v>13</v>
      </c>
      <c r="AD1" s="440"/>
      <c r="AE1" s="440"/>
      <c r="AF1" s="441"/>
      <c r="AG1" s="442" t="s">
        <v>14</v>
      </c>
      <c r="AH1" s="443"/>
      <c r="AI1" s="443"/>
      <c r="AJ1" s="443"/>
      <c r="AK1" s="442" t="s">
        <v>68</v>
      </c>
      <c r="AL1" s="443"/>
      <c r="AM1" s="443"/>
      <c r="AN1" s="443"/>
    </row>
    <row r="2" spans="1:40" s="362" customFormat="1" ht="30" x14ac:dyDescent="0.25">
      <c r="A2" s="347" t="s">
        <v>71</v>
      </c>
      <c r="B2" s="282" t="s">
        <v>101</v>
      </c>
      <c r="C2" s="282" t="s">
        <v>6</v>
      </c>
      <c r="D2" s="348" t="s">
        <v>100</v>
      </c>
      <c r="E2" s="349" t="s">
        <v>45</v>
      </c>
      <c r="F2" s="282" t="s">
        <v>0</v>
      </c>
      <c r="G2" s="350" t="s">
        <v>43</v>
      </c>
      <c r="H2" s="351" t="s">
        <v>3</v>
      </c>
      <c r="I2" s="351" t="s">
        <v>31</v>
      </c>
      <c r="J2" s="351" t="s">
        <v>32</v>
      </c>
      <c r="K2" s="352" t="s">
        <v>1</v>
      </c>
      <c r="L2" s="353" t="s">
        <v>102</v>
      </c>
      <c r="M2" s="354" t="s">
        <v>44</v>
      </c>
      <c r="N2" s="355" t="s">
        <v>5</v>
      </c>
      <c r="O2" s="356" t="s">
        <v>2</v>
      </c>
      <c r="P2" s="403" t="s">
        <v>835</v>
      </c>
      <c r="Q2" s="5" t="s">
        <v>278</v>
      </c>
      <c r="R2" s="5" t="s">
        <v>9</v>
      </c>
      <c r="S2" s="5" t="s">
        <v>7</v>
      </c>
      <c r="T2" s="5" t="s">
        <v>8</v>
      </c>
      <c r="U2" s="357" t="s">
        <v>146</v>
      </c>
      <c r="V2" s="358" t="s">
        <v>147</v>
      </c>
      <c r="W2" s="35" t="s">
        <v>15</v>
      </c>
      <c r="X2" s="35" t="s">
        <v>33</v>
      </c>
      <c r="Y2" s="359" t="s">
        <v>16</v>
      </c>
      <c r="Z2" s="360" t="s">
        <v>17</v>
      </c>
      <c r="AA2" s="360" t="s">
        <v>18</v>
      </c>
      <c r="AB2" s="360" t="s">
        <v>66</v>
      </c>
      <c r="AC2" s="360" t="s">
        <v>16</v>
      </c>
      <c r="AD2" s="360" t="s">
        <v>17</v>
      </c>
      <c r="AE2" s="360" t="s">
        <v>18</v>
      </c>
      <c r="AF2" s="360" t="s">
        <v>66</v>
      </c>
      <c r="AG2" s="360" t="s">
        <v>16</v>
      </c>
      <c r="AH2" s="360" t="s">
        <v>17</v>
      </c>
      <c r="AI2" s="361" t="s">
        <v>18</v>
      </c>
      <c r="AJ2" s="360" t="s">
        <v>67</v>
      </c>
      <c r="AK2" s="359" t="s">
        <v>16</v>
      </c>
      <c r="AL2" s="360" t="s">
        <v>17</v>
      </c>
      <c r="AM2" s="361" t="s">
        <v>18</v>
      </c>
      <c r="AN2" s="360" t="s">
        <v>67</v>
      </c>
    </row>
    <row r="3" spans="1:40" ht="30" x14ac:dyDescent="0.25">
      <c r="A3" s="280" t="s">
        <v>259</v>
      </c>
      <c r="B3" s="283" t="str">
        <f t="shared" ref="B3:B19" si="0">CONCATENATE("Indicatore ",C3," - ",D3)</f>
        <v>Indicatore 100 - Semaforo notizie Pregiudizievoli</v>
      </c>
      <c r="C3" s="363">
        <v>100</v>
      </c>
      <c r="D3" s="364" t="s">
        <v>261</v>
      </c>
      <c r="E3" s="364" t="s">
        <v>65</v>
      </c>
      <c r="F3" s="363" t="s">
        <v>727</v>
      </c>
      <c r="G3" s="365" t="s">
        <v>103</v>
      </c>
      <c r="H3" s="364" t="s">
        <v>711</v>
      </c>
      <c r="I3" s="366"/>
      <c r="J3" s="366"/>
      <c r="K3" s="367" t="s">
        <v>260</v>
      </c>
      <c r="L3" s="368" t="s">
        <v>468</v>
      </c>
      <c r="M3" s="369" t="s">
        <v>259</v>
      </c>
      <c r="N3" s="370" t="s">
        <v>525</v>
      </c>
      <c r="O3" s="423" t="s">
        <v>896</v>
      </c>
      <c r="P3" s="422" t="s">
        <v>896</v>
      </c>
      <c r="Q3" s="7" t="s">
        <v>837</v>
      </c>
      <c r="R3" s="7" t="s">
        <v>10</v>
      </c>
      <c r="S3" s="7"/>
      <c r="T3" s="7"/>
      <c r="U3" s="7"/>
      <c r="V3" s="7"/>
      <c r="W3" s="371" t="s">
        <v>4</v>
      </c>
      <c r="X3" s="372" t="s">
        <v>520</v>
      </c>
      <c r="Y3" s="373"/>
      <c r="Z3" s="373"/>
      <c r="AA3" s="373"/>
      <c r="AB3" s="374"/>
      <c r="AC3" s="373"/>
      <c r="AD3" s="373"/>
      <c r="AE3" s="373"/>
      <c r="AF3" s="374"/>
      <c r="AG3" s="373"/>
      <c r="AH3" s="373"/>
      <c r="AI3" s="373"/>
      <c r="AJ3" s="374"/>
      <c r="AK3" s="375"/>
      <c r="AL3" s="375"/>
      <c r="AM3" s="375"/>
      <c r="AN3" s="375"/>
    </row>
    <row r="4" spans="1:40" ht="30" x14ac:dyDescent="0.25">
      <c r="A4" s="280" t="s">
        <v>262</v>
      </c>
      <c r="B4" s="283" t="str">
        <f t="shared" si="0"/>
        <v>Indicatore 102 - Garanzie attivate con esito negativo presso altri istituti</v>
      </c>
      <c r="C4" s="363">
        <v>102</v>
      </c>
      <c r="D4" s="364" t="s">
        <v>712</v>
      </c>
      <c r="E4" s="364" t="s">
        <v>65</v>
      </c>
      <c r="F4" s="363" t="s">
        <v>728</v>
      </c>
      <c r="G4" s="365" t="s">
        <v>103</v>
      </c>
      <c r="H4" s="364" t="s">
        <v>276</v>
      </c>
      <c r="I4" s="366"/>
      <c r="J4" s="366"/>
      <c r="K4" s="367" t="s">
        <v>50</v>
      </c>
      <c r="L4" s="368" t="s">
        <v>109</v>
      </c>
      <c r="M4" s="369" t="s">
        <v>263</v>
      </c>
      <c r="N4" s="370" t="s">
        <v>713</v>
      </c>
      <c r="O4" s="364" t="s">
        <v>714</v>
      </c>
      <c r="P4" s="421" t="s">
        <v>886</v>
      </c>
      <c r="Q4" s="7">
        <v>1</v>
      </c>
      <c r="R4" s="7" t="s">
        <v>10</v>
      </c>
      <c r="S4" s="7"/>
      <c r="T4" s="7"/>
      <c r="U4" s="7"/>
      <c r="V4" s="7"/>
      <c r="W4" s="371" t="s">
        <v>4</v>
      </c>
      <c r="X4" s="372" t="s">
        <v>524</v>
      </c>
      <c r="Y4" s="373"/>
      <c r="Z4" s="373"/>
      <c r="AA4" s="373"/>
      <c r="AB4" s="374"/>
      <c r="AC4" s="373"/>
      <c r="AD4" s="373"/>
      <c r="AE4" s="373"/>
      <c r="AF4" s="374"/>
      <c r="AG4" s="373"/>
      <c r="AH4" s="373"/>
      <c r="AI4" s="373"/>
      <c r="AJ4" s="374"/>
      <c r="AK4" s="375"/>
      <c r="AL4" s="375"/>
      <c r="AM4" s="375"/>
      <c r="AN4" s="375"/>
    </row>
    <row r="5" spans="1:40" ht="45" x14ac:dyDescent="0.25">
      <c r="A5" s="280" t="s">
        <v>262</v>
      </c>
      <c r="B5" s="283" t="str">
        <f t="shared" si="0"/>
        <v>Indicatore 103 - Garanzia rilasciate a favore di un nominativo a sofferenza presso altri istituti</v>
      </c>
      <c r="C5" s="363">
        <f>1+C4</f>
        <v>103</v>
      </c>
      <c r="D5" s="364" t="s">
        <v>264</v>
      </c>
      <c r="E5" s="364" t="s">
        <v>65</v>
      </c>
      <c r="F5" s="363" t="s">
        <v>728</v>
      </c>
      <c r="G5" s="365" t="s">
        <v>103</v>
      </c>
      <c r="H5" s="364" t="s">
        <v>277</v>
      </c>
      <c r="I5" s="366"/>
      <c r="J5" s="366"/>
      <c r="K5" s="367" t="s">
        <v>50</v>
      </c>
      <c r="L5" s="368" t="s">
        <v>109</v>
      </c>
      <c r="M5" s="369" t="s">
        <v>263</v>
      </c>
      <c r="N5" s="370" t="s">
        <v>715</v>
      </c>
      <c r="O5" s="364" t="s">
        <v>716</v>
      </c>
      <c r="P5" s="421" t="s">
        <v>887</v>
      </c>
      <c r="Q5" s="7">
        <v>1</v>
      </c>
      <c r="R5" s="7" t="s">
        <v>10</v>
      </c>
      <c r="S5" s="7"/>
      <c r="T5" s="7"/>
      <c r="U5" s="7"/>
      <c r="V5" s="7"/>
      <c r="W5" s="371" t="s">
        <v>4</v>
      </c>
      <c r="X5" s="372" t="s">
        <v>524</v>
      </c>
      <c r="Y5" s="373"/>
      <c r="Z5" s="373"/>
      <c r="AA5" s="373"/>
      <c r="AB5" s="374"/>
      <c r="AC5" s="373"/>
      <c r="AD5" s="373"/>
      <c r="AE5" s="373"/>
      <c r="AF5" s="374"/>
      <c r="AG5" s="373"/>
      <c r="AH5" s="373"/>
      <c r="AI5" s="373"/>
      <c r="AJ5" s="374"/>
      <c r="AK5" s="375"/>
      <c r="AL5" s="375"/>
      <c r="AM5" s="375"/>
      <c r="AN5" s="375"/>
    </row>
    <row r="6" spans="1:40" ht="60" x14ac:dyDescent="0.25">
      <c r="A6" s="280" t="s">
        <v>262</v>
      </c>
      <c r="B6" s="283" t="str">
        <f t="shared" si="0"/>
        <v>Indicatore 104 - Socio appartenente a società a sofferenza presso altri istituti</v>
      </c>
      <c r="C6" s="363">
        <f t="shared" ref="C6:C10" si="1">1+C5</f>
        <v>104</v>
      </c>
      <c r="D6" s="364" t="s">
        <v>265</v>
      </c>
      <c r="E6" s="364" t="s">
        <v>65</v>
      </c>
      <c r="F6" s="363" t="s">
        <v>728</v>
      </c>
      <c r="G6" s="365" t="s">
        <v>103</v>
      </c>
      <c r="H6" s="364" t="s">
        <v>275</v>
      </c>
      <c r="I6" s="366"/>
      <c r="J6" s="366"/>
      <c r="K6" s="367" t="s">
        <v>50</v>
      </c>
      <c r="L6" s="368" t="s">
        <v>109</v>
      </c>
      <c r="M6" s="369" t="s">
        <v>263</v>
      </c>
      <c r="N6" s="370" t="s">
        <v>717</v>
      </c>
      <c r="O6" s="415" t="s">
        <v>718</v>
      </c>
      <c r="P6" s="421" t="s">
        <v>888</v>
      </c>
      <c r="Q6" s="7">
        <v>1</v>
      </c>
      <c r="R6" s="7" t="s">
        <v>10</v>
      </c>
      <c r="S6" s="7"/>
      <c r="T6" s="7"/>
      <c r="U6" s="7"/>
      <c r="V6" s="7"/>
      <c r="W6" s="371" t="s">
        <v>4</v>
      </c>
      <c r="X6" s="372" t="s">
        <v>524</v>
      </c>
      <c r="Y6" s="373"/>
      <c r="Z6" s="373"/>
      <c r="AA6" s="373"/>
      <c r="AB6" s="374"/>
      <c r="AC6" s="373"/>
      <c r="AD6" s="373"/>
      <c r="AE6" s="373"/>
      <c r="AF6" s="374"/>
      <c r="AG6" s="373"/>
      <c r="AH6" s="373"/>
      <c r="AI6" s="373"/>
      <c r="AJ6" s="374"/>
      <c r="AK6" s="375"/>
      <c r="AL6" s="375"/>
      <c r="AM6" s="375"/>
      <c r="AN6" s="375"/>
    </row>
    <row r="7" spans="1:40" ht="45" x14ac:dyDescent="0.25">
      <c r="A7" s="376" t="s">
        <v>262</v>
      </c>
      <c r="B7" s="285" t="str">
        <f t="shared" si="0"/>
        <v>Indicatore 105 - Significatività dell'importo a sofferenza</v>
      </c>
      <c r="C7" s="377">
        <f t="shared" si="1"/>
        <v>105</v>
      </c>
      <c r="D7" s="253" t="s">
        <v>753</v>
      </c>
      <c r="E7" s="364" t="s">
        <v>65</v>
      </c>
      <c r="F7" s="363" t="s">
        <v>728</v>
      </c>
      <c r="G7" s="365" t="s">
        <v>103</v>
      </c>
      <c r="H7" s="364" t="s">
        <v>752</v>
      </c>
      <c r="I7" s="366"/>
      <c r="J7" s="366"/>
      <c r="K7" s="367" t="s">
        <v>104</v>
      </c>
      <c r="L7" s="368" t="s">
        <v>109</v>
      </c>
      <c r="M7" s="369" t="s">
        <v>263</v>
      </c>
      <c r="N7" s="370" t="s">
        <v>754</v>
      </c>
      <c r="O7" s="428" t="s">
        <v>899</v>
      </c>
      <c r="P7" s="428" t="s">
        <v>899</v>
      </c>
      <c r="Q7" s="7">
        <v>2</v>
      </c>
      <c r="R7" s="7"/>
      <c r="S7" s="7"/>
      <c r="T7" s="7"/>
      <c r="U7" s="7"/>
      <c r="V7" s="7"/>
      <c r="W7" s="371" t="s">
        <v>4</v>
      </c>
      <c r="X7" s="372" t="s">
        <v>524</v>
      </c>
      <c r="Y7" s="373"/>
      <c r="Z7" s="373"/>
      <c r="AA7" s="373"/>
      <c r="AB7" s="374"/>
      <c r="AC7" s="373"/>
      <c r="AD7" s="373"/>
      <c r="AE7" s="373"/>
      <c r="AF7" s="374"/>
      <c r="AG7" s="373"/>
      <c r="AH7" s="373"/>
      <c r="AI7" s="373"/>
      <c r="AJ7" s="374"/>
      <c r="AK7" s="375"/>
      <c r="AL7" s="375"/>
      <c r="AM7" s="375"/>
      <c r="AN7" s="375"/>
    </row>
    <row r="8" spans="1:40" ht="30" x14ac:dyDescent="0.25">
      <c r="A8" s="280" t="s">
        <v>266</v>
      </c>
      <c r="B8" s="283" t="str">
        <f t="shared" si="0"/>
        <v>Indicatore 106 - Numero rate arretrate per prodotti rateali su cc</v>
      </c>
      <c r="C8" s="363">
        <f t="shared" si="1"/>
        <v>106</v>
      </c>
      <c r="D8" s="364" t="s">
        <v>719</v>
      </c>
      <c r="E8" s="364" t="s">
        <v>65</v>
      </c>
      <c r="F8" s="363" t="s">
        <v>729</v>
      </c>
      <c r="G8" s="365" t="s">
        <v>103</v>
      </c>
      <c r="H8" s="364" t="s">
        <v>720</v>
      </c>
      <c r="I8" s="366"/>
      <c r="J8" s="366"/>
      <c r="K8" s="367" t="s">
        <v>153</v>
      </c>
      <c r="L8" s="368" t="s">
        <v>109</v>
      </c>
      <c r="M8" s="369" t="s">
        <v>381</v>
      </c>
      <c r="N8" s="370" t="s">
        <v>369</v>
      </c>
      <c r="O8" s="364" t="s">
        <v>721</v>
      </c>
      <c r="P8" s="429" t="s">
        <v>882</v>
      </c>
      <c r="Q8" s="7">
        <v>1</v>
      </c>
      <c r="R8" s="7" t="s">
        <v>10</v>
      </c>
      <c r="S8" s="7"/>
      <c r="T8" s="7"/>
      <c r="U8" s="7"/>
      <c r="V8" s="7"/>
      <c r="W8" s="371" t="s">
        <v>4</v>
      </c>
      <c r="X8" s="372" t="s">
        <v>521</v>
      </c>
      <c r="Y8" s="373"/>
      <c r="Z8" s="373"/>
      <c r="AA8" s="373"/>
      <c r="AB8" s="374"/>
      <c r="AC8" s="373"/>
      <c r="AD8" s="373"/>
      <c r="AE8" s="373"/>
      <c r="AF8" s="374"/>
      <c r="AG8" s="373"/>
      <c r="AH8" s="373"/>
      <c r="AI8" s="373"/>
      <c r="AJ8" s="374"/>
      <c r="AK8" s="375"/>
      <c r="AL8" s="375"/>
      <c r="AM8" s="375"/>
      <c r="AN8" s="375"/>
    </row>
    <row r="9" spans="1:40" ht="30" x14ac:dyDescent="0.25">
      <c r="A9" s="280" t="s">
        <v>266</v>
      </c>
      <c r="B9" s="283" t="str">
        <f t="shared" si="0"/>
        <v>Indicatore 107 - Giorni di scaduto rate arretrate per prodotti su cc</v>
      </c>
      <c r="C9" s="363">
        <f t="shared" si="1"/>
        <v>107</v>
      </c>
      <c r="D9" s="364" t="s">
        <v>732</v>
      </c>
      <c r="E9" s="364" t="s">
        <v>65</v>
      </c>
      <c r="F9" s="363" t="s">
        <v>729</v>
      </c>
      <c r="G9" s="365" t="s">
        <v>103</v>
      </c>
      <c r="H9" s="364" t="s">
        <v>386</v>
      </c>
      <c r="I9" s="366"/>
      <c r="J9" s="366"/>
      <c r="K9" s="367" t="s">
        <v>153</v>
      </c>
      <c r="L9" s="368" t="s">
        <v>109</v>
      </c>
      <c r="M9" s="369" t="s">
        <v>381</v>
      </c>
      <c r="N9" s="370" t="s">
        <v>722</v>
      </c>
      <c r="O9" s="364" t="s">
        <v>723</v>
      </c>
      <c r="P9" s="419" t="s">
        <v>881</v>
      </c>
      <c r="Q9" s="7">
        <v>1</v>
      </c>
      <c r="R9" s="7" t="s">
        <v>10</v>
      </c>
      <c r="S9" s="7"/>
      <c r="T9" s="7"/>
      <c r="U9" s="7"/>
      <c r="V9" s="7"/>
      <c r="W9" s="371" t="s">
        <v>4</v>
      </c>
      <c r="X9" s="372" t="s">
        <v>521</v>
      </c>
      <c r="Y9" s="373"/>
      <c r="Z9" s="373"/>
      <c r="AA9" s="373"/>
      <c r="AB9" s="374"/>
      <c r="AC9" s="373"/>
      <c r="AD9" s="373"/>
      <c r="AE9" s="373"/>
      <c r="AF9" s="374"/>
      <c r="AG9" s="373"/>
      <c r="AH9" s="373"/>
      <c r="AI9" s="373"/>
      <c r="AJ9" s="374"/>
      <c r="AK9" s="375"/>
      <c r="AL9" s="375"/>
      <c r="AM9" s="375"/>
      <c r="AN9" s="375"/>
    </row>
    <row r="10" spans="1:40" ht="30" x14ac:dyDescent="0.25">
      <c r="A10" s="280" t="s">
        <v>266</v>
      </c>
      <c r="B10" s="283" t="str">
        <f t="shared" si="0"/>
        <v>Indicatore 108 - Importo rate arretrate per prodotti su cc</v>
      </c>
      <c r="C10" s="363">
        <f t="shared" si="1"/>
        <v>108</v>
      </c>
      <c r="D10" s="364" t="s">
        <v>733</v>
      </c>
      <c r="E10" s="364" t="s">
        <v>65</v>
      </c>
      <c r="F10" s="363" t="s">
        <v>729</v>
      </c>
      <c r="G10" s="365" t="s">
        <v>103</v>
      </c>
      <c r="H10" s="364" t="s">
        <v>387</v>
      </c>
      <c r="I10" s="366"/>
      <c r="J10" s="366"/>
      <c r="K10" s="367" t="s">
        <v>104</v>
      </c>
      <c r="L10" s="368" t="s">
        <v>109</v>
      </c>
      <c r="M10" s="369" t="s">
        <v>381</v>
      </c>
      <c r="N10" s="370" t="s">
        <v>368</v>
      </c>
      <c r="O10" s="415" t="s">
        <v>390</v>
      </c>
      <c r="P10" s="416" t="s">
        <v>884</v>
      </c>
      <c r="Q10" s="7">
        <v>1</v>
      </c>
      <c r="R10" s="7" t="s">
        <v>10</v>
      </c>
      <c r="S10" s="7"/>
      <c r="T10" s="7"/>
      <c r="U10" s="7"/>
      <c r="V10" s="7"/>
      <c r="W10" s="371" t="s">
        <v>4</v>
      </c>
      <c r="X10" s="372" t="s">
        <v>521</v>
      </c>
      <c r="Y10" s="373"/>
      <c r="Z10" s="373"/>
      <c r="AA10" s="373"/>
      <c r="AB10" s="374"/>
      <c r="AC10" s="373"/>
      <c r="AD10" s="373"/>
      <c r="AE10" s="373"/>
      <c r="AF10" s="374"/>
      <c r="AG10" s="373"/>
      <c r="AH10" s="373"/>
      <c r="AI10" s="373"/>
      <c r="AJ10" s="374"/>
      <c r="AK10" s="375"/>
      <c r="AL10" s="375"/>
      <c r="AM10" s="375"/>
      <c r="AN10" s="375"/>
    </row>
    <row r="11" spans="1:40" ht="30" x14ac:dyDescent="0.25">
      <c r="A11" s="378" t="s">
        <v>266</v>
      </c>
      <c r="B11" s="285" t="str">
        <f t="shared" si="0"/>
        <v>Indicatore 109 - Numero rate arretrate per prodotti con RID/MAV</v>
      </c>
      <c r="C11" s="377">
        <v>109</v>
      </c>
      <c r="D11" s="253" t="s">
        <v>734</v>
      </c>
      <c r="E11" s="364" t="s">
        <v>65</v>
      </c>
      <c r="F11" s="363" t="s">
        <v>729</v>
      </c>
      <c r="G11" s="365" t="s">
        <v>103</v>
      </c>
      <c r="H11" s="364" t="s">
        <v>724</v>
      </c>
      <c r="I11" s="366"/>
      <c r="J11" s="366"/>
      <c r="K11" s="367" t="s">
        <v>153</v>
      </c>
      <c r="L11" s="368" t="s">
        <v>109</v>
      </c>
      <c r="M11" s="369" t="s">
        <v>381</v>
      </c>
      <c r="N11" s="370" t="s">
        <v>369</v>
      </c>
      <c r="O11" s="424" t="s">
        <v>725</v>
      </c>
      <c r="P11" s="412" t="s">
        <v>883</v>
      </c>
      <c r="Q11" s="7">
        <v>1</v>
      </c>
      <c r="R11" s="7"/>
      <c r="S11" s="7"/>
      <c r="T11" s="7"/>
      <c r="U11" s="7"/>
      <c r="V11" s="7"/>
      <c r="W11" s="371" t="s">
        <v>4</v>
      </c>
      <c r="X11" s="372" t="s">
        <v>521</v>
      </c>
      <c r="Y11" s="373"/>
      <c r="Z11" s="373"/>
      <c r="AA11" s="373"/>
      <c r="AB11" s="374"/>
      <c r="AC11" s="373"/>
      <c r="AD11" s="373"/>
      <c r="AE11" s="373"/>
      <c r="AF11" s="374"/>
      <c r="AG11" s="373"/>
      <c r="AH11" s="373"/>
      <c r="AI11" s="373"/>
      <c r="AJ11" s="374"/>
      <c r="AK11" s="375"/>
      <c r="AL11" s="375"/>
      <c r="AM11" s="375"/>
      <c r="AN11" s="375"/>
    </row>
    <row r="12" spans="1:40" ht="30" x14ac:dyDescent="0.25">
      <c r="A12" s="378" t="s">
        <v>266</v>
      </c>
      <c r="B12" s="285" t="str">
        <f t="shared" si="0"/>
        <v>Indicatore 110 - Giorni di scaduto rate arretrate per prodotti con RID/MAV</v>
      </c>
      <c r="C12" s="377">
        <v>110</v>
      </c>
      <c r="D12" s="253" t="s">
        <v>735</v>
      </c>
      <c r="E12" s="364" t="s">
        <v>65</v>
      </c>
      <c r="F12" s="363" t="s">
        <v>729</v>
      </c>
      <c r="G12" s="365" t="s">
        <v>103</v>
      </c>
      <c r="H12" s="364" t="s">
        <v>388</v>
      </c>
      <c r="I12" s="366"/>
      <c r="J12" s="366"/>
      <c r="K12" s="367" t="s">
        <v>153</v>
      </c>
      <c r="L12" s="368" t="s">
        <v>109</v>
      </c>
      <c r="M12" s="369" t="s">
        <v>381</v>
      </c>
      <c r="N12" s="370" t="s">
        <v>722</v>
      </c>
      <c r="O12" s="394" t="s">
        <v>726</v>
      </c>
      <c r="P12" s="412" t="s">
        <v>883</v>
      </c>
      <c r="Q12" s="7">
        <v>1</v>
      </c>
      <c r="R12" s="7"/>
      <c r="S12" s="7"/>
      <c r="T12" s="7"/>
      <c r="U12" s="7"/>
      <c r="V12" s="7"/>
      <c r="W12" s="371" t="s">
        <v>4</v>
      </c>
      <c r="X12" s="372" t="s">
        <v>521</v>
      </c>
      <c r="Y12" s="373"/>
      <c r="Z12" s="373"/>
      <c r="AA12" s="373"/>
      <c r="AB12" s="374"/>
      <c r="AC12" s="373"/>
      <c r="AD12" s="373"/>
      <c r="AE12" s="373"/>
      <c r="AF12" s="374"/>
      <c r="AG12" s="373"/>
      <c r="AH12" s="373"/>
      <c r="AI12" s="373"/>
      <c r="AJ12" s="374"/>
      <c r="AK12" s="375"/>
      <c r="AL12" s="375"/>
      <c r="AM12" s="375"/>
      <c r="AN12" s="375"/>
    </row>
    <row r="13" spans="1:40" ht="30" x14ac:dyDescent="0.25">
      <c r="A13" s="378" t="s">
        <v>266</v>
      </c>
      <c r="B13" s="285" t="str">
        <f t="shared" si="0"/>
        <v>Indicatore 111 - Importo rate arretrate per prodotti con RID/MAV</v>
      </c>
      <c r="C13" s="377">
        <v>111</v>
      </c>
      <c r="D13" s="253" t="s">
        <v>736</v>
      </c>
      <c r="E13" s="364" t="s">
        <v>65</v>
      </c>
      <c r="F13" s="363" t="s">
        <v>729</v>
      </c>
      <c r="G13" s="365" t="s">
        <v>103</v>
      </c>
      <c r="H13" s="364" t="s">
        <v>389</v>
      </c>
      <c r="I13" s="366"/>
      <c r="J13" s="366"/>
      <c r="K13" s="367" t="s">
        <v>104</v>
      </c>
      <c r="L13" s="368" t="s">
        <v>109</v>
      </c>
      <c r="M13" s="369" t="s">
        <v>381</v>
      </c>
      <c r="N13" s="370" t="s">
        <v>368</v>
      </c>
      <c r="O13" s="394" t="s">
        <v>391</v>
      </c>
      <c r="P13" s="412" t="s">
        <v>883</v>
      </c>
      <c r="Q13" s="7">
        <v>1</v>
      </c>
      <c r="R13" s="7"/>
      <c r="S13" s="7"/>
      <c r="T13" s="7"/>
      <c r="U13" s="7"/>
      <c r="V13" s="7"/>
      <c r="W13" s="371" t="s">
        <v>4</v>
      </c>
      <c r="X13" s="372" t="s">
        <v>521</v>
      </c>
      <c r="Y13" s="373"/>
      <c r="Z13" s="373"/>
      <c r="AA13" s="373"/>
      <c r="AB13" s="374"/>
      <c r="AC13" s="373"/>
      <c r="AD13" s="373"/>
      <c r="AE13" s="373"/>
      <c r="AF13" s="374"/>
      <c r="AG13" s="373"/>
      <c r="AH13" s="373"/>
      <c r="AI13" s="373"/>
      <c r="AJ13" s="374"/>
      <c r="AK13" s="375"/>
      <c r="AL13" s="375"/>
      <c r="AM13" s="375"/>
      <c r="AN13" s="375"/>
    </row>
    <row r="14" spans="1:40" ht="30" x14ac:dyDescent="0.25">
      <c r="A14" s="280" t="s">
        <v>269</v>
      </c>
      <c r="B14" s="283" t="str">
        <f t="shared" si="0"/>
        <v>Indicatore 114 - Importo di sconfino di C/C</v>
      </c>
      <c r="C14" s="363">
        <v>114</v>
      </c>
      <c r="D14" s="364" t="s">
        <v>271</v>
      </c>
      <c r="E14" s="364" t="s">
        <v>65</v>
      </c>
      <c r="F14" s="363" t="s">
        <v>730</v>
      </c>
      <c r="G14" s="365" t="s">
        <v>103</v>
      </c>
      <c r="H14" s="364" t="s">
        <v>273</v>
      </c>
      <c r="I14" s="366"/>
      <c r="J14" s="366"/>
      <c r="K14" s="367" t="s">
        <v>104</v>
      </c>
      <c r="L14" s="368" t="s">
        <v>109</v>
      </c>
      <c r="M14" s="369" t="s">
        <v>267</v>
      </c>
      <c r="N14" s="370" t="s">
        <v>366</v>
      </c>
      <c r="O14" s="427" t="s">
        <v>364</v>
      </c>
      <c r="P14" s="420" t="s">
        <v>891</v>
      </c>
      <c r="Q14" s="7">
        <v>1</v>
      </c>
      <c r="R14" s="7"/>
      <c r="S14" s="7"/>
      <c r="T14" s="7"/>
      <c r="U14" s="7"/>
      <c r="V14" s="7"/>
      <c r="W14" s="371" t="s">
        <v>4</v>
      </c>
      <c r="X14" s="372" t="s">
        <v>522</v>
      </c>
      <c r="Y14" s="373"/>
      <c r="Z14" s="373"/>
      <c r="AA14" s="373"/>
      <c r="AB14" s="374"/>
      <c r="AC14" s="373"/>
      <c r="AD14" s="373"/>
      <c r="AE14" s="373"/>
      <c r="AF14" s="374"/>
      <c r="AG14" s="373"/>
      <c r="AH14" s="373"/>
      <c r="AI14" s="373"/>
      <c r="AJ14" s="374"/>
      <c r="AK14" s="375"/>
      <c r="AL14" s="375"/>
      <c r="AM14" s="375"/>
      <c r="AN14" s="375"/>
    </row>
    <row r="15" spans="1:40" ht="30" x14ac:dyDescent="0.25">
      <c r="A15" s="280" t="s">
        <v>269</v>
      </c>
      <c r="B15" s="283" t="str">
        <f t="shared" si="0"/>
        <v>Indicatore 115 - Giorni di sconfino di C/C</v>
      </c>
      <c r="C15" s="363">
        <v>115</v>
      </c>
      <c r="D15" s="364" t="s">
        <v>272</v>
      </c>
      <c r="E15" s="364" t="s">
        <v>65</v>
      </c>
      <c r="F15" s="363" t="s">
        <v>730</v>
      </c>
      <c r="G15" s="365" t="s">
        <v>103</v>
      </c>
      <c r="H15" s="364" t="s">
        <v>274</v>
      </c>
      <c r="I15" s="366"/>
      <c r="J15" s="366"/>
      <c r="K15" s="367" t="s">
        <v>153</v>
      </c>
      <c r="L15" s="368" t="s">
        <v>109</v>
      </c>
      <c r="M15" s="369" t="s">
        <v>267</v>
      </c>
      <c r="N15" s="370" t="s">
        <v>367</v>
      </c>
      <c r="O15" s="394" t="s">
        <v>365</v>
      </c>
      <c r="P15" s="420" t="s">
        <v>891</v>
      </c>
      <c r="Q15" s="7">
        <v>1</v>
      </c>
      <c r="R15" s="7"/>
      <c r="S15" s="7"/>
      <c r="T15" s="7"/>
      <c r="U15" s="7"/>
      <c r="V15" s="7"/>
      <c r="W15" s="371" t="s">
        <v>4</v>
      </c>
      <c r="X15" s="372" t="s">
        <v>522</v>
      </c>
      <c r="Y15" s="373"/>
      <c r="Z15" s="373"/>
      <c r="AA15" s="373"/>
      <c r="AB15" s="374"/>
      <c r="AC15" s="373"/>
      <c r="AD15" s="373"/>
      <c r="AE15" s="373"/>
      <c r="AF15" s="374"/>
      <c r="AG15" s="373"/>
      <c r="AH15" s="373"/>
      <c r="AI15" s="373"/>
      <c r="AJ15" s="374"/>
      <c r="AK15" s="375"/>
      <c r="AL15" s="375"/>
      <c r="AM15" s="375"/>
      <c r="AN15" s="375"/>
    </row>
    <row r="16" spans="1:40" ht="60" x14ac:dyDescent="0.25">
      <c r="A16" s="280" t="s">
        <v>270</v>
      </c>
      <c r="B16" s="283" t="str">
        <f t="shared" si="0"/>
        <v>Indicatore 116 - Forborne sconfinato</v>
      </c>
      <c r="C16" s="363">
        <v>116</v>
      </c>
      <c r="D16" s="364" t="s">
        <v>268</v>
      </c>
      <c r="E16" s="364" t="s">
        <v>65</v>
      </c>
      <c r="F16" s="363" t="s">
        <v>731</v>
      </c>
      <c r="G16" s="365" t="s">
        <v>103</v>
      </c>
      <c r="H16" s="364" t="s">
        <v>377</v>
      </c>
      <c r="I16" s="366"/>
      <c r="J16" s="366"/>
      <c r="K16" s="367" t="s">
        <v>50</v>
      </c>
      <c r="L16" s="368" t="s">
        <v>114</v>
      </c>
      <c r="M16" s="369" t="s">
        <v>267</v>
      </c>
      <c r="N16" s="370" t="s">
        <v>375</v>
      </c>
      <c r="O16" s="364" t="s">
        <v>373</v>
      </c>
      <c r="P16" s="419" t="s">
        <v>897</v>
      </c>
      <c r="Q16" s="7" t="s">
        <v>837</v>
      </c>
      <c r="R16" s="7" t="s">
        <v>10</v>
      </c>
      <c r="S16" s="7"/>
      <c r="T16" s="7"/>
      <c r="U16" s="7"/>
      <c r="V16" s="7"/>
      <c r="W16" s="371" t="s">
        <v>4</v>
      </c>
      <c r="X16" s="251" t="s">
        <v>523</v>
      </c>
      <c r="Y16" s="373"/>
      <c r="Z16" s="373"/>
      <c r="AA16" s="373"/>
      <c r="AB16" s="374"/>
      <c r="AC16" s="373"/>
      <c r="AD16" s="373"/>
      <c r="AE16" s="373"/>
      <c r="AF16" s="374"/>
      <c r="AG16" s="373"/>
      <c r="AH16" s="373"/>
      <c r="AI16" s="373"/>
      <c r="AJ16" s="374"/>
      <c r="AK16" s="375"/>
      <c r="AL16" s="375"/>
      <c r="AM16" s="375"/>
      <c r="AN16" s="375"/>
    </row>
    <row r="17" spans="1:40" ht="60" x14ac:dyDescent="0.25">
      <c r="A17" s="280" t="s">
        <v>270</v>
      </c>
      <c r="B17" s="283" t="str">
        <f t="shared" si="0"/>
        <v>Indicatore 117 - Importo forborne sconfinato</v>
      </c>
      <c r="C17" s="363">
        <v>117</v>
      </c>
      <c r="D17" s="364" t="s">
        <v>372</v>
      </c>
      <c r="E17" s="364" t="s">
        <v>65</v>
      </c>
      <c r="F17" s="363" t="s">
        <v>731</v>
      </c>
      <c r="G17" s="365" t="s">
        <v>103</v>
      </c>
      <c r="H17" s="364" t="s">
        <v>378</v>
      </c>
      <c r="I17" s="366"/>
      <c r="J17" s="366"/>
      <c r="K17" s="367" t="s">
        <v>104</v>
      </c>
      <c r="L17" s="368" t="s">
        <v>114</v>
      </c>
      <c r="M17" s="369" t="s">
        <v>267</v>
      </c>
      <c r="N17" s="370" t="s">
        <v>376</v>
      </c>
      <c r="O17" s="364" t="s">
        <v>374</v>
      </c>
      <c r="P17" s="419" t="s">
        <v>374</v>
      </c>
      <c r="Q17" s="7" t="s">
        <v>837</v>
      </c>
      <c r="R17" s="7" t="s">
        <v>10</v>
      </c>
      <c r="S17" s="7"/>
      <c r="T17" s="7"/>
      <c r="U17" s="7"/>
      <c r="V17" s="7"/>
      <c r="W17" s="371" t="s">
        <v>4</v>
      </c>
      <c r="X17" s="251" t="s">
        <v>523</v>
      </c>
      <c r="Y17" s="373"/>
      <c r="Z17" s="373"/>
      <c r="AA17" s="373"/>
      <c r="AB17" s="374"/>
      <c r="AC17" s="373"/>
      <c r="AD17" s="373"/>
      <c r="AE17" s="373"/>
      <c r="AF17" s="374"/>
      <c r="AG17" s="373"/>
      <c r="AH17" s="373"/>
      <c r="AI17" s="373"/>
      <c r="AJ17" s="374"/>
      <c r="AK17" s="375"/>
      <c r="AL17" s="375"/>
      <c r="AM17" s="375"/>
      <c r="AN17" s="375"/>
    </row>
    <row r="18" spans="1:40" ht="30" x14ac:dyDescent="0.25">
      <c r="A18" s="376" t="s">
        <v>266</v>
      </c>
      <c r="B18" s="285" t="str">
        <f>CONCATENATE("Indicatore ",C18," - ",D18)</f>
        <v>Indicatore 120 - Importo residuo debito rate impagate per prodotti su cc</v>
      </c>
      <c r="C18" s="377">
        <v>120</v>
      </c>
      <c r="D18" s="253" t="s">
        <v>756</v>
      </c>
      <c r="E18" s="364" t="s">
        <v>65</v>
      </c>
      <c r="F18" s="363" t="s">
        <v>729</v>
      </c>
      <c r="G18" s="365" t="s">
        <v>103</v>
      </c>
      <c r="H18" s="390" t="s">
        <v>760</v>
      </c>
      <c r="I18" s="366"/>
      <c r="J18" s="366"/>
      <c r="K18" s="367" t="s">
        <v>104</v>
      </c>
      <c r="L18" s="368" t="s">
        <v>109</v>
      </c>
      <c r="M18" s="369" t="s">
        <v>381</v>
      </c>
      <c r="N18" s="370" t="s">
        <v>368</v>
      </c>
      <c r="O18" s="394"/>
      <c r="P18" s="420"/>
      <c r="Q18" s="7">
        <v>1</v>
      </c>
      <c r="R18" s="7"/>
      <c r="S18" s="7"/>
      <c r="T18" s="7"/>
      <c r="U18" s="7"/>
      <c r="V18" s="7"/>
      <c r="W18" s="371" t="s">
        <v>4</v>
      </c>
      <c r="X18" s="372" t="s">
        <v>521</v>
      </c>
      <c r="Y18" s="373"/>
      <c r="Z18" s="373"/>
      <c r="AA18" s="373"/>
      <c r="AB18" s="374"/>
      <c r="AC18" s="373"/>
      <c r="AD18" s="373"/>
      <c r="AE18" s="373"/>
      <c r="AF18" s="374"/>
      <c r="AG18" s="373"/>
      <c r="AH18" s="373"/>
      <c r="AI18" s="373"/>
      <c r="AJ18" s="374"/>
      <c r="AK18" s="375"/>
      <c r="AL18" s="375"/>
      <c r="AM18" s="375"/>
      <c r="AN18" s="375"/>
    </row>
    <row r="19" spans="1:40" ht="30" x14ac:dyDescent="0.25">
      <c r="A19" s="376" t="s">
        <v>266</v>
      </c>
      <c r="B19" s="285" t="str">
        <f t="shared" si="0"/>
        <v>Indicatore 121 - Importo residuo debito rate impagate per prodotti su RID/MAV</v>
      </c>
      <c r="C19" s="377">
        <v>121</v>
      </c>
      <c r="D19" s="253" t="s">
        <v>757</v>
      </c>
      <c r="E19" s="364" t="s">
        <v>65</v>
      </c>
      <c r="F19" s="363" t="s">
        <v>729</v>
      </c>
      <c r="G19" s="365" t="s">
        <v>103</v>
      </c>
      <c r="H19" s="364" t="s">
        <v>761</v>
      </c>
      <c r="I19" s="366"/>
      <c r="J19" s="366"/>
      <c r="K19" s="367" t="s">
        <v>104</v>
      </c>
      <c r="L19" s="368" t="s">
        <v>109</v>
      </c>
      <c r="M19" s="369" t="s">
        <v>381</v>
      </c>
      <c r="N19" s="370" t="s">
        <v>368</v>
      </c>
      <c r="O19" s="394"/>
      <c r="P19" s="412" t="s">
        <v>883</v>
      </c>
      <c r="Q19" s="7">
        <v>1</v>
      </c>
      <c r="R19" s="7"/>
      <c r="S19" s="7"/>
      <c r="T19" s="7"/>
      <c r="U19" s="7"/>
      <c r="V19" s="7"/>
      <c r="W19" s="371" t="s">
        <v>4</v>
      </c>
      <c r="X19" s="372" t="s">
        <v>521</v>
      </c>
      <c r="Y19" s="373"/>
      <c r="Z19" s="373"/>
      <c r="AA19" s="373"/>
      <c r="AB19" s="374"/>
      <c r="AC19" s="373"/>
      <c r="AD19" s="373"/>
      <c r="AE19" s="373"/>
      <c r="AF19" s="374"/>
      <c r="AG19" s="373"/>
      <c r="AH19" s="373"/>
      <c r="AI19" s="373"/>
      <c r="AJ19" s="374"/>
      <c r="AK19" s="375"/>
      <c r="AL19" s="375"/>
      <c r="AM19" s="375"/>
      <c r="AN19" s="375"/>
    </row>
  </sheetData>
  <autoFilter ref="A2:AN2"/>
  <mergeCells count="4">
    <mergeCell ref="Y1:AB1"/>
    <mergeCell ref="AC1:AF1"/>
    <mergeCell ref="AG1:AJ1"/>
    <mergeCell ref="AK1:AN1"/>
  </mergeCells>
  <conditionalFormatting sqref="T1:T2 T20:T1048576">
    <cfRule type="cellIs" dxfId="38" priority="54" operator="equal">
      <formula>"OK"</formula>
    </cfRule>
    <cfRule type="cellIs" dxfId="37" priority="56" operator="equal">
      <formula>"OK"</formula>
    </cfRule>
  </conditionalFormatting>
  <conditionalFormatting sqref="R1:S2 U14:V14 R16:V16 R20:S1048576 R4:T10 Q8:Q10 Q11:T13 Q18:T19">
    <cfRule type="cellIs" dxfId="36" priority="55" operator="equal">
      <formula>"Y"</formula>
    </cfRule>
  </conditionalFormatting>
  <conditionalFormatting sqref="S3:T3">
    <cfRule type="cellIs" dxfId="35" priority="47" operator="equal">
      <formula>"Y"</formula>
    </cfRule>
  </conditionalFormatting>
  <conditionalFormatting sqref="R3">
    <cfRule type="cellIs" dxfId="34" priority="46" operator="equal">
      <formula>"Y"</formula>
    </cfRule>
  </conditionalFormatting>
  <conditionalFormatting sqref="U15:V15">
    <cfRule type="cellIs" dxfId="33" priority="26" operator="equal">
      <formula>"Y"</formula>
    </cfRule>
  </conditionalFormatting>
  <conditionalFormatting sqref="Q1:Q2 Q14 Q16 Q20:Q1048576">
    <cfRule type="cellIs" dxfId="32" priority="25" operator="equal">
      <formula>"Y"</formula>
    </cfRule>
  </conditionalFormatting>
  <conditionalFormatting sqref="Q3">
    <cfRule type="cellIs" dxfId="31" priority="23" operator="equal">
      <formula>"Y"</formula>
    </cfRule>
  </conditionalFormatting>
  <conditionalFormatting sqref="Q4">
    <cfRule type="cellIs" dxfId="30" priority="20" operator="equal">
      <formula>"Y"</formula>
    </cfRule>
  </conditionalFormatting>
  <conditionalFormatting sqref="Q5">
    <cfRule type="cellIs" dxfId="29" priority="19" operator="equal">
      <formula>"Y"</formula>
    </cfRule>
  </conditionalFormatting>
  <conditionalFormatting sqref="Q6:Q7">
    <cfRule type="cellIs" dxfId="28" priority="18" operator="equal">
      <formula>"Y"</formula>
    </cfRule>
  </conditionalFormatting>
  <conditionalFormatting sqref="Q15">
    <cfRule type="cellIs" dxfId="27" priority="14" operator="equal">
      <formula>"Y"</formula>
    </cfRule>
  </conditionalFormatting>
  <conditionalFormatting sqref="R14:T15">
    <cfRule type="cellIs" dxfId="26" priority="12" operator="equal">
      <formula>"Y"</formula>
    </cfRule>
  </conditionalFormatting>
  <conditionalFormatting sqref="R17:V17">
    <cfRule type="cellIs" dxfId="25" priority="10" operator="equal">
      <formula>"Y"</formula>
    </cfRule>
  </conditionalFormatting>
  <conditionalFormatting sqref="Q17">
    <cfRule type="cellIs" dxfId="24" priority="9" operator="equal">
      <formula>"Y"</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
  <sheetViews>
    <sheetView tabSelected="1" zoomScale="70" zoomScaleNormal="70" zoomScalePageLayoutView="70" workbookViewId="0">
      <pane xSplit="3" ySplit="2" topLeftCell="N35" activePane="bottomRight" state="frozen"/>
      <selection pane="topRight" activeCell="D1" sqref="D1"/>
      <selection pane="bottomLeft" activeCell="A3" sqref="A3"/>
      <selection pane="bottomRight" activeCell="R43" sqref="R43"/>
    </sheetView>
  </sheetViews>
  <sheetFormatPr defaultColWidth="8.625" defaultRowHeight="12.75" x14ac:dyDescent="0.2"/>
  <cols>
    <col min="1" max="1" width="22.75" style="18" customWidth="1"/>
    <col min="2" max="2" width="56" style="76" customWidth="1"/>
    <col min="3" max="3" width="5.875" style="4" customWidth="1"/>
    <col min="4" max="4" width="26.375" style="105" bestFit="1" customWidth="1"/>
    <col min="5" max="5" width="9.625" style="4" bestFit="1" customWidth="1"/>
    <col min="6" max="6" width="13.75" style="30" bestFit="1" customWidth="1"/>
    <col min="7" max="7" width="45.75" style="4" bestFit="1" customWidth="1"/>
    <col min="8" max="8" width="57.875" style="4" customWidth="1"/>
    <col min="9" max="10" width="30.875" style="4" customWidth="1"/>
    <col min="11" max="11" width="14.875" style="4" customWidth="1"/>
    <col min="12" max="12" width="11.625" style="4" customWidth="1"/>
    <col min="13" max="13" width="22.75" style="4" customWidth="1"/>
    <col min="14" max="14" width="18.875" style="17" customWidth="1"/>
    <col min="15" max="15" width="32.25" style="18" bestFit="1" customWidth="1"/>
    <col min="16" max="16" width="36" style="18" bestFit="1" customWidth="1"/>
    <col min="17" max="17" width="13" style="4" customWidth="1"/>
    <col min="18" max="18" width="15.375" style="4" bestFit="1" customWidth="1"/>
    <col min="19" max="19" width="19.625" style="4" bestFit="1" customWidth="1"/>
    <col min="20" max="21" width="19.625" style="4" customWidth="1"/>
    <col min="22" max="22" width="16.875" style="4" bestFit="1" customWidth="1"/>
    <col min="23" max="24" width="24" style="4" customWidth="1"/>
    <col min="25" max="26" width="28.375" style="4" bestFit="1" customWidth="1"/>
    <col min="27" max="30" width="8.625" style="4"/>
    <col min="31" max="31" width="9.25" style="4" bestFit="1" customWidth="1"/>
    <col min="32" max="35" width="8.625" style="4"/>
    <col min="36" max="36" width="13.625" style="11" bestFit="1" customWidth="1"/>
    <col min="37" max="37" width="11" style="11" bestFit="1" customWidth="1"/>
    <col min="38" max="38" width="13.625" style="11" bestFit="1" customWidth="1"/>
    <col min="39" max="39" width="9.625" style="11" bestFit="1" customWidth="1"/>
    <col min="40" max="16384" width="8.625" style="4"/>
  </cols>
  <sheetData>
    <row r="1" spans="1:39" ht="13.5" thickBot="1" x14ac:dyDescent="0.25">
      <c r="A1" s="62"/>
      <c r="B1" s="4"/>
      <c r="O1" s="62"/>
      <c r="P1" s="62"/>
      <c r="Q1" s="69"/>
      <c r="R1" s="69"/>
      <c r="S1" s="69"/>
      <c r="T1" s="69"/>
      <c r="U1" s="69"/>
      <c r="V1" s="69"/>
      <c r="W1" s="69"/>
      <c r="X1" s="69"/>
      <c r="Y1" s="70"/>
      <c r="Z1" s="70"/>
      <c r="AA1" s="438" t="s">
        <v>12</v>
      </c>
      <c r="AB1" s="438"/>
      <c r="AC1" s="438"/>
      <c r="AD1" s="438" t="s">
        <v>13</v>
      </c>
      <c r="AE1" s="438"/>
      <c r="AF1" s="438"/>
      <c r="AG1" s="438" t="s">
        <v>14</v>
      </c>
      <c r="AH1" s="438"/>
      <c r="AI1" s="438"/>
      <c r="AJ1" s="107" t="s">
        <v>136</v>
      </c>
      <c r="AK1" s="107" t="s">
        <v>136</v>
      </c>
      <c r="AL1" s="107" t="s">
        <v>139</v>
      </c>
      <c r="AM1" s="107" t="s">
        <v>140</v>
      </c>
    </row>
    <row r="2" spans="1:39" s="25" customFormat="1" ht="25.5" x14ac:dyDescent="0.25">
      <c r="A2" s="264" t="s">
        <v>71</v>
      </c>
      <c r="B2" s="63" t="s">
        <v>101</v>
      </c>
      <c r="C2" s="63" t="s">
        <v>6</v>
      </c>
      <c r="D2" s="24" t="s">
        <v>100</v>
      </c>
      <c r="E2" s="29" t="s">
        <v>45</v>
      </c>
      <c r="F2" s="64" t="s">
        <v>0</v>
      </c>
      <c r="G2" s="53" t="s">
        <v>43</v>
      </c>
      <c r="H2" s="53" t="s">
        <v>3</v>
      </c>
      <c r="I2" s="53" t="s">
        <v>31</v>
      </c>
      <c r="J2" s="53" t="s">
        <v>32</v>
      </c>
      <c r="K2" s="16" t="s">
        <v>1</v>
      </c>
      <c r="L2" s="48" t="s">
        <v>102</v>
      </c>
      <c r="M2" s="68" t="s">
        <v>44</v>
      </c>
      <c r="N2" s="80" t="s">
        <v>5</v>
      </c>
      <c r="O2" s="16" t="s">
        <v>2</v>
      </c>
      <c r="P2" s="48" t="s">
        <v>833</v>
      </c>
      <c r="Q2" s="71" t="s">
        <v>278</v>
      </c>
      <c r="R2" s="71" t="s">
        <v>9</v>
      </c>
      <c r="S2" s="71" t="s">
        <v>7</v>
      </c>
      <c r="T2" s="71" t="s">
        <v>710</v>
      </c>
      <c r="U2" s="71" t="s">
        <v>135</v>
      </c>
      <c r="V2" s="71" t="s">
        <v>8</v>
      </c>
      <c r="W2" s="72" t="s">
        <v>146</v>
      </c>
      <c r="X2" s="108" t="s">
        <v>147</v>
      </c>
      <c r="Y2" s="279" t="s">
        <v>15</v>
      </c>
      <c r="Z2" s="279" t="s">
        <v>33</v>
      </c>
      <c r="AA2" s="300" t="s">
        <v>16</v>
      </c>
      <c r="AB2" s="300" t="s">
        <v>17</v>
      </c>
      <c r="AC2" s="300" t="s">
        <v>18</v>
      </c>
      <c r="AD2" s="300" t="s">
        <v>16</v>
      </c>
      <c r="AE2" s="300" t="s">
        <v>17</v>
      </c>
      <c r="AF2" s="300" t="s">
        <v>18</v>
      </c>
      <c r="AG2" s="300" t="s">
        <v>16</v>
      </c>
      <c r="AH2" s="300" t="s">
        <v>17</v>
      </c>
      <c r="AI2" s="300" t="s">
        <v>18</v>
      </c>
      <c r="AJ2" s="106" t="s">
        <v>137</v>
      </c>
      <c r="AK2" s="106" t="s">
        <v>138</v>
      </c>
      <c r="AL2" s="106" t="s">
        <v>137</v>
      </c>
      <c r="AM2" s="106" t="s">
        <v>137</v>
      </c>
    </row>
    <row r="3" spans="1:39" s="2" customFormat="1" ht="38.25" x14ac:dyDescent="0.2">
      <c r="A3" s="265" t="s">
        <v>35</v>
      </c>
      <c r="B3" s="217" t="str">
        <f t="shared" ref="B3:B53" si="0">CONCATENATE("Indicatore ",C3," - ",D3)</f>
        <v>Indicatore 201 - XRA_MEANMISS_NUM_GG_L3M</v>
      </c>
      <c r="C3" s="218">
        <v>201</v>
      </c>
      <c r="D3" s="47" t="s">
        <v>197</v>
      </c>
      <c r="E3" s="255" t="s">
        <v>103</v>
      </c>
      <c r="F3" s="21" t="s">
        <v>658</v>
      </c>
      <c r="G3" s="256"/>
      <c r="H3" s="103" t="s">
        <v>219</v>
      </c>
      <c r="I3" s="78" t="s">
        <v>239</v>
      </c>
      <c r="J3" s="78" t="s">
        <v>28</v>
      </c>
      <c r="K3" s="204" t="s">
        <v>528</v>
      </c>
      <c r="L3" s="47" t="s">
        <v>329</v>
      </c>
      <c r="M3" s="301" t="s">
        <v>661</v>
      </c>
      <c r="N3" s="102" t="s">
        <v>331</v>
      </c>
      <c r="O3" s="47" t="s">
        <v>342</v>
      </c>
      <c r="P3" s="409" t="s">
        <v>529</v>
      </c>
      <c r="Q3" s="6" t="s">
        <v>885</v>
      </c>
      <c r="R3" s="6" t="s">
        <v>10</v>
      </c>
      <c r="S3" s="6"/>
      <c r="T3" s="6"/>
      <c r="U3" s="6"/>
      <c r="V3" s="6"/>
      <c r="W3" s="6"/>
      <c r="X3" s="277"/>
      <c r="Y3" s="36"/>
      <c r="Z3" s="36" t="s">
        <v>194</v>
      </c>
      <c r="AA3" s="303" t="s">
        <v>28</v>
      </c>
      <c r="AB3" s="303" t="s">
        <v>28</v>
      </c>
      <c r="AC3" s="303" t="s">
        <v>28</v>
      </c>
      <c r="AD3" s="303" t="s">
        <v>28</v>
      </c>
      <c r="AE3" s="303" t="s">
        <v>28</v>
      </c>
      <c r="AF3" s="303" t="s">
        <v>28</v>
      </c>
      <c r="AG3" s="303" t="s">
        <v>28</v>
      </c>
      <c r="AH3" s="303" t="s">
        <v>28</v>
      </c>
      <c r="AI3" s="303" t="s">
        <v>28</v>
      </c>
      <c r="AJ3" s="304"/>
      <c r="AK3" s="302"/>
      <c r="AL3" s="305"/>
      <c r="AM3" s="306"/>
    </row>
    <row r="4" spans="1:39" s="2" customFormat="1" ht="38.25" x14ac:dyDescent="0.2">
      <c r="A4" s="254" t="s">
        <v>35</v>
      </c>
      <c r="B4" s="217" t="str">
        <f t="shared" si="0"/>
        <v>Indicatore 202 - XRA_MAX_SCONF_L3M</v>
      </c>
      <c r="C4" s="218">
        <f>1+C3</f>
        <v>202</v>
      </c>
      <c r="D4" s="47" t="s">
        <v>198</v>
      </c>
      <c r="E4" s="255" t="s">
        <v>103</v>
      </c>
      <c r="F4" s="21" t="s">
        <v>658</v>
      </c>
      <c r="G4" s="256"/>
      <c r="H4" s="101" t="s">
        <v>220</v>
      </c>
      <c r="I4" s="81" t="s">
        <v>339</v>
      </c>
      <c r="J4" s="257" t="s">
        <v>28</v>
      </c>
      <c r="K4" s="204" t="s">
        <v>528</v>
      </c>
      <c r="L4" s="47" t="s">
        <v>329</v>
      </c>
      <c r="M4" s="301" t="s">
        <v>661</v>
      </c>
      <c r="N4" s="102" t="s">
        <v>344</v>
      </c>
      <c r="O4" s="47" t="s">
        <v>343</v>
      </c>
      <c r="P4" s="409" t="s">
        <v>529</v>
      </c>
      <c r="Q4" s="6" t="s">
        <v>885</v>
      </c>
      <c r="R4" s="6" t="s">
        <v>10</v>
      </c>
      <c r="S4" s="6"/>
      <c r="T4" s="6"/>
      <c r="U4" s="6"/>
      <c r="V4" s="6"/>
      <c r="W4" s="6"/>
      <c r="X4" s="277"/>
      <c r="Y4" s="36"/>
      <c r="Z4" s="36" t="s">
        <v>194</v>
      </c>
      <c r="AA4" s="303" t="s">
        <v>28</v>
      </c>
      <c r="AB4" s="303" t="s">
        <v>28</v>
      </c>
      <c r="AC4" s="303" t="s">
        <v>28</v>
      </c>
      <c r="AD4" s="303" t="s">
        <v>28</v>
      </c>
      <c r="AE4" s="303" t="s">
        <v>28</v>
      </c>
      <c r="AF4" s="303" t="s">
        <v>28</v>
      </c>
      <c r="AG4" s="303" t="s">
        <v>28</v>
      </c>
      <c r="AH4" s="303" t="s">
        <v>28</v>
      </c>
      <c r="AI4" s="303" t="s">
        <v>28</v>
      </c>
      <c r="AJ4" s="304"/>
      <c r="AK4" s="302"/>
      <c r="AL4" s="305"/>
      <c r="AM4" s="306"/>
    </row>
    <row r="5" spans="1:39" s="2" customFormat="1" ht="63.75" x14ac:dyDescent="0.2">
      <c r="A5" s="254" t="s">
        <v>35</v>
      </c>
      <c r="B5" s="217" t="str">
        <f t="shared" si="0"/>
        <v>Indicatore 204 - XRA_MEAN_SCONF_UTI_L3M</v>
      </c>
      <c r="C5" s="218">
        <v>204</v>
      </c>
      <c r="D5" s="47" t="s">
        <v>200</v>
      </c>
      <c r="E5" s="255" t="s">
        <v>103</v>
      </c>
      <c r="F5" s="21" t="s">
        <v>658</v>
      </c>
      <c r="G5" s="256"/>
      <c r="H5" s="101" t="s">
        <v>221</v>
      </c>
      <c r="I5" s="81" t="s">
        <v>240</v>
      </c>
      <c r="J5" s="257" t="s">
        <v>28</v>
      </c>
      <c r="K5" s="204" t="s">
        <v>528</v>
      </c>
      <c r="L5" s="47" t="s">
        <v>329</v>
      </c>
      <c r="M5" s="301" t="s">
        <v>661</v>
      </c>
      <c r="N5" s="102" t="s">
        <v>350</v>
      </c>
      <c r="O5" s="47" t="s">
        <v>347</v>
      </c>
      <c r="P5" s="409" t="s">
        <v>529</v>
      </c>
      <c r="Q5" s="6" t="s">
        <v>885</v>
      </c>
      <c r="R5" s="6" t="s">
        <v>10</v>
      </c>
      <c r="S5" s="6"/>
      <c r="T5" s="6"/>
      <c r="U5" s="6"/>
      <c r="V5" s="6"/>
      <c r="W5" s="6"/>
      <c r="X5" s="277"/>
      <c r="Y5" s="36"/>
      <c r="Z5" s="36" t="s">
        <v>194</v>
      </c>
      <c r="AA5" s="303" t="s">
        <v>28</v>
      </c>
      <c r="AB5" s="303" t="s">
        <v>28</v>
      </c>
      <c r="AC5" s="303" t="s">
        <v>28</v>
      </c>
      <c r="AD5" s="303" t="s">
        <v>28</v>
      </c>
      <c r="AE5" s="303" t="s">
        <v>28</v>
      </c>
      <c r="AF5" s="303" t="s">
        <v>28</v>
      </c>
      <c r="AG5" s="303" t="s">
        <v>28</v>
      </c>
      <c r="AH5" s="303" t="s">
        <v>28</v>
      </c>
      <c r="AI5" s="303" t="s">
        <v>28</v>
      </c>
      <c r="AJ5" s="304"/>
      <c r="AK5" s="302"/>
      <c r="AL5" s="305"/>
      <c r="AM5" s="306"/>
    </row>
    <row r="6" spans="1:39" s="2" customFormat="1" ht="51" x14ac:dyDescent="0.2">
      <c r="A6" s="254" t="s">
        <v>35</v>
      </c>
      <c r="B6" s="217" t="str">
        <f t="shared" si="0"/>
        <v>Indicatore 205 - XRA_MEANMISS_SCONF_UTI_L3M</v>
      </c>
      <c r="C6" s="218">
        <f t="shared" ref="C6:C19" si="1">1+C5</f>
        <v>205</v>
      </c>
      <c r="D6" s="47" t="s">
        <v>201</v>
      </c>
      <c r="E6" s="255" t="s">
        <v>103</v>
      </c>
      <c r="F6" s="21" t="s">
        <v>658</v>
      </c>
      <c r="G6" s="256"/>
      <c r="H6" s="101" t="s">
        <v>222</v>
      </c>
      <c r="I6" s="81" t="s">
        <v>241</v>
      </c>
      <c r="J6" s="257" t="s">
        <v>28</v>
      </c>
      <c r="K6" s="204" t="s">
        <v>528</v>
      </c>
      <c r="L6" s="47" t="s">
        <v>329</v>
      </c>
      <c r="M6" s="301" t="s">
        <v>661</v>
      </c>
      <c r="N6" s="102" t="s">
        <v>352</v>
      </c>
      <c r="O6" s="47" t="s">
        <v>348</v>
      </c>
      <c r="P6" s="409" t="s">
        <v>529</v>
      </c>
      <c r="Q6" s="6" t="s">
        <v>885</v>
      </c>
      <c r="R6" s="6" t="s">
        <v>10</v>
      </c>
      <c r="S6" s="6"/>
      <c r="T6" s="6"/>
      <c r="U6" s="6"/>
      <c r="V6" s="6"/>
      <c r="W6" s="6"/>
      <c r="X6" s="277"/>
      <c r="Y6" s="36"/>
      <c r="Z6" s="36" t="s">
        <v>194</v>
      </c>
      <c r="AA6" s="303" t="s">
        <v>28</v>
      </c>
      <c r="AB6" s="303" t="s">
        <v>28</v>
      </c>
      <c r="AC6" s="303" t="s">
        <v>28</v>
      </c>
      <c r="AD6" s="303" t="s">
        <v>28</v>
      </c>
      <c r="AE6" s="303" t="s">
        <v>28</v>
      </c>
      <c r="AF6" s="303" t="s">
        <v>28</v>
      </c>
      <c r="AG6" s="303" t="s">
        <v>28</v>
      </c>
      <c r="AH6" s="303" t="s">
        <v>28</v>
      </c>
      <c r="AI6" s="303" t="s">
        <v>28</v>
      </c>
      <c r="AJ6" s="304"/>
      <c r="AK6" s="302"/>
      <c r="AL6" s="305"/>
      <c r="AM6" s="306"/>
    </row>
    <row r="7" spans="1:39" s="2" customFormat="1" ht="63.75" x14ac:dyDescent="0.2">
      <c r="A7" s="254" t="s">
        <v>35</v>
      </c>
      <c r="B7" s="217" t="str">
        <f t="shared" si="0"/>
        <v>Indicatore 206 - XRA_MAX_SCONF_UTI_L3M</v>
      </c>
      <c r="C7" s="218">
        <f t="shared" si="1"/>
        <v>206</v>
      </c>
      <c r="D7" s="47" t="s">
        <v>202</v>
      </c>
      <c r="E7" s="255" t="s">
        <v>103</v>
      </c>
      <c r="F7" s="21" t="s">
        <v>658</v>
      </c>
      <c r="G7" s="256"/>
      <c r="H7" s="258" t="s">
        <v>223</v>
      </c>
      <c r="I7" s="81" t="s">
        <v>242</v>
      </c>
      <c r="J7" s="259" t="s">
        <v>28</v>
      </c>
      <c r="K7" s="204" t="s">
        <v>528</v>
      </c>
      <c r="L7" s="47" t="s">
        <v>329</v>
      </c>
      <c r="M7" s="301" t="s">
        <v>661</v>
      </c>
      <c r="N7" s="102" t="s">
        <v>351</v>
      </c>
      <c r="O7" s="47" t="s">
        <v>349</v>
      </c>
      <c r="P7" s="409" t="s">
        <v>529</v>
      </c>
      <c r="Q7" s="6" t="s">
        <v>885</v>
      </c>
      <c r="R7" s="6" t="s">
        <v>10</v>
      </c>
      <c r="S7" s="6"/>
      <c r="T7" s="6"/>
      <c r="U7" s="6"/>
      <c r="V7" s="6"/>
      <c r="W7" s="6"/>
      <c r="X7" s="277"/>
      <c r="Y7" s="36"/>
      <c r="Z7" s="36" t="s">
        <v>194</v>
      </c>
      <c r="AA7" s="303" t="s">
        <v>28</v>
      </c>
      <c r="AB7" s="303" t="s">
        <v>28</v>
      </c>
      <c r="AC7" s="303" t="s">
        <v>28</v>
      </c>
      <c r="AD7" s="303" t="s">
        <v>28</v>
      </c>
      <c r="AE7" s="303" t="s">
        <v>28</v>
      </c>
      <c r="AF7" s="303" t="s">
        <v>28</v>
      </c>
      <c r="AG7" s="303" t="s">
        <v>28</v>
      </c>
      <c r="AH7" s="303" t="s">
        <v>28</v>
      </c>
      <c r="AI7" s="303" t="s">
        <v>28</v>
      </c>
      <c r="AJ7" s="304"/>
      <c r="AK7" s="302"/>
      <c r="AL7" s="305"/>
      <c r="AM7" s="306"/>
    </row>
    <row r="8" spans="1:39" s="2" customFormat="1" ht="63.75" x14ac:dyDescent="0.2">
      <c r="A8" s="254" t="s">
        <v>35</v>
      </c>
      <c r="B8" s="217" t="str">
        <f t="shared" si="0"/>
        <v>Indicatore 207 - XRA_NUM_GG_L1M</v>
      </c>
      <c r="C8" s="218">
        <f t="shared" si="1"/>
        <v>207</v>
      </c>
      <c r="D8" s="47" t="s">
        <v>337</v>
      </c>
      <c r="E8" s="255" t="s">
        <v>103</v>
      </c>
      <c r="F8" s="21" t="s">
        <v>658</v>
      </c>
      <c r="G8" s="256"/>
      <c r="H8" s="103" t="s">
        <v>224</v>
      </c>
      <c r="I8" s="78" t="s">
        <v>243</v>
      </c>
      <c r="J8" s="78" t="s">
        <v>28</v>
      </c>
      <c r="K8" s="204" t="s">
        <v>153</v>
      </c>
      <c r="L8" s="47" t="s">
        <v>329</v>
      </c>
      <c r="M8" s="301" t="s">
        <v>661</v>
      </c>
      <c r="N8" s="102" t="s">
        <v>354</v>
      </c>
      <c r="O8" s="47" t="s">
        <v>353</v>
      </c>
      <c r="P8" s="409" t="s">
        <v>529</v>
      </c>
      <c r="Q8" s="6" t="s">
        <v>885</v>
      </c>
      <c r="R8" s="6" t="s">
        <v>10</v>
      </c>
      <c r="S8" s="6"/>
      <c r="T8" s="6"/>
      <c r="U8" s="6"/>
      <c r="V8" s="6"/>
      <c r="W8" s="6"/>
      <c r="X8" s="277"/>
      <c r="Y8" s="36"/>
      <c r="Z8" s="36" t="s">
        <v>194</v>
      </c>
      <c r="AA8" s="303" t="s">
        <v>28</v>
      </c>
      <c r="AB8" s="303" t="s">
        <v>28</v>
      </c>
      <c r="AC8" s="303" t="s">
        <v>28</v>
      </c>
      <c r="AD8" s="303" t="s">
        <v>28</v>
      </c>
      <c r="AE8" s="303" t="s">
        <v>28</v>
      </c>
      <c r="AF8" s="303" t="s">
        <v>28</v>
      </c>
      <c r="AG8" s="303" t="s">
        <v>28</v>
      </c>
      <c r="AH8" s="303" t="s">
        <v>28</v>
      </c>
      <c r="AI8" s="303" t="s">
        <v>28</v>
      </c>
      <c r="AJ8" s="304"/>
      <c r="AK8" s="302"/>
      <c r="AL8" s="305"/>
      <c r="AM8" s="306"/>
    </row>
    <row r="9" spans="1:39" s="2" customFormat="1" ht="38.25" x14ac:dyDescent="0.2">
      <c r="A9" s="254" t="s">
        <v>35</v>
      </c>
      <c r="B9" s="217" t="str">
        <f t="shared" si="0"/>
        <v>Indicatore 208 - XRA_SCONF_L1M</v>
      </c>
      <c r="C9" s="218">
        <f t="shared" si="1"/>
        <v>208</v>
      </c>
      <c r="D9" s="47" t="s">
        <v>203</v>
      </c>
      <c r="E9" s="255" t="s">
        <v>103</v>
      </c>
      <c r="F9" s="21" t="s">
        <v>658</v>
      </c>
      <c r="G9" s="256"/>
      <c r="H9" s="101" t="s">
        <v>225</v>
      </c>
      <c r="I9" s="81" t="s">
        <v>340</v>
      </c>
      <c r="J9" s="257" t="s">
        <v>28</v>
      </c>
      <c r="K9" s="204" t="s">
        <v>528</v>
      </c>
      <c r="L9" s="47" t="s">
        <v>329</v>
      </c>
      <c r="M9" s="301" t="s">
        <v>661</v>
      </c>
      <c r="N9" s="102" t="s">
        <v>356</v>
      </c>
      <c r="O9" s="47" t="s">
        <v>355</v>
      </c>
      <c r="P9" s="409" t="s">
        <v>529</v>
      </c>
      <c r="Q9" s="6" t="s">
        <v>885</v>
      </c>
      <c r="R9" s="6" t="s">
        <v>10</v>
      </c>
      <c r="S9" s="6"/>
      <c r="T9" s="6"/>
      <c r="U9" s="6"/>
      <c r="V9" s="6"/>
      <c r="W9" s="6"/>
      <c r="X9" s="277"/>
      <c r="Y9" s="36"/>
      <c r="Z9" s="36" t="s">
        <v>194</v>
      </c>
      <c r="AA9" s="303" t="s">
        <v>28</v>
      </c>
      <c r="AB9" s="303" t="s">
        <v>28</v>
      </c>
      <c r="AC9" s="303" t="s">
        <v>28</v>
      </c>
      <c r="AD9" s="303" t="s">
        <v>28</v>
      </c>
      <c r="AE9" s="303" t="s">
        <v>28</v>
      </c>
      <c r="AF9" s="303" t="s">
        <v>28</v>
      </c>
      <c r="AG9" s="303" t="s">
        <v>28</v>
      </c>
      <c r="AH9" s="303" t="s">
        <v>28</v>
      </c>
      <c r="AI9" s="303" t="s">
        <v>28</v>
      </c>
      <c r="AJ9" s="304"/>
      <c r="AK9" s="302"/>
      <c r="AL9" s="305"/>
      <c r="AM9" s="306"/>
    </row>
    <row r="10" spans="1:39" s="2" customFormat="1" ht="25.5" x14ac:dyDescent="0.2">
      <c r="A10" s="254" t="s">
        <v>35</v>
      </c>
      <c r="B10" s="217" t="str">
        <f t="shared" si="0"/>
        <v>Indicatore 209 - XRA_SCONF_UTI_L1M</v>
      </c>
      <c r="C10" s="218">
        <f t="shared" si="1"/>
        <v>209</v>
      </c>
      <c r="D10" s="47" t="s">
        <v>204</v>
      </c>
      <c r="E10" s="255" t="s">
        <v>103</v>
      </c>
      <c r="F10" s="21" t="s">
        <v>658</v>
      </c>
      <c r="G10" s="256"/>
      <c r="H10" s="101" t="s">
        <v>226</v>
      </c>
      <c r="I10" s="81" t="s">
        <v>244</v>
      </c>
      <c r="J10" s="257" t="s">
        <v>28</v>
      </c>
      <c r="K10" s="204" t="s">
        <v>528</v>
      </c>
      <c r="L10" s="47" t="s">
        <v>329</v>
      </c>
      <c r="M10" s="301" t="s">
        <v>661</v>
      </c>
      <c r="N10" s="102" t="s">
        <v>358</v>
      </c>
      <c r="O10" s="47" t="s">
        <v>357</v>
      </c>
      <c r="P10" s="409" t="s">
        <v>529</v>
      </c>
      <c r="Q10" s="6" t="s">
        <v>885</v>
      </c>
      <c r="R10" s="6" t="s">
        <v>10</v>
      </c>
      <c r="S10" s="6"/>
      <c r="T10" s="6"/>
      <c r="U10" s="6"/>
      <c r="V10" s="6"/>
      <c r="W10" s="6"/>
      <c r="X10" s="277"/>
      <c r="Y10" s="36"/>
      <c r="Z10" s="36" t="s">
        <v>194</v>
      </c>
      <c r="AA10" s="303" t="s">
        <v>28</v>
      </c>
      <c r="AB10" s="303" t="s">
        <v>28</v>
      </c>
      <c r="AC10" s="303" t="s">
        <v>28</v>
      </c>
      <c r="AD10" s="303" t="s">
        <v>28</v>
      </c>
      <c r="AE10" s="303" t="s">
        <v>28</v>
      </c>
      <c r="AF10" s="303" t="s">
        <v>28</v>
      </c>
      <c r="AG10" s="303" t="s">
        <v>28</v>
      </c>
      <c r="AH10" s="303" t="s">
        <v>28</v>
      </c>
      <c r="AI10" s="303" t="s">
        <v>28</v>
      </c>
      <c r="AJ10" s="304"/>
      <c r="AK10" s="302"/>
      <c r="AL10" s="305"/>
      <c r="AM10" s="306"/>
    </row>
    <row r="11" spans="1:39" s="2" customFormat="1" ht="51" x14ac:dyDescent="0.2">
      <c r="A11" s="332" t="s">
        <v>35</v>
      </c>
      <c r="B11" s="217" t="str">
        <f>CONCATENATE("Indicatore ",C11," - ",D11)</f>
        <v xml:space="preserve">Indicatore 234 - XRA_RSC_ACC_L1M </v>
      </c>
      <c r="C11" s="218">
        <v>234</v>
      </c>
      <c r="D11" s="79" t="s">
        <v>618</v>
      </c>
      <c r="E11" s="255" t="s">
        <v>103</v>
      </c>
      <c r="F11" s="21" t="s">
        <v>658</v>
      </c>
      <c r="G11" s="263" t="s">
        <v>103</v>
      </c>
      <c r="H11" s="79" t="s">
        <v>687</v>
      </c>
      <c r="I11" s="81" t="s">
        <v>619</v>
      </c>
      <c r="J11" s="81" t="s">
        <v>620</v>
      </c>
      <c r="K11" s="204" t="s">
        <v>540</v>
      </c>
      <c r="L11" s="47" t="s">
        <v>468</v>
      </c>
      <c r="M11" s="301" t="s">
        <v>661</v>
      </c>
      <c r="N11" s="102" t="s">
        <v>749</v>
      </c>
      <c r="O11" s="47" t="s">
        <v>621</v>
      </c>
      <c r="P11" s="47" t="s">
        <v>870</v>
      </c>
      <c r="Q11" s="6">
        <v>2</v>
      </c>
      <c r="R11" s="6" t="s">
        <v>10</v>
      </c>
      <c r="S11" s="6"/>
      <c r="T11" s="6"/>
      <c r="U11" s="6"/>
      <c r="V11" s="6"/>
      <c r="W11" s="6"/>
      <c r="X11" s="277"/>
      <c r="Y11" s="36" t="s">
        <v>10</v>
      </c>
      <c r="Z11" s="36"/>
      <c r="AA11" s="291" t="s">
        <v>19</v>
      </c>
      <c r="AB11" s="291" t="s">
        <v>19</v>
      </c>
      <c r="AC11" s="291" t="s">
        <v>19</v>
      </c>
      <c r="AD11" s="302">
        <v>1000000</v>
      </c>
      <c r="AE11" s="2">
        <v>0</v>
      </c>
      <c r="AG11" s="291" t="s">
        <v>19</v>
      </c>
      <c r="AH11" s="291" t="s">
        <v>19</v>
      </c>
      <c r="AI11" s="291" t="s">
        <v>19</v>
      </c>
      <c r="AJ11" s="57" t="s">
        <v>544</v>
      </c>
      <c r="AK11" s="302" t="s">
        <v>544</v>
      </c>
      <c r="AL11" s="57">
        <v>9999999</v>
      </c>
      <c r="AM11" s="293">
        <v>0</v>
      </c>
    </row>
    <row r="12" spans="1:39" s="2" customFormat="1" ht="76.5" x14ac:dyDescent="0.2">
      <c r="A12" s="254" t="s">
        <v>182</v>
      </c>
      <c r="B12" s="217" t="str">
        <f t="shared" si="0"/>
        <v>Indicatore 211 - AFI_MEAN_SCONF_L3M</v>
      </c>
      <c r="C12" s="218">
        <v>211</v>
      </c>
      <c r="D12" s="47" t="s">
        <v>205</v>
      </c>
      <c r="E12" s="255" t="s">
        <v>103</v>
      </c>
      <c r="F12" s="21" t="s">
        <v>658</v>
      </c>
      <c r="G12" s="260"/>
      <c r="H12" s="101" t="s">
        <v>310</v>
      </c>
      <c r="I12" s="81" t="s">
        <v>245</v>
      </c>
      <c r="J12" s="257" t="s">
        <v>28</v>
      </c>
      <c r="K12" s="204" t="s">
        <v>528</v>
      </c>
      <c r="L12" s="47" t="s">
        <v>106</v>
      </c>
      <c r="M12" s="301" t="s">
        <v>309</v>
      </c>
      <c r="N12" s="102"/>
      <c r="O12" s="47" t="s">
        <v>306</v>
      </c>
      <c r="P12" s="192" t="s">
        <v>862</v>
      </c>
      <c r="Q12" s="6">
        <v>2</v>
      </c>
      <c r="R12" s="6" t="s">
        <v>10</v>
      </c>
      <c r="S12" s="6"/>
      <c r="T12" s="6"/>
      <c r="U12" s="6"/>
      <c r="V12" s="6"/>
      <c r="W12" s="6"/>
      <c r="X12" s="277"/>
      <c r="Y12" s="36"/>
      <c r="Z12" s="36" t="s">
        <v>194</v>
      </c>
      <c r="AA12" s="269" t="s">
        <v>28</v>
      </c>
      <c r="AB12" s="316" t="s">
        <v>28</v>
      </c>
      <c r="AC12" s="316" t="s">
        <v>28</v>
      </c>
      <c r="AD12" s="317" t="s">
        <v>28</v>
      </c>
      <c r="AE12" s="316" t="s">
        <v>28</v>
      </c>
      <c r="AF12" s="316" t="s">
        <v>28</v>
      </c>
      <c r="AG12" s="316" t="s">
        <v>28</v>
      </c>
      <c r="AH12" s="316" t="s">
        <v>28</v>
      </c>
      <c r="AI12" s="316" t="s">
        <v>28</v>
      </c>
      <c r="AJ12" s="304"/>
      <c r="AK12" s="302"/>
      <c r="AL12" s="305"/>
      <c r="AM12" s="306"/>
    </row>
    <row r="13" spans="1:39" s="2" customFormat="1" ht="242.25" x14ac:dyDescent="0.2">
      <c r="A13" s="205" t="s">
        <v>182</v>
      </c>
      <c r="B13" s="217" t="str">
        <f t="shared" si="0"/>
        <v>Indicatore 235 - AFI_MEAN_NOSC_FIDO_L3M</v>
      </c>
      <c r="C13" s="218">
        <v>235</v>
      </c>
      <c r="D13" s="47" t="s">
        <v>623</v>
      </c>
      <c r="E13" s="255" t="s">
        <v>103</v>
      </c>
      <c r="F13" s="21" t="s">
        <v>658</v>
      </c>
      <c r="G13" s="256"/>
      <c r="H13" s="101" t="s">
        <v>688</v>
      </c>
      <c r="I13" s="81" t="s">
        <v>689</v>
      </c>
      <c r="J13" s="257"/>
      <c r="K13" s="204" t="s">
        <v>528</v>
      </c>
      <c r="L13" s="47" t="s">
        <v>106</v>
      </c>
      <c r="M13" s="301" t="s">
        <v>309</v>
      </c>
      <c r="N13" s="102"/>
      <c r="O13" s="453"/>
      <c r="P13" s="453" t="s">
        <v>863</v>
      </c>
      <c r="Q13" s="6">
        <v>2</v>
      </c>
      <c r="R13" s="6" t="s">
        <v>10</v>
      </c>
      <c r="S13" s="6"/>
      <c r="T13" s="6"/>
      <c r="U13" s="6"/>
      <c r="V13" s="6"/>
      <c r="W13" s="6"/>
      <c r="X13" s="277"/>
      <c r="Y13" s="36"/>
      <c r="Z13" s="36"/>
      <c r="AA13" s="303"/>
      <c r="AB13" s="303"/>
      <c r="AC13" s="303"/>
      <c r="AD13" s="303"/>
      <c r="AE13" s="303"/>
      <c r="AF13" s="303"/>
      <c r="AG13" s="303"/>
      <c r="AH13" s="303"/>
      <c r="AI13" s="303"/>
      <c r="AJ13" s="304"/>
      <c r="AK13" s="302"/>
      <c r="AL13" s="305"/>
      <c r="AM13" s="306"/>
    </row>
    <row r="14" spans="1:39" s="2" customFormat="1" ht="165.75" x14ac:dyDescent="0.2">
      <c r="A14" s="265" t="s">
        <v>34</v>
      </c>
      <c r="B14" s="217" t="str">
        <f t="shared" si="0"/>
        <v>Indicatore 212 - CR0_MR_L3M</v>
      </c>
      <c r="C14" s="218">
        <f>1+C12</f>
        <v>212</v>
      </c>
      <c r="D14" s="47" t="s">
        <v>206</v>
      </c>
      <c r="E14" s="255" t="s">
        <v>103</v>
      </c>
      <c r="F14" s="21" t="s">
        <v>658</v>
      </c>
      <c r="G14" s="65" t="s">
        <v>25</v>
      </c>
      <c r="H14" s="261" t="s">
        <v>227</v>
      </c>
      <c r="I14" s="78" t="s">
        <v>246</v>
      </c>
      <c r="J14" s="78" t="s">
        <v>27</v>
      </c>
      <c r="K14" s="204" t="s">
        <v>528</v>
      </c>
      <c r="L14" s="47" t="s">
        <v>106</v>
      </c>
      <c r="M14" s="301" t="s">
        <v>709</v>
      </c>
      <c r="N14" s="102" t="s">
        <v>320</v>
      </c>
      <c r="O14" s="47" t="s">
        <v>318</v>
      </c>
      <c r="P14" s="47" t="s">
        <v>905</v>
      </c>
      <c r="Q14" s="6">
        <v>1</v>
      </c>
      <c r="R14" s="6" t="s">
        <v>10</v>
      </c>
      <c r="S14" s="6"/>
      <c r="T14" s="6"/>
      <c r="U14" s="6"/>
      <c r="V14" s="6"/>
      <c r="W14" s="6"/>
      <c r="X14" s="277"/>
      <c r="Y14" s="36"/>
      <c r="Z14" s="36"/>
      <c r="AA14" s="269" t="s">
        <v>19</v>
      </c>
      <c r="AB14" s="316">
        <v>0</v>
      </c>
      <c r="AC14" s="316" t="s">
        <v>252</v>
      </c>
      <c r="AD14" s="316" t="s">
        <v>252</v>
      </c>
      <c r="AE14" s="316">
        <v>-1000000</v>
      </c>
      <c r="AF14" s="316" t="s">
        <v>252</v>
      </c>
      <c r="AG14" s="316" t="s">
        <v>252</v>
      </c>
      <c r="AH14" s="316" t="s">
        <v>252</v>
      </c>
      <c r="AI14" s="316" t="s">
        <v>252</v>
      </c>
      <c r="AJ14" s="73"/>
      <c r="AK14" s="73"/>
      <c r="AL14" s="74"/>
      <c r="AM14" s="74"/>
    </row>
    <row r="15" spans="1:39" s="2" customFormat="1" ht="165.75" x14ac:dyDescent="0.2">
      <c r="A15" s="254" t="s">
        <v>34</v>
      </c>
      <c r="B15" s="217" t="str">
        <f t="shared" si="0"/>
        <v>Indicatore 213 - CR0_MS_L3M</v>
      </c>
      <c r="C15" s="218">
        <f t="shared" si="1"/>
        <v>213</v>
      </c>
      <c r="D15" s="47" t="s">
        <v>207</v>
      </c>
      <c r="E15" s="255" t="s">
        <v>103</v>
      </c>
      <c r="F15" s="21" t="s">
        <v>658</v>
      </c>
      <c r="G15" s="66" t="s">
        <v>26</v>
      </c>
      <c r="H15" s="61" t="s">
        <v>228</v>
      </c>
      <c r="I15" s="81" t="s">
        <v>246</v>
      </c>
      <c r="J15" s="81" t="s">
        <v>27</v>
      </c>
      <c r="K15" s="204" t="s">
        <v>528</v>
      </c>
      <c r="L15" s="47" t="s">
        <v>106</v>
      </c>
      <c r="M15" s="301" t="s">
        <v>709</v>
      </c>
      <c r="N15" s="102" t="s">
        <v>321</v>
      </c>
      <c r="O15" s="47" t="s">
        <v>319</v>
      </c>
      <c r="P15" s="47" t="s">
        <v>904</v>
      </c>
      <c r="Q15" s="6">
        <v>1</v>
      </c>
      <c r="R15" s="6" t="s">
        <v>10</v>
      </c>
      <c r="S15" s="6"/>
      <c r="T15" s="6"/>
      <c r="U15" s="6"/>
      <c r="V15" s="6"/>
      <c r="W15" s="6"/>
      <c r="X15" s="277"/>
      <c r="Y15" s="36"/>
      <c r="Z15" s="36"/>
      <c r="AA15" s="269" t="s">
        <v>19</v>
      </c>
      <c r="AB15" s="316">
        <v>0</v>
      </c>
      <c r="AC15" s="316" t="s">
        <v>252</v>
      </c>
      <c r="AD15" s="316" t="s">
        <v>252</v>
      </c>
      <c r="AE15" s="316">
        <v>-1000000</v>
      </c>
      <c r="AF15" s="316" t="s">
        <v>252</v>
      </c>
      <c r="AG15" s="316" t="s">
        <v>252</v>
      </c>
      <c r="AH15" s="316" t="s">
        <v>252</v>
      </c>
      <c r="AI15" s="316" t="s">
        <v>252</v>
      </c>
      <c r="AJ15" s="73"/>
      <c r="AK15" s="73"/>
      <c r="AL15" s="74"/>
      <c r="AM15" s="74"/>
    </row>
    <row r="16" spans="1:39" s="2" customFormat="1" ht="165.75" x14ac:dyDescent="0.2">
      <c r="A16" s="254" t="s">
        <v>34</v>
      </c>
      <c r="B16" s="217" t="str">
        <f t="shared" si="0"/>
        <v>Indicatore 214 - CR0_MC_L3M</v>
      </c>
      <c r="C16" s="218">
        <f t="shared" si="1"/>
        <v>214</v>
      </c>
      <c r="D16" s="47" t="s">
        <v>208</v>
      </c>
      <c r="E16" s="255" t="s">
        <v>103</v>
      </c>
      <c r="F16" s="21" t="s">
        <v>658</v>
      </c>
      <c r="G16" s="65" t="s">
        <v>36</v>
      </c>
      <c r="H16" s="61" t="s">
        <v>326</v>
      </c>
      <c r="I16" s="81" t="s">
        <v>246</v>
      </c>
      <c r="J16" s="81" t="s">
        <v>27</v>
      </c>
      <c r="K16" s="204" t="s">
        <v>528</v>
      </c>
      <c r="L16" s="47" t="s">
        <v>106</v>
      </c>
      <c r="M16" s="301" t="s">
        <v>709</v>
      </c>
      <c r="N16" s="102" t="s">
        <v>323</v>
      </c>
      <c r="O16" s="47" t="s">
        <v>322</v>
      </c>
      <c r="P16" s="47" t="s">
        <v>906</v>
      </c>
      <c r="Q16" s="6">
        <v>1</v>
      </c>
      <c r="R16" s="6" t="s">
        <v>10</v>
      </c>
      <c r="S16" s="6"/>
      <c r="T16" s="6"/>
      <c r="U16" s="6"/>
      <c r="V16" s="6"/>
      <c r="W16" s="6"/>
      <c r="X16" s="277"/>
      <c r="Y16" s="36"/>
      <c r="Z16" s="36"/>
      <c r="AA16" s="269" t="s">
        <v>19</v>
      </c>
      <c r="AB16" s="316">
        <v>0</v>
      </c>
      <c r="AC16" s="316" t="s">
        <v>252</v>
      </c>
      <c r="AD16" s="316" t="s">
        <v>252</v>
      </c>
      <c r="AE16" s="316">
        <v>-1000000</v>
      </c>
      <c r="AF16" s="316" t="s">
        <v>252</v>
      </c>
      <c r="AG16" s="316" t="s">
        <v>252</v>
      </c>
      <c r="AH16" s="316" t="s">
        <v>252</v>
      </c>
      <c r="AI16" s="316" t="s">
        <v>252</v>
      </c>
      <c r="AJ16" s="73"/>
      <c r="AK16" s="73"/>
      <c r="AL16" s="74"/>
      <c r="AM16" s="74"/>
    </row>
    <row r="17" spans="1:39" s="2" customFormat="1" ht="165.75" x14ac:dyDescent="0.2">
      <c r="A17" s="254" t="s">
        <v>34</v>
      </c>
      <c r="B17" s="217" t="str">
        <f t="shared" si="0"/>
        <v>Indicatore 215 - CR0_MT_L3M</v>
      </c>
      <c r="C17" s="218">
        <f t="shared" si="1"/>
        <v>215</v>
      </c>
      <c r="D17" s="47" t="s">
        <v>209</v>
      </c>
      <c r="E17" s="255" t="s">
        <v>103</v>
      </c>
      <c r="F17" s="21" t="s">
        <v>658</v>
      </c>
      <c r="G17" s="65"/>
      <c r="H17" s="61" t="s">
        <v>229</v>
      </c>
      <c r="I17" s="78" t="s">
        <v>246</v>
      </c>
      <c r="J17" s="78" t="s">
        <v>27</v>
      </c>
      <c r="K17" s="204" t="s">
        <v>528</v>
      </c>
      <c r="L17" s="47" t="s">
        <v>106</v>
      </c>
      <c r="M17" s="301" t="s">
        <v>709</v>
      </c>
      <c r="N17" s="102" t="s">
        <v>325</v>
      </c>
      <c r="O17" s="47" t="s">
        <v>324</v>
      </c>
      <c r="P17" s="47" t="s">
        <v>907</v>
      </c>
      <c r="Q17" s="6">
        <v>1</v>
      </c>
      <c r="R17" s="6" t="s">
        <v>10</v>
      </c>
      <c r="S17" s="6"/>
      <c r="T17" s="6"/>
      <c r="U17" s="6"/>
      <c r="V17" s="6"/>
      <c r="W17" s="6"/>
      <c r="X17" s="277"/>
      <c r="Y17" s="36"/>
      <c r="Z17" s="36"/>
      <c r="AA17" s="269" t="s">
        <v>19</v>
      </c>
      <c r="AB17" s="316">
        <v>0</v>
      </c>
      <c r="AC17" s="316" t="s">
        <v>252</v>
      </c>
      <c r="AD17" s="316" t="s">
        <v>252</v>
      </c>
      <c r="AE17" s="316">
        <v>-1000000</v>
      </c>
      <c r="AF17" s="316" t="s">
        <v>252</v>
      </c>
      <c r="AG17" s="316" t="s">
        <v>252</v>
      </c>
      <c r="AH17" s="316" t="s">
        <v>252</v>
      </c>
      <c r="AI17" s="316" t="s">
        <v>252</v>
      </c>
      <c r="AJ17" s="73"/>
      <c r="AK17" s="73"/>
      <c r="AL17" s="74"/>
      <c r="AM17" s="74"/>
    </row>
    <row r="18" spans="1:39" s="2" customFormat="1" ht="114.75" x14ac:dyDescent="0.2">
      <c r="A18" s="254" t="s">
        <v>34</v>
      </c>
      <c r="B18" s="217" t="str">
        <f t="shared" si="0"/>
        <v>Indicatore 216 - CR0_SCC_L3M</v>
      </c>
      <c r="C18" s="218">
        <f t="shared" si="1"/>
        <v>216</v>
      </c>
      <c r="D18" s="47" t="s">
        <v>210</v>
      </c>
      <c r="E18" s="255" t="s">
        <v>103</v>
      </c>
      <c r="F18" s="21" t="s">
        <v>658</v>
      </c>
      <c r="G18" s="66" t="s">
        <v>36</v>
      </c>
      <c r="H18" s="61" t="s">
        <v>230</v>
      </c>
      <c r="I18" s="78" t="s">
        <v>247</v>
      </c>
      <c r="J18" s="81" t="s">
        <v>27</v>
      </c>
      <c r="K18" s="204" t="s">
        <v>528</v>
      </c>
      <c r="L18" s="47" t="s">
        <v>106</v>
      </c>
      <c r="M18" s="301" t="s">
        <v>709</v>
      </c>
      <c r="N18" s="102" t="s">
        <v>323</v>
      </c>
      <c r="O18" s="47" t="s">
        <v>322</v>
      </c>
      <c r="P18" s="47" t="s">
        <v>906</v>
      </c>
      <c r="Q18" s="6">
        <v>1</v>
      </c>
      <c r="R18" s="6" t="s">
        <v>10</v>
      </c>
      <c r="S18" s="6"/>
      <c r="T18" s="6"/>
      <c r="U18" s="6"/>
      <c r="V18" s="6"/>
      <c r="W18" s="6"/>
      <c r="X18" s="277"/>
      <c r="Y18" s="36"/>
      <c r="Z18" s="36"/>
      <c r="AA18" s="269" t="s">
        <v>19</v>
      </c>
      <c r="AB18" s="317">
        <v>0</v>
      </c>
      <c r="AC18" s="317" t="s">
        <v>252</v>
      </c>
      <c r="AD18" s="317">
        <v>1000000</v>
      </c>
      <c r="AE18" s="316">
        <v>0</v>
      </c>
      <c r="AF18" s="317" t="s">
        <v>252</v>
      </c>
      <c r="AG18" s="317" t="s">
        <v>252</v>
      </c>
      <c r="AH18" s="317" t="s">
        <v>252</v>
      </c>
      <c r="AI18" s="317" t="s">
        <v>252</v>
      </c>
      <c r="AJ18" s="73"/>
      <c r="AK18" s="73"/>
      <c r="AL18" s="74"/>
      <c r="AM18" s="74"/>
    </row>
    <row r="19" spans="1:39" s="2" customFormat="1" ht="114.75" x14ac:dyDescent="0.2">
      <c r="A19" s="254" t="s">
        <v>34</v>
      </c>
      <c r="B19" s="217" t="str">
        <f t="shared" si="0"/>
        <v>Indicatore 217 - CR0_SCT_L3M</v>
      </c>
      <c r="C19" s="218">
        <f t="shared" si="1"/>
        <v>217</v>
      </c>
      <c r="D19" s="47" t="s">
        <v>211</v>
      </c>
      <c r="E19" s="255" t="s">
        <v>103</v>
      </c>
      <c r="F19" s="21" t="s">
        <v>658</v>
      </c>
      <c r="G19" s="65"/>
      <c r="H19" s="61" t="s">
        <v>231</v>
      </c>
      <c r="I19" s="262" t="s">
        <v>247</v>
      </c>
      <c r="J19" s="81" t="s">
        <v>27</v>
      </c>
      <c r="K19" s="204" t="s">
        <v>528</v>
      </c>
      <c r="L19" s="47" t="s">
        <v>106</v>
      </c>
      <c r="M19" s="301" t="s">
        <v>709</v>
      </c>
      <c r="N19" s="102" t="s">
        <v>325</v>
      </c>
      <c r="O19" s="47" t="s">
        <v>324</v>
      </c>
      <c r="P19" s="47" t="s">
        <v>907</v>
      </c>
      <c r="Q19" s="6">
        <v>1</v>
      </c>
      <c r="R19" s="6" t="s">
        <v>10</v>
      </c>
      <c r="S19" s="6"/>
      <c r="T19" s="6"/>
      <c r="U19" s="6"/>
      <c r="V19" s="6"/>
      <c r="W19" s="6"/>
      <c r="X19" s="277"/>
      <c r="Y19" s="36"/>
      <c r="Z19" s="36"/>
      <c r="AA19" s="269" t="s">
        <v>19</v>
      </c>
      <c r="AB19" s="317">
        <v>0</v>
      </c>
      <c r="AC19" s="317" t="s">
        <v>252</v>
      </c>
      <c r="AD19" s="317">
        <v>1000000</v>
      </c>
      <c r="AE19" s="316">
        <v>0</v>
      </c>
      <c r="AF19" s="317" t="s">
        <v>252</v>
      </c>
      <c r="AG19" s="317" t="s">
        <v>252</v>
      </c>
      <c r="AH19" s="317" t="s">
        <v>252</v>
      </c>
      <c r="AI19" s="317" t="s">
        <v>252</v>
      </c>
      <c r="AJ19" s="73"/>
      <c r="AK19" s="73"/>
      <c r="AL19" s="74"/>
      <c r="AM19" s="74"/>
    </row>
    <row r="20" spans="1:39" s="76" customFormat="1" ht="76.5" x14ac:dyDescent="0.2">
      <c r="A20" s="266" t="s">
        <v>34</v>
      </c>
      <c r="B20" s="217" t="str">
        <f t="shared" si="0"/>
        <v>Indicatore 220 - CR0_TUC_L3M</v>
      </c>
      <c r="C20" s="218">
        <v>220</v>
      </c>
      <c r="D20" s="47" t="s">
        <v>624</v>
      </c>
      <c r="E20" s="255" t="s">
        <v>103</v>
      </c>
      <c r="F20" s="21" t="s">
        <v>658</v>
      </c>
      <c r="G20" s="65" t="s">
        <v>36</v>
      </c>
      <c r="H20" s="60" t="s">
        <v>232</v>
      </c>
      <c r="I20" s="81" t="s">
        <v>29</v>
      </c>
      <c r="J20" s="81" t="s">
        <v>27</v>
      </c>
      <c r="K20" s="204" t="s">
        <v>528</v>
      </c>
      <c r="L20" s="47" t="s">
        <v>106</v>
      </c>
      <c r="M20" s="301" t="s">
        <v>709</v>
      </c>
      <c r="N20" s="102" t="s">
        <v>323</v>
      </c>
      <c r="O20" s="47" t="s">
        <v>322</v>
      </c>
      <c r="P20" s="47" t="s">
        <v>906</v>
      </c>
      <c r="Q20" s="6">
        <v>1</v>
      </c>
      <c r="R20" s="6" t="s">
        <v>10</v>
      </c>
      <c r="S20" s="6"/>
      <c r="T20" s="6"/>
      <c r="U20" s="6"/>
      <c r="V20" s="6"/>
      <c r="W20" s="6"/>
      <c r="X20" s="277"/>
      <c r="Y20" s="36"/>
      <c r="Z20" s="36"/>
      <c r="AA20" s="269" t="s">
        <v>19</v>
      </c>
      <c r="AB20" s="316">
        <v>0</v>
      </c>
      <c r="AC20" s="316" t="s">
        <v>252</v>
      </c>
      <c r="AD20" s="317">
        <v>1000000</v>
      </c>
      <c r="AE20" s="316">
        <v>0</v>
      </c>
      <c r="AF20" s="316" t="s">
        <v>252</v>
      </c>
      <c r="AG20" s="316" t="s">
        <v>252</v>
      </c>
      <c r="AH20" s="316" t="s">
        <v>252</v>
      </c>
      <c r="AI20" s="316" t="s">
        <v>252</v>
      </c>
      <c r="AJ20" s="75"/>
      <c r="AK20" s="75"/>
      <c r="AL20" s="75"/>
      <c r="AM20" s="75"/>
    </row>
    <row r="21" spans="1:39" s="76" customFormat="1" ht="76.5" x14ac:dyDescent="0.2">
      <c r="A21" s="266" t="s">
        <v>34</v>
      </c>
      <c r="B21" s="217" t="str">
        <f t="shared" si="0"/>
        <v>Indicatore 221 - CR0_TUT_L3M</v>
      </c>
      <c r="C21" s="218">
        <f>1+C20</f>
        <v>221</v>
      </c>
      <c r="D21" s="47" t="s">
        <v>212</v>
      </c>
      <c r="E21" s="255" t="s">
        <v>103</v>
      </c>
      <c r="F21" s="21" t="s">
        <v>658</v>
      </c>
      <c r="G21" s="66"/>
      <c r="H21" s="60" t="s">
        <v>233</v>
      </c>
      <c r="I21" s="81" t="s">
        <v>29</v>
      </c>
      <c r="J21" s="81" t="s">
        <v>27</v>
      </c>
      <c r="K21" s="204" t="s">
        <v>528</v>
      </c>
      <c r="L21" s="47" t="s">
        <v>106</v>
      </c>
      <c r="M21" s="301" t="s">
        <v>709</v>
      </c>
      <c r="N21" s="102" t="s">
        <v>325</v>
      </c>
      <c r="O21" s="47" t="s">
        <v>324</v>
      </c>
      <c r="P21" s="47" t="s">
        <v>907</v>
      </c>
      <c r="Q21" s="6">
        <v>1</v>
      </c>
      <c r="R21" s="6" t="s">
        <v>10</v>
      </c>
      <c r="S21" s="6"/>
      <c r="T21" s="6"/>
      <c r="U21" s="6"/>
      <c r="V21" s="6"/>
      <c r="W21" s="6"/>
      <c r="X21" s="277"/>
      <c r="Y21" s="36"/>
      <c r="Z21" s="36"/>
      <c r="AA21" s="269" t="s">
        <v>19</v>
      </c>
      <c r="AB21" s="316">
        <v>0</v>
      </c>
      <c r="AC21" s="316" t="s">
        <v>252</v>
      </c>
      <c r="AD21" s="317">
        <v>1000000</v>
      </c>
      <c r="AE21" s="316">
        <v>0</v>
      </c>
      <c r="AF21" s="316" t="s">
        <v>252</v>
      </c>
      <c r="AG21" s="316" t="s">
        <v>252</v>
      </c>
      <c r="AH21" s="316" t="s">
        <v>252</v>
      </c>
      <c r="AI21" s="316" t="s">
        <v>252</v>
      </c>
      <c r="AJ21" s="75"/>
      <c r="AK21" s="75"/>
      <c r="AL21" s="75"/>
      <c r="AM21" s="75"/>
    </row>
    <row r="22" spans="1:39" s="76" customFormat="1" ht="178.5" x14ac:dyDescent="0.2">
      <c r="A22" s="266" t="s">
        <v>34</v>
      </c>
      <c r="B22" s="217" t="str">
        <f t="shared" si="0"/>
        <v>Indicatore 222 - CR0_ITUR_L3M</v>
      </c>
      <c r="C22" s="218">
        <f t="shared" ref="C22:C27" si="2">1+C21</f>
        <v>222</v>
      </c>
      <c r="D22" s="47" t="s">
        <v>625</v>
      </c>
      <c r="E22" s="255" t="s">
        <v>103</v>
      </c>
      <c r="F22" s="21" t="s">
        <v>658</v>
      </c>
      <c r="G22" s="65" t="s">
        <v>25</v>
      </c>
      <c r="H22" s="60" t="s">
        <v>234</v>
      </c>
      <c r="I22" s="81" t="s">
        <v>191</v>
      </c>
      <c r="J22" s="81" t="s">
        <v>193</v>
      </c>
      <c r="K22" s="204" t="s">
        <v>528</v>
      </c>
      <c r="L22" s="47" t="s">
        <v>106</v>
      </c>
      <c r="M22" s="301" t="s">
        <v>709</v>
      </c>
      <c r="N22" s="102" t="s">
        <v>320</v>
      </c>
      <c r="O22" s="47" t="s">
        <v>318</v>
      </c>
      <c r="P22" s="47" t="s">
        <v>903</v>
      </c>
      <c r="Q22" s="6">
        <v>1</v>
      </c>
      <c r="R22" s="6" t="s">
        <v>10</v>
      </c>
      <c r="S22" s="6"/>
      <c r="T22" s="6"/>
      <c r="U22" s="6"/>
      <c r="V22" s="6"/>
      <c r="W22" s="6"/>
      <c r="X22" s="277"/>
      <c r="Y22" s="36"/>
      <c r="Z22" s="36" t="s">
        <v>196</v>
      </c>
      <c r="AA22" s="269" t="s">
        <v>19</v>
      </c>
      <c r="AB22" s="317">
        <v>0</v>
      </c>
      <c r="AC22" s="317" t="s">
        <v>252</v>
      </c>
      <c r="AD22" s="317" t="s">
        <v>252</v>
      </c>
      <c r="AE22" s="316">
        <v>0</v>
      </c>
      <c r="AF22" s="317" t="s">
        <v>252</v>
      </c>
      <c r="AG22" s="317" t="s">
        <v>252</v>
      </c>
      <c r="AH22" s="317" t="s">
        <v>252</v>
      </c>
      <c r="AI22" s="317" t="s">
        <v>252</v>
      </c>
      <c r="AJ22" s="75"/>
      <c r="AK22" s="75"/>
      <c r="AL22" s="75"/>
      <c r="AM22" s="75"/>
    </row>
    <row r="23" spans="1:39" s="76" customFormat="1" ht="178.5" x14ac:dyDescent="0.2">
      <c r="A23" s="266" t="s">
        <v>34</v>
      </c>
      <c r="B23" s="217" t="str">
        <f t="shared" si="0"/>
        <v>Indicatore 223 - CR0_ITUS_L3M</v>
      </c>
      <c r="C23" s="218">
        <f t="shared" si="2"/>
        <v>223</v>
      </c>
      <c r="D23" s="47" t="s">
        <v>213</v>
      </c>
      <c r="E23" s="255" t="s">
        <v>103</v>
      </c>
      <c r="F23" s="21" t="s">
        <v>658</v>
      </c>
      <c r="G23" s="67" t="s">
        <v>26</v>
      </c>
      <c r="H23" s="60" t="s">
        <v>235</v>
      </c>
      <c r="I23" s="81" t="s">
        <v>191</v>
      </c>
      <c r="J23" s="81" t="s">
        <v>193</v>
      </c>
      <c r="K23" s="204" t="s">
        <v>528</v>
      </c>
      <c r="L23" s="47" t="s">
        <v>106</v>
      </c>
      <c r="M23" s="301" t="s">
        <v>709</v>
      </c>
      <c r="N23" s="102" t="s">
        <v>321</v>
      </c>
      <c r="O23" s="47" t="s">
        <v>319</v>
      </c>
      <c r="P23" s="47" t="s">
        <v>904</v>
      </c>
      <c r="Q23" s="6">
        <v>1</v>
      </c>
      <c r="R23" s="6" t="s">
        <v>10</v>
      </c>
      <c r="S23" s="6"/>
      <c r="T23" s="6"/>
      <c r="U23" s="6"/>
      <c r="V23" s="6"/>
      <c r="W23" s="6"/>
      <c r="X23" s="277"/>
      <c r="Y23" s="36"/>
      <c r="Z23" s="36" t="s">
        <v>196</v>
      </c>
      <c r="AA23" s="269" t="s">
        <v>19</v>
      </c>
      <c r="AB23" s="317">
        <v>0</v>
      </c>
      <c r="AC23" s="317" t="s">
        <v>252</v>
      </c>
      <c r="AD23" s="317" t="s">
        <v>252</v>
      </c>
      <c r="AE23" s="316">
        <v>0</v>
      </c>
      <c r="AF23" s="317" t="s">
        <v>252</v>
      </c>
      <c r="AG23" s="317" t="s">
        <v>252</v>
      </c>
      <c r="AH23" s="317" t="s">
        <v>252</v>
      </c>
      <c r="AI23" s="317" t="s">
        <v>252</v>
      </c>
      <c r="AJ23" s="75"/>
      <c r="AK23" s="75"/>
      <c r="AL23" s="75"/>
      <c r="AM23" s="75"/>
    </row>
    <row r="24" spans="1:39" ht="178.5" x14ac:dyDescent="0.2">
      <c r="A24" s="266" t="s">
        <v>34</v>
      </c>
      <c r="B24" s="217" t="str">
        <f t="shared" si="0"/>
        <v>Indicatore 224 - CR0_ITUC_L3M</v>
      </c>
      <c r="C24" s="218">
        <f t="shared" si="2"/>
        <v>224</v>
      </c>
      <c r="D24" s="47" t="s">
        <v>214</v>
      </c>
      <c r="E24" s="255" t="s">
        <v>103</v>
      </c>
      <c r="F24" s="21" t="s">
        <v>658</v>
      </c>
      <c r="G24" s="65" t="s">
        <v>36</v>
      </c>
      <c r="H24" s="60" t="s">
        <v>236</v>
      </c>
      <c r="I24" s="81" t="s">
        <v>191</v>
      </c>
      <c r="J24" s="81" t="s">
        <v>193</v>
      </c>
      <c r="K24" s="204" t="s">
        <v>528</v>
      </c>
      <c r="L24" s="47" t="s">
        <v>106</v>
      </c>
      <c r="M24" s="301" t="s">
        <v>709</v>
      </c>
      <c r="N24" s="102" t="s">
        <v>323</v>
      </c>
      <c r="O24" s="47" t="s">
        <v>322</v>
      </c>
      <c r="P24" s="47" t="s">
        <v>906</v>
      </c>
      <c r="Q24" s="6">
        <v>1</v>
      </c>
      <c r="R24" s="6" t="s">
        <v>10</v>
      </c>
      <c r="S24" s="6"/>
      <c r="T24" s="6"/>
      <c r="U24" s="6"/>
      <c r="V24" s="6"/>
      <c r="W24" s="6"/>
      <c r="X24" s="277"/>
      <c r="Y24" s="36"/>
      <c r="Z24" s="36" t="s">
        <v>196</v>
      </c>
      <c r="AA24" s="269" t="s">
        <v>19</v>
      </c>
      <c r="AB24" s="317">
        <v>0</v>
      </c>
      <c r="AC24" s="317" t="s">
        <v>252</v>
      </c>
      <c r="AD24" s="317" t="s">
        <v>252</v>
      </c>
      <c r="AE24" s="316">
        <v>0</v>
      </c>
      <c r="AF24" s="317" t="s">
        <v>252</v>
      </c>
      <c r="AG24" s="317" t="s">
        <v>252</v>
      </c>
      <c r="AH24" s="317" t="s">
        <v>252</v>
      </c>
      <c r="AI24" s="317" t="s">
        <v>252</v>
      </c>
      <c r="AJ24" s="73"/>
      <c r="AK24" s="73"/>
      <c r="AL24" s="74"/>
      <c r="AM24" s="74"/>
    </row>
    <row r="25" spans="1:39" ht="89.25" customHeight="1" x14ac:dyDescent="0.2">
      <c r="A25" s="266" t="s">
        <v>183</v>
      </c>
      <c r="B25" s="217" t="str">
        <f t="shared" si="0"/>
        <v>Indicatore 225 - BILFAM_TE_L3M</v>
      </c>
      <c r="C25" s="218">
        <f t="shared" si="2"/>
        <v>225</v>
      </c>
      <c r="D25" s="47" t="s">
        <v>215</v>
      </c>
      <c r="E25" s="255" t="s">
        <v>103</v>
      </c>
      <c r="F25" s="21" t="s">
        <v>658</v>
      </c>
      <c r="G25" s="67"/>
      <c r="H25" s="60" t="s">
        <v>237</v>
      </c>
      <c r="I25" s="81" t="s">
        <v>248</v>
      </c>
      <c r="J25" s="81" t="s">
        <v>28</v>
      </c>
      <c r="K25" s="204" t="s">
        <v>528</v>
      </c>
      <c r="L25" s="47" t="s">
        <v>106</v>
      </c>
      <c r="M25" s="301" t="s">
        <v>312</v>
      </c>
      <c r="N25" s="102"/>
      <c r="O25" s="47" t="s">
        <v>527</v>
      </c>
      <c r="P25" s="47" t="s">
        <v>529</v>
      </c>
      <c r="Q25" s="6" t="s">
        <v>837</v>
      </c>
      <c r="R25" s="6" t="s">
        <v>10</v>
      </c>
      <c r="S25" s="6"/>
      <c r="T25" s="6"/>
      <c r="U25" s="6"/>
      <c r="V25" s="6"/>
      <c r="W25" s="6"/>
      <c r="X25" s="277"/>
      <c r="Y25" s="36"/>
      <c r="Z25" s="36"/>
      <c r="AA25" s="303" t="s">
        <v>28</v>
      </c>
      <c r="AB25" s="303" t="s">
        <v>28</v>
      </c>
      <c r="AC25" s="303" t="s">
        <v>28</v>
      </c>
      <c r="AD25" s="303" t="s">
        <v>28</v>
      </c>
      <c r="AE25" s="303" t="s">
        <v>28</v>
      </c>
      <c r="AF25" s="303" t="s">
        <v>28</v>
      </c>
      <c r="AG25" s="303" t="s">
        <v>28</v>
      </c>
      <c r="AH25" s="303" t="s">
        <v>28</v>
      </c>
      <c r="AI25" s="303" t="s">
        <v>28</v>
      </c>
      <c r="AJ25" s="73"/>
      <c r="AK25" s="73"/>
      <c r="AL25" s="74"/>
      <c r="AM25" s="74"/>
    </row>
    <row r="26" spans="1:39" s="76" customFormat="1" ht="165.75" customHeight="1" x14ac:dyDescent="0.2">
      <c r="A26" s="266" t="s">
        <v>183</v>
      </c>
      <c r="B26" s="217" t="str">
        <f t="shared" si="0"/>
        <v>Indicatore 226 - BILFAM_TUC_L3M</v>
      </c>
      <c r="C26" s="218">
        <f t="shared" si="2"/>
        <v>226</v>
      </c>
      <c r="D26" s="47" t="s">
        <v>216</v>
      </c>
      <c r="E26" s="255" t="s">
        <v>103</v>
      </c>
      <c r="F26" s="21" t="s">
        <v>658</v>
      </c>
      <c r="G26" s="65"/>
      <c r="H26" s="60" t="s">
        <v>238</v>
      </c>
      <c r="I26" s="81" t="s">
        <v>249</v>
      </c>
      <c r="J26" s="81" t="s">
        <v>28</v>
      </c>
      <c r="K26" s="204" t="s">
        <v>528</v>
      </c>
      <c r="L26" s="47" t="s">
        <v>106</v>
      </c>
      <c r="M26" s="301" t="s">
        <v>312</v>
      </c>
      <c r="N26" s="102"/>
      <c r="O26" s="47" t="s">
        <v>313</v>
      </c>
      <c r="P26" s="47" t="s">
        <v>529</v>
      </c>
      <c r="Q26" s="6" t="s">
        <v>837</v>
      </c>
      <c r="R26" s="6" t="s">
        <v>10</v>
      </c>
      <c r="S26" s="6"/>
      <c r="T26" s="6"/>
      <c r="U26" s="6"/>
      <c r="V26" s="6"/>
      <c r="W26" s="6"/>
      <c r="X26" s="277"/>
      <c r="Y26" s="36"/>
      <c r="Z26" s="36"/>
      <c r="AA26" s="303" t="s">
        <v>28</v>
      </c>
      <c r="AB26" s="303" t="s">
        <v>28</v>
      </c>
      <c r="AC26" s="303" t="s">
        <v>28</v>
      </c>
      <c r="AD26" s="303" t="s">
        <v>28</v>
      </c>
      <c r="AE26" s="303" t="s">
        <v>28</v>
      </c>
      <c r="AF26" s="303" t="s">
        <v>28</v>
      </c>
      <c r="AG26" s="303" t="s">
        <v>28</v>
      </c>
      <c r="AH26" s="303" t="s">
        <v>28</v>
      </c>
      <c r="AI26" s="303" t="s">
        <v>28</v>
      </c>
      <c r="AJ26" s="57"/>
      <c r="AK26" s="302"/>
      <c r="AL26" s="57"/>
      <c r="AM26" s="293"/>
    </row>
    <row r="27" spans="1:39" s="76" customFormat="1" ht="204" customHeight="1" x14ac:dyDescent="0.2">
      <c r="A27" s="266" t="s">
        <v>183</v>
      </c>
      <c r="B27" s="217" t="str">
        <f t="shared" si="0"/>
        <v>Indicatore 227 - BILFAM_TU_L3M</v>
      </c>
      <c r="C27" s="218">
        <f t="shared" si="2"/>
        <v>227</v>
      </c>
      <c r="D27" s="47" t="s">
        <v>217</v>
      </c>
      <c r="E27" s="255" t="s">
        <v>103</v>
      </c>
      <c r="F27" s="21" t="s">
        <v>658</v>
      </c>
      <c r="G27" s="67"/>
      <c r="H27" s="60" t="s">
        <v>282</v>
      </c>
      <c r="I27" s="81" t="s">
        <v>250</v>
      </c>
      <c r="J27" s="81"/>
      <c r="K27" s="204" t="s">
        <v>528</v>
      </c>
      <c r="L27" s="47" t="s">
        <v>106</v>
      </c>
      <c r="M27" s="301" t="s">
        <v>312</v>
      </c>
      <c r="N27" s="102"/>
      <c r="O27" s="47" t="s">
        <v>314</v>
      </c>
      <c r="P27" s="47" t="s">
        <v>529</v>
      </c>
      <c r="Q27" s="6" t="s">
        <v>837</v>
      </c>
      <c r="R27" s="6" t="s">
        <v>10</v>
      </c>
      <c r="S27" s="6"/>
      <c r="T27" s="6"/>
      <c r="U27" s="6"/>
      <c r="V27" s="6"/>
      <c r="W27" s="6"/>
      <c r="X27" s="277"/>
      <c r="Y27" s="36"/>
      <c r="Z27" s="36"/>
      <c r="AA27" s="303"/>
      <c r="AB27" s="303"/>
      <c r="AC27" s="303"/>
      <c r="AD27" s="303"/>
      <c r="AE27" s="303"/>
      <c r="AF27" s="303"/>
      <c r="AG27" s="303"/>
      <c r="AH27" s="303"/>
      <c r="AI27" s="303"/>
      <c r="AJ27" s="57"/>
      <c r="AK27" s="302"/>
      <c r="AL27" s="57"/>
      <c r="AM27" s="293"/>
    </row>
    <row r="28" spans="1:39" s="76" customFormat="1" ht="153" x14ac:dyDescent="0.2">
      <c r="A28" s="270" t="s">
        <v>183</v>
      </c>
      <c r="B28" s="217" t="str">
        <f t="shared" si="0"/>
        <v>Indicatore 232 - BILFAM_SALC_L6M</v>
      </c>
      <c r="C28" s="218">
        <v>232</v>
      </c>
      <c r="D28" s="47" t="s">
        <v>626</v>
      </c>
      <c r="E28" s="255" t="s">
        <v>103</v>
      </c>
      <c r="F28" s="21" t="s">
        <v>658</v>
      </c>
      <c r="G28" s="67"/>
      <c r="H28" s="60" t="s">
        <v>690</v>
      </c>
      <c r="I28" s="81" t="s">
        <v>691</v>
      </c>
      <c r="J28" s="81" t="s">
        <v>28</v>
      </c>
      <c r="K28" s="204" t="s">
        <v>528</v>
      </c>
      <c r="L28" s="47" t="s">
        <v>106</v>
      </c>
      <c r="M28" s="301" t="s">
        <v>312</v>
      </c>
      <c r="N28" s="102"/>
      <c r="O28" s="77" t="s">
        <v>813</v>
      </c>
      <c r="P28" s="55" t="s">
        <v>813</v>
      </c>
      <c r="Q28" s="6">
        <v>2</v>
      </c>
      <c r="R28" s="6"/>
      <c r="S28" s="6"/>
      <c r="T28" s="6"/>
      <c r="U28" s="6"/>
      <c r="V28" s="6"/>
      <c r="W28" s="6"/>
      <c r="X28" s="277"/>
      <c r="Y28" s="36"/>
      <c r="Z28" s="36"/>
      <c r="AA28" s="303"/>
      <c r="AB28" s="303"/>
      <c r="AC28" s="303"/>
      <c r="AD28" s="303"/>
      <c r="AE28" s="303"/>
      <c r="AF28" s="303"/>
      <c r="AG28" s="303"/>
      <c r="AH28" s="303"/>
      <c r="AI28" s="303"/>
      <c r="AJ28" s="57"/>
      <c r="AK28" s="302"/>
      <c r="AL28" s="57"/>
      <c r="AM28" s="293"/>
    </row>
    <row r="29" spans="1:39" s="76" customFormat="1" ht="153" x14ac:dyDescent="0.2">
      <c r="A29" s="270" t="s">
        <v>183</v>
      </c>
      <c r="B29" s="217" t="str">
        <f t="shared" si="0"/>
        <v>Indicatore 233 - BILFAM_SAL_L6M</v>
      </c>
      <c r="C29" s="218">
        <f>1+C28</f>
        <v>233</v>
      </c>
      <c r="D29" s="47" t="s">
        <v>627</v>
      </c>
      <c r="E29" s="255" t="s">
        <v>103</v>
      </c>
      <c r="F29" s="21" t="s">
        <v>658</v>
      </c>
      <c r="G29" s="67"/>
      <c r="H29" s="60" t="s">
        <v>692</v>
      </c>
      <c r="I29" s="81" t="s">
        <v>693</v>
      </c>
      <c r="J29" s="81" t="s">
        <v>28</v>
      </c>
      <c r="K29" s="204" t="s">
        <v>528</v>
      </c>
      <c r="L29" s="47" t="s">
        <v>106</v>
      </c>
      <c r="M29" s="301" t="s">
        <v>312</v>
      </c>
      <c r="N29" s="102"/>
      <c r="O29" s="77" t="s">
        <v>814</v>
      </c>
      <c r="P29" s="55" t="s">
        <v>814</v>
      </c>
      <c r="Q29" s="6">
        <v>2</v>
      </c>
      <c r="R29" s="6"/>
      <c r="S29" s="6"/>
      <c r="T29" s="6"/>
      <c r="U29" s="6"/>
      <c r="V29" s="6"/>
      <c r="W29" s="6"/>
      <c r="X29" s="277"/>
      <c r="Y29" s="36"/>
      <c r="Z29" s="36"/>
      <c r="AA29" s="303"/>
      <c r="AB29" s="303"/>
      <c r="AC29" s="303"/>
      <c r="AD29" s="303"/>
      <c r="AE29" s="303"/>
      <c r="AF29" s="303"/>
      <c r="AG29" s="303"/>
      <c r="AH29" s="303"/>
      <c r="AI29" s="303"/>
      <c r="AJ29" s="57"/>
      <c r="AK29" s="302"/>
      <c r="AL29" s="57"/>
      <c r="AM29" s="293"/>
    </row>
    <row r="30" spans="1:39" s="76" customFormat="1" ht="25.5" x14ac:dyDescent="0.2">
      <c r="A30" s="270" t="s">
        <v>35</v>
      </c>
      <c r="B30" s="217" t="str">
        <f t="shared" si="0"/>
        <v>Indicatore 250 - XRA_MEAN_SCONF_NOCOL_L3M</v>
      </c>
      <c r="C30" s="218">
        <v>250</v>
      </c>
      <c r="D30" s="47" t="s">
        <v>628</v>
      </c>
      <c r="E30" s="255" t="s">
        <v>103</v>
      </c>
      <c r="F30" s="21" t="s">
        <v>658</v>
      </c>
      <c r="G30" s="67"/>
      <c r="H30" s="60" t="s">
        <v>694</v>
      </c>
      <c r="I30" s="81" t="s">
        <v>695</v>
      </c>
      <c r="J30" s="81" t="s">
        <v>28</v>
      </c>
      <c r="K30" s="204" t="s">
        <v>528</v>
      </c>
      <c r="L30" s="47" t="s">
        <v>329</v>
      </c>
      <c r="M30" s="301" t="s">
        <v>661</v>
      </c>
      <c r="N30" s="102"/>
      <c r="O30" s="417" t="s">
        <v>826</v>
      </c>
      <c r="P30" s="418" t="s">
        <v>891</v>
      </c>
      <c r="Q30" s="6">
        <v>1</v>
      </c>
      <c r="R30" s="6"/>
      <c r="S30" s="6"/>
      <c r="T30" s="6"/>
      <c r="U30" s="6"/>
      <c r="V30" s="6"/>
      <c r="W30" s="6"/>
      <c r="X30" s="277"/>
      <c r="Y30" s="36"/>
      <c r="Z30" s="36" t="s">
        <v>194</v>
      </c>
      <c r="AA30" s="303"/>
      <c r="AB30" s="303"/>
      <c r="AC30" s="303"/>
      <c r="AD30" s="303"/>
      <c r="AE30" s="303"/>
      <c r="AF30" s="303"/>
      <c r="AG30" s="303"/>
      <c r="AH30" s="303"/>
      <c r="AI30" s="303"/>
      <c r="AJ30" s="57"/>
      <c r="AK30" s="302"/>
      <c r="AL30" s="57"/>
      <c r="AM30" s="293"/>
    </row>
    <row r="31" spans="1:39" s="76" customFormat="1" ht="25.5" x14ac:dyDescent="0.2">
      <c r="A31" s="270" t="s">
        <v>35</v>
      </c>
      <c r="B31" s="217" t="str">
        <f t="shared" si="0"/>
        <v>Indicatore 251 - XRA_MEAN_NUM_GG_NOCOL_L3M</v>
      </c>
      <c r="C31" s="218">
        <f>1+C30</f>
        <v>251</v>
      </c>
      <c r="D31" s="47" t="s">
        <v>629</v>
      </c>
      <c r="E31" s="255" t="s">
        <v>103</v>
      </c>
      <c r="F31" s="21" t="s">
        <v>658</v>
      </c>
      <c r="G31" s="67"/>
      <c r="H31" s="77" t="s">
        <v>829</v>
      </c>
      <c r="I31" s="81" t="s">
        <v>696</v>
      </c>
      <c r="J31" s="81" t="s">
        <v>28</v>
      </c>
      <c r="K31" s="204" t="s">
        <v>153</v>
      </c>
      <c r="L31" s="47" t="s">
        <v>329</v>
      </c>
      <c r="M31" s="301" t="s">
        <v>661</v>
      </c>
      <c r="N31" s="102"/>
      <c r="O31" s="389" t="s">
        <v>830</v>
      </c>
      <c r="P31" s="418" t="s">
        <v>891</v>
      </c>
      <c r="Q31" s="6">
        <v>1</v>
      </c>
      <c r="R31" s="6"/>
      <c r="S31" s="6"/>
      <c r="T31" s="6"/>
      <c r="U31" s="6"/>
      <c r="V31" s="6"/>
      <c r="W31" s="6"/>
      <c r="X31" s="277"/>
      <c r="Y31" s="36"/>
      <c r="Z31" s="36" t="s">
        <v>194</v>
      </c>
      <c r="AA31" s="303"/>
      <c r="AB31" s="303"/>
      <c r="AC31" s="303"/>
      <c r="AD31" s="303"/>
      <c r="AE31" s="303"/>
      <c r="AF31" s="303"/>
      <c r="AG31" s="303"/>
      <c r="AH31" s="303"/>
      <c r="AI31" s="303"/>
      <c r="AJ31" s="57"/>
      <c r="AK31" s="302"/>
      <c r="AL31" s="57"/>
      <c r="AM31" s="293"/>
    </row>
    <row r="32" spans="1:39" s="76" customFormat="1" ht="153" x14ac:dyDescent="0.2">
      <c r="A32" s="270" t="s">
        <v>35</v>
      </c>
      <c r="B32" s="217" t="str">
        <f>CONCATENATE("Indicatore ",C32," - ",D32)</f>
        <v xml:space="preserve">Indicatore 252 - XRA_NOSCONF_CONT_NOCOL_L3M </v>
      </c>
      <c r="C32" s="218">
        <f t="shared" ref="C32:C53" si="3">1+C31</f>
        <v>252</v>
      </c>
      <c r="D32" s="47" t="s">
        <v>630</v>
      </c>
      <c r="E32" s="255" t="s">
        <v>103</v>
      </c>
      <c r="F32" s="21" t="s">
        <v>658</v>
      </c>
      <c r="G32" s="67"/>
      <c r="H32" s="60" t="s">
        <v>697</v>
      </c>
      <c r="I32" s="81" t="s">
        <v>28</v>
      </c>
      <c r="J32" s="81" t="s">
        <v>28</v>
      </c>
      <c r="K32" s="204" t="s">
        <v>281</v>
      </c>
      <c r="L32" s="47" t="s">
        <v>329</v>
      </c>
      <c r="M32" s="301" t="s">
        <v>661</v>
      </c>
      <c r="N32" s="102"/>
      <c r="O32" s="47" t="s">
        <v>827</v>
      </c>
      <c r="P32" s="418" t="s">
        <v>891</v>
      </c>
      <c r="Q32" s="6">
        <v>2</v>
      </c>
      <c r="R32" s="6"/>
      <c r="S32" s="6"/>
      <c r="T32" s="6"/>
      <c r="U32" s="6"/>
      <c r="V32" s="6"/>
      <c r="W32" s="6"/>
      <c r="X32" s="277"/>
      <c r="Y32" s="36"/>
      <c r="Z32" s="36" t="s">
        <v>194</v>
      </c>
      <c r="AA32" s="303"/>
      <c r="AB32" s="303"/>
      <c r="AC32" s="303"/>
      <c r="AD32" s="303"/>
      <c r="AE32" s="303"/>
      <c r="AF32" s="303"/>
      <c r="AG32" s="303"/>
      <c r="AH32" s="303"/>
      <c r="AI32" s="303"/>
      <c r="AJ32" s="57"/>
      <c r="AK32" s="302"/>
      <c r="AL32" s="57"/>
      <c r="AM32" s="293"/>
    </row>
    <row r="33" spans="1:39" s="76" customFormat="1" ht="165.75" x14ac:dyDescent="0.2">
      <c r="A33" s="270" t="s">
        <v>35</v>
      </c>
      <c r="B33" s="217" t="str">
        <f t="shared" si="0"/>
        <v>Indicatore 253 - XRA_NOCOL_30GG_100_002</v>
      </c>
      <c r="C33" s="218">
        <f t="shared" si="3"/>
        <v>253</v>
      </c>
      <c r="D33" s="47" t="s">
        <v>652</v>
      </c>
      <c r="E33" s="255" t="s">
        <v>103</v>
      </c>
      <c r="F33" s="21" t="s">
        <v>658</v>
      </c>
      <c r="G33" s="67"/>
      <c r="H33" s="60" t="s">
        <v>698</v>
      </c>
      <c r="I33" s="81" t="s">
        <v>28</v>
      </c>
      <c r="J33" s="81" t="s">
        <v>28</v>
      </c>
      <c r="K33" s="204" t="s">
        <v>50</v>
      </c>
      <c r="L33" s="47" t="s">
        <v>329</v>
      </c>
      <c r="M33" s="301" t="s">
        <v>661</v>
      </c>
      <c r="N33" s="102"/>
      <c r="O33" s="192" t="s">
        <v>828</v>
      </c>
      <c r="P33" s="389" t="s">
        <v>871</v>
      </c>
      <c r="Q33" s="6">
        <v>2</v>
      </c>
      <c r="R33" s="6"/>
      <c r="S33" s="6"/>
      <c r="T33" s="6"/>
      <c r="U33" s="6"/>
      <c r="V33" s="6"/>
      <c r="W33" s="6"/>
      <c r="X33" s="277"/>
      <c r="Y33" s="36"/>
      <c r="Z33" s="36" t="s">
        <v>195</v>
      </c>
      <c r="AA33" s="303"/>
      <c r="AB33" s="303"/>
      <c r="AC33" s="303"/>
      <c r="AD33" s="303"/>
      <c r="AE33" s="303"/>
      <c r="AF33" s="303"/>
      <c r="AG33" s="303"/>
      <c r="AH33" s="303"/>
      <c r="AI33" s="303"/>
      <c r="AJ33" s="57"/>
      <c r="AK33" s="302"/>
      <c r="AL33" s="57"/>
      <c r="AM33" s="293"/>
    </row>
    <row r="34" spans="1:39" s="76" customFormat="1" ht="82.9" customHeight="1" x14ac:dyDescent="0.2">
      <c r="A34" s="270" t="s">
        <v>34</v>
      </c>
      <c r="B34" s="217" t="str">
        <f>CONCATENATE("Indicatore ",C34," - ",D34)</f>
        <v>Indicatore 254 - CR0_TUA_NOCOL_L3M</v>
      </c>
      <c r="C34" s="218">
        <f t="shared" si="3"/>
        <v>254</v>
      </c>
      <c r="D34" s="47" t="s">
        <v>631</v>
      </c>
      <c r="E34" s="255" t="s">
        <v>103</v>
      </c>
      <c r="F34" s="21" t="s">
        <v>658</v>
      </c>
      <c r="G34" s="67" t="s">
        <v>537</v>
      </c>
      <c r="H34" s="60" t="s">
        <v>699</v>
      </c>
      <c r="I34" s="81" t="s">
        <v>29</v>
      </c>
      <c r="J34" s="81" t="s">
        <v>27</v>
      </c>
      <c r="K34" s="204" t="s">
        <v>528</v>
      </c>
      <c r="L34" s="47" t="s">
        <v>106</v>
      </c>
      <c r="M34" s="301" t="s">
        <v>709</v>
      </c>
      <c r="N34" s="102"/>
      <c r="O34" s="77" t="s">
        <v>806</v>
      </c>
      <c r="P34" s="246" t="s">
        <v>912</v>
      </c>
      <c r="Q34" s="6">
        <v>3</v>
      </c>
      <c r="R34" s="6" t="s">
        <v>10</v>
      </c>
      <c r="S34" s="6"/>
      <c r="T34" s="6"/>
      <c r="U34" s="6"/>
      <c r="V34" s="6"/>
      <c r="W34" s="6"/>
      <c r="X34" s="277"/>
      <c r="Y34" s="36"/>
      <c r="Z34" s="36"/>
      <c r="AA34" s="303"/>
      <c r="AB34" s="303"/>
      <c r="AC34" s="303"/>
      <c r="AD34" s="303"/>
      <c r="AE34" s="303"/>
      <c r="AF34" s="303"/>
      <c r="AG34" s="303"/>
      <c r="AH34" s="303"/>
      <c r="AI34" s="303"/>
      <c r="AJ34" s="57"/>
      <c r="AK34" s="302"/>
      <c r="AL34" s="57"/>
      <c r="AM34" s="293"/>
    </row>
    <row r="35" spans="1:39" s="76" customFormat="1" ht="82.9" customHeight="1" x14ac:dyDescent="0.2">
      <c r="A35" s="270" t="s">
        <v>34</v>
      </c>
      <c r="B35" s="217" t="str">
        <f t="shared" si="0"/>
        <v>Indicatore 255 - CR0_TUR_NOCOL_L3M</v>
      </c>
      <c r="C35" s="218">
        <f t="shared" si="3"/>
        <v>255</v>
      </c>
      <c r="D35" s="47" t="s">
        <v>632</v>
      </c>
      <c r="E35" s="255" t="s">
        <v>103</v>
      </c>
      <c r="F35" s="21" t="s">
        <v>658</v>
      </c>
      <c r="G35" s="67" t="s">
        <v>25</v>
      </c>
      <c r="H35" s="60" t="s">
        <v>700</v>
      </c>
      <c r="I35" s="81" t="s">
        <v>29</v>
      </c>
      <c r="J35" s="81" t="s">
        <v>27</v>
      </c>
      <c r="K35" s="204" t="s">
        <v>528</v>
      </c>
      <c r="L35" s="47" t="s">
        <v>106</v>
      </c>
      <c r="M35" s="301" t="s">
        <v>709</v>
      </c>
      <c r="N35" s="102"/>
      <c r="O35" s="77" t="s">
        <v>807</v>
      </c>
      <c r="P35" s="77" t="s">
        <v>908</v>
      </c>
      <c r="Q35" s="6">
        <v>3</v>
      </c>
      <c r="R35" s="6" t="s">
        <v>10</v>
      </c>
      <c r="S35" s="6"/>
      <c r="T35" s="6"/>
      <c r="U35" s="6"/>
      <c r="V35" s="6"/>
      <c r="W35" s="6"/>
      <c r="X35" s="277"/>
      <c r="Y35" s="36"/>
      <c r="Z35" s="36"/>
      <c r="AA35" s="303"/>
      <c r="AB35" s="303"/>
      <c r="AC35" s="303"/>
      <c r="AD35" s="303"/>
      <c r="AE35" s="303"/>
      <c r="AF35" s="303"/>
      <c r="AG35" s="303"/>
      <c r="AH35" s="303"/>
      <c r="AI35" s="303"/>
      <c r="AJ35" s="57"/>
      <c r="AK35" s="302"/>
      <c r="AL35" s="57"/>
      <c r="AM35" s="293"/>
    </row>
    <row r="36" spans="1:39" s="76" customFormat="1" ht="82.9" customHeight="1" x14ac:dyDescent="0.2">
      <c r="A36" s="270" t="s">
        <v>34</v>
      </c>
      <c r="B36" s="217" t="str">
        <f t="shared" si="0"/>
        <v>Indicatore 256 - CR0_TUS_NOCOL_L3M</v>
      </c>
      <c r="C36" s="218">
        <f t="shared" si="3"/>
        <v>256</v>
      </c>
      <c r="D36" s="47" t="s">
        <v>633</v>
      </c>
      <c r="E36" s="255" t="s">
        <v>103</v>
      </c>
      <c r="F36" s="21" t="s">
        <v>658</v>
      </c>
      <c r="G36" s="67" t="s">
        <v>26</v>
      </c>
      <c r="H36" s="60" t="s">
        <v>701</v>
      </c>
      <c r="I36" s="81" t="s">
        <v>29</v>
      </c>
      <c r="J36" s="81" t="s">
        <v>27</v>
      </c>
      <c r="K36" s="204" t="s">
        <v>528</v>
      </c>
      <c r="L36" s="47" t="s">
        <v>106</v>
      </c>
      <c r="M36" s="301" t="s">
        <v>709</v>
      </c>
      <c r="N36" s="102"/>
      <c r="O36" s="77" t="s">
        <v>808</v>
      </c>
      <c r="P36" s="77" t="s">
        <v>909</v>
      </c>
      <c r="Q36" s="6">
        <v>3</v>
      </c>
      <c r="R36" s="6" t="s">
        <v>10</v>
      </c>
      <c r="S36" s="6"/>
      <c r="T36" s="6"/>
      <c r="U36" s="6"/>
      <c r="V36" s="6"/>
      <c r="W36" s="6"/>
      <c r="X36" s="277"/>
      <c r="Y36" s="36"/>
      <c r="Z36" s="36"/>
      <c r="AA36" s="303"/>
      <c r="AB36" s="303"/>
      <c r="AC36" s="303"/>
      <c r="AD36" s="303"/>
      <c r="AE36" s="303"/>
      <c r="AF36" s="303"/>
      <c r="AG36" s="303"/>
      <c r="AH36" s="303"/>
      <c r="AI36" s="303"/>
      <c r="AJ36" s="57"/>
      <c r="AK36" s="302"/>
      <c r="AL36" s="57"/>
      <c r="AM36" s="293"/>
    </row>
    <row r="37" spans="1:39" s="76" customFormat="1" ht="102" customHeight="1" x14ac:dyDescent="0.2">
      <c r="A37" s="270" t="s">
        <v>34</v>
      </c>
      <c r="B37" s="217" t="str">
        <f t="shared" si="0"/>
        <v>Indicatore 257 - CR0_UCFBT_NOCOL_L3M</v>
      </c>
      <c r="C37" s="218">
        <f t="shared" si="3"/>
        <v>257</v>
      </c>
      <c r="D37" s="47" t="s">
        <v>634</v>
      </c>
      <c r="E37" s="255" t="s">
        <v>103</v>
      </c>
      <c r="F37" s="21" t="s">
        <v>658</v>
      </c>
      <c r="G37" s="67" t="s">
        <v>553</v>
      </c>
      <c r="H37" s="60" t="s">
        <v>668</v>
      </c>
      <c r="I37" s="81" t="s">
        <v>554</v>
      </c>
      <c r="J37" s="81" t="s">
        <v>555</v>
      </c>
      <c r="K37" s="204" t="s">
        <v>528</v>
      </c>
      <c r="L37" s="47" t="s">
        <v>106</v>
      </c>
      <c r="M37" s="301" t="s">
        <v>709</v>
      </c>
      <c r="N37" s="102"/>
      <c r="O37" s="425" t="s">
        <v>911</v>
      </c>
      <c r="P37" s="425" t="s">
        <v>910</v>
      </c>
      <c r="Q37" s="6">
        <v>2</v>
      </c>
      <c r="R37" s="6"/>
      <c r="S37" s="6"/>
      <c r="T37" s="6"/>
      <c r="U37" s="6"/>
      <c r="V37" s="6"/>
      <c r="W37" s="6"/>
      <c r="X37" s="277"/>
      <c r="Y37" s="36"/>
      <c r="Z37" s="36" t="s">
        <v>708</v>
      </c>
      <c r="AA37" s="303"/>
      <c r="AB37" s="303"/>
      <c r="AC37" s="303"/>
      <c r="AD37" s="303"/>
      <c r="AE37" s="303"/>
      <c r="AF37" s="303"/>
      <c r="AG37" s="303"/>
      <c r="AH37" s="303"/>
      <c r="AI37" s="303"/>
      <c r="AJ37" s="57"/>
      <c r="AK37" s="302"/>
      <c r="AL37" s="57"/>
      <c r="AM37" s="293"/>
    </row>
    <row r="38" spans="1:39" s="76" customFormat="1" ht="76.5" x14ac:dyDescent="0.2">
      <c r="A38" s="270" t="s">
        <v>762</v>
      </c>
      <c r="B38" s="217" t="str">
        <f t="shared" si="0"/>
        <v>Indicatore 258 - CRSYS_TUA_NOCOL_L3M</v>
      </c>
      <c r="C38" s="218">
        <f t="shared" si="3"/>
        <v>258</v>
      </c>
      <c r="D38" s="47" t="s">
        <v>635</v>
      </c>
      <c r="E38" s="255" t="s">
        <v>103</v>
      </c>
      <c r="F38" s="21" t="s">
        <v>658</v>
      </c>
      <c r="G38" s="67" t="s">
        <v>537</v>
      </c>
      <c r="H38" s="60" t="s">
        <v>702</v>
      </c>
      <c r="I38" s="81" t="s">
        <v>538</v>
      </c>
      <c r="J38" s="81" t="s">
        <v>539</v>
      </c>
      <c r="K38" s="204" t="s">
        <v>528</v>
      </c>
      <c r="L38" s="47" t="s">
        <v>106</v>
      </c>
      <c r="M38" s="301" t="s">
        <v>709</v>
      </c>
      <c r="N38" s="102"/>
      <c r="O38" s="221" t="s">
        <v>809</v>
      </c>
      <c r="P38" s="221"/>
      <c r="Q38" s="6">
        <v>3</v>
      </c>
      <c r="R38" s="6"/>
      <c r="S38" s="6"/>
      <c r="T38" s="6"/>
      <c r="U38" s="6"/>
      <c r="V38" s="6"/>
      <c r="W38" s="6"/>
      <c r="X38" s="277"/>
      <c r="Y38" s="36"/>
      <c r="Z38" s="36"/>
      <c r="AA38" s="303"/>
      <c r="AB38" s="303"/>
      <c r="AC38" s="303"/>
      <c r="AD38" s="303"/>
      <c r="AE38" s="303"/>
      <c r="AF38" s="303"/>
      <c r="AG38" s="303"/>
      <c r="AH38" s="303"/>
      <c r="AI38" s="303"/>
      <c r="AJ38" s="57"/>
      <c r="AK38" s="302"/>
      <c r="AL38" s="57"/>
      <c r="AM38" s="293"/>
    </row>
    <row r="39" spans="1:39" s="76" customFormat="1" ht="76.5" x14ac:dyDescent="0.2">
      <c r="A39" s="270" t="s">
        <v>762</v>
      </c>
      <c r="B39" s="217" t="str">
        <f t="shared" si="0"/>
        <v>Indicatore 259 - CRSYS_TUR_NOCOL_L3M</v>
      </c>
      <c r="C39" s="218">
        <f t="shared" si="3"/>
        <v>259</v>
      </c>
      <c r="D39" s="47" t="s">
        <v>636</v>
      </c>
      <c r="E39" s="255" t="s">
        <v>103</v>
      </c>
      <c r="F39" s="21" t="s">
        <v>658</v>
      </c>
      <c r="G39" s="67" t="s">
        <v>25</v>
      </c>
      <c r="H39" s="60" t="s">
        <v>703</v>
      </c>
      <c r="I39" s="81" t="s">
        <v>538</v>
      </c>
      <c r="J39" s="81" t="s">
        <v>539</v>
      </c>
      <c r="K39" s="204" t="s">
        <v>528</v>
      </c>
      <c r="L39" s="47" t="s">
        <v>106</v>
      </c>
      <c r="M39" s="301" t="s">
        <v>709</v>
      </c>
      <c r="N39" s="102"/>
      <c r="O39" s="221" t="s">
        <v>810</v>
      </c>
      <c r="P39" s="221"/>
      <c r="Q39" s="6">
        <v>3</v>
      </c>
      <c r="R39" s="6"/>
      <c r="S39" s="6"/>
      <c r="T39" s="6"/>
      <c r="U39" s="6"/>
      <c r="V39" s="6"/>
      <c r="W39" s="6"/>
      <c r="X39" s="277"/>
      <c r="Y39" s="36"/>
      <c r="Z39" s="36"/>
      <c r="AA39" s="303"/>
      <c r="AB39" s="303"/>
      <c r="AC39" s="303"/>
      <c r="AD39" s="303"/>
      <c r="AE39" s="303"/>
      <c r="AF39" s="303"/>
      <c r="AG39" s="303"/>
      <c r="AH39" s="303"/>
      <c r="AI39" s="303"/>
      <c r="AJ39" s="57"/>
      <c r="AK39" s="302"/>
      <c r="AL39" s="57"/>
      <c r="AM39" s="293"/>
    </row>
    <row r="40" spans="1:39" s="76" customFormat="1" ht="76.5" x14ac:dyDescent="0.2">
      <c r="A40" s="270" t="s">
        <v>762</v>
      </c>
      <c r="B40" s="217" t="str">
        <f t="shared" si="0"/>
        <v>Indicatore 260 - CRSYS_TUS_NOCOL_L3M</v>
      </c>
      <c r="C40" s="218">
        <f t="shared" si="3"/>
        <v>260</v>
      </c>
      <c r="D40" s="47" t="s">
        <v>637</v>
      </c>
      <c r="E40" s="255" t="s">
        <v>103</v>
      </c>
      <c r="F40" s="21" t="s">
        <v>658</v>
      </c>
      <c r="G40" s="67" t="s">
        <v>26</v>
      </c>
      <c r="H40" s="60" t="s">
        <v>704</v>
      </c>
      <c r="I40" s="81" t="s">
        <v>538</v>
      </c>
      <c r="J40" s="81" t="s">
        <v>539</v>
      </c>
      <c r="K40" s="204" t="s">
        <v>528</v>
      </c>
      <c r="L40" s="47" t="s">
        <v>106</v>
      </c>
      <c r="M40" s="301" t="s">
        <v>709</v>
      </c>
      <c r="N40" s="102"/>
      <c r="O40" s="221" t="s">
        <v>811</v>
      </c>
      <c r="P40" s="221"/>
      <c r="Q40" s="6">
        <v>3</v>
      </c>
      <c r="R40" s="6"/>
      <c r="S40" s="6"/>
      <c r="T40" s="6"/>
      <c r="U40" s="6"/>
      <c r="V40" s="6"/>
      <c r="W40" s="6"/>
      <c r="X40" s="277"/>
      <c r="Y40" s="36"/>
      <c r="Z40" s="36"/>
      <c r="AA40" s="303"/>
      <c r="AB40" s="303"/>
      <c r="AC40" s="303"/>
      <c r="AD40" s="303"/>
      <c r="AE40" s="303"/>
      <c r="AF40" s="303"/>
      <c r="AG40" s="303"/>
      <c r="AH40" s="303"/>
      <c r="AI40" s="303"/>
      <c r="AJ40" s="57"/>
      <c r="AK40" s="302"/>
      <c r="AL40" s="57"/>
      <c r="AM40" s="293"/>
    </row>
    <row r="41" spans="1:39" s="76" customFormat="1" ht="51" x14ac:dyDescent="0.2">
      <c r="A41" s="270" t="s">
        <v>762</v>
      </c>
      <c r="B41" s="217" t="str">
        <f t="shared" si="0"/>
        <v>Indicatore 261 - CRSYS_UCFBT_NOCOL_L3M</v>
      </c>
      <c r="C41" s="218">
        <f t="shared" si="3"/>
        <v>261</v>
      </c>
      <c r="D41" s="47" t="s">
        <v>638</v>
      </c>
      <c r="E41" s="255" t="s">
        <v>103</v>
      </c>
      <c r="F41" s="21" t="s">
        <v>658</v>
      </c>
      <c r="G41" s="67" t="s">
        <v>553</v>
      </c>
      <c r="H41" s="60" t="s">
        <v>705</v>
      </c>
      <c r="I41" s="81" t="s">
        <v>564</v>
      </c>
      <c r="J41" s="81" t="s">
        <v>555</v>
      </c>
      <c r="K41" s="204" t="s">
        <v>528</v>
      </c>
      <c r="L41" s="47" t="s">
        <v>106</v>
      </c>
      <c r="M41" s="301" t="s">
        <v>709</v>
      </c>
      <c r="N41" s="102"/>
      <c r="O41" s="221" t="s">
        <v>812</v>
      </c>
      <c r="P41" s="221"/>
      <c r="Q41" s="6">
        <v>2</v>
      </c>
      <c r="R41" s="6"/>
      <c r="S41" s="6"/>
      <c r="T41" s="6"/>
      <c r="U41" s="6"/>
      <c r="V41" s="6"/>
      <c r="W41" s="6"/>
      <c r="X41" s="277"/>
      <c r="Y41" s="36"/>
      <c r="Z41" s="36"/>
      <c r="AA41" s="303"/>
      <c r="AB41" s="303"/>
      <c r="AC41" s="303"/>
      <c r="AD41" s="303"/>
      <c r="AE41" s="303"/>
      <c r="AF41" s="303"/>
      <c r="AG41" s="303"/>
      <c r="AH41" s="303"/>
      <c r="AI41" s="303"/>
      <c r="AJ41" s="57"/>
      <c r="AK41" s="302"/>
      <c r="AL41" s="57"/>
      <c r="AM41" s="293"/>
    </row>
    <row r="42" spans="1:39" s="76" customFormat="1" ht="191.25" x14ac:dyDescent="0.2">
      <c r="A42" s="270" t="s">
        <v>182</v>
      </c>
      <c r="B42" s="217" t="str">
        <f t="shared" si="0"/>
        <v>Indicatore 262 - AFI_MEAN_NOSC_NOCOL_L3M</v>
      </c>
      <c r="C42" s="218">
        <f t="shared" si="3"/>
        <v>262</v>
      </c>
      <c r="D42" s="47" t="s">
        <v>639</v>
      </c>
      <c r="E42" s="255" t="s">
        <v>103</v>
      </c>
      <c r="F42" s="21" t="s">
        <v>658</v>
      </c>
      <c r="G42" s="67"/>
      <c r="H42" s="60" t="s">
        <v>189</v>
      </c>
      <c r="I42" s="81" t="s">
        <v>706</v>
      </c>
      <c r="J42" s="81" t="s">
        <v>28</v>
      </c>
      <c r="K42" s="204" t="s">
        <v>528</v>
      </c>
      <c r="L42" s="47" t="s">
        <v>106</v>
      </c>
      <c r="M42" s="301" t="s">
        <v>309</v>
      </c>
      <c r="N42" s="102"/>
      <c r="O42" s="391" t="s">
        <v>913</v>
      </c>
      <c r="P42" s="391" t="s">
        <v>865</v>
      </c>
      <c r="Q42" s="6">
        <v>2</v>
      </c>
      <c r="R42" s="6" t="s">
        <v>914</v>
      </c>
      <c r="S42" s="6"/>
      <c r="T42" s="6"/>
      <c r="U42" s="6"/>
      <c r="V42" s="6"/>
      <c r="W42" s="6"/>
      <c r="X42" s="277"/>
      <c r="Y42" s="36"/>
      <c r="Z42" s="36" t="s">
        <v>194</v>
      </c>
      <c r="AA42" s="303"/>
      <c r="AB42" s="303"/>
      <c r="AC42" s="303"/>
      <c r="AD42" s="303"/>
      <c r="AE42" s="303"/>
      <c r="AF42" s="303"/>
      <c r="AG42" s="303"/>
      <c r="AH42" s="303"/>
      <c r="AI42" s="303"/>
      <c r="AJ42" s="57"/>
      <c r="AK42" s="302"/>
      <c r="AL42" s="57"/>
      <c r="AM42" s="293"/>
    </row>
    <row r="43" spans="1:39" s="76" customFormat="1" ht="89.25" x14ac:dyDescent="0.2">
      <c r="A43" s="270" t="s">
        <v>182</v>
      </c>
      <c r="B43" s="217" t="str">
        <f t="shared" si="0"/>
        <v>Indicatore 263 - AFI_MEAN_NUM_MOV_NOCOL_L3M</v>
      </c>
      <c r="C43" s="218">
        <f t="shared" si="3"/>
        <v>263</v>
      </c>
      <c r="D43" s="47" t="s">
        <v>640</v>
      </c>
      <c r="E43" s="255" t="s">
        <v>103</v>
      </c>
      <c r="F43" s="21" t="s">
        <v>658</v>
      </c>
      <c r="G43" s="67"/>
      <c r="H43" s="60" t="s">
        <v>615</v>
      </c>
      <c r="I43" s="81" t="s">
        <v>616</v>
      </c>
      <c r="J43" s="81" t="s">
        <v>28</v>
      </c>
      <c r="K43" s="204" t="s">
        <v>528</v>
      </c>
      <c r="L43" s="47" t="s">
        <v>106</v>
      </c>
      <c r="M43" s="301" t="s">
        <v>309</v>
      </c>
      <c r="N43" s="102"/>
      <c r="O43" s="452"/>
      <c r="P43" s="452" t="s">
        <v>864</v>
      </c>
      <c r="Q43" s="6">
        <v>2</v>
      </c>
      <c r="R43" s="6" t="s">
        <v>914</v>
      </c>
      <c r="S43" s="6"/>
      <c r="T43" s="6"/>
      <c r="U43" s="6"/>
      <c r="V43" s="6"/>
      <c r="W43" s="6"/>
      <c r="X43" s="277"/>
      <c r="Y43" s="36"/>
      <c r="Z43" s="36" t="s">
        <v>194</v>
      </c>
      <c r="AA43" s="303"/>
      <c r="AB43" s="303"/>
      <c r="AC43" s="303"/>
      <c r="AD43" s="303"/>
      <c r="AE43" s="303"/>
      <c r="AF43" s="303"/>
      <c r="AG43" s="303"/>
      <c r="AH43" s="303"/>
      <c r="AI43" s="303"/>
      <c r="AJ43" s="57"/>
      <c r="AK43" s="302"/>
      <c r="AL43" s="57"/>
      <c r="AM43" s="293"/>
    </row>
    <row r="44" spans="1:39" s="76" customFormat="1" ht="90" customHeight="1" x14ac:dyDescent="0.2">
      <c r="A44" s="270" t="s">
        <v>183</v>
      </c>
      <c r="B44" s="217" t="str">
        <f t="shared" si="0"/>
        <v>Indicatore 264 - BILFAM_RAT_TEC_NOCOL_L3M</v>
      </c>
      <c r="C44" s="218">
        <f t="shared" si="3"/>
        <v>264</v>
      </c>
      <c r="D44" s="47" t="s">
        <v>641</v>
      </c>
      <c r="E44" s="255" t="s">
        <v>103</v>
      </c>
      <c r="F44" s="21" t="s">
        <v>658</v>
      </c>
      <c r="G44" s="67"/>
      <c r="H44" s="60" t="s">
        <v>190</v>
      </c>
      <c r="I44" s="81" t="s">
        <v>192</v>
      </c>
      <c r="J44" s="81" t="s">
        <v>186</v>
      </c>
      <c r="K44" s="204" t="s">
        <v>528</v>
      </c>
      <c r="L44" s="47" t="s">
        <v>106</v>
      </c>
      <c r="M44" s="301" t="s">
        <v>312</v>
      </c>
      <c r="N44" s="102"/>
      <c r="O44" s="77" t="s">
        <v>815</v>
      </c>
      <c r="P44" s="77" t="s">
        <v>867</v>
      </c>
      <c r="Q44" s="6">
        <v>2</v>
      </c>
      <c r="R44" s="6"/>
      <c r="S44" s="6"/>
      <c r="T44" s="6"/>
      <c r="U44" s="6"/>
      <c r="V44" s="6"/>
      <c r="W44" s="6"/>
      <c r="X44" s="277"/>
      <c r="Y44" s="36"/>
      <c r="Z44" s="36"/>
      <c r="AA44" s="303"/>
      <c r="AB44" s="303"/>
      <c r="AC44" s="303"/>
      <c r="AD44" s="303"/>
      <c r="AE44" s="303"/>
      <c r="AF44" s="303"/>
      <c r="AG44" s="303"/>
      <c r="AH44" s="303"/>
      <c r="AI44" s="303"/>
      <c r="AJ44" s="57"/>
      <c r="AK44" s="302"/>
      <c r="AL44" s="57"/>
      <c r="AM44" s="293"/>
    </row>
    <row r="45" spans="1:39" s="76" customFormat="1" ht="27.6" customHeight="1" x14ac:dyDescent="0.2">
      <c r="A45" s="270" t="s">
        <v>567</v>
      </c>
      <c r="B45" s="217" t="str">
        <f t="shared" si="0"/>
        <v>Indicatore 265 - NPAF_ANT_ACC_60G_NOCOL_L1M</v>
      </c>
      <c r="C45" s="218">
        <f t="shared" si="3"/>
        <v>265</v>
      </c>
      <c r="D45" s="47" t="s">
        <v>646</v>
      </c>
      <c r="E45" s="255" t="s">
        <v>103</v>
      </c>
      <c r="F45" s="21" t="s">
        <v>658</v>
      </c>
      <c r="G45" s="67"/>
      <c r="H45" s="60" t="s">
        <v>679</v>
      </c>
      <c r="I45" s="81" t="s">
        <v>570</v>
      </c>
      <c r="J45" s="81" t="s">
        <v>571</v>
      </c>
      <c r="K45" s="204" t="s">
        <v>528</v>
      </c>
      <c r="L45" s="47" t="s">
        <v>106</v>
      </c>
      <c r="M45" s="37" t="s">
        <v>567</v>
      </c>
      <c r="N45" s="102"/>
      <c r="O45" s="246" t="s">
        <v>816</v>
      </c>
      <c r="P45" s="77" t="s">
        <v>868</v>
      </c>
      <c r="Q45" s="6">
        <v>2</v>
      </c>
      <c r="R45" s="6"/>
      <c r="S45" s="6"/>
      <c r="T45" s="6"/>
      <c r="U45" s="6"/>
      <c r="V45" s="6"/>
      <c r="W45" s="6"/>
      <c r="X45" s="277"/>
      <c r="Y45" s="36"/>
      <c r="Z45" s="36"/>
      <c r="AA45" s="303"/>
      <c r="AB45" s="303"/>
      <c r="AC45" s="303"/>
      <c r="AD45" s="303"/>
      <c r="AE45" s="303"/>
      <c r="AF45" s="303"/>
      <c r="AG45" s="303"/>
      <c r="AH45" s="303"/>
      <c r="AI45" s="303"/>
      <c r="AJ45" s="57"/>
      <c r="AK45" s="302"/>
      <c r="AL45" s="57"/>
      <c r="AM45" s="293"/>
    </row>
    <row r="46" spans="1:39" s="76" customFormat="1" ht="27.6" customHeight="1" x14ac:dyDescent="0.2">
      <c r="A46" s="270" t="s">
        <v>567</v>
      </c>
      <c r="B46" s="217" t="str">
        <f t="shared" si="0"/>
        <v xml:space="preserve">Indicatore 266 - NPAF_MAX_GG_NOCOL_L1M </v>
      </c>
      <c r="C46" s="218">
        <f t="shared" si="3"/>
        <v>266</v>
      </c>
      <c r="D46" s="47" t="s">
        <v>647</v>
      </c>
      <c r="E46" s="255" t="s">
        <v>103</v>
      </c>
      <c r="F46" s="21" t="s">
        <v>658</v>
      </c>
      <c r="G46" s="67" t="s">
        <v>685</v>
      </c>
      <c r="H46" s="60" t="s">
        <v>680</v>
      </c>
      <c r="I46" s="81" t="s">
        <v>575</v>
      </c>
      <c r="J46" s="81" t="s">
        <v>28</v>
      </c>
      <c r="K46" s="204" t="s">
        <v>153</v>
      </c>
      <c r="L46" s="47" t="s">
        <v>106</v>
      </c>
      <c r="M46" s="37" t="s">
        <v>567</v>
      </c>
      <c r="N46" s="102"/>
      <c r="O46" s="104" t="s">
        <v>817</v>
      </c>
      <c r="P46" s="104" t="s">
        <v>869</v>
      </c>
      <c r="Q46" s="6">
        <v>1</v>
      </c>
      <c r="R46" s="6"/>
      <c r="S46" s="6"/>
      <c r="T46" s="6"/>
      <c r="U46" s="6"/>
      <c r="V46" s="6"/>
      <c r="W46" s="6"/>
      <c r="X46" s="277"/>
      <c r="Y46" s="36"/>
      <c r="Z46" s="36"/>
      <c r="AA46" s="303"/>
      <c r="AB46" s="303"/>
      <c r="AC46" s="303"/>
      <c r="AD46" s="303"/>
      <c r="AE46" s="303"/>
      <c r="AF46" s="303"/>
      <c r="AG46" s="303"/>
      <c r="AH46" s="303"/>
      <c r="AI46" s="303"/>
      <c r="AJ46" s="57"/>
      <c r="AK46" s="302"/>
      <c r="AL46" s="57"/>
      <c r="AM46" s="293"/>
    </row>
    <row r="47" spans="1:39" s="76" customFormat="1" ht="27.6" customHeight="1" x14ac:dyDescent="0.2">
      <c r="A47" s="270" t="s">
        <v>653</v>
      </c>
      <c r="B47" s="217" t="str">
        <f t="shared" si="0"/>
        <v>Indicatore 267 - ANTEXP_SCAD_ACC_30G_NOCOL_L1M</v>
      </c>
      <c r="C47" s="218">
        <f t="shared" si="3"/>
        <v>267</v>
      </c>
      <c r="D47" s="47" t="s">
        <v>642</v>
      </c>
      <c r="E47" s="255" t="s">
        <v>103</v>
      </c>
      <c r="F47" s="21" t="s">
        <v>658</v>
      </c>
      <c r="G47" s="67" t="s">
        <v>581</v>
      </c>
      <c r="H47" s="60" t="s">
        <v>675</v>
      </c>
      <c r="I47" s="81" t="s">
        <v>582</v>
      </c>
      <c r="J47" s="81" t="s">
        <v>571</v>
      </c>
      <c r="K47" s="204" t="s">
        <v>528</v>
      </c>
      <c r="L47" s="47" t="s">
        <v>106</v>
      </c>
      <c r="M47" s="37" t="s">
        <v>579</v>
      </c>
      <c r="N47" s="102"/>
      <c r="O47" s="77" t="s">
        <v>818</v>
      </c>
      <c r="P47" s="77" t="s">
        <v>872</v>
      </c>
      <c r="Q47" s="6">
        <v>2</v>
      </c>
      <c r="R47" s="6"/>
      <c r="S47" s="6"/>
      <c r="T47" s="6"/>
      <c r="U47" s="6"/>
      <c r="V47" s="6"/>
      <c r="W47" s="6"/>
      <c r="X47" s="277"/>
      <c r="Y47" s="36"/>
      <c r="Z47" s="36"/>
      <c r="AA47" s="303"/>
      <c r="AB47" s="303"/>
      <c r="AC47" s="303"/>
      <c r="AD47" s="303"/>
      <c r="AE47" s="303"/>
      <c r="AF47" s="303"/>
      <c r="AG47" s="303"/>
      <c r="AH47" s="303"/>
      <c r="AI47" s="303"/>
      <c r="AJ47" s="57"/>
      <c r="AK47" s="302"/>
      <c r="AL47" s="57"/>
      <c r="AM47" s="293"/>
    </row>
    <row r="48" spans="1:39" s="76" customFormat="1" ht="27.6" customHeight="1" x14ac:dyDescent="0.2">
      <c r="A48" s="270" t="s">
        <v>653</v>
      </c>
      <c r="B48" s="217" t="str">
        <f t="shared" si="0"/>
        <v>Indicatore 268 - ANTEXP_MAX_GG_NOCOL_L1M</v>
      </c>
      <c r="C48" s="218">
        <f t="shared" si="3"/>
        <v>268</v>
      </c>
      <c r="D48" s="47" t="s">
        <v>643</v>
      </c>
      <c r="E48" s="255" t="s">
        <v>103</v>
      </c>
      <c r="F48" s="21" t="s">
        <v>658</v>
      </c>
      <c r="G48" s="67" t="s">
        <v>586</v>
      </c>
      <c r="H48" s="60" t="s">
        <v>676</v>
      </c>
      <c r="I48" s="81" t="s">
        <v>587</v>
      </c>
      <c r="J48" s="81" t="s">
        <v>28</v>
      </c>
      <c r="K48" s="204" t="s">
        <v>153</v>
      </c>
      <c r="L48" s="47" t="s">
        <v>106</v>
      </c>
      <c r="M48" s="37" t="s">
        <v>579</v>
      </c>
      <c r="N48" s="102"/>
      <c r="O48" s="104" t="s">
        <v>819</v>
      </c>
      <c r="P48" s="104" t="s">
        <v>873</v>
      </c>
      <c r="Q48" s="6">
        <v>1</v>
      </c>
      <c r="R48" s="6"/>
      <c r="S48" s="6"/>
      <c r="T48" s="6"/>
      <c r="U48" s="6"/>
      <c r="V48" s="6"/>
      <c r="W48" s="6"/>
      <c r="X48" s="277"/>
      <c r="Y48" s="36"/>
      <c r="Z48" s="36"/>
      <c r="AA48" s="303"/>
      <c r="AB48" s="303"/>
      <c r="AC48" s="303"/>
      <c r="AD48" s="303"/>
      <c r="AE48" s="303"/>
      <c r="AF48" s="303"/>
      <c r="AG48" s="303"/>
      <c r="AH48" s="303"/>
      <c r="AI48" s="303"/>
      <c r="AJ48" s="57"/>
      <c r="AK48" s="302"/>
      <c r="AL48" s="57"/>
      <c r="AM48" s="293"/>
    </row>
    <row r="49" spans="1:39" s="76" customFormat="1" ht="27.6" customHeight="1" x14ac:dyDescent="0.2">
      <c r="A49" s="270" t="s">
        <v>654</v>
      </c>
      <c r="B49" s="217" t="str">
        <f t="shared" si="0"/>
        <v>Indicatore 269 - FINIMP_SCAD_ACC_30G_NOCOL_L1M</v>
      </c>
      <c r="C49" s="218">
        <f t="shared" si="3"/>
        <v>269</v>
      </c>
      <c r="D49" s="47" t="s">
        <v>644</v>
      </c>
      <c r="E49" s="255" t="s">
        <v>103</v>
      </c>
      <c r="F49" s="21" t="s">
        <v>658</v>
      </c>
      <c r="G49" s="67" t="s">
        <v>590</v>
      </c>
      <c r="H49" s="60" t="s">
        <v>677</v>
      </c>
      <c r="I49" s="81" t="s">
        <v>582</v>
      </c>
      <c r="J49" s="81" t="s">
        <v>571</v>
      </c>
      <c r="K49" s="204" t="s">
        <v>528</v>
      </c>
      <c r="L49" s="47" t="s">
        <v>106</v>
      </c>
      <c r="M49" s="37" t="s">
        <v>579</v>
      </c>
      <c r="N49" s="102"/>
      <c r="O49" s="77" t="s">
        <v>820</v>
      </c>
      <c r="P49" s="77" t="s">
        <v>875</v>
      </c>
      <c r="Q49" s="6">
        <v>2</v>
      </c>
      <c r="R49" s="6"/>
      <c r="S49" s="6"/>
      <c r="T49" s="6"/>
      <c r="U49" s="6"/>
      <c r="V49" s="6"/>
      <c r="W49" s="6"/>
      <c r="X49" s="277"/>
      <c r="Y49" s="36"/>
      <c r="Z49" s="36"/>
      <c r="AA49" s="303"/>
      <c r="AB49" s="303"/>
      <c r="AC49" s="303"/>
      <c r="AD49" s="303"/>
      <c r="AE49" s="303"/>
      <c r="AF49" s="303"/>
      <c r="AG49" s="303"/>
      <c r="AH49" s="303"/>
      <c r="AI49" s="303"/>
      <c r="AJ49" s="57"/>
      <c r="AK49" s="302"/>
      <c r="AL49" s="57"/>
      <c r="AM49" s="293"/>
    </row>
    <row r="50" spans="1:39" s="76" customFormat="1" ht="27.6" customHeight="1" x14ac:dyDescent="0.2">
      <c r="A50" s="270" t="s">
        <v>654</v>
      </c>
      <c r="B50" s="217" t="str">
        <f t="shared" si="0"/>
        <v>Indicatore 270 - FINIMP_MAX_GG_NOCOL_L1M</v>
      </c>
      <c r="C50" s="218">
        <f t="shared" si="3"/>
        <v>270</v>
      </c>
      <c r="D50" s="47" t="s">
        <v>645</v>
      </c>
      <c r="E50" s="255" t="s">
        <v>103</v>
      </c>
      <c r="F50" s="21" t="s">
        <v>658</v>
      </c>
      <c r="G50" s="67" t="s">
        <v>593</v>
      </c>
      <c r="H50" s="60" t="s">
        <v>678</v>
      </c>
      <c r="I50" s="81" t="s">
        <v>587</v>
      </c>
      <c r="J50" s="81" t="s">
        <v>28</v>
      </c>
      <c r="K50" s="204" t="s">
        <v>153</v>
      </c>
      <c r="L50" s="47" t="s">
        <v>106</v>
      </c>
      <c r="M50" s="37" t="s">
        <v>579</v>
      </c>
      <c r="N50" s="102"/>
      <c r="O50" s="104" t="s">
        <v>821</v>
      </c>
      <c r="P50" s="104" t="s">
        <v>874</v>
      </c>
      <c r="Q50" s="6">
        <v>1</v>
      </c>
      <c r="R50" s="6"/>
      <c r="S50" s="6"/>
      <c r="T50" s="6"/>
      <c r="U50" s="6"/>
      <c r="V50" s="6"/>
      <c r="W50" s="6"/>
      <c r="X50" s="277"/>
      <c r="Y50" s="36"/>
      <c r="Z50" s="36"/>
      <c r="AA50" s="303"/>
      <c r="AB50" s="303"/>
      <c r="AC50" s="303"/>
      <c r="AD50" s="303"/>
      <c r="AE50" s="303"/>
      <c r="AF50" s="303"/>
      <c r="AG50" s="303"/>
      <c r="AH50" s="303"/>
      <c r="AI50" s="303"/>
      <c r="AJ50" s="57"/>
      <c r="AK50" s="302"/>
      <c r="AL50" s="57"/>
      <c r="AM50" s="293"/>
    </row>
    <row r="51" spans="1:39" s="76" customFormat="1" ht="27.6" customHeight="1" x14ac:dyDescent="0.2">
      <c r="A51" s="270" t="s">
        <v>362</v>
      </c>
      <c r="B51" s="217" t="str">
        <f t="shared" si="0"/>
        <v>Indicatore 271 - EFINS_INSOL_SCAD_TPREC_NOCOL</v>
      </c>
      <c r="C51" s="218">
        <f t="shared" si="3"/>
        <v>271</v>
      </c>
      <c r="D51" s="47" t="s">
        <v>650</v>
      </c>
      <c r="E51" s="255" t="s">
        <v>103</v>
      </c>
      <c r="F51" s="21" t="s">
        <v>658</v>
      </c>
      <c r="G51" s="67"/>
      <c r="H51" s="60" t="s">
        <v>681</v>
      </c>
      <c r="I51" s="81" t="s">
        <v>596</v>
      </c>
      <c r="J51" s="81" t="s">
        <v>597</v>
      </c>
      <c r="K51" s="204" t="s">
        <v>528</v>
      </c>
      <c r="L51" s="47" t="s">
        <v>106</v>
      </c>
      <c r="M51" s="37" t="s">
        <v>362</v>
      </c>
      <c r="N51" s="102"/>
      <c r="O51" s="77" t="s">
        <v>822</v>
      </c>
      <c r="P51" s="77" t="s">
        <v>876</v>
      </c>
      <c r="Q51" s="6">
        <v>2</v>
      </c>
      <c r="R51" s="6"/>
      <c r="S51" s="6"/>
      <c r="T51" s="6"/>
      <c r="U51" s="6"/>
      <c r="V51" s="6"/>
      <c r="W51" s="6"/>
      <c r="X51" s="277"/>
      <c r="Y51" s="36"/>
      <c r="Z51" s="36"/>
      <c r="AA51" s="303"/>
      <c r="AB51" s="303"/>
      <c r="AC51" s="303"/>
      <c r="AD51" s="303"/>
      <c r="AE51" s="303"/>
      <c r="AF51" s="303"/>
      <c r="AG51" s="303"/>
      <c r="AH51" s="303"/>
      <c r="AI51" s="303"/>
      <c r="AJ51" s="57"/>
      <c r="AK51" s="302"/>
      <c r="AL51" s="57"/>
      <c r="AM51" s="293"/>
    </row>
    <row r="52" spans="1:39" s="76" customFormat="1" ht="27.6" customHeight="1" x14ac:dyDescent="0.2">
      <c r="A52" s="270" t="s">
        <v>599</v>
      </c>
      <c r="B52" s="217" t="str">
        <f t="shared" si="0"/>
        <v xml:space="preserve">Indicatore 272 - FACT_ANT_ACC_30G_NOCOL_L1M </v>
      </c>
      <c r="C52" s="218">
        <f t="shared" si="3"/>
        <v>272</v>
      </c>
      <c r="D52" s="47" t="s">
        <v>648</v>
      </c>
      <c r="E52" s="255" t="s">
        <v>103</v>
      </c>
      <c r="F52" s="21" t="s">
        <v>658</v>
      </c>
      <c r="G52" s="67"/>
      <c r="H52" s="60" t="s">
        <v>682</v>
      </c>
      <c r="I52" s="81" t="s">
        <v>707</v>
      </c>
      <c r="J52" s="81" t="s">
        <v>571</v>
      </c>
      <c r="K52" s="204" t="s">
        <v>528</v>
      </c>
      <c r="L52" s="47" t="s">
        <v>106</v>
      </c>
      <c r="M52" s="37" t="s">
        <v>599</v>
      </c>
      <c r="N52" s="102"/>
      <c r="O52" s="391" t="s">
        <v>823</v>
      </c>
      <c r="P52" s="408" t="s">
        <v>891</v>
      </c>
      <c r="Q52" s="6">
        <v>2</v>
      </c>
      <c r="R52" s="6"/>
      <c r="S52" s="6"/>
      <c r="T52" s="6"/>
      <c r="U52" s="6"/>
      <c r="V52" s="6"/>
      <c r="W52" s="6"/>
      <c r="X52" s="277"/>
      <c r="Y52" s="36"/>
      <c r="Z52" s="36"/>
      <c r="AA52" s="303"/>
      <c r="AB52" s="303"/>
      <c r="AC52" s="303"/>
      <c r="AD52" s="303"/>
      <c r="AE52" s="303"/>
      <c r="AF52" s="303"/>
      <c r="AG52" s="303"/>
      <c r="AH52" s="303"/>
      <c r="AI52" s="303"/>
      <c r="AJ52" s="57"/>
      <c r="AK52" s="302"/>
      <c r="AL52" s="57"/>
      <c r="AM52" s="293"/>
    </row>
    <row r="53" spans="1:39" s="76" customFormat="1" ht="27.6" customHeight="1" x14ac:dyDescent="0.2">
      <c r="A53" s="270" t="s">
        <v>599</v>
      </c>
      <c r="B53" s="217" t="str">
        <f t="shared" si="0"/>
        <v>Indicatore 273 - FACT_MAX_GG_NOCOL_L1M</v>
      </c>
      <c r="C53" s="218">
        <f t="shared" si="3"/>
        <v>273</v>
      </c>
      <c r="D53" s="47" t="s">
        <v>649</v>
      </c>
      <c r="E53" s="255" t="s">
        <v>103</v>
      </c>
      <c r="F53" s="21" t="s">
        <v>658</v>
      </c>
      <c r="G53" s="67"/>
      <c r="H53" s="60" t="s">
        <v>680</v>
      </c>
      <c r="I53" s="81" t="s">
        <v>707</v>
      </c>
      <c r="J53" s="81" t="s">
        <v>28</v>
      </c>
      <c r="K53" s="204" t="s">
        <v>153</v>
      </c>
      <c r="L53" s="47" t="s">
        <v>106</v>
      </c>
      <c r="M53" s="79" t="s">
        <v>599</v>
      </c>
      <c r="N53" s="102"/>
      <c r="O53" s="426" t="s">
        <v>824</v>
      </c>
      <c r="P53" s="411" t="s">
        <v>891</v>
      </c>
      <c r="Q53" s="6">
        <v>1</v>
      </c>
      <c r="R53" s="6"/>
      <c r="S53" s="6"/>
      <c r="T53" s="6"/>
      <c r="U53" s="6"/>
      <c r="V53" s="6"/>
      <c r="W53" s="6"/>
      <c r="X53" s="277"/>
      <c r="Y53" s="36"/>
      <c r="Z53" s="36"/>
      <c r="AA53" s="303"/>
      <c r="AB53" s="303"/>
      <c r="AC53" s="303"/>
      <c r="AD53" s="303"/>
      <c r="AE53" s="303"/>
      <c r="AF53" s="303"/>
      <c r="AG53" s="303"/>
      <c r="AH53" s="303"/>
      <c r="AI53" s="303"/>
      <c r="AJ53" s="57"/>
      <c r="AK53" s="302"/>
      <c r="AL53" s="57"/>
      <c r="AM53" s="293"/>
    </row>
    <row r="54" spans="1:39" s="76" customFormat="1" ht="27.6" customHeight="1" x14ac:dyDescent="0.2">
      <c r="A54" s="270" t="s">
        <v>605</v>
      </c>
      <c r="B54" s="217" t="str">
        <f>CONCATENATE("Indicatore ",C54," - ",D54)</f>
        <v>Indicatore 274 - PREAM_UTIL_ACC_NOCOL_L1M</v>
      </c>
      <c r="C54" s="218">
        <f>1+C53</f>
        <v>274</v>
      </c>
      <c r="D54" s="47" t="s">
        <v>651</v>
      </c>
      <c r="E54" s="81" t="s">
        <v>103</v>
      </c>
      <c r="F54" s="21" t="s">
        <v>658</v>
      </c>
      <c r="G54" s="67"/>
      <c r="H54" s="60" t="s">
        <v>607</v>
      </c>
      <c r="I54" s="81" t="s">
        <v>608</v>
      </c>
      <c r="J54" s="81" t="s">
        <v>609</v>
      </c>
      <c r="K54" s="204" t="s">
        <v>528</v>
      </c>
      <c r="L54" s="47" t="s">
        <v>106</v>
      </c>
      <c r="M54" s="79" t="s">
        <v>610</v>
      </c>
      <c r="N54" s="102"/>
      <c r="O54" s="77" t="s">
        <v>825</v>
      </c>
      <c r="P54" s="77" t="s">
        <v>877</v>
      </c>
      <c r="Q54" s="6">
        <v>2</v>
      </c>
      <c r="R54" s="6"/>
      <c r="S54" s="6"/>
      <c r="T54" s="6"/>
      <c r="U54" s="6"/>
      <c r="V54" s="6"/>
      <c r="W54" s="6"/>
      <c r="X54" s="277"/>
      <c r="Y54" s="36"/>
      <c r="Z54" s="36"/>
      <c r="AA54" s="303"/>
      <c r="AB54" s="303"/>
      <c r="AC54" s="303"/>
      <c r="AD54" s="303"/>
      <c r="AE54" s="303"/>
      <c r="AF54" s="303"/>
      <c r="AG54" s="303"/>
      <c r="AH54" s="303"/>
      <c r="AI54" s="303"/>
      <c r="AJ54" s="57"/>
      <c r="AK54" s="302"/>
      <c r="AL54" s="57"/>
      <c r="AM54" s="293"/>
    </row>
  </sheetData>
  <autoFilter ref="A2:AM54"/>
  <mergeCells count="3">
    <mergeCell ref="AA1:AC1"/>
    <mergeCell ref="AD1:AF1"/>
    <mergeCell ref="AG1:AI1"/>
  </mergeCells>
  <conditionalFormatting sqref="V1:V2 V55:V1048576">
    <cfRule type="cellIs" dxfId="23" priority="16" operator="equal">
      <formula>"OK"</formula>
    </cfRule>
    <cfRule type="cellIs" dxfId="22" priority="18" operator="equal">
      <formula>"OK"</formula>
    </cfRule>
  </conditionalFormatting>
  <conditionalFormatting sqref="R1:U2 Q5:V10 Q12:V12 Q14:V27 R3:V27 Q55:U1048576 Q1:Q27">
    <cfRule type="cellIs" dxfId="21" priority="17" operator="equal">
      <formula>"Y"</formula>
    </cfRule>
  </conditionalFormatting>
  <conditionalFormatting sqref="R11:V11">
    <cfRule type="cellIs" dxfId="20" priority="7" operator="equal">
      <formula>"Y"</formula>
    </cfRule>
  </conditionalFormatting>
  <conditionalFormatting sqref="V11">
    <cfRule type="cellIs" dxfId="19" priority="6" operator="equal">
      <formula>"Y"</formula>
    </cfRule>
  </conditionalFormatting>
  <conditionalFormatting sqref="Q28:V29">
    <cfRule type="cellIs" dxfId="18" priority="5" operator="equal">
      <formula>"Y"</formula>
    </cfRule>
  </conditionalFormatting>
  <conditionalFormatting sqref="Q13:V13">
    <cfRule type="cellIs" dxfId="17" priority="4" operator="equal">
      <formula>"Y"</formula>
    </cfRule>
  </conditionalFormatting>
  <conditionalFormatting sqref="Q30:V54">
    <cfRule type="cellIs" dxfId="16" priority="3" operator="equal">
      <formula>"Y"</formula>
    </cfRule>
  </conditionalFormatting>
  <conditionalFormatting sqref="O41:P41">
    <cfRule type="cellIs" dxfId="15" priority="1" operator="equal">
      <formula>"Y"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zoomScale="60" zoomScaleNormal="60" zoomScalePageLayoutView="70" workbookViewId="0">
      <pane xSplit="4" ySplit="2" topLeftCell="P3" activePane="bottomRight" state="frozen"/>
      <selection pane="topRight" activeCell="D1" sqref="D1"/>
      <selection pane="bottomLeft" activeCell="A3" sqref="A3"/>
      <selection pane="bottomRight" activeCell="U7" sqref="U7"/>
    </sheetView>
  </sheetViews>
  <sheetFormatPr defaultColWidth="8.625" defaultRowHeight="15.75" x14ac:dyDescent="0.25"/>
  <cols>
    <col min="1" max="1" width="16.625" style="25" bestFit="1" customWidth="1"/>
    <col min="2" max="2" width="39.375" style="13" customWidth="1"/>
    <col min="3" max="3" width="14" style="4" customWidth="1"/>
    <col min="4" max="4" width="33.25" style="25" bestFit="1" customWidth="1"/>
    <col min="5" max="5" width="15.875" style="27" bestFit="1" customWidth="1"/>
    <col min="6" max="6" width="21.25" style="4" bestFit="1" customWidth="1"/>
    <col min="7" max="7" width="26.625" style="27" bestFit="1" customWidth="1"/>
    <col min="8" max="8" width="98.875" style="31" customWidth="1"/>
    <col min="9" max="9" width="38.375" style="45" customWidth="1"/>
    <col min="10" max="10" width="36.5" style="45" customWidth="1"/>
    <col min="11" max="12" width="17.125" style="31" customWidth="1"/>
    <col min="13" max="13" width="25.875" style="27" customWidth="1"/>
    <col min="14" max="14" width="77.875" style="4" bestFit="1" customWidth="1"/>
    <col min="15" max="15" width="43.625" style="49" customWidth="1"/>
    <col min="16" max="17" width="13.125" style="8" customWidth="1"/>
    <col min="18" max="18" width="15.625" style="8" customWidth="1"/>
    <col min="19" max="19" width="17.125" style="8" customWidth="1"/>
    <col min="20" max="21" width="22.375" style="8" customWidth="1"/>
    <col min="22" max="22" width="17.375" style="9" customWidth="1"/>
    <col min="23" max="23" width="29.125" style="9" customWidth="1"/>
    <col min="24" max="24" width="15" style="11" bestFit="1" customWidth="1"/>
    <col min="25" max="25" width="11.5" style="11" bestFit="1" customWidth="1"/>
    <col min="26" max="26" width="15" style="11" bestFit="1" customWidth="1"/>
    <col min="27" max="27" width="13" style="11" customWidth="1"/>
    <col min="28" max="30" width="11.5" style="11" bestFit="1" customWidth="1"/>
    <col min="31" max="31" width="12.875" style="11" customWidth="1"/>
    <col min="32" max="34" width="15" style="11" bestFit="1" customWidth="1"/>
    <col min="35" max="35" width="11.5" style="40" customWidth="1"/>
    <col min="36" max="38" width="12.125" bestFit="1" customWidth="1"/>
    <col min="39" max="39" width="10.125" bestFit="1" customWidth="1"/>
    <col min="40" max="40" width="11.625" style="12" customWidth="1"/>
    <col min="41" max="41" width="21.125" style="12" bestFit="1" customWidth="1"/>
    <col min="42" max="42" width="19.625" style="12" bestFit="1" customWidth="1"/>
    <col min="43" max="16384" width="8.625" style="3"/>
  </cols>
  <sheetData>
    <row r="1" spans="1:42" ht="16.5" thickBot="1" x14ac:dyDescent="0.3">
      <c r="B1" s="3"/>
      <c r="O1" s="27"/>
      <c r="V1" s="10"/>
      <c r="W1" s="10"/>
      <c r="X1" s="433" t="s">
        <v>12</v>
      </c>
      <c r="Y1" s="434"/>
      <c r="Z1" s="434"/>
      <c r="AA1" s="435"/>
      <c r="AB1" s="433" t="s">
        <v>13</v>
      </c>
      <c r="AC1" s="434"/>
      <c r="AD1" s="434"/>
      <c r="AE1" s="435"/>
      <c r="AF1" s="436" t="s">
        <v>14</v>
      </c>
      <c r="AG1" s="437"/>
      <c r="AH1" s="437"/>
      <c r="AI1" s="437"/>
      <c r="AJ1" s="436" t="s">
        <v>68</v>
      </c>
      <c r="AK1" s="437"/>
      <c r="AL1" s="437"/>
      <c r="AM1" s="437"/>
      <c r="AN1" s="38"/>
      <c r="AO1" s="444" t="s">
        <v>20</v>
      </c>
      <c r="AP1" s="444"/>
    </row>
    <row r="2" spans="1:42" s="46" customFormat="1" ht="47.25" x14ac:dyDescent="0.25">
      <c r="A2" s="44" t="s">
        <v>71</v>
      </c>
      <c r="B2" s="1" t="s">
        <v>101</v>
      </c>
      <c r="C2" s="1" t="s">
        <v>6</v>
      </c>
      <c r="D2" s="24" t="s">
        <v>100</v>
      </c>
      <c r="E2" s="28" t="s">
        <v>45</v>
      </c>
      <c r="F2" s="1" t="s">
        <v>0</v>
      </c>
      <c r="G2" s="52" t="s">
        <v>43</v>
      </c>
      <c r="H2" s="53" t="s">
        <v>3</v>
      </c>
      <c r="I2" s="53" t="s">
        <v>31</v>
      </c>
      <c r="J2" s="53" t="s">
        <v>32</v>
      </c>
      <c r="K2" s="16" t="s">
        <v>1</v>
      </c>
      <c r="L2" s="48" t="s">
        <v>102</v>
      </c>
      <c r="M2" s="19" t="s">
        <v>44</v>
      </c>
      <c r="N2" s="15" t="s">
        <v>5</v>
      </c>
      <c r="O2" s="58" t="s">
        <v>2</v>
      </c>
      <c r="P2" s="5" t="s">
        <v>278</v>
      </c>
      <c r="Q2" s="5" t="s">
        <v>9</v>
      </c>
      <c r="R2" s="5" t="s">
        <v>7</v>
      </c>
      <c r="S2" s="5" t="s">
        <v>8</v>
      </c>
      <c r="T2" s="72" t="s">
        <v>146</v>
      </c>
      <c r="U2" s="108" t="s">
        <v>147</v>
      </c>
      <c r="V2" s="35" t="s">
        <v>15</v>
      </c>
      <c r="W2" s="35" t="s">
        <v>33</v>
      </c>
      <c r="X2" s="32" t="s">
        <v>16</v>
      </c>
      <c r="Y2" s="14" t="s">
        <v>17</v>
      </c>
      <c r="Z2" s="14" t="s">
        <v>18</v>
      </c>
      <c r="AA2" s="14" t="s">
        <v>66</v>
      </c>
      <c r="AB2" s="14" t="s">
        <v>16</v>
      </c>
      <c r="AC2" s="14" t="s">
        <v>17</v>
      </c>
      <c r="AD2" s="14" t="s">
        <v>18</v>
      </c>
      <c r="AE2" s="14" t="s">
        <v>66</v>
      </c>
      <c r="AF2" s="14" t="s">
        <v>16</v>
      </c>
      <c r="AG2" s="14" t="s">
        <v>17</v>
      </c>
      <c r="AH2" s="41" t="s">
        <v>18</v>
      </c>
      <c r="AI2" s="14" t="s">
        <v>67</v>
      </c>
      <c r="AJ2" s="32" t="s">
        <v>16</v>
      </c>
      <c r="AK2" s="14" t="s">
        <v>17</v>
      </c>
      <c r="AL2" s="41" t="s">
        <v>18</v>
      </c>
      <c r="AM2" s="14" t="s">
        <v>67</v>
      </c>
      <c r="AN2" s="39" t="s">
        <v>21</v>
      </c>
      <c r="AO2" s="39" t="s">
        <v>22</v>
      </c>
      <c r="AP2" s="39" t="s">
        <v>23</v>
      </c>
    </row>
  </sheetData>
  <autoFilter ref="A2:AP2"/>
  <mergeCells count="5">
    <mergeCell ref="X1:AA1"/>
    <mergeCell ref="AB1:AE1"/>
    <mergeCell ref="AF1:AI1"/>
    <mergeCell ref="AJ1:AM1"/>
    <mergeCell ref="AO1:AP1"/>
  </mergeCells>
  <conditionalFormatting sqref="S1:S1048576">
    <cfRule type="cellIs" dxfId="14" priority="21" operator="equal">
      <formula>"OK"</formula>
    </cfRule>
    <cfRule type="cellIs" dxfId="13" priority="23" operator="equal">
      <formula>"OK"</formula>
    </cfRule>
  </conditionalFormatting>
  <conditionalFormatting sqref="Q1:R1048576">
    <cfRule type="cellIs" dxfId="12" priority="22" operator="equal">
      <formula>"Y"</formula>
    </cfRule>
  </conditionalFormatting>
  <conditionalFormatting sqref="P1:P1048576">
    <cfRule type="cellIs" dxfId="11" priority="17" operator="equal">
      <formula>"Y"</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zoomScale="90" zoomScaleNormal="90" zoomScalePageLayoutView="90" workbookViewId="0">
      <selection activeCell="A7" sqref="A7"/>
    </sheetView>
  </sheetViews>
  <sheetFormatPr defaultColWidth="8.875" defaultRowHeight="15.75" x14ac:dyDescent="0.25"/>
  <cols>
    <col min="1" max="1" width="10.625" bestFit="1" customWidth="1"/>
    <col min="2" max="2" width="63.375" bestFit="1" customWidth="1"/>
    <col min="3" max="3" width="4.125" bestFit="1" customWidth="1"/>
    <col min="4" max="4" width="49.875" bestFit="1" customWidth="1"/>
    <col min="5" max="5" width="17.625" bestFit="1" customWidth="1"/>
    <col min="6" max="6" width="13.625" bestFit="1" customWidth="1"/>
    <col min="7" max="7" width="17.875" bestFit="1" customWidth="1"/>
    <col min="8" max="8" width="156.125" bestFit="1" customWidth="1"/>
    <col min="9" max="9" width="44.125" bestFit="1" customWidth="1"/>
    <col min="10" max="10" width="32.625" bestFit="1" customWidth="1"/>
    <col min="11" max="11" width="9.875" bestFit="1" customWidth="1"/>
    <col min="12" max="12" width="19.625" bestFit="1" customWidth="1"/>
    <col min="13" max="13" width="22.125" bestFit="1" customWidth="1"/>
    <col min="14" max="14" width="33" bestFit="1" customWidth="1"/>
    <col min="15" max="15" width="26.5" bestFit="1" customWidth="1"/>
    <col min="16" max="16" width="4" bestFit="1" customWidth="1"/>
    <col min="17" max="17" width="3.625" bestFit="1" customWidth="1"/>
    <col min="18" max="18" width="4" bestFit="1" customWidth="1"/>
    <col min="19" max="19" width="3.625" bestFit="1" customWidth="1"/>
    <col min="20" max="20" width="4" bestFit="1" customWidth="1"/>
    <col min="21" max="21" width="16.875" bestFit="1" customWidth="1"/>
    <col min="22" max="22" width="16" bestFit="1" customWidth="1"/>
    <col min="23" max="23" width="24" bestFit="1" customWidth="1"/>
    <col min="24" max="24" width="5.125" bestFit="1" customWidth="1"/>
    <col min="25" max="25" width="37.5" bestFit="1" customWidth="1"/>
    <col min="26" max="26" width="14" bestFit="1" customWidth="1"/>
    <col min="27" max="27" width="10.375" bestFit="1" customWidth="1"/>
    <col min="28" max="29" width="7.125" bestFit="1" customWidth="1"/>
    <col min="30" max="30" width="9.625" bestFit="1" customWidth="1"/>
    <col min="31" max="33" width="7.125" bestFit="1" customWidth="1"/>
    <col min="34" max="34" width="9.625" bestFit="1" customWidth="1"/>
    <col min="35" max="37" width="7.125" bestFit="1" customWidth="1"/>
    <col min="38" max="38" width="10" bestFit="1" customWidth="1"/>
    <col min="39" max="41" width="7.125" bestFit="1" customWidth="1"/>
    <col min="42" max="42" width="10" bestFit="1" customWidth="1"/>
    <col min="43" max="43" width="26.125" bestFit="1" customWidth="1"/>
    <col min="44" max="44" width="20.625" bestFit="1" customWidth="1"/>
    <col min="45" max="45" width="21.875" bestFit="1" customWidth="1"/>
  </cols>
  <sheetData>
    <row r="1" spans="1:46" s="99" customFormat="1" ht="17.25" customHeight="1" x14ac:dyDescent="0.25">
      <c r="A1" s="93" t="s">
        <v>71</v>
      </c>
      <c r="B1" s="1" t="s">
        <v>101</v>
      </c>
      <c r="C1" s="93" t="s">
        <v>6</v>
      </c>
      <c r="D1" s="93" t="s">
        <v>100</v>
      </c>
      <c r="E1" s="93" t="s">
        <v>45</v>
      </c>
      <c r="F1" s="93" t="s">
        <v>0</v>
      </c>
      <c r="G1" s="94" t="s">
        <v>43</v>
      </c>
      <c r="H1" s="94" t="s">
        <v>3</v>
      </c>
      <c r="I1" s="94" t="s">
        <v>31</v>
      </c>
      <c r="J1" s="94" t="s">
        <v>32</v>
      </c>
      <c r="K1" s="95" t="s">
        <v>1</v>
      </c>
      <c r="L1" s="95" t="s">
        <v>102</v>
      </c>
      <c r="M1" s="96" t="s">
        <v>44</v>
      </c>
      <c r="N1" s="95" t="s">
        <v>5</v>
      </c>
      <c r="O1" s="95" t="s">
        <v>2</v>
      </c>
      <c r="P1" s="95" t="s">
        <v>73</v>
      </c>
      <c r="Q1" s="95" t="s">
        <v>77</v>
      </c>
      <c r="R1" s="95" t="s">
        <v>74</v>
      </c>
      <c r="S1" s="95" t="s">
        <v>75</v>
      </c>
      <c r="T1" s="95" t="s">
        <v>76</v>
      </c>
      <c r="U1" s="84" t="s">
        <v>9</v>
      </c>
      <c r="V1" s="84" t="s">
        <v>7</v>
      </c>
      <c r="W1" s="84" t="s">
        <v>8</v>
      </c>
      <c r="X1" s="85" t="s">
        <v>11</v>
      </c>
      <c r="Y1" s="86" t="s">
        <v>15</v>
      </c>
      <c r="Z1" s="86" t="s">
        <v>33</v>
      </c>
      <c r="AA1" s="97" t="s">
        <v>16</v>
      </c>
      <c r="AB1" s="97" t="s">
        <v>17</v>
      </c>
      <c r="AC1" s="97" t="s">
        <v>18</v>
      </c>
      <c r="AD1" s="97" t="s">
        <v>66</v>
      </c>
      <c r="AE1" s="97" t="s">
        <v>16</v>
      </c>
      <c r="AF1" s="97" t="s">
        <v>17</v>
      </c>
      <c r="AG1" s="97" t="s">
        <v>18</v>
      </c>
      <c r="AH1" s="97" t="s">
        <v>66</v>
      </c>
      <c r="AI1" s="97" t="s">
        <v>16</v>
      </c>
      <c r="AJ1" s="97" t="s">
        <v>17</v>
      </c>
      <c r="AK1" s="97" t="s">
        <v>18</v>
      </c>
      <c r="AL1" s="97" t="s">
        <v>67</v>
      </c>
      <c r="AM1" s="97" t="s">
        <v>16</v>
      </c>
      <c r="AN1" s="97" t="s">
        <v>17</v>
      </c>
      <c r="AO1" s="97" t="s">
        <v>18</v>
      </c>
      <c r="AP1" s="97" t="s">
        <v>67</v>
      </c>
      <c r="AQ1" s="98" t="s">
        <v>21</v>
      </c>
      <c r="AR1" s="98" t="s">
        <v>22</v>
      </c>
      <c r="AS1" s="98" t="s">
        <v>23</v>
      </c>
    </row>
    <row r="2" spans="1:46" s="90" customFormat="1" ht="17.25" customHeight="1" x14ac:dyDescent="0.25">
      <c r="A2" s="136" t="s">
        <v>72</v>
      </c>
      <c r="B2" s="137" t="s">
        <v>131</v>
      </c>
      <c r="C2" s="149">
        <v>16</v>
      </c>
      <c r="D2" s="88" t="s">
        <v>79</v>
      </c>
      <c r="E2" s="88" t="s">
        <v>65</v>
      </c>
      <c r="F2" s="89" t="s">
        <v>46</v>
      </c>
      <c r="G2" s="90" t="s">
        <v>103</v>
      </c>
      <c r="H2" s="88" t="s">
        <v>79</v>
      </c>
      <c r="K2" s="88" t="s">
        <v>52</v>
      </c>
      <c r="L2" s="88" t="s">
        <v>114</v>
      </c>
      <c r="M2" s="90" t="s">
        <v>69</v>
      </c>
      <c r="N2" s="90" t="s">
        <v>98</v>
      </c>
      <c r="O2" s="90" t="s">
        <v>86</v>
      </c>
      <c r="P2" s="87">
        <v>1</v>
      </c>
      <c r="Q2" s="87">
        <v>1</v>
      </c>
      <c r="R2" s="87">
        <v>1</v>
      </c>
      <c r="S2" s="87">
        <v>1</v>
      </c>
      <c r="T2" s="87">
        <v>1</v>
      </c>
      <c r="U2" s="91" t="s">
        <v>4</v>
      </c>
      <c r="V2" s="91" t="s">
        <v>4</v>
      </c>
      <c r="W2" s="91" t="s">
        <v>4</v>
      </c>
      <c r="X2" s="91"/>
      <c r="Y2" s="88" t="s">
        <v>4</v>
      </c>
      <c r="Z2" s="88"/>
      <c r="AA2" s="88"/>
      <c r="AB2" s="88"/>
      <c r="AC2" s="88"/>
      <c r="AD2" s="88"/>
      <c r="AE2" s="88"/>
      <c r="AF2" s="88"/>
      <c r="AG2" s="88"/>
      <c r="AH2" s="88"/>
      <c r="AI2" s="88"/>
      <c r="AJ2" s="88"/>
      <c r="AK2" s="88"/>
      <c r="AL2" s="88"/>
    </row>
    <row r="3" spans="1:46" s="90" customFormat="1" ht="17.25" customHeight="1" x14ac:dyDescent="0.25">
      <c r="A3" s="87" t="s">
        <v>72</v>
      </c>
      <c r="B3" s="100" t="s">
        <v>132</v>
      </c>
      <c r="C3" s="149">
        <v>23</v>
      </c>
      <c r="D3" s="88" t="s">
        <v>95</v>
      </c>
      <c r="E3" s="88" t="s">
        <v>65</v>
      </c>
      <c r="F3" s="89" t="s">
        <v>46</v>
      </c>
      <c r="G3" s="90" t="s">
        <v>103</v>
      </c>
      <c r="H3" s="88" t="s">
        <v>85</v>
      </c>
      <c r="K3" s="88" t="s">
        <v>52</v>
      </c>
      <c r="L3" s="88" t="s">
        <v>114</v>
      </c>
      <c r="M3" s="90" t="s">
        <v>69</v>
      </c>
      <c r="N3" s="90" t="s">
        <v>98</v>
      </c>
      <c r="O3" s="90" t="s">
        <v>89</v>
      </c>
      <c r="P3" s="87">
        <v>1</v>
      </c>
      <c r="Q3" s="87">
        <v>1</v>
      </c>
      <c r="R3" s="87">
        <v>1</v>
      </c>
      <c r="S3" s="87">
        <v>1</v>
      </c>
      <c r="T3" s="87">
        <v>1</v>
      </c>
      <c r="U3" s="91" t="s">
        <v>4</v>
      </c>
      <c r="V3" s="91" t="s">
        <v>4</v>
      </c>
      <c r="W3" s="91" t="s">
        <v>4</v>
      </c>
      <c r="X3" s="91"/>
      <c r="Y3" s="88" t="s">
        <v>4</v>
      </c>
      <c r="Z3" s="88"/>
      <c r="AA3" s="88"/>
      <c r="AB3" s="88"/>
      <c r="AC3" s="88"/>
      <c r="AD3" s="88"/>
      <c r="AE3" s="88"/>
      <c r="AF3" s="88"/>
      <c r="AG3" s="88"/>
      <c r="AH3" s="88"/>
      <c r="AI3" s="88"/>
      <c r="AJ3" s="88"/>
      <c r="AK3" s="88"/>
      <c r="AL3" s="88"/>
    </row>
    <row r="4" spans="1:46" s="90" customFormat="1" ht="17.25" customHeight="1" thickBot="1" x14ac:dyDescent="0.25">
      <c r="A4" s="110" t="s">
        <v>72</v>
      </c>
      <c r="B4" s="135" t="str">
        <f>CONCATENATE("Indicatore ",C4," - ",D4)</f>
        <v>Indicatore 24 - ISDA Credit Event declared</v>
      </c>
      <c r="C4" s="139">
        <v>24</v>
      </c>
      <c r="D4" s="111" t="s">
        <v>60</v>
      </c>
      <c r="E4" s="112" t="s">
        <v>60</v>
      </c>
      <c r="F4" s="113" t="s">
        <v>39</v>
      </c>
      <c r="G4" s="140" t="s">
        <v>65</v>
      </c>
      <c r="H4" s="115"/>
      <c r="I4" s="116"/>
      <c r="J4" s="116"/>
      <c r="K4" s="117" t="s">
        <v>52</v>
      </c>
      <c r="L4" s="115" t="s">
        <v>114</v>
      </c>
      <c r="M4" s="118" t="s">
        <v>69</v>
      </c>
      <c r="N4" s="127" t="s">
        <v>98</v>
      </c>
      <c r="O4" s="118" t="s">
        <v>57</v>
      </c>
      <c r="P4" s="110">
        <v>1</v>
      </c>
      <c r="Q4" s="110">
        <v>1</v>
      </c>
      <c r="R4" s="110">
        <v>1</v>
      </c>
      <c r="S4" s="110">
        <v>1</v>
      </c>
      <c r="T4" s="110"/>
      <c r="U4" s="122" t="s">
        <v>10</v>
      </c>
      <c r="V4" s="122" t="s">
        <v>10</v>
      </c>
      <c r="W4" s="122" t="s">
        <v>4</v>
      </c>
      <c r="X4" s="122"/>
      <c r="Y4" s="122"/>
      <c r="Z4" s="123" t="s">
        <v>4</v>
      </c>
      <c r="AA4" s="111"/>
      <c r="AB4" s="111"/>
      <c r="AC4" s="111"/>
      <c r="AD4" s="111"/>
      <c r="AE4" s="111"/>
      <c r="AF4" s="111"/>
      <c r="AG4" s="111"/>
      <c r="AH4" s="111"/>
      <c r="AI4" s="111"/>
      <c r="AJ4" s="111"/>
      <c r="AK4" s="111"/>
      <c r="AL4" s="111"/>
      <c r="AM4" s="111"/>
      <c r="AN4" s="127"/>
      <c r="AO4" s="127"/>
      <c r="AP4" s="127"/>
      <c r="AQ4" s="127"/>
      <c r="AR4" s="147"/>
      <c r="AS4" s="147"/>
    </row>
    <row r="5" spans="1:46" s="129" customFormat="1" ht="17.25" customHeight="1" thickBot="1" x14ac:dyDescent="0.25">
      <c r="A5" s="161" t="s">
        <v>72</v>
      </c>
      <c r="B5" s="162" t="str">
        <f>CONCATENATE("Indicatore ",C5," - ",D5)</f>
        <v>Indicatore 31 - Deposito/pubblicazione di accordo di ristrutturazione con intento liquidatorio</v>
      </c>
      <c r="C5" s="134">
        <v>31</v>
      </c>
      <c r="D5" s="130" t="s">
        <v>122</v>
      </c>
      <c r="E5" s="112" t="s">
        <v>65</v>
      </c>
      <c r="F5" s="113" t="s">
        <v>96</v>
      </c>
      <c r="G5" s="114" t="s">
        <v>103</v>
      </c>
      <c r="H5" s="132" t="s">
        <v>123</v>
      </c>
      <c r="I5" s="116"/>
      <c r="J5" s="116"/>
      <c r="K5" s="117" t="s">
        <v>52</v>
      </c>
      <c r="L5" s="115" t="s">
        <v>109</v>
      </c>
      <c r="M5" s="118" t="s">
        <v>54</v>
      </c>
      <c r="N5" s="119" t="s">
        <v>98</v>
      </c>
      <c r="O5" s="120" t="s">
        <v>88</v>
      </c>
      <c r="P5" s="121">
        <v>1</v>
      </c>
      <c r="Q5" s="121">
        <v>1</v>
      </c>
      <c r="R5" s="121">
        <v>1</v>
      </c>
      <c r="S5" s="121">
        <v>1</v>
      </c>
      <c r="T5" s="121"/>
      <c r="U5" s="122" t="s">
        <v>10</v>
      </c>
      <c r="V5" s="122" t="s">
        <v>10</v>
      </c>
      <c r="W5" s="122" t="s">
        <v>4</v>
      </c>
      <c r="X5" s="122"/>
      <c r="Y5" s="122"/>
      <c r="Z5" s="123" t="s">
        <v>4</v>
      </c>
      <c r="AA5" s="111"/>
      <c r="AB5" s="124"/>
      <c r="AC5" s="111"/>
      <c r="AD5" s="111"/>
      <c r="AE5" s="111"/>
      <c r="AF5" s="111"/>
      <c r="AG5" s="111"/>
      <c r="AH5" s="111"/>
      <c r="AI5" s="111"/>
      <c r="AJ5" s="111"/>
      <c r="AK5" s="111"/>
      <c r="AL5" s="125"/>
      <c r="AM5" s="111"/>
      <c r="AN5" s="126"/>
      <c r="AO5" s="127"/>
      <c r="AP5" s="127"/>
      <c r="AQ5" s="127"/>
      <c r="AR5" s="155"/>
      <c r="AS5" s="155"/>
      <c r="AT5" s="128"/>
    </row>
    <row r="6" spans="1:46" s="129" customFormat="1" ht="17.25" customHeight="1" thickBot="1" x14ac:dyDescent="0.25">
      <c r="A6" s="110" t="s">
        <v>72</v>
      </c>
      <c r="B6" s="135" t="str">
        <f>CONCATENATE("Indicatore ",C6," - ",D6)</f>
        <v>Indicatore 32 - Notizia di richiesta ammissione ad una procedura concorsuale per il debitore</v>
      </c>
      <c r="C6" s="134">
        <v>32</v>
      </c>
      <c r="D6" s="133" t="s">
        <v>82</v>
      </c>
      <c r="E6" s="112" t="s">
        <v>65</v>
      </c>
      <c r="F6" s="113" t="s">
        <v>97</v>
      </c>
      <c r="G6" s="131" t="s">
        <v>103</v>
      </c>
      <c r="H6" s="115" t="s">
        <v>124</v>
      </c>
      <c r="I6" s="116"/>
      <c r="J6" s="116"/>
      <c r="K6" s="117" t="s">
        <v>52</v>
      </c>
      <c r="L6" s="115" t="s">
        <v>109</v>
      </c>
      <c r="M6" s="118" t="s">
        <v>54</v>
      </c>
      <c r="N6" s="119" t="s">
        <v>98</v>
      </c>
      <c r="O6" s="120" t="s">
        <v>87</v>
      </c>
      <c r="P6" s="121">
        <v>1</v>
      </c>
      <c r="Q6" s="121">
        <v>1</v>
      </c>
      <c r="R6" s="121">
        <v>1</v>
      </c>
      <c r="S6" s="121">
        <v>1</v>
      </c>
      <c r="T6" s="121"/>
      <c r="U6" s="122" t="s">
        <v>10</v>
      </c>
      <c r="V6" s="122" t="s">
        <v>10</v>
      </c>
      <c r="W6" s="122" t="s">
        <v>4</v>
      </c>
      <c r="X6" s="122"/>
      <c r="Y6" s="122"/>
      <c r="Z6" s="123" t="s">
        <v>4</v>
      </c>
      <c r="AA6" s="111"/>
      <c r="AB6" s="124"/>
      <c r="AC6" s="111"/>
      <c r="AD6" s="111"/>
      <c r="AE6" s="111"/>
      <c r="AF6" s="111"/>
      <c r="AG6" s="111"/>
      <c r="AH6" s="111"/>
      <c r="AI6" s="111"/>
      <c r="AJ6" s="111"/>
      <c r="AK6" s="111"/>
      <c r="AL6" s="125"/>
      <c r="AM6" s="111"/>
      <c r="AN6" s="126"/>
      <c r="AO6" s="127"/>
      <c r="AP6" s="127"/>
      <c r="AQ6" s="127"/>
      <c r="AR6" s="155"/>
      <c r="AS6" s="155"/>
      <c r="AT6" s="128"/>
    </row>
    <row r="7" spans="1:46" s="129" customFormat="1" ht="17.25" customHeight="1" thickBot="1" x14ac:dyDescent="0.25">
      <c r="A7" s="136" t="s">
        <v>72</v>
      </c>
      <c r="B7" s="137" t="s">
        <v>133</v>
      </c>
      <c r="C7" s="150">
        <v>33</v>
      </c>
      <c r="D7" s="88" t="s">
        <v>125</v>
      </c>
      <c r="E7" s="88" t="s">
        <v>65</v>
      </c>
      <c r="F7" s="90" t="s">
        <v>117</v>
      </c>
      <c r="G7" s="141" t="s">
        <v>65</v>
      </c>
      <c r="H7" s="151" t="s">
        <v>126</v>
      </c>
      <c r="I7" s="142" t="s">
        <v>40</v>
      </c>
      <c r="J7" s="143" t="s">
        <v>41</v>
      </c>
      <c r="K7" s="92" t="s">
        <v>104</v>
      </c>
      <c r="L7" s="88" t="s">
        <v>106</v>
      </c>
      <c r="M7" s="90" t="s">
        <v>56</v>
      </c>
      <c r="N7" s="151" t="s">
        <v>42</v>
      </c>
      <c r="O7" s="152" t="s">
        <v>127</v>
      </c>
      <c r="P7" s="145">
        <v>1</v>
      </c>
      <c r="Q7" s="145">
        <v>1</v>
      </c>
      <c r="R7" s="145">
        <v>1</v>
      </c>
      <c r="S7" s="145">
        <v>1</v>
      </c>
      <c r="T7" s="145">
        <v>1</v>
      </c>
      <c r="U7" s="91" t="s">
        <v>4</v>
      </c>
      <c r="V7" s="91" t="s">
        <v>4</v>
      </c>
      <c r="W7" s="91" t="s">
        <v>4</v>
      </c>
      <c r="X7" s="91"/>
      <c r="Y7" s="91" t="s">
        <v>10</v>
      </c>
      <c r="Z7" s="91" t="s">
        <v>37</v>
      </c>
      <c r="AA7" s="90" t="s">
        <v>19</v>
      </c>
      <c r="AB7" s="153">
        <v>0</v>
      </c>
      <c r="AC7" s="143">
        <v>100</v>
      </c>
      <c r="AD7" s="143"/>
      <c r="AE7" s="154" t="s">
        <v>38</v>
      </c>
      <c r="AF7" s="143">
        <v>0</v>
      </c>
      <c r="AG7" s="143">
        <v>100</v>
      </c>
      <c r="AH7" s="143"/>
      <c r="AI7" s="90" t="s">
        <v>38</v>
      </c>
      <c r="AJ7" s="143" t="s">
        <v>38</v>
      </c>
      <c r="AK7" s="143" t="s">
        <v>38</v>
      </c>
      <c r="AL7" s="144"/>
      <c r="AM7" s="90" t="s">
        <v>38</v>
      </c>
      <c r="AN7" s="146" t="s">
        <v>38</v>
      </c>
      <c r="AO7" s="90"/>
      <c r="AP7" s="90" t="s">
        <v>38</v>
      </c>
      <c r="AQ7" s="90"/>
      <c r="AR7" s="148"/>
      <c r="AS7" s="148"/>
      <c r="AT7" s="128"/>
    </row>
    <row r="9" spans="1:46" x14ac:dyDescent="0.25">
      <c r="A9" s="138"/>
      <c r="B9" t="s">
        <v>150</v>
      </c>
    </row>
  </sheetData>
  <sortState ref="A2:AS7">
    <sortCondition ref="C2"/>
  </sortState>
  <conditionalFormatting sqref="W1">
    <cfRule type="cellIs" dxfId="10" priority="13" operator="equal">
      <formula>"OK"</formula>
    </cfRule>
    <cfRule type="cellIs" dxfId="9" priority="15" operator="equal">
      <formula>"OK"</formula>
    </cfRule>
  </conditionalFormatting>
  <conditionalFormatting sqref="U1:V1">
    <cfRule type="cellIs" dxfId="8" priority="14" operator="equal">
      <formula>"Y"</formula>
    </cfRule>
  </conditionalFormatting>
  <conditionalFormatting sqref="U2:V3">
    <cfRule type="cellIs" dxfId="7" priority="12" operator="equal">
      <formula>"Y"</formula>
    </cfRule>
  </conditionalFormatting>
  <conditionalFormatting sqref="W2:W3">
    <cfRule type="cellIs" dxfId="6" priority="11" operator="equal">
      <formula>"Y"</formula>
    </cfRule>
  </conditionalFormatting>
  <conditionalFormatting sqref="U4:V4">
    <cfRule type="cellIs" dxfId="5" priority="10" operator="equal">
      <formula>"Y"</formula>
    </cfRule>
  </conditionalFormatting>
  <conditionalFormatting sqref="W4">
    <cfRule type="cellIs" dxfId="4" priority="9" operator="equal">
      <formula>"Y"</formula>
    </cfRule>
  </conditionalFormatting>
  <conditionalFormatting sqref="U5:V5">
    <cfRule type="cellIs" dxfId="3" priority="8" operator="equal">
      <formula>"Y"</formula>
    </cfRule>
  </conditionalFormatting>
  <conditionalFormatting sqref="W5">
    <cfRule type="cellIs" dxfId="2" priority="7" operator="equal">
      <formula>"Y"</formula>
    </cfRule>
  </conditionalFormatting>
  <conditionalFormatting sqref="U6:V7">
    <cfRule type="cellIs" dxfId="1" priority="6" operator="equal">
      <formula>"Y"</formula>
    </cfRule>
  </conditionalFormatting>
  <conditionalFormatting sqref="W6:W7">
    <cfRule type="cellIs" dxfId="0" priority="5" operator="equal">
      <formula>"Y"</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25" zoomScaleNormal="100" zoomScalePageLayoutView="90" workbookViewId="0">
      <selection activeCell="A16" sqref="A16"/>
    </sheetView>
  </sheetViews>
  <sheetFormatPr defaultColWidth="8.875" defaultRowHeight="15.75" x14ac:dyDescent="0.25"/>
  <cols>
    <col min="1" max="1" width="92.25" bestFit="1" customWidth="1"/>
    <col min="2" max="2" width="11.25" bestFit="1" customWidth="1"/>
    <col min="3" max="3" width="9.375" bestFit="1" customWidth="1"/>
    <col min="4" max="4" width="62.75" bestFit="1" customWidth="1"/>
    <col min="5" max="5" width="18.875" style="333" bestFit="1" customWidth="1"/>
    <col min="6" max="6" width="21.625" style="227" bestFit="1" customWidth="1"/>
    <col min="9" max="9" width="8.125" bestFit="1" customWidth="1"/>
    <col min="10" max="10" width="11.375" bestFit="1" customWidth="1"/>
    <col min="12" max="12" width="8.25" bestFit="1" customWidth="1"/>
    <col min="13" max="13" width="11.375" bestFit="1" customWidth="1"/>
  </cols>
  <sheetData>
    <row r="1" spans="1:13" x14ac:dyDescent="0.25">
      <c r="A1" s="165" t="s">
        <v>158</v>
      </c>
    </row>
    <row r="2" spans="1:13" x14ac:dyDescent="0.25">
      <c r="A2" s="138" t="s">
        <v>157</v>
      </c>
    </row>
    <row r="4" spans="1:13" x14ac:dyDescent="0.25">
      <c r="L4" s="156" t="s">
        <v>180</v>
      </c>
      <c r="M4" s="156" t="s">
        <v>157</v>
      </c>
    </row>
    <row r="5" spans="1:13" x14ac:dyDescent="0.25">
      <c r="A5" s="164" t="s">
        <v>181</v>
      </c>
      <c r="B5" s="164" t="s">
        <v>442</v>
      </c>
      <c r="C5" s="226" t="s">
        <v>177</v>
      </c>
      <c r="D5" s="163" t="s">
        <v>156</v>
      </c>
      <c r="E5" s="334" t="s">
        <v>155</v>
      </c>
      <c r="F5" s="228" t="s">
        <v>450</v>
      </c>
      <c r="G5" s="163" t="s">
        <v>148</v>
      </c>
      <c r="H5" s="163" t="s">
        <v>149</v>
      </c>
    </row>
    <row r="6" spans="1:13" x14ac:dyDescent="0.25">
      <c r="A6" t="s">
        <v>392</v>
      </c>
      <c r="B6" t="s">
        <v>72</v>
      </c>
      <c r="C6" s="336" t="s">
        <v>463</v>
      </c>
      <c r="D6" s="198" t="s">
        <v>416</v>
      </c>
      <c r="E6" s="229"/>
      <c r="F6" s="230" t="s">
        <v>451</v>
      </c>
      <c r="G6" s="159"/>
      <c r="H6" s="159"/>
    </row>
    <row r="7" spans="1:13" x14ac:dyDescent="0.25">
      <c r="A7" t="s">
        <v>393</v>
      </c>
      <c r="B7" t="s">
        <v>72</v>
      </c>
      <c r="C7" s="336" t="s">
        <v>463</v>
      </c>
      <c r="D7" s="198" t="s">
        <v>417</v>
      </c>
      <c r="E7" s="229"/>
      <c r="F7" s="230" t="s">
        <v>451</v>
      </c>
      <c r="G7" s="198"/>
      <c r="H7" s="198"/>
    </row>
    <row r="8" spans="1:13" x14ac:dyDescent="0.25">
      <c r="A8" t="s">
        <v>394</v>
      </c>
      <c r="B8" t="s">
        <v>72</v>
      </c>
      <c r="C8" s="336" t="s">
        <v>463</v>
      </c>
      <c r="D8" s="198" t="s">
        <v>418</v>
      </c>
      <c r="E8" s="229"/>
      <c r="F8" s="230" t="s">
        <v>451</v>
      </c>
      <c r="G8" s="198"/>
      <c r="H8" s="198"/>
    </row>
    <row r="9" spans="1:13" x14ac:dyDescent="0.25">
      <c r="A9" t="s">
        <v>395</v>
      </c>
      <c r="B9" t="s">
        <v>72</v>
      </c>
      <c r="C9" s="336" t="s">
        <v>463</v>
      </c>
      <c r="D9" s="198" t="s">
        <v>419</v>
      </c>
      <c r="E9" s="229"/>
      <c r="F9" s="230" t="s">
        <v>451</v>
      </c>
      <c r="G9" s="198"/>
      <c r="H9" s="198"/>
    </row>
    <row r="10" spans="1:13" x14ac:dyDescent="0.25">
      <c r="A10" t="s">
        <v>396</v>
      </c>
      <c r="B10" t="s">
        <v>72</v>
      </c>
      <c r="C10" s="337" t="s">
        <v>443</v>
      </c>
      <c r="D10" s="198" t="s">
        <v>420</v>
      </c>
      <c r="E10" s="229"/>
      <c r="F10" s="230" t="s">
        <v>451</v>
      </c>
      <c r="G10" s="198"/>
      <c r="H10" s="198"/>
    </row>
    <row r="11" spans="1:13" x14ac:dyDescent="0.25">
      <c r="A11" t="s">
        <v>397</v>
      </c>
      <c r="B11" t="s">
        <v>72</v>
      </c>
      <c r="C11" s="338" t="s">
        <v>464</v>
      </c>
      <c r="D11" s="198" t="s">
        <v>421</v>
      </c>
      <c r="E11" s="229"/>
      <c r="F11" s="230" t="s">
        <v>451</v>
      </c>
      <c r="G11" s="198"/>
      <c r="H11" s="198"/>
    </row>
    <row r="12" spans="1:13" x14ac:dyDescent="0.25">
      <c r="A12" t="s">
        <v>398</v>
      </c>
      <c r="B12" t="s">
        <v>72</v>
      </c>
      <c r="C12" s="336" t="s">
        <v>463</v>
      </c>
      <c r="D12" s="198" t="s">
        <v>422</v>
      </c>
      <c r="E12" s="229"/>
      <c r="F12" s="230" t="s">
        <v>451</v>
      </c>
      <c r="G12" s="198"/>
      <c r="H12" s="198"/>
    </row>
    <row r="13" spans="1:13" x14ac:dyDescent="0.25">
      <c r="A13" t="s">
        <v>399</v>
      </c>
      <c r="B13" t="s">
        <v>72</v>
      </c>
      <c r="C13" s="338" t="s">
        <v>464</v>
      </c>
      <c r="D13" s="198" t="s">
        <v>423</v>
      </c>
      <c r="E13" s="229"/>
      <c r="F13" s="230" t="s">
        <v>451</v>
      </c>
      <c r="G13" s="198"/>
      <c r="H13" s="198"/>
    </row>
    <row r="14" spans="1:13" x14ac:dyDescent="0.25">
      <c r="A14" t="s">
        <v>400</v>
      </c>
      <c r="B14" t="s">
        <v>72</v>
      </c>
      <c r="C14" s="338" t="s">
        <v>464</v>
      </c>
      <c r="D14" s="198" t="s">
        <v>424</v>
      </c>
      <c r="E14" s="229"/>
      <c r="F14" s="230"/>
      <c r="G14" s="198"/>
      <c r="H14" s="198"/>
    </row>
    <row r="15" spans="1:13" x14ac:dyDescent="0.25">
      <c r="A15" t="s">
        <v>401</v>
      </c>
      <c r="B15" t="s">
        <v>72</v>
      </c>
      <c r="C15" s="338" t="s">
        <v>464</v>
      </c>
      <c r="D15" s="198" t="s">
        <v>425</v>
      </c>
      <c r="E15" s="229"/>
      <c r="F15" s="230" t="s">
        <v>451</v>
      </c>
      <c r="G15" s="198"/>
      <c r="H15" s="198"/>
    </row>
    <row r="16" spans="1:13" x14ac:dyDescent="0.25">
      <c r="A16" t="s">
        <v>402</v>
      </c>
      <c r="B16" t="s">
        <v>72</v>
      </c>
      <c r="C16" s="338" t="s">
        <v>464</v>
      </c>
      <c r="D16" s="198" t="s">
        <v>426</v>
      </c>
      <c r="E16" s="229"/>
      <c r="F16" s="230" t="s">
        <v>451</v>
      </c>
      <c r="G16" s="198"/>
      <c r="H16" s="198"/>
    </row>
    <row r="17" spans="1:8" x14ac:dyDescent="0.25">
      <c r="A17" t="s">
        <v>403</v>
      </c>
      <c r="B17" t="s">
        <v>72</v>
      </c>
      <c r="C17" s="338" t="s">
        <v>464</v>
      </c>
      <c r="D17" s="198" t="s">
        <v>427</v>
      </c>
      <c r="E17" s="229"/>
      <c r="F17" s="230" t="s">
        <v>451</v>
      </c>
      <c r="G17" s="198"/>
      <c r="H17" s="198"/>
    </row>
    <row r="18" spans="1:8" x14ac:dyDescent="0.25">
      <c r="A18" t="s">
        <v>404</v>
      </c>
      <c r="B18" t="s">
        <v>72</v>
      </c>
      <c r="C18" s="338" t="s">
        <v>464</v>
      </c>
      <c r="D18" s="198" t="s">
        <v>428</v>
      </c>
      <c r="E18" s="229"/>
      <c r="F18" s="230" t="s">
        <v>451</v>
      </c>
      <c r="G18" s="198"/>
      <c r="H18" s="198"/>
    </row>
    <row r="19" spans="1:8" x14ac:dyDescent="0.25">
      <c r="A19" t="s">
        <v>405</v>
      </c>
      <c r="B19" t="s">
        <v>72</v>
      </c>
      <c r="C19" s="338" t="s">
        <v>464</v>
      </c>
      <c r="D19" s="198" t="s">
        <v>429</v>
      </c>
      <c r="E19" s="229"/>
      <c r="F19" s="230" t="s">
        <v>451</v>
      </c>
      <c r="G19" s="198"/>
      <c r="H19" s="198"/>
    </row>
    <row r="20" spans="1:8" x14ac:dyDescent="0.25">
      <c r="A20" t="s">
        <v>406</v>
      </c>
      <c r="B20" t="s">
        <v>72</v>
      </c>
      <c r="C20" s="338" t="s">
        <v>464</v>
      </c>
      <c r="D20" s="198" t="s">
        <v>430</v>
      </c>
      <c r="E20" s="229"/>
      <c r="F20" s="230" t="s">
        <v>451</v>
      </c>
      <c r="G20" s="198"/>
      <c r="H20" s="198"/>
    </row>
    <row r="21" spans="1:8" x14ac:dyDescent="0.25">
      <c r="A21" t="s">
        <v>407</v>
      </c>
      <c r="B21" t="s">
        <v>72</v>
      </c>
      <c r="C21" s="338" t="s">
        <v>464</v>
      </c>
      <c r="D21" s="198" t="s">
        <v>431</v>
      </c>
      <c r="E21" s="229"/>
      <c r="F21" s="230" t="s">
        <v>451</v>
      </c>
      <c r="G21" s="198"/>
      <c r="H21" s="198"/>
    </row>
    <row r="22" spans="1:8" x14ac:dyDescent="0.25">
      <c r="A22" t="s">
        <v>408</v>
      </c>
      <c r="B22" t="s">
        <v>72</v>
      </c>
      <c r="C22" s="338" t="s">
        <v>464</v>
      </c>
      <c r="D22" s="198" t="s">
        <v>432</v>
      </c>
      <c r="E22" s="229"/>
      <c r="F22" s="230" t="s">
        <v>451</v>
      </c>
      <c r="G22" s="198"/>
      <c r="H22" s="198"/>
    </row>
    <row r="23" spans="1:8" x14ac:dyDescent="0.25">
      <c r="A23" t="s">
        <v>409</v>
      </c>
      <c r="B23" t="s">
        <v>72</v>
      </c>
      <c r="C23" s="339" t="s">
        <v>444</v>
      </c>
      <c r="D23" s="198" t="s">
        <v>433</v>
      </c>
      <c r="E23" s="229"/>
      <c r="F23" s="230" t="s">
        <v>451</v>
      </c>
      <c r="G23" s="198"/>
      <c r="H23" s="198"/>
    </row>
    <row r="24" spans="1:8" x14ac:dyDescent="0.25">
      <c r="A24" t="s">
        <v>410</v>
      </c>
      <c r="B24" t="s">
        <v>72</v>
      </c>
      <c r="C24" s="337" t="s">
        <v>443</v>
      </c>
      <c r="D24" s="198" t="s">
        <v>453</v>
      </c>
      <c r="E24" s="229"/>
      <c r="F24" s="230" t="s">
        <v>451</v>
      </c>
      <c r="G24" s="198"/>
      <c r="H24" s="198"/>
    </row>
    <row r="25" spans="1:8" x14ac:dyDescent="0.25">
      <c r="A25" t="s">
        <v>411</v>
      </c>
      <c r="B25" t="s">
        <v>72</v>
      </c>
      <c r="C25" s="338" t="s">
        <v>464</v>
      </c>
      <c r="D25" s="198" t="s">
        <v>434</v>
      </c>
      <c r="E25" s="229"/>
      <c r="F25" s="230" t="s">
        <v>451</v>
      </c>
      <c r="G25" s="198"/>
      <c r="H25" s="198"/>
    </row>
    <row r="26" spans="1:8" x14ac:dyDescent="0.25">
      <c r="A26" t="s">
        <v>412</v>
      </c>
      <c r="B26" t="s">
        <v>72</v>
      </c>
      <c r="C26" s="337" t="s">
        <v>443</v>
      </c>
      <c r="D26" s="198" t="s">
        <v>435</v>
      </c>
      <c r="E26" s="229"/>
      <c r="F26" s="230" t="s">
        <v>451</v>
      </c>
      <c r="G26" s="198"/>
      <c r="H26" s="198"/>
    </row>
    <row r="27" spans="1:8" x14ac:dyDescent="0.25">
      <c r="A27" t="s">
        <v>413</v>
      </c>
      <c r="B27" t="s">
        <v>72</v>
      </c>
      <c r="C27" s="337" t="s">
        <v>443</v>
      </c>
      <c r="D27" s="198" t="s">
        <v>436</v>
      </c>
      <c r="E27" s="229"/>
      <c r="F27" s="230" t="s">
        <v>451</v>
      </c>
      <c r="G27" s="198"/>
      <c r="H27" s="198"/>
    </row>
    <row r="28" spans="1:8" x14ac:dyDescent="0.25">
      <c r="A28" t="s">
        <v>448</v>
      </c>
      <c r="B28" t="s">
        <v>114</v>
      </c>
      <c r="C28" s="337" t="s">
        <v>443</v>
      </c>
      <c r="D28" s="198" t="s">
        <v>437</v>
      </c>
      <c r="E28" s="229"/>
      <c r="F28" s="230"/>
      <c r="G28" s="198"/>
      <c r="H28" s="198"/>
    </row>
    <row r="29" spans="1:8" x14ac:dyDescent="0.25">
      <c r="A29" t="s">
        <v>803</v>
      </c>
      <c r="B29" t="s">
        <v>114</v>
      </c>
      <c r="C29" s="337" t="s">
        <v>443</v>
      </c>
      <c r="D29" s="198" t="s">
        <v>755</v>
      </c>
      <c r="E29" s="229"/>
      <c r="F29" s="230"/>
      <c r="G29" s="198"/>
      <c r="H29" s="198"/>
    </row>
    <row r="30" spans="1:8" x14ac:dyDescent="0.25">
      <c r="A30" t="s">
        <v>804</v>
      </c>
      <c r="B30" t="s">
        <v>114</v>
      </c>
      <c r="C30" s="339" t="s">
        <v>444</v>
      </c>
      <c r="D30" s="198" t="s">
        <v>802</v>
      </c>
      <c r="E30" s="229" t="s">
        <v>805</v>
      </c>
      <c r="F30" s="230"/>
      <c r="G30" s="198"/>
      <c r="H30" s="198"/>
    </row>
    <row r="31" spans="1:8" x14ac:dyDescent="0.25">
      <c r="A31" t="s">
        <v>447</v>
      </c>
      <c r="B31" t="s">
        <v>114</v>
      </c>
      <c r="C31" s="338" t="s">
        <v>464</v>
      </c>
      <c r="D31" s="198" t="s">
        <v>438</v>
      </c>
      <c r="E31" s="229"/>
      <c r="F31" s="230"/>
      <c r="G31" s="198"/>
      <c r="H31" s="198"/>
    </row>
    <row r="32" spans="1:8" x14ac:dyDescent="0.25">
      <c r="A32" t="s">
        <v>831</v>
      </c>
      <c r="B32" t="s">
        <v>114</v>
      </c>
      <c r="C32" s="339" t="s">
        <v>444</v>
      </c>
      <c r="D32" s="198" t="s">
        <v>758</v>
      </c>
      <c r="E32" s="229"/>
      <c r="F32" s="230"/>
      <c r="G32" s="198"/>
      <c r="H32" s="198"/>
    </row>
    <row r="33" spans="1:8" x14ac:dyDescent="0.25">
      <c r="A33" s="227" t="s">
        <v>832</v>
      </c>
      <c r="B33" s="227" t="s">
        <v>114</v>
      </c>
      <c r="C33" s="339" t="s">
        <v>444</v>
      </c>
      <c r="D33" s="335" t="s">
        <v>759</v>
      </c>
      <c r="E33" s="229"/>
      <c r="F33" s="230"/>
      <c r="G33" s="198"/>
      <c r="H33" s="198"/>
    </row>
    <row r="34" spans="1:8" x14ac:dyDescent="0.25">
      <c r="A34" t="s">
        <v>449</v>
      </c>
      <c r="B34" t="s">
        <v>114</v>
      </c>
      <c r="C34" s="339" t="s">
        <v>444</v>
      </c>
      <c r="D34" s="198" t="s">
        <v>750</v>
      </c>
      <c r="E34" s="229"/>
      <c r="F34" s="230" t="s">
        <v>451</v>
      </c>
      <c r="G34" s="198"/>
      <c r="H34" s="198"/>
    </row>
    <row r="35" spans="1:8" x14ac:dyDescent="0.25">
      <c r="A35" t="s">
        <v>454</v>
      </c>
      <c r="B35" t="s">
        <v>114</v>
      </c>
      <c r="C35" s="337" t="s">
        <v>443</v>
      </c>
      <c r="D35" s="198" t="s">
        <v>751</v>
      </c>
      <c r="E35" s="229"/>
      <c r="F35" s="230" t="s">
        <v>451</v>
      </c>
      <c r="G35" s="198"/>
      <c r="H35" s="198"/>
    </row>
    <row r="36" spans="1:8" x14ac:dyDescent="0.25">
      <c r="A36" t="s">
        <v>414</v>
      </c>
      <c r="B36" t="s">
        <v>259</v>
      </c>
      <c r="C36" s="337" t="s">
        <v>443</v>
      </c>
      <c r="D36" s="198" t="s">
        <v>439</v>
      </c>
      <c r="E36" s="229"/>
      <c r="F36" s="230" t="s">
        <v>451</v>
      </c>
      <c r="G36" s="198"/>
      <c r="H36" s="198"/>
    </row>
    <row r="37" spans="1:8" x14ac:dyDescent="0.25">
      <c r="A37" t="s">
        <v>415</v>
      </c>
      <c r="B37" t="s">
        <v>259</v>
      </c>
      <c r="C37" s="339" t="s">
        <v>444</v>
      </c>
      <c r="D37" s="198" t="s">
        <v>440</v>
      </c>
      <c r="E37" s="229"/>
      <c r="F37" s="230" t="s">
        <v>451</v>
      </c>
      <c r="G37" s="198"/>
      <c r="H37" s="198"/>
    </row>
    <row r="38" spans="1:8" ht="17.25" customHeight="1" x14ac:dyDescent="0.25">
      <c r="A38" s="224" t="s">
        <v>445</v>
      </c>
      <c r="B38" s="223" t="s">
        <v>259</v>
      </c>
      <c r="C38" s="340" t="s">
        <v>446</v>
      </c>
      <c r="D38" s="225" t="s">
        <v>441</v>
      </c>
      <c r="E38" s="229" t="s">
        <v>452</v>
      </c>
      <c r="F38" s="230" t="s">
        <v>451</v>
      </c>
      <c r="G38" s="196"/>
      <c r="H38" s="197"/>
    </row>
    <row r="39" spans="1:8" ht="17.25" customHeight="1" x14ac:dyDescent="0.25">
      <c r="A39" s="83"/>
      <c r="D39" s="109"/>
      <c r="G39" s="196"/>
      <c r="H39" s="197"/>
    </row>
    <row r="40" spans="1:8" ht="17.25" customHeight="1" x14ac:dyDescent="0.25">
      <c r="A40" s="83"/>
      <c r="D40" s="109"/>
      <c r="G40" s="196"/>
      <c r="H40" s="197"/>
    </row>
    <row r="41" spans="1:8" ht="17.25" customHeight="1" x14ac:dyDescent="0.25">
      <c r="A41" s="83"/>
      <c r="D41" s="109"/>
      <c r="G41" s="196"/>
      <c r="H41" s="197"/>
    </row>
    <row r="42" spans="1:8" ht="17.25" customHeight="1" x14ac:dyDescent="0.25">
      <c r="A42" s="83"/>
      <c r="D42" s="109"/>
      <c r="G42" s="196"/>
      <c r="H42" s="109"/>
    </row>
    <row r="43" spans="1:8" ht="17.25" customHeight="1" x14ac:dyDescent="0.25">
      <c r="A43" s="83"/>
      <c r="D43" s="109"/>
      <c r="G43" s="196"/>
      <c r="H43" s="197"/>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9" sqref="A9"/>
    </sheetView>
  </sheetViews>
  <sheetFormatPr defaultColWidth="8.875" defaultRowHeight="15" customHeight="1" x14ac:dyDescent="0.25"/>
  <cols>
    <col min="1" max="1" width="18.25" style="157" bestFit="1" customWidth="1"/>
    <col min="2" max="2" width="12" style="160" customWidth="1"/>
    <col min="3" max="3" width="12.625" style="160" bestFit="1" customWidth="1"/>
    <col min="4" max="4" width="12.125" style="160" customWidth="1"/>
    <col min="5" max="5" width="12" style="160" customWidth="1"/>
    <col min="6" max="6" width="12.5" customWidth="1"/>
    <col min="7" max="7" width="12.625" customWidth="1"/>
  </cols>
  <sheetData>
    <row r="1" spans="1:7" ht="15" customHeight="1" x14ac:dyDescent="0.25">
      <c r="B1" s="384"/>
      <c r="C1" s="383"/>
      <c r="D1" s="167"/>
      <c r="E1" s="168"/>
      <c r="F1" s="169"/>
      <c r="G1" s="170"/>
    </row>
    <row r="2" spans="1:7" ht="19.5" customHeight="1" x14ac:dyDescent="0.25"/>
    <row r="3" spans="1:7" ht="15" customHeight="1" x14ac:dyDescent="0.25">
      <c r="A3" s="166" t="s">
        <v>763</v>
      </c>
      <c r="B3" s="384" t="s">
        <v>765</v>
      </c>
      <c r="C3" s="383" t="s">
        <v>770</v>
      </c>
      <c r="D3" s="385" t="s">
        <v>782</v>
      </c>
      <c r="E3" s="386" t="s">
        <v>785</v>
      </c>
    </row>
    <row r="4" spans="1:7" ht="15" customHeight="1" x14ac:dyDescent="0.25">
      <c r="A4"/>
      <c r="B4" s="384" t="s">
        <v>766</v>
      </c>
      <c r="C4" s="383" t="s">
        <v>771</v>
      </c>
      <c r="D4" s="385" t="s">
        <v>764</v>
      </c>
      <c r="E4"/>
    </row>
    <row r="5" spans="1:7" ht="15" customHeight="1" x14ac:dyDescent="0.25">
      <c r="A5"/>
      <c r="B5" s="384" t="s">
        <v>767</v>
      </c>
      <c r="C5" s="383" t="s">
        <v>772</v>
      </c>
      <c r="D5" s="385" t="s">
        <v>783</v>
      </c>
      <c r="E5"/>
    </row>
    <row r="6" spans="1:7" ht="15" customHeight="1" x14ac:dyDescent="0.25">
      <c r="A6"/>
      <c r="B6" s="384" t="s">
        <v>768</v>
      </c>
      <c r="C6" s="383" t="s">
        <v>773</v>
      </c>
      <c r="D6" s="385" t="s">
        <v>784</v>
      </c>
      <c r="E6"/>
    </row>
    <row r="7" spans="1:7" ht="15" customHeight="1" x14ac:dyDescent="0.25">
      <c r="A7"/>
      <c r="B7" s="384" t="s">
        <v>769</v>
      </c>
      <c r="C7" s="383" t="s">
        <v>774</v>
      </c>
    </row>
    <row r="8" spans="1:7" ht="15" customHeight="1" x14ac:dyDescent="0.25">
      <c r="A8"/>
      <c r="C8" s="383" t="s">
        <v>775</v>
      </c>
      <c r="D8"/>
    </row>
    <row r="9" spans="1:7" ht="15" customHeight="1" x14ac:dyDescent="0.25">
      <c r="A9"/>
      <c r="C9" s="383" t="s">
        <v>776</v>
      </c>
      <c r="D9"/>
    </row>
    <row r="10" spans="1:7" ht="15" customHeight="1" x14ac:dyDescent="0.25">
      <c r="A10"/>
      <c r="C10" s="383" t="s">
        <v>777</v>
      </c>
      <c r="D10"/>
    </row>
    <row r="11" spans="1:7" ht="15" customHeight="1" x14ac:dyDescent="0.25">
      <c r="A11"/>
      <c r="C11" s="383" t="s">
        <v>778</v>
      </c>
    </row>
    <row r="12" spans="1:7" ht="15" customHeight="1" x14ac:dyDescent="0.25">
      <c r="A12"/>
      <c r="C12" s="383" t="s">
        <v>779</v>
      </c>
    </row>
    <row r="13" spans="1:7" ht="15" customHeight="1" x14ac:dyDescent="0.25">
      <c r="A13"/>
      <c r="C13" s="383" t="s">
        <v>780</v>
      </c>
    </row>
    <row r="14" spans="1:7" ht="15" customHeight="1" x14ac:dyDescent="0.25">
      <c r="A14"/>
      <c r="C14" s="383" t="s">
        <v>781</v>
      </c>
    </row>
    <row r="15" spans="1:7" ht="15" customHeight="1" x14ac:dyDescent="0.25">
      <c r="A15"/>
    </row>
    <row r="16" spans="1:7" ht="15" customHeight="1" x14ac:dyDescent="0.25">
      <c r="A16" s="166" t="s">
        <v>259</v>
      </c>
      <c r="D16" s="385" t="s">
        <v>786</v>
      </c>
      <c r="E16" s="386" t="s">
        <v>787</v>
      </c>
      <c r="G16" s="387" t="s">
        <v>788</v>
      </c>
    </row>
    <row r="17" spans="1:7" ht="15" customHeight="1" x14ac:dyDescent="0.25">
      <c r="A17"/>
      <c r="B17"/>
      <c r="C17"/>
      <c r="D17"/>
      <c r="E17"/>
    </row>
    <row r="18" spans="1:7" ht="15" customHeight="1" x14ac:dyDescent="0.25">
      <c r="A18" s="166" t="s">
        <v>795</v>
      </c>
      <c r="C18" s="383" t="s">
        <v>799</v>
      </c>
      <c r="D18" s="385" t="s">
        <v>796</v>
      </c>
      <c r="E18" s="386" t="s">
        <v>798</v>
      </c>
      <c r="G18" s="387" t="s">
        <v>788</v>
      </c>
    </row>
    <row r="19" spans="1:7" ht="15" customHeight="1" x14ac:dyDescent="0.25">
      <c r="A19"/>
      <c r="D19" s="385" t="s">
        <v>797</v>
      </c>
      <c r="E19"/>
    </row>
    <row r="20" spans="1:7" ht="15" customHeight="1" x14ac:dyDescent="0.25">
      <c r="A20"/>
      <c r="B20"/>
      <c r="C20"/>
      <c r="D20"/>
      <c r="E20"/>
    </row>
    <row r="21" spans="1:7" ht="15" customHeight="1" x14ac:dyDescent="0.25">
      <c r="A21" s="166" t="s">
        <v>266</v>
      </c>
      <c r="E21" s="386" t="s">
        <v>789</v>
      </c>
      <c r="G21" s="387" t="s">
        <v>788</v>
      </c>
    </row>
    <row r="22" spans="1:7" ht="15" customHeight="1" x14ac:dyDescent="0.25">
      <c r="A22"/>
      <c r="D22"/>
      <c r="E22" s="386" t="s">
        <v>790</v>
      </c>
    </row>
    <row r="23" spans="1:7" ht="15" customHeight="1" x14ac:dyDescent="0.25">
      <c r="A23"/>
      <c r="B23"/>
      <c r="C23"/>
      <c r="D23"/>
      <c r="E23"/>
    </row>
    <row r="24" spans="1:7" ht="15" customHeight="1" x14ac:dyDescent="0.25">
      <c r="A24" s="166" t="s">
        <v>791</v>
      </c>
      <c r="E24" s="386" t="s">
        <v>792</v>
      </c>
      <c r="G24" s="387" t="s">
        <v>788</v>
      </c>
    </row>
    <row r="25" spans="1:7" ht="15" customHeight="1" x14ac:dyDescent="0.25">
      <c r="A25"/>
      <c r="D25"/>
    </row>
    <row r="26" spans="1:7" ht="15" customHeight="1" x14ac:dyDescent="0.25">
      <c r="A26" s="166" t="s">
        <v>793</v>
      </c>
      <c r="D26" s="385" t="s">
        <v>794</v>
      </c>
      <c r="G26" s="387" t="s">
        <v>788</v>
      </c>
    </row>
    <row r="27" spans="1:7" ht="15" customHeight="1" x14ac:dyDescent="0.25">
      <c r="A27"/>
      <c r="D27"/>
    </row>
    <row r="28" spans="1:7" ht="15" customHeight="1" x14ac:dyDescent="0.25">
      <c r="A28"/>
    </row>
    <row r="29" spans="1:7" ht="15" customHeight="1" x14ac:dyDescent="0.25">
      <c r="A29"/>
    </row>
    <row r="30" spans="1:7" ht="15" customHeight="1" x14ac:dyDescent="0.25">
      <c r="A30"/>
    </row>
    <row r="31" spans="1:7" ht="15" customHeight="1" x14ac:dyDescent="0.25">
      <c r="A3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2" sqref="B2"/>
    </sheetView>
  </sheetViews>
  <sheetFormatPr defaultColWidth="8.875" defaultRowHeight="15.75" x14ac:dyDescent="0.25"/>
  <cols>
    <col min="2" max="2" width="12" bestFit="1" customWidth="1"/>
    <col min="3" max="3" width="47.625" customWidth="1"/>
    <col min="4" max="4" width="16.375" bestFit="1" customWidth="1"/>
  </cols>
  <sheetData>
    <row r="1" spans="1:8" x14ac:dyDescent="0.25">
      <c r="F1" s="449" t="s">
        <v>178</v>
      </c>
      <c r="G1" s="449"/>
      <c r="H1" s="449"/>
    </row>
    <row r="2" spans="1:8" ht="32.25" thickBot="1" x14ac:dyDescent="0.3">
      <c r="B2" s="171" t="s">
        <v>159</v>
      </c>
      <c r="C2" s="172" t="s">
        <v>160</v>
      </c>
      <c r="D2" s="172" t="s">
        <v>161</v>
      </c>
    </row>
    <row r="3" spans="1:8" ht="45.75" customHeight="1" thickBot="1" x14ac:dyDescent="0.3">
      <c r="A3" s="445" t="s">
        <v>162</v>
      </c>
      <c r="B3" s="446"/>
      <c r="C3" s="173"/>
      <c r="D3" s="200" t="s">
        <v>163</v>
      </c>
    </row>
    <row r="4" spans="1:8" ht="45" customHeight="1" thickBot="1" x14ac:dyDescent="0.3">
      <c r="A4" s="445"/>
      <c r="B4" s="447"/>
      <c r="C4" s="174"/>
      <c r="D4" s="201" t="s">
        <v>255</v>
      </c>
    </row>
    <row r="5" spans="1:8" ht="48" customHeight="1" thickBot="1" x14ac:dyDescent="0.3">
      <c r="A5" s="445"/>
      <c r="B5" s="447"/>
      <c r="C5" s="174"/>
      <c r="D5" s="202" t="s">
        <v>165</v>
      </c>
    </row>
    <row r="6" spans="1:8" ht="34.5" customHeight="1" thickBot="1" x14ac:dyDescent="0.3">
      <c r="A6" s="445"/>
      <c r="B6" s="448"/>
      <c r="C6" s="175"/>
      <c r="D6" s="203" t="s">
        <v>166</v>
      </c>
    </row>
    <row r="8" spans="1:8" x14ac:dyDescent="0.25">
      <c r="A8" s="186" t="s">
        <v>167</v>
      </c>
      <c r="B8" s="176"/>
      <c r="C8" s="177"/>
      <c r="D8" s="158" t="s">
        <v>168</v>
      </c>
    </row>
  </sheetData>
  <mergeCells count="3">
    <mergeCell ref="A3:A6"/>
    <mergeCell ref="B3:B6"/>
    <mergeCell ref="F1:H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election activeCell="A12" sqref="A12:A16"/>
    </sheetView>
  </sheetViews>
  <sheetFormatPr defaultColWidth="8.875" defaultRowHeight="15.75" x14ac:dyDescent="0.25"/>
  <cols>
    <col min="1" max="1" width="12.125" customWidth="1"/>
    <col min="2" max="2" width="8.875" style="178"/>
    <col min="3" max="3" width="11.125" style="178" bestFit="1" customWidth="1"/>
    <col min="4" max="12" width="11.625" style="178" bestFit="1" customWidth="1"/>
    <col min="13" max="15" width="12.625" style="178" bestFit="1" customWidth="1"/>
  </cols>
  <sheetData>
    <row r="1" spans="1:15" x14ac:dyDescent="0.25">
      <c r="A1" s="185"/>
    </row>
    <row r="2" spans="1:15" x14ac:dyDescent="0.25">
      <c r="A2" s="187" t="s">
        <v>169</v>
      </c>
      <c r="N2" s="198"/>
      <c r="O2" s="198"/>
    </row>
    <row r="3" spans="1:15" x14ac:dyDescent="0.25">
      <c r="A3" s="450"/>
      <c r="B3" s="179" t="s">
        <v>172</v>
      </c>
      <c r="C3" s="179" t="s">
        <v>177</v>
      </c>
      <c r="D3" s="180" t="s">
        <v>251</v>
      </c>
      <c r="E3"/>
      <c r="F3"/>
      <c r="G3"/>
      <c r="H3"/>
      <c r="I3"/>
      <c r="J3"/>
      <c r="K3"/>
      <c r="L3"/>
      <c r="M3"/>
      <c r="N3"/>
      <c r="O3"/>
    </row>
    <row r="4" spans="1:15" x14ac:dyDescent="0.25">
      <c r="A4" s="450"/>
      <c r="B4" s="156" t="s">
        <v>173</v>
      </c>
      <c r="C4" s="181" t="s">
        <v>163</v>
      </c>
      <c r="D4" s="198"/>
      <c r="E4" s="198"/>
      <c r="F4" s="198"/>
      <c r="G4" s="198"/>
      <c r="H4" s="198"/>
      <c r="I4" s="198"/>
      <c r="J4" s="198"/>
      <c r="K4" s="198"/>
      <c r="L4" s="198"/>
      <c r="M4" s="198"/>
      <c r="N4" s="198"/>
      <c r="O4" s="198"/>
    </row>
    <row r="5" spans="1:15" x14ac:dyDescent="0.25">
      <c r="A5" s="450"/>
      <c r="B5" s="156" t="s">
        <v>174</v>
      </c>
      <c r="C5" s="182" t="s">
        <v>164</v>
      </c>
      <c r="D5" s="198"/>
      <c r="E5" s="198"/>
      <c r="F5" s="198"/>
      <c r="G5" s="198"/>
      <c r="H5" s="198"/>
      <c r="I5" s="198"/>
      <c r="J5" s="198"/>
      <c r="K5" s="198"/>
      <c r="L5" s="198"/>
      <c r="M5" s="198"/>
      <c r="N5" s="198"/>
      <c r="O5" s="198"/>
    </row>
    <row r="6" spans="1:15" x14ac:dyDescent="0.25">
      <c r="A6" s="450"/>
      <c r="B6" s="156" t="s">
        <v>175</v>
      </c>
      <c r="C6" s="183" t="s">
        <v>165</v>
      </c>
      <c r="D6" s="198"/>
      <c r="E6" s="198"/>
      <c r="F6" s="198"/>
      <c r="G6" s="198"/>
      <c r="H6" s="198"/>
      <c r="I6" s="198"/>
      <c r="J6" s="198"/>
      <c r="K6" s="198"/>
      <c r="L6" s="198"/>
      <c r="M6" s="198"/>
      <c r="N6" s="198"/>
      <c r="O6" s="198"/>
    </row>
    <row r="7" spans="1:15" x14ac:dyDescent="0.25">
      <c r="A7" s="450"/>
      <c r="B7" s="156" t="s">
        <v>176</v>
      </c>
      <c r="C7" s="184" t="s">
        <v>166</v>
      </c>
      <c r="D7" s="198"/>
      <c r="E7" s="198"/>
      <c r="F7" s="198"/>
      <c r="G7" s="198"/>
      <c r="H7" s="198"/>
      <c r="I7" s="198"/>
      <c r="J7" s="198"/>
      <c r="K7" s="198"/>
      <c r="L7" s="198"/>
      <c r="M7" s="198"/>
      <c r="N7" s="198"/>
      <c r="O7" s="198"/>
    </row>
    <row r="8" spans="1:15" x14ac:dyDescent="0.25">
      <c r="A8" s="157"/>
    </row>
    <row r="10" spans="1:15" x14ac:dyDescent="0.25">
      <c r="F10" s="198"/>
      <c r="G10" s="198"/>
      <c r="H10" s="198"/>
      <c r="I10" s="198"/>
      <c r="J10" s="198"/>
      <c r="K10" s="198"/>
      <c r="L10" s="198"/>
      <c r="M10" s="198"/>
    </row>
    <row r="11" spans="1:15" x14ac:dyDescent="0.25">
      <c r="A11" s="188" t="s">
        <v>170</v>
      </c>
      <c r="E11" s="198"/>
      <c r="F11" s="198"/>
      <c r="G11" s="198"/>
      <c r="H11" s="198"/>
      <c r="I11" s="198"/>
      <c r="J11" s="198"/>
      <c r="K11" s="198"/>
      <c r="L11" s="198"/>
      <c r="M11" s="198"/>
      <c r="N11"/>
      <c r="O11"/>
    </row>
    <row r="12" spans="1:15" x14ac:dyDescent="0.25">
      <c r="A12" s="451"/>
      <c r="B12" s="179" t="s">
        <v>172</v>
      </c>
      <c r="C12" s="179" t="s">
        <v>177</v>
      </c>
      <c r="D12" s="180" t="s">
        <v>171</v>
      </c>
      <c r="E12" s="198"/>
      <c r="F12" s="198"/>
      <c r="G12" s="198"/>
      <c r="H12" s="198"/>
      <c r="I12" s="198"/>
      <c r="J12" s="198"/>
      <c r="K12" s="198"/>
      <c r="L12" s="198"/>
      <c r="M12" s="198"/>
      <c r="N12"/>
      <c r="O12"/>
    </row>
    <row r="13" spans="1:15" x14ac:dyDescent="0.25">
      <c r="A13" s="451"/>
      <c r="B13" s="156" t="s">
        <v>173</v>
      </c>
      <c r="C13" s="181" t="s">
        <v>163</v>
      </c>
      <c r="D13" s="198"/>
      <c r="E13" s="198"/>
      <c r="F13" s="198"/>
      <c r="G13" s="198"/>
      <c r="H13" s="198"/>
      <c r="I13" s="198"/>
      <c r="J13" s="198"/>
      <c r="K13" s="198"/>
      <c r="L13" s="198"/>
      <c r="M13" s="198"/>
      <c r="N13"/>
      <c r="O13"/>
    </row>
    <row r="14" spans="1:15" x14ac:dyDescent="0.25">
      <c r="A14" s="451"/>
      <c r="B14" s="156" t="s">
        <v>174</v>
      </c>
      <c r="C14" s="182" t="s">
        <v>164</v>
      </c>
      <c r="D14" s="198"/>
      <c r="E14" s="198"/>
      <c r="F14" s="198"/>
      <c r="G14" s="198"/>
      <c r="H14" s="198"/>
      <c r="I14" s="198"/>
      <c r="J14" s="198"/>
      <c r="K14" s="198"/>
      <c r="L14" s="198"/>
      <c r="M14" s="198"/>
      <c r="N14"/>
      <c r="O14"/>
    </row>
    <row r="15" spans="1:15" x14ac:dyDescent="0.25">
      <c r="A15" s="451"/>
      <c r="B15" s="156" t="s">
        <v>175</v>
      </c>
      <c r="C15" s="183" t="s">
        <v>165</v>
      </c>
      <c r="D15" s="198"/>
      <c r="E15" s="198"/>
      <c r="F15" s="198"/>
      <c r="G15" s="198"/>
      <c r="H15" s="198"/>
      <c r="I15" s="198"/>
      <c r="J15" s="198"/>
      <c r="K15" s="198"/>
      <c r="L15" s="198"/>
      <c r="M15" s="198"/>
      <c r="N15"/>
      <c r="O15"/>
    </row>
    <row r="16" spans="1:15" x14ac:dyDescent="0.25">
      <c r="A16" s="451"/>
      <c r="B16" s="156" t="s">
        <v>176</v>
      </c>
      <c r="C16" s="184" t="s">
        <v>166</v>
      </c>
      <c r="D16" s="198"/>
      <c r="E16" s="198"/>
      <c r="F16" s="198"/>
      <c r="G16" s="198"/>
      <c r="H16" s="198"/>
      <c r="I16" s="198"/>
      <c r="J16" s="198"/>
      <c r="K16" s="198"/>
      <c r="L16" s="198"/>
      <c r="M16" s="198"/>
      <c r="N16"/>
      <c r="O16"/>
    </row>
    <row r="17" spans="1:15" x14ac:dyDescent="0.25">
      <c r="A17" s="157"/>
      <c r="D17" s="198"/>
      <c r="E17" s="198"/>
      <c r="F17" s="198"/>
      <c r="G17" s="198"/>
      <c r="H17" s="198"/>
      <c r="I17" s="198"/>
      <c r="J17" s="198"/>
      <c r="K17" s="198"/>
      <c r="L17" s="198"/>
      <c r="M17" s="198"/>
      <c r="N17"/>
      <c r="O17"/>
    </row>
    <row r="18" spans="1:15" x14ac:dyDescent="0.25">
      <c r="A18" s="157"/>
      <c r="D18" s="198"/>
      <c r="E18" s="198"/>
      <c r="F18" s="198"/>
      <c r="G18" s="198"/>
      <c r="H18" s="198"/>
      <c r="I18" s="198"/>
      <c r="J18" s="198"/>
      <c r="K18" s="198"/>
      <c r="L18" s="198"/>
      <c r="M18" s="198"/>
    </row>
    <row r="19" spans="1:15" x14ac:dyDescent="0.25">
      <c r="A19" s="157"/>
      <c r="D19" s="198"/>
      <c r="E19" s="198"/>
      <c r="F19" s="198"/>
      <c r="G19" s="198"/>
      <c r="H19" s="198"/>
      <c r="I19" s="198"/>
      <c r="J19" s="198"/>
      <c r="K19" s="198"/>
      <c r="L19" s="198"/>
      <c r="M19" s="198"/>
    </row>
    <row r="20" spans="1:15" x14ac:dyDescent="0.25">
      <c r="A20" s="157"/>
      <c r="D20" s="198"/>
      <c r="E20" s="198"/>
      <c r="F20" s="198"/>
      <c r="G20" s="198"/>
      <c r="H20" s="198"/>
      <c r="I20" s="198"/>
      <c r="J20" s="198"/>
      <c r="K20" s="198"/>
      <c r="L20" s="198"/>
      <c r="M20" s="198"/>
    </row>
    <row r="21" spans="1:15" x14ac:dyDescent="0.25">
      <c r="A21" s="157"/>
      <c r="D21" s="198"/>
      <c r="E21" s="198"/>
      <c r="F21" s="198"/>
      <c r="G21" s="198"/>
      <c r="H21" s="198"/>
      <c r="I21" s="198"/>
      <c r="J21" s="198"/>
      <c r="K21" s="198"/>
      <c r="L21" s="198"/>
      <c r="M21" s="198"/>
    </row>
    <row r="22" spans="1:15" x14ac:dyDescent="0.25">
      <c r="A22" s="157"/>
      <c r="D22" s="198"/>
      <c r="E22" s="198"/>
      <c r="F22" s="198"/>
      <c r="G22" s="198"/>
      <c r="H22" s="198"/>
      <c r="I22" s="198"/>
      <c r="J22" s="198"/>
      <c r="K22" s="198"/>
      <c r="L22" s="198"/>
      <c r="M22" s="198"/>
    </row>
    <row r="23" spans="1:15" x14ac:dyDescent="0.25">
      <c r="A23" s="157"/>
      <c r="D23" s="198"/>
      <c r="E23" s="198"/>
      <c r="F23" s="198"/>
      <c r="G23" s="198"/>
      <c r="H23" s="198"/>
      <c r="I23" s="198"/>
      <c r="J23" s="198"/>
      <c r="K23" s="198"/>
      <c r="L23" s="198"/>
      <c r="M23" s="198"/>
    </row>
    <row r="24" spans="1:15" x14ac:dyDescent="0.25">
      <c r="A24" s="157"/>
      <c r="D24" s="198"/>
      <c r="E24" s="198"/>
      <c r="F24" s="198"/>
      <c r="G24" s="198"/>
      <c r="H24" s="198"/>
      <c r="I24" s="198"/>
      <c r="J24" s="198"/>
      <c r="K24" s="198"/>
      <c r="L24" s="198"/>
      <c r="M24" s="198"/>
    </row>
    <row r="25" spans="1:15" x14ac:dyDescent="0.25">
      <c r="A25" s="157"/>
      <c r="D25" s="198"/>
      <c r="E25" s="198"/>
      <c r="F25" s="198"/>
      <c r="G25" s="198"/>
      <c r="H25" s="198"/>
      <c r="I25" s="198"/>
      <c r="J25" s="198"/>
      <c r="K25" s="198"/>
      <c r="L25" s="198"/>
      <c r="M25" s="198"/>
    </row>
    <row r="26" spans="1:15" x14ac:dyDescent="0.25">
      <c r="A26" s="157"/>
      <c r="D26" s="198"/>
      <c r="E26" s="198"/>
      <c r="F26" s="198"/>
      <c r="G26" s="198"/>
      <c r="H26" s="198"/>
      <c r="I26" s="198"/>
      <c r="J26" s="198"/>
      <c r="K26" s="198"/>
      <c r="L26" s="198"/>
      <c r="M26" s="198"/>
    </row>
    <row r="28" spans="1:15" x14ac:dyDescent="0.25">
      <c r="F28" s="198"/>
      <c r="G28" s="198"/>
      <c r="H28" s="198"/>
      <c r="I28" s="198"/>
      <c r="L28"/>
      <c r="M28"/>
      <c r="N28"/>
      <c r="O28"/>
    </row>
    <row r="29" spans="1:15" x14ac:dyDescent="0.25">
      <c r="A29" s="198"/>
      <c r="B29" s="198"/>
      <c r="C29" s="198"/>
      <c r="D29" s="198"/>
      <c r="E29" s="198"/>
      <c r="H29"/>
      <c r="I29"/>
      <c r="J29"/>
      <c r="K29"/>
      <c r="L29"/>
      <c r="M29"/>
      <c r="N29"/>
      <c r="O29"/>
    </row>
    <row r="30" spans="1:15" ht="15.75" customHeight="1" x14ac:dyDescent="0.25">
      <c r="A30" s="198"/>
      <c r="B30" s="198"/>
      <c r="C30" s="198"/>
      <c r="D30" s="198"/>
      <c r="E30" s="198"/>
      <c r="H30"/>
      <c r="I30"/>
      <c r="J30"/>
      <c r="K30"/>
      <c r="L30"/>
      <c r="M30"/>
      <c r="N30"/>
      <c r="O30"/>
    </row>
    <row r="31" spans="1:15" x14ac:dyDescent="0.25">
      <c r="A31" s="198"/>
      <c r="B31" s="198"/>
      <c r="C31" s="198"/>
      <c r="D31" s="198"/>
      <c r="E31" s="198"/>
      <c r="H31"/>
      <c r="I31"/>
      <c r="J31"/>
      <c r="K31"/>
      <c r="L31"/>
      <c r="M31"/>
      <c r="N31"/>
      <c r="O31"/>
    </row>
    <row r="32" spans="1:15" x14ac:dyDescent="0.25">
      <c r="A32" s="198"/>
      <c r="B32" s="198"/>
      <c r="C32" s="198"/>
      <c r="D32" s="198"/>
      <c r="E32" s="198"/>
      <c r="H32"/>
      <c r="I32"/>
      <c r="J32"/>
      <c r="K32"/>
      <c r="L32"/>
      <c r="M32"/>
      <c r="N32"/>
      <c r="O32"/>
    </row>
    <row r="33" spans="1:15" x14ac:dyDescent="0.25">
      <c r="A33" s="198"/>
      <c r="B33" s="198"/>
      <c r="C33" s="198"/>
      <c r="D33" s="198"/>
      <c r="E33" s="198"/>
      <c r="H33"/>
      <c r="I33"/>
      <c r="J33"/>
      <c r="K33"/>
      <c r="L33"/>
      <c r="M33"/>
      <c r="N33"/>
      <c r="O33"/>
    </row>
    <row r="34" spans="1:15" x14ac:dyDescent="0.25">
      <c r="A34" s="198"/>
      <c r="B34" s="198"/>
      <c r="C34" s="198"/>
      <c r="D34" s="198"/>
      <c r="E34" s="198"/>
      <c r="H34"/>
      <c r="I34"/>
      <c r="J34"/>
      <c r="K34"/>
      <c r="L34"/>
      <c r="M34"/>
      <c r="N34"/>
      <c r="O34"/>
    </row>
    <row r="35" spans="1:15" x14ac:dyDescent="0.25">
      <c r="A35" s="157"/>
      <c r="D35" s="198"/>
      <c r="E35" s="198"/>
      <c r="F35" s="198"/>
      <c r="G35" s="198"/>
      <c r="H35" s="198"/>
      <c r="I35" s="198"/>
      <c r="L35"/>
      <c r="M35"/>
      <c r="N35"/>
      <c r="O35"/>
    </row>
    <row r="36" spans="1:15" x14ac:dyDescent="0.25">
      <c r="A36" s="157"/>
      <c r="D36" s="198"/>
      <c r="E36" s="198"/>
      <c r="F36" s="198"/>
      <c r="G36" s="198"/>
      <c r="H36" s="198"/>
      <c r="I36" s="198"/>
      <c r="L36"/>
      <c r="M36"/>
      <c r="N36"/>
      <c r="O36"/>
    </row>
    <row r="37" spans="1:15" x14ac:dyDescent="0.25">
      <c r="A37" s="157"/>
      <c r="D37" s="198"/>
      <c r="E37" s="198"/>
      <c r="F37" s="198"/>
      <c r="G37" s="198"/>
      <c r="H37" s="198"/>
      <c r="I37" s="198"/>
    </row>
    <row r="38" spans="1:15" x14ac:dyDescent="0.25">
      <c r="A38" s="157"/>
      <c r="D38" s="198"/>
      <c r="E38" s="198"/>
      <c r="F38" s="198"/>
      <c r="G38" s="198"/>
      <c r="H38" s="198"/>
      <c r="I38" s="198"/>
    </row>
    <row r="39" spans="1:15" x14ac:dyDescent="0.25">
      <c r="A39" s="157"/>
    </row>
    <row r="40" spans="1:15" x14ac:dyDescent="0.25">
      <c r="A40" s="157"/>
    </row>
    <row r="41" spans="1:15" x14ac:dyDescent="0.25">
      <c r="A41" s="157"/>
    </row>
    <row r="42" spans="1:15" x14ac:dyDescent="0.25">
      <c r="A42" s="157"/>
    </row>
    <row r="43" spans="1:15" x14ac:dyDescent="0.25">
      <c r="A43" s="157"/>
    </row>
    <row r="44" spans="1:15" x14ac:dyDescent="0.25">
      <c r="A44" s="157"/>
    </row>
  </sheetData>
  <mergeCells count="2">
    <mergeCell ref="A3:A7"/>
    <mergeCell ref="A12:A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3FC0B01-7E98-4633-A4D4-301D890C7458}">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C69AF5A-C63E-4E3E-821D-D66D815E37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Legenda</vt:lpstr>
      <vt:lpstr>Indicatori High_priority</vt:lpstr>
      <vt:lpstr>Indicatori Statistici</vt:lpstr>
      <vt:lpstr>Indicatori Qualitativi</vt:lpstr>
      <vt:lpstr>Indicatore Simulativi</vt:lpstr>
      <vt:lpstr>Indicatori Tecnici</vt:lpstr>
      <vt:lpstr>IND_CANCELLATI</vt:lpstr>
      <vt:lpstr>BR</vt:lpstr>
      <vt:lpstr>Decision_List</vt:lpstr>
      <vt:lpstr>Matrix</vt:lpstr>
      <vt:lpstr>Eccezioni</vt:lpstr>
      <vt:lpstr>Eccezioni!Criteria</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2017-06-09T15:52:22Z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