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Qualitativi'!$A$2:$AN$19</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O2" i="20" s="1"/>
  <c r="O12" i="20" s="1"/>
  <c r="Q6" i="22"/>
  <c r="Q7" i="22"/>
  <c r="Q8" i="22"/>
  <c r="Q9" i="22"/>
  <c r="Q11" i="22"/>
  <c r="Q12" i="22"/>
  <c r="Q13" i="22"/>
  <c r="Q16" i="22"/>
  <c r="Q17" i="22"/>
  <c r="Q18" i="22"/>
  <c r="Q19" i="22"/>
  <c r="Q20" i="22"/>
  <c r="Q22" i="22"/>
  <c r="Q23" i="22"/>
  <c r="Q3" i="22"/>
  <c r="O3" i="20" l="1"/>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11"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<sst xmlns="http://schemas.openxmlformats.org/spreadsheetml/2006/main" count="2811" uniqueCount="886">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</sst>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1" fillId="0" borderId="0"/>
    <xf numFmtId="0" fontId="16" fillId="6" borderId="0" applyNumberFormat="0" applyBorder="0" applyAlignment="0" applyProtection="0"/>
    <xf numFmtId="0" fontId="6" fillId="0" borderId="0"/>
    <xf numFmtId="0" fontId="6" fillId="0" borderId="0"/>
    <xf numFmtId="0" fontId="5" fillId="0" borderId="0"/>
    <xf numFmtId="0" fontId="5" fillId="0" borderId="0"/>
    <xf numFmtId="0" fontId="34" fillId="0" borderId="0" applyNumberFormat="0" applyFill="0" applyBorder="0" applyAlignment="0" applyProtection="0"/>
  </cellStyleXfs>
  <cellXfs count="441">
    <xf numFmtId="0" fontId="0" fillId="0" borderId="0" xfId="0"/>
    <xf numFmtId="0" fontId="7" fillId="2" borderId="1" xfId="0" applyFont="1" applyFill="1" applyBorder="1" applyAlignment="1">
      <alignment horizontal="left" vertical="center" wrapText="1"/>
    </xf>
    <xf numFmtId="0" fontId="8" fillId="0" borderId="0" xfId="0" applyFont="1" applyAlignment="1"/>
    <xf numFmtId="0" fontId="11" fillId="0" borderId="0" xfId="0" applyFont="1"/>
    <xf numFmtId="0" fontId="13" fillId="0" borderId="0" xfId="0" applyFont="1"/>
    <xf numFmtId="0" fontId="1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horizontal="center" vertical="center" wrapText="1"/>
    </xf>
    <xf numFmtId="0" fontId="0" fillId="0" borderId="0" xfId="0" applyFont="1" applyAlignment="1">
      <alignment vertical="center"/>
    </xf>
    <xf numFmtId="0" fontId="11" fillId="0" borderId="0" xfId="0" applyFont="1" applyFill="1"/>
    <xf numFmtId="0" fontId="18" fillId="8" borderId="11" xfId="4" applyFont="1" applyFill="1" applyBorder="1" applyAlignment="1">
      <alignment horizontal="center" vertical="center" wrapText="1"/>
    </xf>
    <xf numFmtId="0" fontId="7" fillId="3" borderId="12" xfId="0" applyFont="1" applyFill="1" applyBorder="1" applyAlignment="1">
      <alignment horizontal="justify" vertical="center" wrapText="1"/>
    </xf>
    <xf numFmtId="0" fontId="7" fillId="3" borderId="13" xfId="0" applyFont="1" applyFill="1" applyBorder="1" applyAlignment="1">
      <alignment horizontal="center" vertical="center" wrapText="1"/>
    </xf>
    <xf numFmtId="0" fontId="13" fillId="0" borderId="0" xfId="0" applyFont="1" applyAlignment="1">
      <alignment wrapText="1"/>
    </xf>
    <xf numFmtId="0" fontId="13" fillId="0" borderId="0" xfId="0" applyFont="1" applyFill="1" applyAlignment="1">
      <alignment horizontal="left"/>
    </xf>
    <xf numFmtId="0" fontId="7" fillId="11" borderId="1" xfId="0" applyFont="1" applyFill="1" applyBorder="1" applyAlignment="1">
      <alignment horizontal="left" vertical="center" wrapText="1"/>
    </xf>
    <xf numFmtId="0" fontId="13" fillId="0" borderId="2" xfId="0" applyFont="1" applyBorder="1"/>
    <xf numFmtId="0" fontId="9" fillId="0" borderId="2"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7" fillId="2" borderId="14" xfId="0" applyFont="1" applyFill="1" applyBorder="1" applyAlignment="1">
      <alignment horizontal="center" vertical="center" wrapText="1"/>
    </xf>
    <xf numFmtId="0" fontId="13" fillId="0" borderId="0" xfId="0" applyFont="1" applyAlignment="1">
      <alignment horizontal="center" vertical="center"/>
    </xf>
    <xf numFmtId="0" fontId="13" fillId="0" borderId="2" xfId="0" applyFont="1" applyBorder="1" applyAlignment="1">
      <alignment horizontal="center" vertical="center"/>
    </xf>
    <xf numFmtId="0" fontId="13" fillId="0" borderId="0" xfId="0" applyFont="1" applyAlignment="1">
      <alignment horizontal="left" vertical="center"/>
    </xf>
    <xf numFmtId="0" fontId="7" fillId="2" borderId="15" xfId="0" applyFont="1" applyFill="1" applyBorder="1" applyAlignment="1">
      <alignment horizontal="left" vertical="center" wrapText="1"/>
    </xf>
    <xf numFmtId="0" fontId="7" fillId="2" borderId="15" xfId="0" applyFont="1" applyFill="1" applyBorder="1" applyAlignment="1">
      <alignment horizontal="center" vertical="center" wrapText="1"/>
    </xf>
    <xf numFmtId="0" fontId="13" fillId="0" borderId="0" xfId="0" applyFont="1" applyBorder="1"/>
    <xf numFmtId="0" fontId="13" fillId="0" borderId="0" xfId="0" applyFont="1" applyAlignment="1">
      <alignment vertical="center" wrapText="1"/>
    </xf>
    <xf numFmtId="0" fontId="18" fillId="8" borderId="21" xfId="4" applyFont="1" applyFill="1" applyBorder="1" applyAlignment="1">
      <alignment horizontal="center" vertical="center" wrapText="1"/>
    </xf>
    <xf numFmtId="0" fontId="13" fillId="0" borderId="19" xfId="0" applyFont="1" applyBorder="1" applyAlignment="1">
      <alignment horizontal="center" vertical="center" wrapText="1"/>
    </xf>
    <xf numFmtId="0" fontId="13" fillId="0" borderId="22" xfId="0" applyFont="1" applyBorder="1" applyAlignment="1">
      <alignment horizontal="center" vertical="center" wrapText="1"/>
    </xf>
    <xf numFmtId="0" fontId="19"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3" fillId="9" borderId="2" xfId="0" applyFont="1" applyFill="1" applyBorder="1" applyAlignment="1">
      <alignment horizontal="left" vertical="center" wrapText="1"/>
    </xf>
    <xf numFmtId="0" fontId="0" fillId="0" borderId="0" xfId="0" applyFont="1" applyFill="1" applyAlignment="1">
      <alignment vertical="center"/>
    </xf>
    <xf numFmtId="0" fontId="20" fillId="0" borderId="0" xfId="0" applyFont="1" applyFill="1" applyAlignment="1">
      <alignment vertical="center" wrapText="1"/>
    </xf>
    <xf numFmtId="0" fontId="13" fillId="0" borderId="0" xfId="0" applyFont="1" applyBorder="1" applyAlignment="1">
      <alignment horizontal="center" vertical="center" wrapText="1"/>
    </xf>
    <xf numFmtId="0" fontId="18" fillId="8" borderId="25" xfId="4"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16" xfId="0" applyFont="1" applyBorder="1" applyAlignment="1">
      <alignment horizontal="center" vertical="center" wrapText="1"/>
    </xf>
    <xf numFmtId="0" fontId="7" fillId="2" borderId="1" xfId="0" applyFont="1" applyFill="1" applyBorder="1" applyAlignment="1">
      <alignment vertical="center" wrapText="1"/>
    </xf>
    <xf numFmtId="0" fontId="13" fillId="0" borderId="0" xfId="0" applyFont="1" applyAlignment="1">
      <alignment horizontal="center"/>
    </xf>
    <xf numFmtId="0" fontId="11" fillId="0" borderId="0" xfId="0" applyFont="1" applyAlignment="1">
      <alignment vertical="center"/>
    </xf>
    <xf numFmtId="0" fontId="13" fillId="0" borderId="2" xfId="0" applyFont="1" applyFill="1" applyBorder="1" applyAlignment="1">
      <alignment vertical="center" wrapText="1"/>
    </xf>
    <xf numFmtId="0" fontId="7" fillId="3" borderId="0" xfId="0" applyFont="1" applyFill="1" applyBorder="1" applyAlignment="1">
      <alignment horizontal="center" vertical="center" wrapText="1"/>
    </xf>
    <xf numFmtId="0" fontId="13" fillId="0" borderId="0" xfId="0" applyFont="1" applyFill="1" applyAlignment="1">
      <alignment horizontal="left" vertical="center"/>
    </xf>
    <xf numFmtId="0" fontId="13" fillId="0" borderId="0" xfId="0" applyFont="1" applyAlignment="1">
      <alignment horizontal="left" vertical="center" wrapText="1"/>
    </xf>
    <xf numFmtId="0" fontId="13" fillId="9" borderId="2" xfId="0" applyFont="1" applyFill="1" applyBorder="1" applyAlignment="1">
      <alignment horizontal="left" vertical="center"/>
    </xf>
    <xf numFmtId="0" fontId="7" fillId="4" borderId="3"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quotePrefix="1"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3" borderId="18" xfId="0" applyFont="1" applyFill="1" applyBorder="1" applyAlignment="1">
      <alignment horizontal="left" vertical="center" wrapText="1"/>
    </xf>
    <xf numFmtId="0" fontId="21" fillId="0" borderId="0" xfId="0" applyFont="1" applyAlignment="1">
      <alignment horizontal="left" vertical="center" wrapText="1" readingOrder="1"/>
    </xf>
    <xf numFmtId="0" fontId="13" fillId="0" borderId="2" xfId="0" applyFont="1" applyFill="1" applyBorder="1" applyAlignment="1">
      <alignment horizontal="left" vertical="center" wrapText="1" readingOrder="1"/>
    </xf>
    <xf numFmtId="0" fontId="13" fillId="0" borderId="6" xfId="0" applyFont="1" applyFill="1" applyBorder="1" applyAlignment="1">
      <alignment horizontal="left" vertical="center" wrapText="1" readingOrder="1"/>
    </xf>
    <xf numFmtId="0" fontId="13" fillId="0" borderId="0" xfId="0" applyFont="1" applyAlignment="1">
      <alignment horizontal="left"/>
    </xf>
    <xf numFmtId="0" fontId="7" fillId="2" borderId="1"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13" fillId="0" borderId="0" xfId="0" applyFont="1" applyFill="1" applyAlignment="1">
      <alignment vertical="center" wrapText="1"/>
    </xf>
    <xf numFmtId="0" fontId="13" fillId="0" borderId="4" xfId="0" applyFont="1" applyFill="1" applyBorder="1" applyAlignment="1">
      <alignment vertical="center" wrapText="1"/>
    </xf>
    <xf numFmtId="0" fontId="7" fillId="12" borderId="1" xfId="0" applyFont="1" applyFill="1" applyBorder="1" applyAlignment="1">
      <alignment horizontal="center" vertical="center" wrapText="1"/>
    </xf>
    <xf numFmtId="0" fontId="13" fillId="0" borderId="0" xfId="0" applyFont="1" applyFill="1" applyAlignment="1">
      <alignment wrapText="1"/>
    </xf>
    <xf numFmtId="0" fontId="13" fillId="0" borderId="0" xfId="0" applyFont="1" applyFill="1" applyAlignment="1">
      <alignment horizontal="center" vertical="center" wrapText="1"/>
    </xf>
    <xf numFmtId="0" fontId="18" fillId="7" borderId="2"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xf numFmtId="0" fontId="8"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13" fillId="0" borderId="2"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5" xfId="0" applyFont="1" applyFill="1" applyBorder="1" applyAlignment="1">
      <alignment horizontal="left" vertical="center"/>
    </xf>
    <xf numFmtId="0" fontId="0" fillId="0" borderId="0" xfId="0" applyFill="1"/>
    <xf numFmtId="0" fontId="14" fillId="7" borderId="2" xfId="0" applyFont="1" applyFill="1" applyBorder="1" applyAlignment="1">
      <alignment horizontal="left" vertical="top" wrapText="1"/>
    </xf>
    <xf numFmtId="0" fontId="17" fillId="7" borderId="2" xfId="0" applyFont="1" applyFill="1" applyBorder="1" applyAlignment="1">
      <alignment horizontal="left" vertical="top" wrapText="1"/>
    </xf>
    <xf numFmtId="0" fontId="19"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8" fillId="0" borderId="2" xfId="0" applyFont="1" applyFill="1" applyBorder="1" applyAlignment="1">
      <alignment horizontal="left" vertical="top" wrapText="1"/>
    </xf>
    <xf numFmtId="0" fontId="27" fillId="0" borderId="2" xfId="0" applyFont="1" applyFill="1" applyBorder="1" applyAlignment="1">
      <alignment horizontal="left" vertical="top"/>
    </xf>
    <xf numFmtId="0" fontId="28" fillId="0" borderId="2" xfId="0" applyFont="1" applyFill="1" applyBorder="1" applyAlignment="1">
      <alignment horizontal="left" vertical="top"/>
    </xf>
    <xf numFmtId="0" fontId="29"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11" borderId="2" xfId="0" applyFont="1" applyFill="1" applyBorder="1" applyAlignment="1">
      <alignment horizontal="left" vertical="top" wrapText="1"/>
    </xf>
    <xf numFmtId="0" fontId="18" fillId="8" borderId="2" xfId="4" applyFont="1" applyFill="1" applyBorder="1" applyAlignment="1">
      <alignment horizontal="left" vertical="top" wrapText="1"/>
    </xf>
    <xf numFmtId="0" fontId="20" fillId="0" borderId="2" xfId="0" applyFont="1" applyFill="1" applyBorder="1" applyAlignment="1">
      <alignment horizontal="left" vertical="top" wrapText="1"/>
    </xf>
    <xf numFmtId="0" fontId="11" fillId="0" borderId="2" xfId="0" applyFont="1" applyBorder="1" applyAlignment="1">
      <alignment horizontal="left" vertical="top"/>
    </xf>
    <xf numFmtId="0" fontId="26" fillId="0" borderId="2" xfId="0" applyFont="1" applyFill="1" applyBorder="1" applyAlignment="1">
      <alignment horizontal="left" vertical="top"/>
    </xf>
    <xf numFmtId="0" fontId="8" fillId="0" borderId="2" xfId="0" applyFont="1" applyFill="1" applyBorder="1" applyAlignment="1">
      <alignment horizontal="left" vertical="center" wrapText="1" readingOrder="1"/>
    </xf>
    <xf numFmtId="0" fontId="21" fillId="0" borderId="2" xfId="0" applyFont="1" applyFill="1" applyBorder="1" applyAlignment="1">
      <alignment horizontal="left" vertical="center" wrapText="1"/>
    </xf>
    <xf numFmtId="0" fontId="21" fillId="0" borderId="2" xfId="0" applyFont="1" applyFill="1" applyBorder="1" applyAlignment="1">
      <alignment horizontal="left" vertical="center" wrapText="1" readingOrder="1"/>
    </xf>
    <xf numFmtId="0" fontId="8" fillId="0" borderId="2" xfId="0" applyFont="1" applyFill="1" applyBorder="1" applyAlignment="1">
      <alignment horizontal="left" vertical="center"/>
    </xf>
    <xf numFmtId="0" fontId="13" fillId="0" borderId="0" xfId="0" applyFont="1" applyAlignment="1"/>
    <xf numFmtId="0" fontId="18" fillId="8" borderId="26" xfId="4" applyFont="1" applyFill="1" applyBorder="1" applyAlignment="1">
      <alignment horizontal="center" vertical="center" wrapText="1"/>
    </xf>
    <xf numFmtId="0" fontId="18" fillId="8" borderId="27" xfId="4" applyFont="1" applyFill="1" applyBorder="1" applyAlignment="1">
      <alignment horizontal="center" vertical="center" wrapText="1"/>
    </xf>
    <xf numFmtId="0" fontId="23" fillId="7" borderId="0" xfId="0" applyFont="1" applyFill="1" applyBorder="1" applyAlignment="1">
      <alignment horizontal="center" vertical="center" wrapText="1"/>
    </xf>
    <xf numFmtId="0" fontId="0" fillId="0" borderId="0" xfId="0" applyFill="1" applyAlignment="1">
      <alignment horizontal="center"/>
    </xf>
    <xf numFmtId="0" fontId="25" fillId="0" borderId="2" xfId="0" applyFont="1" applyFill="1" applyBorder="1" applyAlignment="1">
      <alignment vertical="center"/>
    </xf>
    <xf numFmtId="0" fontId="28" fillId="0" borderId="2" xfId="0" applyFont="1" applyBorder="1" applyAlignment="1">
      <alignment horizontal="center" vertical="center" wrapText="1"/>
    </xf>
    <xf numFmtId="0" fontId="28" fillId="14" borderId="2" xfId="0" applyFont="1" applyFill="1" applyBorder="1" applyAlignment="1">
      <alignment horizontal="left" vertical="center" wrapText="1"/>
    </xf>
    <xf numFmtId="0" fontId="27" fillId="0" borderId="2" xfId="0" applyFont="1" applyFill="1" applyBorder="1" applyAlignment="1">
      <alignment horizontal="center" vertical="center"/>
    </xf>
    <xf numFmtId="0" fontId="28" fillId="14" borderId="19" xfId="0" applyFont="1" applyFill="1" applyBorder="1" applyAlignment="1">
      <alignment horizontal="left" vertical="center"/>
    </xf>
    <xf numFmtId="0" fontId="28" fillId="0" borderId="2" xfId="0" applyFont="1" applyBorder="1" applyAlignment="1">
      <alignment vertical="center" wrapText="1"/>
    </xf>
    <xf numFmtId="0" fontId="28" fillId="0" borderId="2" xfId="0" applyFont="1" applyBorder="1" applyAlignment="1">
      <alignment horizontal="center"/>
    </xf>
    <xf numFmtId="0" fontId="28" fillId="0" borderId="2" xfId="0" applyFont="1" applyFill="1" applyBorder="1" applyAlignment="1">
      <alignment vertical="center" wrapText="1"/>
    </xf>
    <xf numFmtId="0" fontId="28" fillId="0" borderId="2" xfId="0" applyFont="1" applyFill="1" applyBorder="1" applyAlignment="1">
      <alignment horizontal="left" vertical="center"/>
    </xf>
    <xf numFmtId="0" fontId="28" fillId="0" borderId="5" xfId="0" applyFont="1" applyBorder="1"/>
    <xf numFmtId="0" fontId="28" fillId="0" borderId="8" xfId="0" applyFont="1" applyFill="1" applyBorder="1" applyAlignment="1">
      <alignment horizontal="left" vertical="center"/>
    </xf>
    <xf numFmtId="0" fontId="25" fillId="0" borderId="0" xfId="0" applyFont="1" applyFill="1" applyBorder="1" applyAlignment="1">
      <alignment vertical="center"/>
    </xf>
    <xf numFmtId="0" fontId="29" fillId="7" borderId="2" xfId="0" applyFont="1" applyFill="1" applyBorder="1" applyAlignment="1">
      <alignment horizontal="center" vertical="center" wrapText="1"/>
    </xf>
    <xf numFmtId="0" fontId="28" fillId="8" borderId="2"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19" xfId="0" applyFont="1" applyBorder="1"/>
    <xf numFmtId="0" fontId="28" fillId="0" borderId="2" xfId="0" applyFont="1" applyBorder="1"/>
    <xf numFmtId="0" fontId="28" fillId="0" borderId="0" xfId="0" applyFont="1" applyAlignment="1">
      <alignment vertical="center"/>
    </xf>
    <xf numFmtId="0" fontId="28" fillId="0" borderId="0" xfId="0" applyFont="1"/>
    <xf numFmtId="0" fontId="28" fillId="0" borderId="2" xfId="0" applyFont="1" applyFill="1" applyBorder="1" applyAlignment="1">
      <alignment horizontal="center" vertical="top" wrapText="1"/>
    </xf>
    <xf numFmtId="0" fontId="28" fillId="14" borderId="20" xfId="0" applyFont="1" applyFill="1" applyBorder="1" applyAlignment="1">
      <alignment horizontal="left" vertical="center"/>
    </xf>
    <xf numFmtId="0" fontId="28" fillId="0" borderId="2" xfId="0" applyFont="1" applyBorder="1" applyAlignment="1">
      <alignment horizontal="left" vertical="top" wrapText="1"/>
    </xf>
    <xf numFmtId="0" fontId="28" fillId="0" borderId="2" xfId="0" applyFont="1" applyFill="1" applyBorder="1" applyAlignment="1">
      <alignment horizontal="center" vertical="center" wrapText="1"/>
    </xf>
    <xf numFmtId="0" fontId="27" fillId="0" borderId="28" xfId="0" applyFont="1" applyFill="1" applyBorder="1" applyAlignment="1">
      <alignment horizontal="center" vertical="center"/>
    </xf>
    <xf numFmtId="0" fontId="26" fillId="0" borderId="2" xfId="0" applyFont="1" applyFill="1" applyBorder="1" applyAlignment="1">
      <alignment horizontal="left" vertical="center"/>
    </xf>
    <xf numFmtId="0" fontId="25" fillId="19" borderId="2" xfId="0" applyFont="1" applyFill="1" applyBorder="1" applyAlignment="1">
      <alignment horizontal="left" vertical="top"/>
    </xf>
    <xf numFmtId="0" fontId="26" fillId="19" borderId="2" xfId="0" applyFont="1" applyFill="1" applyBorder="1" applyAlignment="1">
      <alignment horizontal="left" vertical="top"/>
    </xf>
    <xf numFmtId="0" fontId="0" fillId="19" borderId="0" xfId="0" applyFill="1"/>
    <xf numFmtId="0" fontId="27" fillId="0" borderId="19" xfId="0" applyFont="1" applyFill="1" applyBorder="1" applyAlignment="1">
      <alignment horizontal="center" vertical="center"/>
    </xf>
    <xf numFmtId="0" fontId="28" fillId="14" borderId="2" xfId="0" applyFont="1" applyFill="1" applyBorder="1" applyAlignment="1">
      <alignment horizontal="left" vertical="center"/>
    </xf>
    <xf numFmtId="0" fontId="28" fillId="0" borderId="20" xfId="0" applyFont="1" applyFill="1" applyBorder="1" applyAlignment="1">
      <alignment horizontal="left" vertical="top"/>
    </xf>
    <xf numFmtId="0" fontId="28" fillId="0" borderId="5" xfId="0" applyFont="1" applyFill="1" applyBorder="1" applyAlignment="1">
      <alignment horizontal="left" vertical="top" wrapText="1"/>
    </xf>
    <xf numFmtId="0" fontId="28" fillId="0" borderId="5" xfId="0" applyFont="1" applyFill="1" applyBorder="1" applyAlignment="1">
      <alignment horizontal="left" vertical="top"/>
    </xf>
    <xf numFmtId="0" fontId="28" fillId="0" borderId="16" xfId="0" applyFont="1" applyFill="1" applyBorder="1" applyAlignment="1">
      <alignment horizontal="left" vertical="top"/>
    </xf>
    <xf numFmtId="0" fontId="25" fillId="0" borderId="0" xfId="0" applyFont="1" applyFill="1" applyBorder="1" applyAlignment="1">
      <alignment horizontal="left" vertical="top"/>
    </xf>
    <xf numFmtId="0" fontId="28" fillId="0" borderId="19" xfId="0" applyFont="1" applyFill="1" applyBorder="1" applyAlignment="1">
      <alignment horizontal="left" vertical="top"/>
    </xf>
    <xf numFmtId="0" fontId="28" fillId="0" borderId="2" xfId="0" applyFont="1" applyBorder="1" applyAlignment="1">
      <alignment vertical="center"/>
    </xf>
    <xf numFmtId="0" fontId="28" fillId="0" borderId="0" xfId="0" applyFont="1" applyFill="1" applyBorder="1" applyAlignment="1">
      <alignment horizontal="left" vertical="top"/>
    </xf>
    <xf numFmtId="0" fontId="27" fillId="0" borderId="2" xfId="0" applyFont="1" applyFill="1" applyBorder="1" applyAlignment="1">
      <alignment horizontal="center" vertical="top"/>
    </xf>
    <xf numFmtId="0" fontId="27" fillId="0" borderId="28" xfId="0" applyFont="1" applyFill="1" applyBorder="1" applyAlignment="1">
      <alignment horizontal="center" vertical="top"/>
    </xf>
    <xf numFmtId="0" fontId="30" fillId="0" borderId="5" xfId="0" applyFont="1" applyFill="1" applyBorder="1" applyAlignment="1">
      <alignment horizontal="left" vertical="top" wrapText="1"/>
    </xf>
    <xf numFmtId="0" fontId="31" fillId="0" borderId="16" xfId="0" applyFont="1" applyFill="1" applyBorder="1" applyAlignment="1">
      <alignment horizontal="left" vertical="top" wrapText="1"/>
    </xf>
    <xf numFmtId="0" fontId="28" fillId="0" borderId="22" xfId="0" applyFont="1" applyFill="1" applyBorder="1" applyAlignment="1">
      <alignment horizontal="left" vertical="top"/>
    </xf>
    <xf numFmtId="0" fontId="29" fillId="0" borderId="5" xfId="0" applyFont="1" applyFill="1" applyBorder="1" applyAlignment="1">
      <alignment horizontal="left" vertical="top" wrapText="1"/>
    </xf>
    <xf numFmtId="0" fontId="28"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5" fillId="19" borderId="2" xfId="0" applyFont="1" applyFill="1" applyBorder="1" applyAlignment="1">
      <alignment vertical="center"/>
    </xf>
    <xf numFmtId="0" fontId="26" fillId="19" borderId="2" xfId="0" applyFont="1" applyFill="1" applyBorder="1" applyAlignment="1">
      <alignment horizontal="left" vertical="center"/>
    </xf>
    <xf numFmtId="0" fontId="20" fillId="18" borderId="0" xfId="0" applyFont="1" applyFill="1" applyAlignment="1">
      <alignment horizontal="center"/>
    </xf>
    <xf numFmtId="0" fontId="20" fillId="18" borderId="0" xfId="0" applyFont="1" applyFill="1"/>
    <xf numFmtId="0" fontId="0" fillId="22" borderId="0" xfId="0" applyFill="1"/>
    <xf numFmtId="0" fontId="0" fillId="16" borderId="0" xfId="0" applyFill="1" applyAlignment="1">
      <alignment horizontal="center" vertical="center"/>
    </xf>
    <xf numFmtId="0" fontId="20" fillId="10" borderId="0" xfId="0" applyFont="1" applyFill="1" applyAlignment="1">
      <alignment horizontal="center" vertical="top"/>
    </xf>
    <xf numFmtId="0" fontId="20" fillId="21" borderId="0" xfId="0" applyFont="1" applyFill="1" applyAlignment="1">
      <alignment horizontal="center" vertical="top"/>
    </xf>
    <xf numFmtId="0" fontId="20" fillId="23" borderId="0" xfId="0" applyFont="1" applyFill="1" applyAlignment="1">
      <alignment horizontal="center" vertical="top"/>
    </xf>
    <xf numFmtId="0" fontId="20" fillId="15" borderId="0" xfId="0" applyFont="1" applyFill="1" applyAlignment="1">
      <alignment horizontal="center" vertical="top"/>
    </xf>
    <xf numFmtId="0" fontId="33" fillId="24" borderId="0" xfId="0" applyFont="1" applyFill="1" applyAlignment="1">
      <alignment horizontal="center" vertical="center" wrapText="1"/>
    </xf>
    <xf numFmtId="0" fontId="33" fillId="24" borderId="0" xfId="0" applyFont="1" applyFill="1" applyAlignment="1">
      <alignment horizontal="center" vertical="center"/>
    </xf>
    <xf numFmtId="0" fontId="21" fillId="13" borderId="32"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0" xfId="0" applyFont="1" applyFill="1" applyBorder="1" applyAlignment="1">
      <alignment horizontal="center" vertical="center" wrapText="1"/>
    </xf>
    <xf numFmtId="0" fontId="22"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0" fillId="15" borderId="2" xfId="0" applyFont="1" applyFill="1" applyBorder="1" applyAlignment="1">
      <alignment horizontal="center"/>
    </xf>
    <xf numFmtId="0" fontId="20" fillId="19" borderId="2" xfId="0" applyFont="1" applyFill="1" applyBorder="1" applyAlignment="1">
      <alignment horizontal="center"/>
    </xf>
    <xf numFmtId="0" fontId="20" fillId="17" borderId="2" xfId="0" applyFont="1" applyFill="1" applyBorder="1" applyAlignment="1">
      <alignment horizontal="center"/>
    </xf>
    <xf numFmtId="0" fontId="20" fillId="10" borderId="2" xfId="0" applyFont="1" applyFill="1" applyBorder="1" applyAlignment="1">
      <alignment horizontal="center"/>
    </xf>
    <xf numFmtId="0" fontId="34" fillId="0" borderId="0" xfId="7"/>
    <xf numFmtId="0" fontId="0" fillId="16" borderId="0" xfId="0" applyFill="1" applyAlignment="1">
      <alignment vertical="center"/>
    </xf>
    <xf numFmtId="0" fontId="0" fillId="0" borderId="0" xfId="0" applyAlignment="1">
      <alignment horizontal="center"/>
    </xf>
    <xf numFmtId="0" fontId="10" fillId="0" borderId="0" xfId="7" applyFont="1"/>
    <xf numFmtId="0" fontId="8" fillId="0" borderId="20" xfId="0" applyFont="1" applyFill="1" applyBorder="1" applyAlignment="1">
      <alignment horizontal="left" vertical="center"/>
    </xf>
    <xf numFmtId="0" fontId="8" fillId="0" borderId="5" xfId="0" applyFont="1" applyFill="1" applyBorder="1" applyAlignment="1">
      <alignment vertical="center" wrapText="1"/>
    </xf>
    <xf numFmtId="0" fontId="8" fillId="0" borderId="5" xfId="0" applyFont="1" applyFill="1" applyBorder="1" applyAlignment="1">
      <alignment horizontal="center" vertical="center" wrapText="1"/>
    </xf>
    <xf numFmtId="0" fontId="8" fillId="0" borderId="2" xfId="0" applyFont="1" applyFill="1" applyBorder="1" applyAlignment="1">
      <alignment vertical="center" wrapText="1"/>
    </xf>
    <xf numFmtId="0" fontId="8" fillId="0" borderId="5" xfId="0" applyFont="1" applyFill="1" applyBorder="1"/>
    <xf numFmtId="0" fontId="8" fillId="0" borderId="22"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3" fillId="0" borderId="8" xfId="0" applyFont="1" applyFill="1" applyBorder="1" applyAlignment="1">
      <alignment horizontal="center" vertical="center" wrapText="1"/>
    </xf>
    <xf numFmtId="10" fontId="35" fillId="25" borderId="35" xfId="0" applyNumberFormat="1" applyFont="1" applyFill="1" applyBorder="1" applyAlignment="1">
      <alignment horizontal="center" vertical="center" wrapText="1" readingOrder="1"/>
    </xf>
    <xf numFmtId="10" fontId="35" fillId="27" borderId="36" xfId="0" applyNumberFormat="1" applyFont="1" applyFill="1" applyBorder="1" applyAlignment="1">
      <alignment horizontal="center" vertical="center" wrapText="1" readingOrder="1"/>
    </xf>
    <xf numFmtId="10" fontId="35" fillId="17" borderId="36" xfId="0" applyNumberFormat="1" applyFont="1" applyFill="1" applyBorder="1" applyAlignment="1">
      <alignment horizontal="center" vertical="center" wrapText="1" readingOrder="1"/>
    </xf>
    <xf numFmtId="10" fontId="35" fillId="10" borderId="37" xfId="0" applyNumberFormat="1" applyFont="1" applyFill="1" applyBorder="1" applyAlignment="1">
      <alignment horizontal="center" vertical="center" wrapText="1" readingOrder="1"/>
    </xf>
    <xf numFmtId="0" fontId="13" fillId="14" borderId="2" xfId="0" applyFont="1" applyFill="1" applyBorder="1" applyAlignment="1">
      <alignment vertical="center" wrapText="1"/>
    </xf>
    <xf numFmtId="0" fontId="13" fillId="14" borderId="2" xfId="0" applyFont="1" applyFill="1" applyBorder="1" applyAlignment="1">
      <alignment horizontal="center" vertical="center"/>
    </xf>
    <xf numFmtId="0" fontId="8" fillId="0" borderId="2" xfId="0" applyFont="1" applyBorder="1" applyAlignment="1">
      <alignment vertical="center" wrapText="1"/>
    </xf>
    <xf numFmtId="0" fontId="8" fillId="0" borderId="19" xfId="0" applyFont="1" applyFill="1" applyBorder="1" applyAlignment="1">
      <alignment horizontal="left" vertical="center"/>
    </xf>
    <xf numFmtId="0" fontId="8" fillId="0" borderId="0" xfId="0" applyFont="1" applyFill="1" applyAlignment="1">
      <alignment horizontal="left" vertical="center"/>
    </xf>
    <xf numFmtId="0" fontId="8" fillId="0" borderId="2" xfId="0" applyFont="1" applyFill="1" applyBorder="1" applyAlignment="1">
      <alignment horizontal="center" vertical="top" wrapText="1"/>
    </xf>
    <xf numFmtId="0" fontId="4"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3" fillId="29" borderId="0" xfId="0" applyFont="1" applyFill="1" applyAlignment="1">
      <alignment horizontal="center"/>
    </xf>
    <xf numFmtId="0" fontId="13" fillId="30" borderId="0" xfId="0" applyFont="1" applyFill="1" applyAlignment="1">
      <alignment horizontal="center"/>
    </xf>
    <xf numFmtId="0" fontId="8" fillId="0" borderId="0" xfId="0" applyFont="1" applyAlignment="1">
      <alignment horizontal="center" vertical="center"/>
    </xf>
    <xf numFmtId="0" fontId="13" fillId="31" borderId="0" xfId="0" applyFont="1" applyFill="1" applyAlignment="1">
      <alignment horizontal="center"/>
    </xf>
    <xf numFmtId="0" fontId="23" fillId="0" borderId="2" xfId="0" applyFont="1" applyFill="1" applyBorder="1" applyAlignment="1">
      <alignment horizontal="left" vertical="center"/>
    </xf>
    <xf numFmtId="0" fontId="32" fillId="0" borderId="2" xfId="0" applyFont="1" applyFill="1" applyBorder="1" applyAlignment="1">
      <alignment horizontal="center" vertical="center"/>
    </xf>
    <xf numFmtId="0" fontId="37" fillId="9" borderId="19" xfId="0" applyFont="1" applyFill="1" applyBorder="1" applyAlignment="1">
      <alignment vertical="center" wrapText="1"/>
    </xf>
    <xf numFmtId="0" fontId="13" fillId="32" borderId="0" xfId="0" applyFont="1" applyFill="1" applyAlignment="1">
      <alignment horizontal="center"/>
    </xf>
    <xf numFmtId="0" fontId="37" fillId="0" borderId="2" xfId="0" applyFont="1" applyFill="1" applyBorder="1" applyAlignment="1">
      <alignment horizontal="left" vertical="center" wrapText="1"/>
    </xf>
    <xf numFmtId="0" fontId="37" fillId="0" borderId="0" xfId="0" applyFont="1" applyAlignment="1">
      <alignment horizontal="center"/>
    </xf>
    <xf numFmtId="0" fontId="12" fillId="0" borderId="0" xfId="0" applyFont="1"/>
    <xf numFmtId="0" fontId="38" fillId="0" borderId="0" xfId="0" applyFont="1"/>
    <xf numFmtId="0" fontId="38" fillId="0" borderId="0" xfId="0" applyFont="1" applyAlignment="1">
      <alignment horizontal="center"/>
    </xf>
    <xf numFmtId="0" fontId="17" fillId="18" borderId="0" xfId="0" applyFont="1" applyFill="1"/>
    <xf numFmtId="0" fontId="39" fillId="0" borderId="0" xfId="0" applyFont="1"/>
    <xf numFmtId="0" fontId="17" fillId="18" borderId="0" xfId="0" applyFont="1" applyFill="1" applyAlignment="1">
      <alignment horizontal="center" vertical="center"/>
    </xf>
    <xf numFmtId="0" fontId="39" fillId="0" borderId="0" xfId="0" applyFont="1" applyAlignment="1">
      <alignment horizontal="left" vertical="center"/>
    </xf>
    <xf numFmtId="0" fontId="10"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0" fillId="0" borderId="0" xfId="0" applyFont="1" applyAlignment="1">
      <alignment horizontal="center"/>
    </xf>
    <xf numFmtId="0" fontId="0" fillId="0" borderId="0" xfId="0" applyAlignment="1"/>
    <xf numFmtId="0" fontId="20" fillId="34" borderId="2" xfId="0" applyFont="1" applyFill="1" applyBorder="1" applyAlignment="1">
      <alignment horizontal="center"/>
    </xf>
    <xf numFmtId="0" fontId="20" fillId="33" borderId="2" xfId="0" applyFont="1" applyFill="1" applyBorder="1" applyAlignment="1">
      <alignment horizontal="center"/>
    </xf>
    <xf numFmtId="0" fontId="21" fillId="0" borderId="2" xfId="0" applyFont="1" applyBorder="1" applyAlignment="1">
      <alignment horizontal="center" vertical="center"/>
    </xf>
    <xf numFmtId="0" fontId="13" fillId="22" borderId="0" xfId="0" applyFont="1" applyFill="1" applyAlignment="1">
      <alignment horizontal="center"/>
    </xf>
    <xf numFmtId="0" fontId="8" fillId="0" borderId="2" xfId="0" applyFont="1" applyFill="1" applyBorder="1"/>
    <xf numFmtId="0" fontId="36" fillId="0" borderId="2" xfId="0" applyFont="1" applyFill="1" applyBorder="1" applyAlignment="1">
      <alignment horizontal="left" vertical="center" wrapText="1"/>
    </xf>
    <xf numFmtId="0" fontId="8" fillId="0" borderId="2" xfId="0" applyFont="1" applyFill="1" applyBorder="1" applyAlignment="1">
      <alignment horizontal="left" vertical="top" wrapText="1"/>
    </xf>
    <xf numFmtId="0" fontId="21" fillId="0" borderId="2" xfId="0" applyFont="1" applyBorder="1" applyAlignment="1">
      <alignment vertical="center"/>
    </xf>
    <xf numFmtId="0" fontId="20" fillId="23" borderId="2" xfId="0" applyFont="1" applyFill="1" applyBorder="1" applyAlignment="1">
      <alignment horizontal="center"/>
    </xf>
    <xf numFmtId="0" fontId="9" fillId="35" borderId="2" xfId="0" applyFont="1" applyFill="1" applyBorder="1" applyAlignment="1">
      <alignment horizontal="center" vertical="center" wrapText="1"/>
    </xf>
    <xf numFmtId="0" fontId="13" fillId="35"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7" fillId="0" borderId="2" xfId="0" applyFont="1" applyFill="1" applyBorder="1" applyAlignment="1">
      <alignment horizontal="left" vertical="center"/>
    </xf>
    <xf numFmtId="0" fontId="15" fillId="0" borderId="2" xfId="0" applyFont="1" applyFill="1" applyBorder="1" applyAlignment="1">
      <alignment horizontal="left" vertical="center" wrapText="1"/>
    </xf>
    <xf numFmtId="0" fontId="13" fillId="35" borderId="2" xfId="0" applyFont="1" applyFill="1" applyBorder="1" applyAlignment="1">
      <alignment horizontal="center" vertical="center"/>
    </xf>
    <xf numFmtId="0" fontId="13" fillId="0" borderId="17" xfId="0" applyFont="1" applyFill="1" applyBorder="1" applyAlignment="1">
      <alignment horizontal="center" vertical="center" wrapText="1"/>
    </xf>
    <xf numFmtId="0" fontId="37" fillId="0" borderId="19" xfId="0" applyFont="1" applyFill="1" applyBorder="1" applyAlignment="1">
      <alignment vertical="center" wrapText="1"/>
    </xf>
    <xf numFmtId="0" fontId="8" fillId="0" borderId="2" xfId="0" quotePrefix="1" applyFont="1" applyFill="1" applyBorder="1" applyAlignment="1">
      <alignment horizontal="center" vertical="center" wrapText="1"/>
    </xf>
    <xf numFmtId="0" fontId="21" fillId="0" borderId="0" xfId="0" applyFont="1" applyFill="1" applyAlignment="1">
      <alignment horizontal="left" vertical="center" wrapText="1" readingOrder="1"/>
    </xf>
    <xf numFmtId="0" fontId="13" fillId="0" borderId="2" xfId="0" applyFont="1" applyFill="1" applyBorder="1" applyAlignment="1">
      <alignment horizontal="center" vertical="center"/>
    </xf>
    <xf numFmtId="0" fontId="13" fillId="0" borderId="19" xfId="0" applyFont="1" applyFill="1" applyBorder="1" applyAlignment="1">
      <alignment vertical="center" wrapText="1"/>
    </xf>
    <xf numFmtId="0" fontId="8" fillId="0" borderId="6" xfId="0" quotePrefix="1" applyFont="1" applyFill="1" applyBorder="1" applyAlignment="1">
      <alignment horizontal="left" vertical="center" wrapText="1" readingOrder="1"/>
    </xf>
    <xf numFmtId="0" fontId="13" fillId="0" borderId="6"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7" fillId="2" borderId="1" xfId="0" applyFont="1" applyFill="1" applyBorder="1" applyAlignment="1">
      <alignment horizontal="center" vertical="center"/>
    </xf>
    <xf numFmtId="0" fontId="8" fillId="35" borderId="2" xfId="0" applyFont="1" applyFill="1" applyBorder="1" applyAlignment="1">
      <alignment horizontal="center" vertical="center"/>
    </xf>
    <xf numFmtId="0" fontId="13" fillId="35" borderId="2" xfId="0" quotePrefix="1" applyFont="1" applyFill="1" applyBorder="1" applyAlignment="1">
      <alignment horizontal="center" vertical="center"/>
    </xf>
    <xf numFmtId="0" fontId="13" fillId="8" borderId="2" xfId="0" applyFont="1" applyFill="1" applyBorder="1" applyAlignment="1">
      <alignment horizontal="center" vertical="center" wrapText="1"/>
    </xf>
    <xf numFmtId="0" fontId="13" fillId="36" borderId="2" xfId="0" applyFont="1" applyFill="1" applyBorder="1" applyAlignment="1">
      <alignment horizontal="center" vertical="center" wrapText="1"/>
    </xf>
    <xf numFmtId="0" fontId="13" fillId="26" borderId="2" xfId="0" applyFont="1" applyFill="1" applyBorder="1" applyAlignment="1">
      <alignment horizontal="center" vertical="center"/>
    </xf>
    <xf numFmtId="0" fontId="13" fillId="14" borderId="2" xfId="0" quotePrefix="1" applyFont="1" applyFill="1" applyBorder="1" applyAlignment="1">
      <alignment horizontal="center" vertical="center"/>
    </xf>
    <xf numFmtId="0" fontId="18" fillId="35" borderId="2" xfId="0" applyFont="1" applyFill="1" applyBorder="1" applyAlignment="1">
      <alignment horizontal="center" vertical="center"/>
    </xf>
    <xf numFmtId="0" fontId="13" fillId="35" borderId="0" xfId="0" applyFont="1" applyFill="1" applyAlignment="1">
      <alignment horizontal="center"/>
    </xf>
    <xf numFmtId="0" fontId="13" fillId="14" borderId="0" xfId="0" applyFont="1" applyFill="1" applyAlignment="1">
      <alignment horizontal="center"/>
    </xf>
    <xf numFmtId="0" fontId="13" fillId="36" borderId="0" xfId="0" applyFont="1" applyFill="1" applyAlignment="1">
      <alignment horizontal="center"/>
    </xf>
    <xf numFmtId="0" fontId="37" fillId="14" borderId="2" xfId="0" applyFont="1" applyFill="1" applyBorder="1" applyAlignment="1">
      <alignment vertical="center" wrapText="1"/>
    </xf>
    <xf numFmtId="0" fontId="8" fillId="9" borderId="19" xfId="0" applyFont="1" applyFill="1" applyBorder="1" applyAlignment="1">
      <alignment vertical="center" wrapText="1"/>
    </xf>
    <xf numFmtId="0" fontId="8" fillId="7" borderId="8" xfId="0" applyFont="1" applyFill="1" applyBorder="1" applyAlignment="1">
      <alignment horizontal="center" vertical="center" wrapText="1"/>
    </xf>
    <xf numFmtId="0" fontId="13" fillId="9" borderId="19" xfId="0" quotePrefix="1" applyFont="1" applyFill="1" applyBorder="1" applyAlignment="1">
      <alignment horizontal="center" vertical="center"/>
    </xf>
    <xf numFmtId="0" fontId="24" fillId="0" borderId="2" xfId="0" applyFont="1" applyFill="1" applyBorder="1" applyAlignment="1">
      <alignment horizontal="center" vertical="center" wrapText="1"/>
    </xf>
    <xf numFmtId="0" fontId="14" fillId="35" borderId="2" xfId="0" applyFont="1" applyFill="1" applyBorder="1" applyAlignment="1">
      <alignment vertical="center" wrapText="1"/>
    </xf>
    <xf numFmtId="0" fontId="3" fillId="0" borderId="0" xfId="0" applyFont="1"/>
    <xf numFmtId="0" fontId="42" fillId="2" borderId="1" xfId="0" applyFont="1" applyFill="1" applyBorder="1" applyAlignment="1">
      <alignment horizontal="left" vertical="center" wrapText="1"/>
    </xf>
    <xf numFmtId="0" fontId="40" fillId="0" borderId="2" xfId="0" applyFont="1" applyFill="1" applyBorder="1" applyAlignment="1">
      <alignment horizontal="left" vertical="center"/>
    </xf>
    <xf numFmtId="0" fontId="3" fillId="0" borderId="0" xfId="0" applyFont="1" applyFill="1"/>
    <xf numFmtId="0" fontId="41" fillId="0" borderId="2" xfId="0" applyFont="1" applyFill="1" applyBorder="1" applyAlignment="1">
      <alignment horizontal="left" vertical="center"/>
    </xf>
    <xf numFmtId="0" fontId="23" fillId="0" borderId="2" xfId="0" applyFont="1" applyFill="1" applyBorder="1" applyAlignment="1">
      <alignment horizontal="left" vertical="center" wrapText="1"/>
    </xf>
    <xf numFmtId="0" fontId="13" fillId="0" borderId="0" xfId="0" applyFont="1" applyAlignment="1">
      <alignment vertical="center"/>
    </xf>
    <xf numFmtId="0" fontId="13" fillId="0" borderId="19" xfId="0" applyFont="1" applyBorder="1"/>
    <xf numFmtId="0" fontId="13" fillId="0" borderId="19" xfId="0" applyFont="1" applyFill="1" applyBorder="1"/>
    <xf numFmtId="0" fontId="13" fillId="0" borderId="2" xfId="0" applyFont="1" applyFill="1" applyBorder="1"/>
    <xf numFmtId="0" fontId="13" fillId="9" borderId="19" xfId="0" applyFont="1" applyFill="1" applyBorder="1" applyAlignment="1">
      <alignment horizontal="center" vertical="center"/>
    </xf>
    <xf numFmtId="0" fontId="13" fillId="9"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19" xfId="0" applyFont="1" applyFill="1" applyBorder="1" applyAlignment="1">
      <alignment horizontal="center" vertical="center"/>
    </xf>
    <xf numFmtId="0" fontId="8" fillId="0" borderId="19" xfId="0" applyFont="1" applyFill="1" applyBorder="1"/>
    <xf numFmtId="0" fontId="8" fillId="0" borderId="0" xfId="0" applyFont="1" applyFill="1"/>
    <xf numFmtId="0" fontId="18" fillId="17" borderId="0" xfId="0" applyFont="1" applyFill="1" applyAlignment="1">
      <alignment horizontal="center" vertical="center" wrapText="1"/>
    </xf>
    <xf numFmtId="0" fontId="43" fillId="4" borderId="2" xfId="4" applyFont="1" applyFill="1" applyBorder="1" applyAlignment="1">
      <alignment horizontal="center" vertical="center"/>
    </xf>
    <xf numFmtId="0" fontId="44" fillId="0" borderId="2" xfId="0" applyFont="1" applyFill="1" applyBorder="1" applyAlignment="1">
      <alignment horizontal="left" vertical="center"/>
    </xf>
    <xf numFmtId="0" fontId="8" fillId="0" borderId="2" xfId="0" applyFont="1" applyBorder="1" applyAlignment="1">
      <alignment horizontal="center" vertical="center"/>
    </xf>
    <xf numFmtId="0" fontId="13" fillId="26" borderId="2" xfId="0" quotePrefix="1" applyFont="1" applyFill="1" applyBorder="1" applyAlignment="1">
      <alignment horizontal="center" vertical="center"/>
    </xf>
    <xf numFmtId="0" fontId="13" fillId="9" borderId="5" xfId="0" applyFont="1" applyFill="1" applyBorder="1" applyAlignment="1">
      <alignment horizontal="center" vertical="center"/>
    </xf>
    <xf numFmtId="0" fontId="8" fillId="9" borderId="5" xfId="0" applyFont="1" applyFill="1" applyBorder="1" applyAlignment="1">
      <alignment horizontal="center" vertical="center"/>
    </xf>
    <xf numFmtId="0" fontId="8" fillId="5" borderId="5" xfId="0" applyFont="1" applyFill="1" applyBorder="1" applyAlignment="1">
      <alignment horizontal="center" vertical="center" wrapText="1"/>
    </xf>
    <xf numFmtId="0" fontId="13" fillId="26" borderId="5" xfId="0" quotePrefix="1" applyFont="1" applyFill="1" applyBorder="1" applyAlignment="1">
      <alignment horizontal="center" vertical="center"/>
    </xf>
    <xf numFmtId="0" fontId="18" fillId="35" borderId="2"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8" fillId="9" borderId="2" xfId="0" quotePrefix="1" applyFont="1" applyFill="1" applyBorder="1" applyAlignment="1">
      <alignment horizontal="center" vertical="center"/>
    </xf>
    <xf numFmtId="0" fontId="8" fillId="5" borderId="2" xfId="0" quotePrefix="1" applyFont="1" applyFill="1" applyBorder="1" applyAlignment="1">
      <alignment horizontal="center" vertical="center"/>
    </xf>
    <xf numFmtId="0" fontId="8" fillId="9" borderId="22" xfId="0" applyFont="1" applyFill="1" applyBorder="1" applyAlignment="1">
      <alignment horizontal="center" vertical="center" wrapText="1"/>
    </xf>
    <xf numFmtId="0" fontId="18" fillId="36" borderId="2" xfId="0" applyFont="1" applyFill="1" applyBorder="1" applyAlignment="1">
      <alignment vertical="center"/>
    </xf>
    <xf numFmtId="0" fontId="37" fillId="0" borderId="2" xfId="0" applyFont="1" applyFill="1" applyBorder="1" applyAlignment="1">
      <alignment horizontal="left" vertical="top" wrapText="1"/>
    </xf>
    <xf numFmtId="0" fontId="37" fillId="9" borderId="2" xfId="0" applyFont="1" applyFill="1" applyBorder="1" applyAlignment="1">
      <alignment horizontal="center" vertical="center" wrapText="1"/>
    </xf>
    <xf numFmtId="0" fontId="13" fillId="26" borderId="5" xfId="0" applyFont="1" applyFill="1" applyBorder="1" applyAlignment="1">
      <alignment horizontal="center" vertical="center"/>
    </xf>
    <xf numFmtId="0" fontId="8" fillId="26" borderId="2" xfId="0" applyFont="1" applyFill="1" applyBorder="1" applyAlignment="1">
      <alignment horizontal="center" vertical="center" wrapText="1"/>
    </xf>
    <xf numFmtId="0" fontId="18" fillId="37" borderId="2" xfId="0" applyFont="1" applyFill="1" applyBorder="1" applyAlignment="1">
      <alignment horizontal="center" vertical="center"/>
    </xf>
    <xf numFmtId="0" fontId="13" fillId="9" borderId="0" xfId="0" applyFont="1" applyFill="1"/>
    <xf numFmtId="0" fontId="13" fillId="5" borderId="5" xfId="0" applyFont="1" applyFill="1" applyBorder="1" applyAlignment="1">
      <alignment horizontal="center" vertical="center"/>
    </xf>
    <xf numFmtId="0" fontId="37" fillId="9" borderId="7" xfId="0" applyFont="1" applyFill="1" applyBorder="1" applyAlignment="1">
      <alignment horizontal="left" vertical="center" wrapText="1"/>
    </xf>
    <xf numFmtId="0" fontId="18" fillId="37" borderId="5" xfId="0" applyFont="1" applyFill="1" applyBorder="1" applyAlignment="1">
      <alignment vertical="center"/>
    </xf>
    <xf numFmtId="0" fontId="18" fillId="36" borderId="5" xfId="0" applyFont="1" applyFill="1" applyBorder="1" applyAlignment="1">
      <alignment vertical="center"/>
    </xf>
    <xf numFmtId="0" fontId="21" fillId="0" borderId="5" xfId="0" applyFont="1" applyFill="1" applyBorder="1" applyAlignment="1">
      <alignment horizontal="left" vertical="center" wrapText="1" readingOrder="1"/>
    </xf>
    <xf numFmtId="0" fontId="13" fillId="9" borderId="2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quotePrefix="1" applyFont="1" applyFill="1" applyBorder="1" applyAlignment="1">
      <alignment horizontal="center" vertical="center"/>
    </xf>
    <xf numFmtId="0" fontId="8" fillId="0" borderId="0" xfId="0" applyFont="1" applyFill="1" applyAlignment="1"/>
    <xf numFmtId="0" fontId="18" fillId="36" borderId="2" xfId="0" applyFont="1" applyFill="1" applyBorder="1" applyAlignment="1">
      <alignment vertical="center" wrapText="1"/>
    </xf>
    <xf numFmtId="0" fontId="13" fillId="14" borderId="2" xfId="0" applyFont="1" applyFill="1" applyBorder="1" applyAlignment="1">
      <alignment horizontal="center" vertical="center" wrapText="1"/>
    </xf>
    <xf numFmtId="0" fontId="13" fillId="36" borderId="2" xfId="0" applyFont="1" applyFill="1" applyBorder="1" applyAlignment="1">
      <alignment horizontal="center" vertical="center"/>
    </xf>
    <xf numFmtId="0" fontId="39" fillId="0" borderId="0" xfId="0" applyFont="1" applyAlignment="1">
      <alignment horizontal="left"/>
    </xf>
    <xf numFmtId="0" fontId="17" fillId="18" borderId="0" xfId="0" applyFont="1" applyFill="1" applyAlignment="1">
      <alignment horizontal="left" vertical="center"/>
    </xf>
    <xf numFmtId="0" fontId="39"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center"/>
    </xf>
    <xf numFmtId="0" fontId="3" fillId="0" borderId="0" xfId="0" applyFont="1" applyFill="1" applyAlignment="1">
      <alignment wrapText="1"/>
    </xf>
    <xf numFmtId="0" fontId="3" fillId="0" borderId="0" xfId="0" applyFont="1" applyFill="1" applyAlignment="1">
      <alignment horizontal="center" vertical="center" wrapText="1"/>
    </xf>
    <xf numFmtId="0" fontId="42" fillId="2" borderId="1" xfId="0" applyFont="1" applyFill="1" applyBorder="1" applyAlignment="1">
      <alignment vertical="center" wrapText="1"/>
    </xf>
    <xf numFmtId="0" fontId="42" fillId="2" borderId="14" xfId="0" applyFont="1" applyFill="1" applyBorder="1" applyAlignment="1">
      <alignment horizontal="center" vertical="center" wrapText="1"/>
    </xf>
    <xf numFmtId="0" fontId="42" fillId="2" borderId="15" xfId="0" applyFont="1" applyFill="1" applyBorder="1" applyAlignment="1">
      <alignment horizontal="left" vertical="center" wrapText="1"/>
    </xf>
    <xf numFmtId="0" fontId="42" fillId="4" borderId="3" xfId="0" applyFont="1" applyFill="1" applyBorder="1" applyAlignment="1">
      <alignment horizontal="left" vertical="center" wrapText="1"/>
    </xf>
    <xf numFmtId="0" fontId="42" fillId="4" borderId="3"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11" borderId="1" xfId="0" applyFont="1" applyFill="1" applyBorder="1" applyAlignment="1">
      <alignment horizontal="left" vertical="center" wrapText="1"/>
    </xf>
    <xf numFmtId="0" fontId="42" fillId="3" borderId="12" xfId="0" applyFont="1" applyFill="1" applyBorder="1" applyAlignment="1">
      <alignment horizontal="justify" vertical="center" wrapText="1"/>
    </xf>
    <xf numFmtId="0" fontId="42" fillId="3" borderId="18" xfId="0" applyFont="1" applyFill="1" applyBorder="1" applyAlignment="1">
      <alignment horizontal="left" vertical="center" wrapText="1"/>
    </xf>
    <xf numFmtId="0" fontId="40" fillId="7" borderId="2" xfId="0" applyFont="1" applyFill="1" applyBorder="1" applyAlignment="1">
      <alignment horizontal="center" vertical="center" wrapText="1"/>
    </xf>
    <xf numFmtId="0" fontId="40" fillId="7" borderId="0" xfId="0" applyFont="1" applyFill="1" applyBorder="1" applyAlignment="1">
      <alignment horizontal="center" vertical="center" wrapText="1"/>
    </xf>
    <xf numFmtId="0" fontId="14" fillId="8" borderId="21" xfId="4" applyFont="1" applyFill="1" applyBorder="1" applyAlignment="1">
      <alignment horizontal="center" vertical="center" wrapText="1"/>
    </xf>
    <xf numFmtId="0" fontId="14" fillId="8" borderId="11" xfId="4" applyFont="1" applyFill="1" applyBorder="1" applyAlignment="1">
      <alignment horizontal="center" vertical="center" wrapText="1"/>
    </xf>
    <xf numFmtId="0" fontId="14" fillId="8" borderId="25" xfId="4" applyFont="1" applyFill="1" applyBorder="1" applyAlignment="1">
      <alignment horizontal="center" vertical="center" wrapText="1"/>
    </xf>
    <xf numFmtId="0" fontId="3" fillId="0" borderId="0" xfId="0" applyFont="1" applyAlignment="1">
      <alignment vertical="center"/>
    </xf>
    <xf numFmtId="0" fontId="45"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Border="1" applyAlignment="1">
      <alignment horizontal="center"/>
    </xf>
    <xf numFmtId="0" fontId="3" fillId="14" borderId="2" xfId="0" applyFont="1" applyFill="1" applyBorder="1" applyAlignment="1">
      <alignment vertical="center" wrapText="1"/>
    </xf>
    <xf numFmtId="0" fontId="3" fillId="0" borderId="2" xfId="0" applyFont="1" applyFill="1" applyBorder="1" applyAlignment="1">
      <alignment vertical="center" wrapText="1"/>
    </xf>
    <xf numFmtId="0" fontId="12" fillId="0" borderId="0" xfId="0" applyFont="1" applyFill="1" applyAlignment="1">
      <alignment horizontal="left" vertical="center"/>
    </xf>
    <xf numFmtId="0" fontId="3" fillId="0" borderId="2" xfId="0" applyFont="1" applyBorder="1" applyAlignment="1">
      <alignment wrapText="1"/>
    </xf>
    <xf numFmtId="0" fontId="3" fillId="0" borderId="2" xfId="0" applyFont="1" applyFill="1" applyBorder="1" applyAlignment="1">
      <alignment horizontal="center" vertical="center" wrapText="1"/>
    </xf>
    <xf numFmtId="0" fontId="3" fillId="14" borderId="2" xfId="0" applyFont="1" applyFill="1" applyBorder="1" applyAlignment="1">
      <alignment horizontal="center" vertical="center"/>
    </xf>
    <xf numFmtId="0" fontId="3" fillId="9" borderId="2" xfId="4" applyFont="1" applyFill="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xf numFmtId="0" fontId="41" fillId="14" borderId="2" xfId="0" applyFont="1" applyFill="1" applyBorder="1" applyAlignment="1">
      <alignment vertical="center" wrapText="1"/>
    </xf>
    <xf numFmtId="0" fontId="46" fillId="0" borderId="2" xfId="0" applyFont="1" applyFill="1" applyBorder="1" applyAlignment="1">
      <alignment horizontal="center" vertical="center"/>
    </xf>
    <xf numFmtId="0" fontId="41" fillId="35" borderId="2" xfId="0" applyFont="1" applyFill="1" applyBorder="1" applyAlignment="1">
      <alignment vertical="center" wrapText="1"/>
    </xf>
    <xf numFmtId="0" fontId="3" fillId="0" borderId="0" xfId="0" applyFont="1" applyFill="1" applyAlignment="1">
      <alignment horizontal="left"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23"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7" fillId="5" borderId="2" xfId="0" applyFont="1" applyFill="1" applyBorder="1" applyAlignment="1">
      <alignment horizontal="center" vertical="center" wrapText="1"/>
    </xf>
    <xf numFmtId="0" fontId="37" fillId="0" borderId="2" xfId="0" applyFont="1" applyFill="1" applyBorder="1" applyAlignment="1">
      <alignment vertical="center" wrapText="1"/>
    </xf>
    <xf numFmtId="0" fontId="37" fillId="0" borderId="0" xfId="0" applyFont="1"/>
    <xf numFmtId="0" fontId="2" fillId="0" borderId="2" xfId="0" applyFont="1" applyFill="1" applyBorder="1" applyAlignment="1">
      <alignment horizontal="left" vertical="center" wrapText="1"/>
    </xf>
    <xf numFmtId="0" fontId="8" fillId="30" borderId="2" xfId="0" applyFont="1" applyFill="1" applyBorder="1" applyAlignment="1">
      <alignment horizontal="left" vertical="center" wrapText="1"/>
    </xf>
    <xf numFmtId="0" fontId="8" fillId="30" borderId="2" xfId="0" applyFont="1" applyFill="1" applyBorder="1" applyAlignment="1">
      <alignment horizontal="left" vertical="center"/>
    </xf>
    <xf numFmtId="0" fontId="13" fillId="30" borderId="2" xfId="0" applyFont="1" applyFill="1" applyBorder="1" applyAlignment="1">
      <alignment vertical="center" wrapText="1"/>
    </xf>
    <xf numFmtId="0" fontId="13" fillId="30" borderId="2" xfId="0" applyFont="1" applyFill="1" applyBorder="1" applyAlignment="1">
      <alignment horizontal="left" vertical="center" wrapText="1"/>
    </xf>
    <xf numFmtId="0" fontId="8" fillId="30" borderId="2" xfId="0" applyFont="1" applyFill="1" applyBorder="1" applyAlignment="1">
      <alignment horizontal="left" vertical="top" wrapText="1"/>
    </xf>
    <xf numFmtId="0" fontId="8"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1" fillId="30" borderId="2" xfId="0" applyFont="1" applyFill="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xf numFmtId="0" fontId="8" fillId="0" borderId="0" xfId="0" applyFont="1" applyBorder="1" applyAlignment="1">
      <alignment vertical="center" wrapText="1"/>
    </xf>
    <xf numFmtId="0" fontId="8" fillId="30" borderId="0" xfId="0" applyFont="1" applyFill="1" applyBorder="1" applyAlignment="1">
      <alignment vertical="center" wrapText="1"/>
    </xf>
    <xf numFmtId="0" fontId="13" fillId="9" borderId="0" xfId="0" applyFont="1" applyFill="1" applyBorder="1"/>
    <xf numFmtId="0" fontId="23" fillId="38" borderId="2" xfId="0" applyFont="1" applyFill="1" applyBorder="1" applyAlignment="1">
      <alignment vertical="center"/>
    </xf>
    <xf numFmtId="0" fontId="23" fillId="9" borderId="2" xfId="0" applyFont="1" applyFill="1" applyBorder="1" applyAlignment="1">
      <alignment horizontal="left" vertical="center" wrapText="1"/>
    </xf>
    <xf numFmtId="0" fontId="7" fillId="3" borderId="0" xfId="0" applyFont="1" applyFill="1" applyBorder="1" applyAlignment="1">
      <alignment horizontal="left" vertical="center" wrapText="1"/>
    </xf>
    <xf numFmtId="0" fontId="23" fillId="11" borderId="2" xfId="0" applyFont="1" applyFill="1" applyBorder="1" applyAlignment="1">
      <alignment vertical="center"/>
    </xf>
    <xf numFmtId="0" fontId="42" fillId="3"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20" fillId="0" borderId="0" xfId="0" applyFont="1"/>
    <xf numFmtId="0" fontId="20" fillId="19" borderId="0" xfId="0" applyFont="1" applyFill="1"/>
    <xf numFmtId="16" fontId="0" fillId="19" borderId="0" xfId="0" applyNumberFormat="1" applyFill="1"/>
    <xf numFmtId="0" fontId="37" fillId="30" borderId="2" xfId="0" applyFont="1" applyFill="1" applyBorder="1" applyAlignment="1">
      <alignment horizontal="left" vertical="center" wrapText="1"/>
    </xf>
    <xf numFmtId="0" fontId="13" fillId="9" borderId="2" xfId="0" applyFont="1" applyFill="1" applyBorder="1" applyAlignment="1">
      <alignment vertical="center" wrapText="1"/>
    </xf>
    <xf numFmtId="0" fontId="8" fillId="9" borderId="2" xfId="0" applyFont="1" applyFill="1" applyBorder="1" applyAlignment="1">
      <alignment vertical="center" wrapText="1"/>
    </xf>
    <xf numFmtId="0" fontId="8" fillId="9" borderId="0" xfId="0" applyFont="1" applyFill="1" applyBorder="1" applyAlignment="1">
      <alignment vertical="center" wrapText="1"/>
    </xf>
    <xf numFmtId="0" fontId="20" fillId="0" borderId="2" xfId="0" applyFont="1" applyBorder="1" applyAlignment="1">
      <alignment horizontal="center"/>
    </xf>
    <xf numFmtId="0" fontId="20" fillId="0" borderId="8" xfId="0" applyFont="1" applyBorder="1" applyAlignment="1">
      <alignment horizontal="center"/>
    </xf>
    <xf numFmtId="0" fontId="20" fillId="0" borderId="19" xfId="0" applyFont="1" applyBorder="1" applyAlignment="1">
      <alignment horizontal="center"/>
    </xf>
    <xf numFmtId="0" fontId="18" fillId="8" borderId="9" xfId="4" applyFont="1" applyFill="1" applyBorder="1" applyAlignment="1">
      <alignment horizontal="center" vertical="center" wrapText="1"/>
    </xf>
    <xf numFmtId="0" fontId="18" fillId="8" borderId="10" xfId="4" applyFont="1" applyFill="1" applyBorder="1" applyAlignment="1">
      <alignment horizontal="center" vertical="center" wrapText="1"/>
    </xf>
    <xf numFmtId="0" fontId="18" fillId="8" borderId="23" xfId="4" applyFont="1" applyFill="1" applyBorder="1" applyAlignment="1">
      <alignment horizontal="center" vertical="center" wrapText="1"/>
    </xf>
    <xf numFmtId="0" fontId="18" fillId="8" borderId="24" xfId="4" applyFont="1" applyFill="1" applyBorder="1" applyAlignment="1">
      <alignment horizontal="center" vertical="center" wrapText="1"/>
    </xf>
    <xf numFmtId="0" fontId="18" fillId="8" borderId="0" xfId="4" applyFont="1" applyFill="1" applyBorder="1" applyAlignment="1">
      <alignment horizontal="center" vertical="center" wrapText="1"/>
    </xf>
    <xf numFmtId="0" fontId="43" fillId="4" borderId="2" xfId="4" applyFont="1" applyFill="1" applyBorder="1" applyAlignment="1">
      <alignment horizontal="center" vertical="center" wrapText="1"/>
    </xf>
    <xf numFmtId="0" fontId="14" fillId="8" borderId="9" xfId="4" applyFont="1" applyFill="1" applyBorder="1" applyAlignment="1">
      <alignment horizontal="center" vertical="center" wrapText="1"/>
    </xf>
    <xf numFmtId="0" fontId="14" fillId="8" borderId="10" xfId="4" applyFont="1" applyFill="1" applyBorder="1" applyAlignment="1">
      <alignment horizontal="center" vertical="center" wrapText="1"/>
    </xf>
    <xf numFmtId="0" fontId="14" fillId="8" borderId="23" xfId="4" applyFont="1" applyFill="1" applyBorder="1" applyAlignment="1">
      <alignment horizontal="center" vertical="center" wrapText="1"/>
    </xf>
    <xf numFmtId="0" fontId="14" fillId="8" borderId="24" xfId="4" applyFont="1" applyFill="1" applyBorder="1" applyAlignment="1">
      <alignment horizontal="center" vertical="center" wrapText="1"/>
    </xf>
    <xf numFmtId="0" fontId="14" fillId="8" borderId="0" xfId="4" applyFont="1" applyFill="1" applyBorder="1" applyAlignment="1">
      <alignment horizontal="center" vertical="center" wrapText="1"/>
    </xf>
    <xf numFmtId="0" fontId="20" fillId="0" borderId="0" xfId="0" applyFont="1" applyFill="1" applyAlignment="1">
      <alignment horizontal="center" vertical="center" wrapText="1"/>
    </xf>
    <xf numFmtId="0" fontId="0" fillId="16" borderId="31" xfId="0" applyFill="1" applyBorder="1" applyAlignment="1">
      <alignment horizontal="center" vertical="center"/>
    </xf>
    <xf numFmtId="0" fontId="22" fillId="13" borderId="18" xfId="0" applyFont="1" applyFill="1" applyBorder="1" applyAlignment="1">
      <alignment horizontal="center" vertical="center"/>
    </xf>
    <xf numFmtId="0" fontId="22" fillId="13" borderId="31" xfId="0" applyFont="1" applyFill="1" applyBorder="1" applyAlignment="1">
      <alignment horizontal="center" vertical="center"/>
    </xf>
    <xf numFmtId="0" fontId="22"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37" fillId="30" borderId="2" xfId="0" applyFont="1" applyFill="1" applyBorder="1" applyAlignment="1">
      <alignmen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topLeftCell="G1" zoomScale="90" zoomScaleNormal="90" zoomScalePageLayoutView="90" workbookViewId="0">
      <selection activeCell="P25" sqref="P25"/>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18" t="s">
        <v>467</v>
      </c>
      <c r="F1" s="418"/>
      <c r="H1" s="419" t="s">
        <v>259</v>
      </c>
      <c r="I1" s="420"/>
      <c r="J1" t="s">
        <v>254</v>
      </c>
      <c r="K1" t="s">
        <v>531</v>
      </c>
      <c r="L1" t="s">
        <v>253</v>
      </c>
      <c r="N1" s="45" t="s">
        <v>843</v>
      </c>
      <c r="O1" s="411" t="s">
        <v>844</v>
      </c>
      <c r="P1" s="411" t="s">
        <v>845</v>
      </c>
      <c r="Q1" s="411" t="s">
        <v>846</v>
      </c>
      <c r="R1" s="411" t="s">
        <v>847</v>
      </c>
    </row>
    <row r="2" spans="2:18" x14ac:dyDescent="0.25">
      <c r="B2" s="213"/>
      <c r="C2" t="s">
        <v>379</v>
      </c>
      <c r="E2" s="231" t="s">
        <v>460</v>
      </c>
      <c r="F2" s="231" t="s">
        <v>466</v>
      </c>
      <c r="H2" s="242" t="s">
        <v>469</v>
      </c>
      <c r="I2" s="247" t="s">
        <v>470</v>
      </c>
      <c r="J2" s="240" t="s">
        <v>462</v>
      </c>
      <c r="K2" s="198" t="s">
        <v>530</v>
      </c>
      <c r="L2" s="198" t="s">
        <v>530</v>
      </c>
      <c r="N2" s="45" t="s">
        <v>842</v>
      </c>
      <c r="O2">
        <f>COUNTIF('Indicatori High_priority'!$Q$3:$Q$23,Legenda!$N2)</f>
        <v>20</v>
      </c>
      <c r="P2">
        <f>COUNTIF('Indicatori Statistici'!$Q$3:$Q$124,Legenda!$N2)</f>
        <v>2</v>
      </c>
      <c r="Q2">
        <f>COUNTIF('Indicatori Qualitativi'!$Q$3:$Q$124,Legenda!$N2)</f>
        <v>0</v>
      </c>
      <c r="R2">
        <f>COUNTIF('Indicatore Simulativi'!$Q$3:$Q$124,Legenda!$N2)</f>
        <v>3</v>
      </c>
    </row>
    <row r="3" spans="2:18" x14ac:dyDescent="0.25">
      <c r="B3" s="211"/>
      <c r="C3" s="210" t="s">
        <v>304</v>
      </c>
      <c r="E3" s="232" t="s">
        <v>173</v>
      </c>
      <c r="F3" s="232" t="s">
        <v>465</v>
      </c>
      <c r="H3" s="242" t="s">
        <v>471</v>
      </c>
      <c r="I3" s="247" t="s">
        <v>472</v>
      </c>
      <c r="J3" s="240" t="s">
        <v>462</v>
      </c>
      <c r="K3" s="198" t="s">
        <v>530</v>
      </c>
      <c r="L3" s="198" t="s">
        <v>530</v>
      </c>
      <c r="N3" s="45">
        <v>1</v>
      </c>
      <c r="O3">
        <f>COUNTIF('Indicatori High_priority'!$Q$3:$Q$23,Legenda!$N3)</f>
        <v>1</v>
      </c>
      <c r="P3">
        <f>COUNTIF('Indicatori Statistici'!$Q$3:$Q$124,Legenda!$N3)</f>
        <v>8</v>
      </c>
      <c r="Q3">
        <f>COUNTIF('Indicatori Qualitativi'!$Q$3:$Q$124,Legenda!$N3)</f>
        <v>16</v>
      </c>
      <c r="R3">
        <f>COUNTIF('Indicatore Simulativi'!$Q$3:$Q$124,Legenda!$N3)</f>
        <v>8</v>
      </c>
    </row>
    <row r="4" spans="2:18" x14ac:dyDescent="0.25">
      <c r="B4" s="212"/>
      <c r="C4" s="210" t="s">
        <v>305</v>
      </c>
      <c r="E4" s="233" t="s">
        <v>174</v>
      </c>
      <c r="F4" s="233" t="s">
        <v>446</v>
      </c>
      <c r="H4" s="242" t="s">
        <v>473</v>
      </c>
      <c r="I4" s="247" t="s">
        <v>474</v>
      </c>
      <c r="J4" s="240" t="s">
        <v>462</v>
      </c>
      <c r="K4" s="198" t="s">
        <v>530</v>
      </c>
      <c r="L4" s="198" t="s">
        <v>530</v>
      </c>
      <c r="N4" s="45">
        <v>2</v>
      </c>
      <c r="O4">
        <f>COUNTIF('Indicatori High_priority'!$Q$3:$Q$23,Legenda!$N4)</f>
        <v>0</v>
      </c>
      <c r="P4">
        <f>COUNTIF('Indicatori Statistici'!$Q$3:$Q$124,Legenda!$N4)</f>
        <v>19</v>
      </c>
      <c r="Q4">
        <f>COUNTIF('Indicatori Qualitativi'!$Q$3:$Q$124,Legenda!$N4)</f>
        <v>1</v>
      </c>
      <c r="R4">
        <f>COUNTIF('Indicatore Simulativi'!$Q$3:$Q$124,Legenda!$N4)</f>
        <v>22</v>
      </c>
    </row>
    <row r="5" spans="2:18" x14ac:dyDescent="0.25">
      <c r="B5" s="214"/>
      <c r="C5" t="s">
        <v>327</v>
      </c>
      <c r="E5" s="234" t="s">
        <v>175</v>
      </c>
      <c r="F5" s="234" t="s">
        <v>444</v>
      </c>
      <c r="H5" s="242" t="s">
        <v>475</v>
      </c>
      <c r="I5" s="247" t="s">
        <v>476</v>
      </c>
      <c r="J5" s="240" t="s">
        <v>462</v>
      </c>
      <c r="K5" s="198" t="s">
        <v>530</v>
      </c>
      <c r="L5" s="198" t="s">
        <v>530</v>
      </c>
      <c r="N5" s="45">
        <v>3</v>
      </c>
      <c r="O5">
        <f>COUNTIF('Indicatori High_priority'!$Q$3:$Q$23,Legenda!$N5)</f>
        <v>0</v>
      </c>
      <c r="P5">
        <f>COUNTIF('Indicatori Statistici'!$Q$3:$Q$124,Legenda!$N5)</f>
        <v>2</v>
      </c>
      <c r="Q5">
        <f>COUNTIF('Indicatori Qualitativi'!$Q$3:$Q$124,Legenda!$N5)</f>
        <v>0</v>
      </c>
      <c r="R5">
        <f>COUNTIF('Indicatore Simulativi'!$Q$3:$Q$124,Legenda!$N5)</f>
        <v>19</v>
      </c>
    </row>
    <row r="6" spans="2:18" x14ac:dyDescent="0.25">
      <c r="B6" s="220"/>
      <c r="C6" t="s">
        <v>359</v>
      </c>
      <c r="E6" s="235" t="s">
        <v>176</v>
      </c>
      <c r="F6" s="235" t="s">
        <v>443</v>
      </c>
      <c r="H6" s="242" t="s">
        <v>477</v>
      </c>
      <c r="I6" s="247" t="s">
        <v>478</v>
      </c>
      <c r="J6" s="240" t="s">
        <v>462</v>
      </c>
      <c r="K6" s="198" t="s">
        <v>530</v>
      </c>
      <c r="L6" s="198" t="s">
        <v>530</v>
      </c>
    </row>
    <row r="7" spans="2:18" x14ac:dyDescent="0.25">
      <c r="B7" s="216"/>
      <c r="C7" t="s">
        <v>328</v>
      </c>
      <c r="E7" s="236" t="s">
        <v>461</v>
      </c>
      <c r="F7" s="236" t="s">
        <v>464</v>
      </c>
      <c r="H7" s="242" t="s">
        <v>479</v>
      </c>
      <c r="I7" s="247" t="s">
        <v>480</v>
      </c>
      <c r="J7" s="241" t="s">
        <v>461</v>
      </c>
      <c r="K7" s="198" t="s">
        <v>530</v>
      </c>
      <c r="L7" s="198" t="s">
        <v>530</v>
      </c>
      <c r="N7" s="45" t="s">
        <v>842</v>
      </c>
      <c r="O7">
        <v>0.125</v>
      </c>
      <c r="P7">
        <v>0.125</v>
      </c>
      <c r="Q7">
        <v>0.125</v>
      </c>
      <c r="R7">
        <v>0.125</v>
      </c>
    </row>
    <row r="8" spans="2:18" x14ac:dyDescent="0.25">
      <c r="B8" s="222" t="s">
        <v>382</v>
      </c>
      <c r="C8" t="s">
        <v>383</v>
      </c>
      <c r="E8" s="237" t="s">
        <v>462</v>
      </c>
      <c r="F8" s="237" t="s">
        <v>463</v>
      </c>
      <c r="H8" s="242" t="s">
        <v>481</v>
      </c>
      <c r="I8" s="247" t="s">
        <v>482</v>
      </c>
      <c r="J8" s="241" t="s">
        <v>461</v>
      </c>
      <c r="K8" s="198" t="s">
        <v>530</v>
      </c>
      <c r="L8" s="198" t="s">
        <v>530</v>
      </c>
      <c r="N8" s="45">
        <v>1</v>
      </c>
      <c r="O8">
        <v>0.25</v>
      </c>
      <c r="P8">
        <v>0.25</v>
      </c>
      <c r="Q8">
        <v>0.25</v>
      </c>
      <c r="R8">
        <v>0.25</v>
      </c>
    </row>
    <row r="9" spans="2:18" x14ac:dyDescent="0.25">
      <c r="B9" s="243"/>
      <c r="C9" t="s">
        <v>526</v>
      </c>
      <c r="H9" s="242" t="s">
        <v>483</v>
      </c>
      <c r="I9" s="247" t="s">
        <v>484</v>
      </c>
      <c r="J9" s="184" t="s">
        <v>176</v>
      </c>
      <c r="K9" s="198" t="s">
        <v>530</v>
      </c>
      <c r="L9" s="198" t="s">
        <v>530</v>
      </c>
      <c r="N9" s="45">
        <v>2</v>
      </c>
      <c r="O9">
        <v>0.5</v>
      </c>
      <c r="P9">
        <v>0.5</v>
      </c>
      <c r="Q9">
        <v>0.5</v>
      </c>
      <c r="R9">
        <v>0.5</v>
      </c>
    </row>
    <row r="10" spans="2:18" x14ac:dyDescent="0.25">
      <c r="H10" s="242" t="s">
        <v>485</v>
      </c>
      <c r="I10" s="247" t="s">
        <v>486</v>
      </c>
      <c r="J10" s="184" t="s">
        <v>176</v>
      </c>
      <c r="K10" s="198" t="s">
        <v>530</v>
      </c>
      <c r="L10" s="198" t="s">
        <v>530</v>
      </c>
      <c r="N10" s="45">
        <v>3</v>
      </c>
      <c r="O10">
        <v>1</v>
      </c>
      <c r="P10">
        <v>1</v>
      </c>
      <c r="Q10">
        <v>1</v>
      </c>
      <c r="R10">
        <v>1</v>
      </c>
    </row>
    <row r="11" spans="2:18" x14ac:dyDescent="0.25">
      <c r="H11" s="242" t="s">
        <v>487</v>
      </c>
      <c r="I11" s="247" t="s">
        <v>488</v>
      </c>
      <c r="J11" s="184" t="s">
        <v>176</v>
      </c>
      <c r="K11" s="198" t="s">
        <v>530</v>
      </c>
      <c r="L11" s="198" t="s">
        <v>530</v>
      </c>
    </row>
    <row r="12" spans="2:18" x14ac:dyDescent="0.25">
      <c r="H12" s="242" t="s">
        <v>489</v>
      </c>
      <c r="I12" s="247" t="s">
        <v>490</v>
      </c>
      <c r="J12" s="184" t="s">
        <v>176</v>
      </c>
      <c r="K12" s="198" t="s">
        <v>530</v>
      </c>
      <c r="L12" s="198" t="s">
        <v>530</v>
      </c>
      <c r="N12" s="45" t="s">
        <v>842</v>
      </c>
      <c r="O12">
        <f>O2*O7</f>
        <v>2.5</v>
      </c>
      <c r="P12">
        <f t="shared" ref="P12:R12" si="0">P2*P7</f>
        <v>0.25</v>
      </c>
      <c r="Q12">
        <f t="shared" si="0"/>
        <v>0</v>
      </c>
      <c r="R12">
        <f t="shared" si="0"/>
        <v>0.375</v>
      </c>
    </row>
    <row r="13" spans="2:18" x14ac:dyDescent="0.25">
      <c r="B13" s="272"/>
      <c r="C13" t="s">
        <v>664</v>
      </c>
      <c r="H13" s="242" t="s">
        <v>491</v>
      </c>
      <c r="I13" s="247" t="s">
        <v>492</v>
      </c>
      <c r="J13" s="184" t="s">
        <v>176</v>
      </c>
      <c r="K13" s="198" t="s">
        <v>530</v>
      </c>
      <c r="L13" s="198" t="s">
        <v>530</v>
      </c>
      <c r="N13" s="45">
        <v>1</v>
      </c>
      <c r="O13">
        <f>O3*O8</f>
        <v>0.25</v>
      </c>
      <c r="P13">
        <f t="shared" ref="P13:R13" si="1">P3*P8</f>
        <v>2</v>
      </c>
      <c r="Q13">
        <f t="shared" si="1"/>
        <v>4</v>
      </c>
      <c r="R13">
        <f t="shared" si="1"/>
        <v>2</v>
      </c>
    </row>
    <row r="14" spans="2:18" x14ac:dyDescent="0.25">
      <c r="B14" s="273"/>
      <c r="C14" t="s">
        <v>665</v>
      </c>
      <c r="H14" s="242" t="s">
        <v>493</v>
      </c>
      <c r="I14" s="247" t="s">
        <v>494</v>
      </c>
      <c r="J14" s="184" t="s">
        <v>176</v>
      </c>
      <c r="K14" s="198" t="s">
        <v>530</v>
      </c>
      <c r="L14" s="198" t="s">
        <v>530</v>
      </c>
      <c r="N14" s="45">
        <v>2</v>
      </c>
      <c r="O14">
        <f t="shared" ref="O14:R15" si="2">O4*O9</f>
        <v>0</v>
      </c>
      <c r="P14">
        <f t="shared" si="2"/>
        <v>9.5</v>
      </c>
      <c r="Q14">
        <f t="shared" si="2"/>
        <v>0.5</v>
      </c>
      <c r="R14">
        <f t="shared" si="2"/>
        <v>11</v>
      </c>
    </row>
    <row r="15" spans="2:18" x14ac:dyDescent="0.25">
      <c r="B15" s="274"/>
      <c r="C15" t="s">
        <v>666</v>
      </c>
      <c r="H15" s="242" t="s">
        <v>495</v>
      </c>
      <c r="I15" s="247" t="s">
        <v>496</v>
      </c>
      <c r="J15" s="184" t="s">
        <v>176</v>
      </c>
      <c r="K15" s="198" t="s">
        <v>530</v>
      </c>
      <c r="L15" s="198" t="s">
        <v>530</v>
      </c>
      <c r="N15" s="45">
        <v>3</v>
      </c>
      <c r="O15">
        <f t="shared" si="2"/>
        <v>0</v>
      </c>
      <c r="P15">
        <f t="shared" si="2"/>
        <v>2</v>
      </c>
      <c r="Q15">
        <f t="shared" si="2"/>
        <v>0</v>
      </c>
      <c r="R15">
        <f t="shared" si="2"/>
        <v>19</v>
      </c>
    </row>
    <row r="16" spans="2:18" x14ac:dyDescent="0.25">
      <c r="H16" s="242" t="s">
        <v>497</v>
      </c>
      <c r="I16" s="247" t="s">
        <v>498</v>
      </c>
      <c r="J16" s="184" t="s">
        <v>176</v>
      </c>
      <c r="K16" s="198" t="s">
        <v>530</v>
      </c>
      <c r="L16" s="198" t="s">
        <v>530</v>
      </c>
      <c r="N16" s="411" t="s">
        <v>848</v>
      </c>
      <c r="O16" s="411">
        <f>SUM(O12:O15)</f>
        <v>2.75</v>
      </c>
      <c r="P16" s="411">
        <f t="shared" ref="P16:R16" si="3">SUM(P12:P15)</f>
        <v>13.75</v>
      </c>
      <c r="Q16" s="411">
        <f t="shared" si="3"/>
        <v>4.5</v>
      </c>
      <c r="R16" s="411">
        <f t="shared" si="3"/>
        <v>32.375</v>
      </c>
    </row>
    <row r="17" spans="8:19" x14ac:dyDescent="0.25">
      <c r="H17" s="242" t="s">
        <v>499</v>
      </c>
      <c r="I17" s="247" t="s">
        <v>500</v>
      </c>
      <c r="J17" s="184" t="s">
        <v>176</v>
      </c>
      <c r="K17" s="198" t="s">
        <v>530</v>
      </c>
      <c r="L17" s="198" t="s">
        <v>530</v>
      </c>
    </row>
    <row r="18" spans="8:19" x14ac:dyDescent="0.25">
      <c r="H18" s="242" t="s">
        <v>501</v>
      </c>
      <c r="I18" s="247" t="s">
        <v>502</v>
      </c>
      <c r="J18" s="183" t="s">
        <v>175</v>
      </c>
      <c r="K18" s="198" t="s">
        <v>530</v>
      </c>
      <c r="L18" s="198" t="s">
        <v>530</v>
      </c>
      <c r="N18" s="138" t="s">
        <v>849</v>
      </c>
      <c r="O18" s="138" t="s">
        <v>850</v>
      </c>
      <c r="P18" s="138" t="s">
        <v>851</v>
      </c>
      <c r="Q18" s="138" t="s">
        <v>850</v>
      </c>
      <c r="R18" s="138" t="s">
        <v>852</v>
      </c>
      <c r="S18" s="412" t="s">
        <v>853</v>
      </c>
    </row>
    <row r="19" spans="8:19" x14ac:dyDescent="0.25">
      <c r="H19" s="242" t="s">
        <v>503</v>
      </c>
      <c r="I19" s="247" t="s">
        <v>504</v>
      </c>
      <c r="J19" s="183" t="s">
        <v>175</v>
      </c>
      <c r="K19" s="198" t="s">
        <v>530</v>
      </c>
      <c r="L19" s="198" t="s">
        <v>530</v>
      </c>
      <c r="N19" s="138"/>
      <c r="O19" s="413">
        <v>42891</v>
      </c>
      <c r="P19" s="413">
        <v>42898</v>
      </c>
      <c r="Q19" s="413">
        <v>42912</v>
      </c>
      <c r="R19" s="413">
        <v>42898</v>
      </c>
      <c r="S19" s="138"/>
    </row>
    <row r="20" spans="8:19" x14ac:dyDescent="0.25">
      <c r="H20" s="242" t="s">
        <v>505</v>
      </c>
      <c r="I20" s="247" t="s">
        <v>506</v>
      </c>
      <c r="J20" s="183" t="s">
        <v>175</v>
      </c>
      <c r="K20" s="198" t="s">
        <v>530</v>
      </c>
      <c r="L20" s="198" t="s">
        <v>530</v>
      </c>
      <c r="N20" s="138"/>
      <c r="O20" s="138"/>
      <c r="P20" s="413">
        <v>42905</v>
      </c>
      <c r="Q20" s="138"/>
      <c r="R20" s="413">
        <v>42912</v>
      </c>
      <c r="S20" s="138"/>
    </row>
    <row r="21" spans="8:19" x14ac:dyDescent="0.25">
      <c r="H21" s="242" t="s">
        <v>507</v>
      </c>
      <c r="I21" s="247" t="s">
        <v>508</v>
      </c>
      <c r="J21" s="183" t="s">
        <v>175</v>
      </c>
      <c r="K21" s="198" t="s">
        <v>530</v>
      </c>
      <c r="L21" s="198" t="s">
        <v>530</v>
      </c>
      <c r="N21" s="138"/>
      <c r="O21" s="138"/>
      <c r="P21" s="138"/>
      <c r="Q21" s="138"/>
      <c r="R21" s="413">
        <v>42919</v>
      </c>
      <c r="S21" s="138"/>
    </row>
    <row r="22" spans="8:19" x14ac:dyDescent="0.25">
      <c r="H22" s="242" t="s">
        <v>509</v>
      </c>
      <c r="I22" s="247" t="s">
        <v>510</v>
      </c>
      <c r="J22" s="183" t="s">
        <v>175</v>
      </c>
      <c r="K22" s="248" t="s">
        <v>174</v>
      </c>
      <c r="L22" s="198" t="s">
        <v>530</v>
      </c>
      <c r="N22" s="138"/>
      <c r="O22" s="138"/>
      <c r="P22" s="138"/>
      <c r="Q22" s="138"/>
      <c r="R22" s="413">
        <v>42926</v>
      </c>
      <c r="S22" s="138"/>
    </row>
    <row r="23" spans="8:19" x14ac:dyDescent="0.25">
      <c r="H23" s="242" t="s">
        <v>532</v>
      </c>
      <c r="I23" s="247" t="s">
        <v>533</v>
      </c>
      <c r="J23" s="198"/>
      <c r="K23" s="241" t="s">
        <v>461</v>
      </c>
      <c r="L23" s="198"/>
      <c r="N23" s="138" t="s">
        <v>854</v>
      </c>
      <c r="O23" s="138"/>
      <c r="P23" s="138" t="s">
        <v>857</v>
      </c>
      <c r="Q23" s="138"/>
      <c r="R23" s="138"/>
      <c r="S23" s="138"/>
    </row>
    <row r="24" spans="8:19" x14ac:dyDescent="0.25">
      <c r="H24" s="242" t="s">
        <v>534</v>
      </c>
      <c r="I24" s="247" t="s">
        <v>535</v>
      </c>
      <c r="J24" s="198"/>
      <c r="K24" s="241" t="s">
        <v>461</v>
      </c>
      <c r="L24" s="198"/>
      <c r="N24" s="138" t="s">
        <v>856</v>
      </c>
      <c r="O24" s="138"/>
      <c r="P24" s="138" t="s">
        <v>858</v>
      </c>
      <c r="Q24" s="138"/>
      <c r="R24" s="138"/>
      <c r="S24" s="138"/>
    </row>
    <row r="25" spans="8:19" x14ac:dyDescent="0.25">
      <c r="N25" s="138" t="s">
        <v>855</v>
      </c>
      <c r="O25" s="138"/>
      <c r="P25" s="138" t="s">
        <v>858</v>
      </c>
      <c r="Q25" s="138"/>
      <c r="R25" s="138"/>
      <c r="S25" s="138"/>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37" t="s">
        <v>178</v>
      </c>
      <c r="G1" s="437"/>
      <c r="H1" s="437"/>
    </row>
    <row r="2" spans="1:8" ht="32.25" thickBot="1" x14ac:dyDescent="0.3">
      <c r="B2" s="171" t="s">
        <v>159</v>
      </c>
      <c r="C2" s="172" t="s">
        <v>160</v>
      </c>
      <c r="D2" s="172" t="s">
        <v>161</v>
      </c>
    </row>
    <row r="3" spans="1:8" ht="45.75" customHeight="1" thickBot="1" x14ac:dyDescent="0.3">
      <c r="A3" s="433" t="s">
        <v>162</v>
      </c>
      <c r="B3" s="434"/>
      <c r="C3" s="173"/>
      <c r="D3" s="200" t="s">
        <v>163</v>
      </c>
    </row>
    <row r="4" spans="1:8" ht="45" customHeight="1" thickBot="1" x14ac:dyDescent="0.3">
      <c r="A4" s="433"/>
      <c r="B4" s="435"/>
      <c r="C4" s="174"/>
      <c r="D4" s="201" t="s">
        <v>255</v>
      </c>
    </row>
    <row r="5" spans="1:8" ht="48" customHeight="1" thickBot="1" x14ac:dyDescent="0.3">
      <c r="A5" s="433"/>
      <c r="B5" s="435"/>
      <c r="C5" s="174"/>
      <c r="D5" s="202" t="s">
        <v>165</v>
      </c>
    </row>
    <row r="6" spans="1:8" ht="34.5" customHeight="1" thickBot="1" x14ac:dyDescent="0.3">
      <c r="A6" s="433"/>
      <c r="B6" s="436"/>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38"/>
      <c r="B3" s="179" t="s">
        <v>172</v>
      </c>
      <c r="C3" s="179" t="s">
        <v>177</v>
      </c>
      <c r="D3" s="180" t="s">
        <v>251</v>
      </c>
      <c r="E3"/>
      <c r="F3"/>
      <c r="G3"/>
      <c r="H3"/>
      <c r="I3"/>
      <c r="J3"/>
      <c r="K3"/>
      <c r="L3"/>
      <c r="M3"/>
      <c r="N3"/>
      <c r="O3"/>
    </row>
    <row r="4" spans="1:15" x14ac:dyDescent="0.25">
      <c r="A4" s="438"/>
      <c r="B4" s="156" t="s">
        <v>173</v>
      </c>
      <c r="C4" s="181" t="s">
        <v>163</v>
      </c>
      <c r="D4" s="198"/>
      <c r="E4" s="198"/>
      <c r="F4" s="198"/>
      <c r="G4" s="198"/>
      <c r="H4" s="198"/>
      <c r="I4" s="198"/>
      <c r="J4" s="198"/>
      <c r="K4" s="198"/>
      <c r="L4" s="198"/>
      <c r="M4" s="198"/>
      <c r="N4" s="198"/>
      <c r="O4" s="198"/>
    </row>
    <row r="5" spans="1:15" x14ac:dyDescent="0.25">
      <c r="A5" s="438"/>
      <c r="B5" s="156" t="s">
        <v>174</v>
      </c>
      <c r="C5" s="182" t="s">
        <v>164</v>
      </c>
      <c r="D5" s="198"/>
      <c r="E5" s="198"/>
      <c r="F5" s="198"/>
      <c r="G5" s="198"/>
      <c r="H5" s="198"/>
      <c r="I5" s="198"/>
      <c r="J5" s="198"/>
      <c r="K5" s="198"/>
      <c r="L5" s="198"/>
      <c r="M5" s="198"/>
      <c r="N5" s="198"/>
      <c r="O5" s="198"/>
    </row>
    <row r="6" spans="1:15" x14ac:dyDescent="0.25">
      <c r="A6" s="438"/>
      <c r="B6" s="156" t="s">
        <v>175</v>
      </c>
      <c r="C6" s="183" t="s">
        <v>165</v>
      </c>
      <c r="D6" s="198"/>
      <c r="E6" s="198"/>
      <c r="F6" s="198"/>
      <c r="G6" s="198"/>
      <c r="H6" s="198"/>
      <c r="I6" s="198"/>
      <c r="J6" s="198"/>
      <c r="K6" s="198"/>
      <c r="L6" s="198"/>
      <c r="M6" s="198"/>
      <c r="N6" s="198"/>
      <c r="O6" s="198"/>
    </row>
    <row r="7" spans="1:15" x14ac:dyDescent="0.25">
      <c r="A7" s="438"/>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39"/>
      <c r="B12" s="179" t="s">
        <v>172</v>
      </c>
      <c r="C12" s="179" t="s">
        <v>177</v>
      </c>
      <c r="D12" s="180" t="s">
        <v>171</v>
      </c>
      <c r="E12" s="198"/>
      <c r="F12" s="198"/>
      <c r="G12" s="198"/>
      <c r="H12" s="198"/>
      <c r="I12" s="198"/>
      <c r="J12" s="198"/>
      <c r="K12" s="198"/>
      <c r="L12" s="198"/>
      <c r="M12" s="198"/>
      <c r="N12"/>
      <c r="O12"/>
    </row>
    <row r="13" spans="1:15" x14ac:dyDescent="0.25">
      <c r="A13" s="439"/>
      <c r="B13" s="156" t="s">
        <v>173</v>
      </c>
      <c r="C13" s="181" t="s">
        <v>163</v>
      </c>
      <c r="D13" s="198"/>
      <c r="E13" s="198"/>
      <c r="F13" s="198"/>
      <c r="G13" s="198"/>
      <c r="H13" s="198"/>
      <c r="I13" s="198"/>
      <c r="J13" s="198"/>
      <c r="K13" s="198"/>
      <c r="L13" s="198"/>
      <c r="M13" s="198"/>
      <c r="N13"/>
      <c r="O13"/>
    </row>
    <row r="14" spans="1:15" x14ac:dyDescent="0.25">
      <c r="A14" s="439"/>
      <c r="B14" s="156" t="s">
        <v>174</v>
      </c>
      <c r="C14" s="182" t="s">
        <v>164</v>
      </c>
      <c r="D14" s="198"/>
      <c r="E14" s="198"/>
      <c r="F14" s="198"/>
      <c r="G14" s="198"/>
      <c r="H14" s="198"/>
      <c r="I14" s="198"/>
      <c r="J14" s="198"/>
      <c r="K14" s="198"/>
      <c r="L14" s="198"/>
      <c r="M14" s="198"/>
      <c r="N14"/>
      <c r="O14"/>
    </row>
    <row r="15" spans="1:15" x14ac:dyDescent="0.25">
      <c r="A15" s="439"/>
      <c r="B15" s="156" t="s">
        <v>175</v>
      </c>
      <c r="C15" s="183" t="s">
        <v>165</v>
      </c>
      <c r="D15" s="198"/>
      <c r="E15" s="198"/>
      <c r="F15" s="198"/>
      <c r="G15" s="198"/>
      <c r="H15" s="198"/>
      <c r="I15" s="198"/>
      <c r="J15" s="198"/>
      <c r="K15" s="198"/>
      <c r="L15" s="198"/>
      <c r="M15" s="198"/>
      <c r="N15"/>
      <c r="O15"/>
    </row>
    <row r="16" spans="1:15" x14ac:dyDescent="0.25">
      <c r="A16" s="439"/>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0" zoomScaleNormal="80" zoomScalePageLayoutView="70" workbookViewId="0">
      <pane xSplit="4" ySplit="2" topLeftCell="M18" activePane="bottomRight" state="frozen"/>
      <selection pane="topRight" activeCell="D1" sqref="D1"/>
      <selection pane="bottomLeft" activeCell="A3" sqref="A3"/>
      <selection pane="bottomRight" activeCell="D15" sqref="D15"/>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21" t="s">
        <v>12</v>
      </c>
      <c r="Z1" s="422"/>
      <c r="AA1" s="422"/>
      <c r="AB1" s="423"/>
      <c r="AC1" s="421" t="s">
        <v>13</v>
      </c>
      <c r="AD1" s="422"/>
      <c r="AE1" s="422"/>
      <c r="AF1" s="423"/>
      <c r="AG1" s="424" t="s">
        <v>14</v>
      </c>
      <c r="AH1" s="425"/>
      <c r="AI1" s="425"/>
      <c r="AJ1" s="425"/>
      <c r="AK1" s="424" t="s">
        <v>68</v>
      </c>
      <c r="AL1" s="425"/>
      <c r="AM1" s="425"/>
      <c r="AN1" s="425"/>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7" t="s">
        <v>838</v>
      </c>
      <c r="Q2" s="410" t="s">
        <v>841</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530</v>
      </c>
      <c r="Q3" s="6" t="str">
        <f>IF(P3="ok","clone",0)</f>
        <v>clone</v>
      </c>
      <c r="R3" s="6"/>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530</v>
      </c>
      <c r="Q4" s="6" t="str">
        <f t="shared" ref="Q4:Q23" si="1">IF(P4="ok","clone",0)</f>
        <v>clone</v>
      </c>
      <c r="R4" s="6"/>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530</v>
      </c>
      <c r="Q5" s="6" t="str">
        <f t="shared" si="1"/>
        <v>clone</v>
      </c>
      <c r="R5" s="6"/>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530</v>
      </c>
      <c r="Q6" s="6" t="str">
        <f t="shared" si="1"/>
        <v>clone</v>
      </c>
      <c r="R6" s="6"/>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530</v>
      </c>
      <c r="Q7" s="6" t="str">
        <f t="shared" si="1"/>
        <v>clone</v>
      </c>
      <c r="R7" s="6"/>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530</v>
      </c>
      <c r="Q8" s="6" t="str">
        <f t="shared" si="1"/>
        <v>clone</v>
      </c>
      <c r="R8" s="6"/>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530</v>
      </c>
      <c r="Q9" s="6" t="str">
        <f t="shared" si="1"/>
        <v>clone</v>
      </c>
      <c r="R9" s="6"/>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5" t="s">
        <v>72</v>
      </c>
      <c r="B10" s="406"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2" t="s">
        <v>317</v>
      </c>
      <c r="P10" s="414" t="s">
        <v>859</v>
      </c>
      <c r="Q10" s="6" t="s">
        <v>842</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530</v>
      </c>
      <c r="Q11" s="6" t="str">
        <f t="shared" si="1"/>
        <v>clone</v>
      </c>
      <c r="R11" s="6"/>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530</v>
      </c>
      <c r="Q12" s="6" t="str">
        <f t="shared" si="1"/>
        <v>clone</v>
      </c>
      <c r="R12" s="6"/>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530</v>
      </c>
      <c r="Q13" s="6" t="str">
        <f t="shared" si="1"/>
        <v>clone</v>
      </c>
      <c r="R13" s="6"/>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8" t="s">
        <v>72</v>
      </c>
      <c r="B14" s="406"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3" t="s">
        <v>315</v>
      </c>
      <c r="P14" s="414" t="s">
        <v>860</v>
      </c>
      <c r="Q14" s="6" t="s">
        <v>842</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8" t="s">
        <v>72</v>
      </c>
      <c r="B15" s="406"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3" t="s">
        <v>316</v>
      </c>
      <c r="P15" s="414" t="s">
        <v>861</v>
      </c>
      <c r="Q15" s="6" t="s">
        <v>842</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530</v>
      </c>
      <c r="Q16" s="6" t="str">
        <f t="shared" si="1"/>
        <v>clone</v>
      </c>
      <c r="R16" s="6"/>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530</v>
      </c>
      <c r="Q17" s="6" t="str">
        <f t="shared" si="1"/>
        <v>clone</v>
      </c>
      <c r="R17" s="6"/>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530</v>
      </c>
      <c r="Q18" s="6" t="str">
        <f t="shared" si="1"/>
        <v>clone</v>
      </c>
      <c r="R18" s="6"/>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530</v>
      </c>
      <c r="Q19" s="6" t="str">
        <f t="shared" si="1"/>
        <v>clone</v>
      </c>
      <c r="R19" s="6"/>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530</v>
      </c>
      <c r="Q20" s="6" t="str">
        <f t="shared" si="1"/>
        <v>clone</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8" t="s">
        <v>72</v>
      </c>
      <c r="B21" s="406"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392" t="s">
        <v>301</v>
      </c>
      <c r="P21" s="392" t="s">
        <v>839</v>
      </c>
      <c r="Q21" s="6">
        <v>1</v>
      </c>
      <c r="R21" s="6"/>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530</v>
      </c>
      <c r="Q22" s="6" t="str">
        <f t="shared" si="1"/>
        <v>clone</v>
      </c>
      <c r="R22" s="6"/>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530</v>
      </c>
      <c r="Q23" s="6" t="str">
        <f t="shared" si="1"/>
        <v>clone</v>
      </c>
      <c r="R23" s="6"/>
      <c r="S23" s="6"/>
      <c r="T23" s="6"/>
      <c r="U23" s="6"/>
      <c r="V23" s="6"/>
      <c r="W23" s="267" t="s">
        <v>4</v>
      </c>
      <c r="X23" s="22"/>
      <c r="Y23" s="34"/>
      <c r="Z23" s="23"/>
      <c r="AA23" s="23"/>
      <c r="AB23" s="23"/>
      <c r="AC23" s="23"/>
      <c r="AD23" s="23"/>
      <c r="AE23" s="23"/>
      <c r="AF23" s="22"/>
      <c r="AG23" s="23"/>
      <c r="AH23" s="23"/>
      <c r="AI23" s="43"/>
      <c r="AJ23" s="22"/>
      <c r="AK23" s="288"/>
      <c r="AL23" s="20"/>
      <c r="AM23" s="20"/>
      <c r="AN23" s="20"/>
    </row>
  </sheetData>
  <autoFilter ref="A2:AN23"/>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O23" activePane="bottomRight" state="frozen"/>
      <selection pane="topRight" activeCell="D1" sqref="D1"/>
      <selection pane="bottomLeft" activeCell="A3" sqref="A3"/>
      <selection pane="bottomRight" activeCell="P31" sqref="P31:P32"/>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26" t="s">
        <v>12</v>
      </c>
      <c r="AC1" s="426"/>
      <c r="AD1" s="426"/>
      <c r="AE1" s="426" t="s">
        <v>13</v>
      </c>
      <c r="AF1" s="426"/>
      <c r="AG1" s="426"/>
      <c r="AH1" s="426" t="s">
        <v>14</v>
      </c>
      <c r="AI1" s="426"/>
      <c r="AJ1" s="426"/>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7" t="s">
        <v>840</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529</v>
      </c>
      <c r="L3" s="47" t="s">
        <v>329</v>
      </c>
      <c r="M3" s="301" t="s">
        <v>663</v>
      </c>
      <c r="N3" s="102" t="s">
        <v>330</v>
      </c>
      <c r="O3" s="394" t="s">
        <v>341</v>
      </c>
      <c r="P3" s="415" t="s">
        <v>530</v>
      </c>
      <c r="Q3" s="6">
        <v>1</v>
      </c>
      <c r="R3" s="6"/>
      <c r="S3" s="6"/>
      <c r="T3" s="6"/>
      <c r="U3" s="6"/>
      <c r="V3" s="6"/>
      <c r="W3" s="6"/>
      <c r="X3" s="6"/>
      <c r="Y3" s="400"/>
      <c r="Z3" s="55" t="s">
        <v>194</v>
      </c>
      <c r="AA3" s="302" t="s">
        <v>624</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667</v>
      </c>
      <c r="I4" s="54" t="s">
        <v>30</v>
      </c>
      <c r="J4" s="26" t="s">
        <v>28</v>
      </c>
      <c r="K4" s="204" t="s">
        <v>529</v>
      </c>
      <c r="L4" s="47" t="s">
        <v>329</v>
      </c>
      <c r="M4" s="301" t="s">
        <v>663</v>
      </c>
      <c r="N4" s="101" t="s">
        <v>346</v>
      </c>
      <c r="O4" s="394" t="s">
        <v>345</v>
      </c>
      <c r="P4" s="415" t="s">
        <v>530</v>
      </c>
      <c r="Q4" s="6">
        <v>1</v>
      </c>
      <c r="R4" s="6"/>
      <c r="S4" s="6"/>
      <c r="T4" s="6"/>
      <c r="U4" s="6"/>
      <c r="V4" s="6"/>
      <c r="W4" s="6"/>
      <c r="X4" s="6"/>
      <c r="Y4" s="400"/>
      <c r="Z4" s="55" t="s">
        <v>194</v>
      </c>
      <c r="AA4" s="302" t="s">
        <v>624</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663</v>
      </c>
      <c r="N5" s="103" t="s">
        <v>333</v>
      </c>
      <c r="O5" s="395" t="s">
        <v>332</v>
      </c>
      <c r="P5" s="37" t="s">
        <v>530</v>
      </c>
      <c r="Q5" s="6">
        <v>2</v>
      </c>
      <c r="R5" s="6"/>
      <c r="S5" s="6"/>
      <c r="T5" s="6"/>
      <c r="U5" s="6"/>
      <c r="V5" s="6"/>
      <c r="W5" s="6"/>
      <c r="X5" s="6"/>
      <c r="Y5" s="36"/>
      <c r="Z5" s="55" t="s">
        <v>194</v>
      </c>
      <c r="AA5" s="302" t="s">
        <v>624</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663</v>
      </c>
      <c r="N6" s="103" t="s">
        <v>335</v>
      </c>
      <c r="O6" s="392" t="s">
        <v>334</v>
      </c>
      <c r="P6" s="55" t="s">
        <v>530</v>
      </c>
      <c r="Q6" s="6">
        <v>2</v>
      </c>
      <c r="R6" s="6"/>
      <c r="S6" s="6"/>
      <c r="T6" s="6"/>
      <c r="U6" s="6"/>
      <c r="V6" s="6"/>
      <c r="W6" s="6"/>
      <c r="X6" s="6"/>
      <c r="Y6" s="36"/>
      <c r="Z6" s="55" t="s">
        <v>195</v>
      </c>
      <c r="AA6" s="302" t="s">
        <v>624</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542</v>
      </c>
      <c r="N7" s="309" t="s">
        <v>384</v>
      </c>
      <c r="O7" s="392" t="s">
        <v>803</v>
      </c>
      <c r="P7" s="392"/>
      <c r="Q7" s="6">
        <v>2</v>
      </c>
      <c r="R7" s="6"/>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76.5" x14ac:dyDescent="0.2">
      <c r="A8" s="268" t="s">
        <v>34</v>
      </c>
      <c r="B8" s="217" t="str">
        <f t="shared" si="0"/>
        <v>Indicatore 65 - CR0_TUA</v>
      </c>
      <c r="C8" s="218">
        <v>65</v>
      </c>
      <c r="D8" s="47" t="s">
        <v>547</v>
      </c>
      <c r="E8" s="79" t="s">
        <v>65</v>
      </c>
      <c r="F8" s="21" t="s">
        <v>280</v>
      </c>
      <c r="G8" s="276" t="s">
        <v>538</v>
      </c>
      <c r="H8" s="59" t="s">
        <v>549</v>
      </c>
      <c r="I8" s="54" t="s">
        <v>29</v>
      </c>
      <c r="J8" s="26" t="s">
        <v>27</v>
      </c>
      <c r="K8" s="204" t="s">
        <v>529</v>
      </c>
      <c r="L8" s="47" t="s">
        <v>106</v>
      </c>
      <c r="M8" s="82" t="s">
        <v>542</v>
      </c>
      <c r="N8" s="103" t="s">
        <v>550</v>
      </c>
      <c r="O8" s="392" t="s">
        <v>551</v>
      </c>
      <c r="P8" s="392"/>
      <c r="Q8" s="6">
        <v>2</v>
      </c>
      <c r="R8" s="6"/>
      <c r="S8" s="6"/>
      <c r="T8" s="6"/>
      <c r="U8" s="6"/>
      <c r="V8" s="6"/>
      <c r="W8" s="6"/>
      <c r="X8" s="6"/>
      <c r="Y8" s="36" t="s">
        <v>10</v>
      </c>
      <c r="Z8" s="57"/>
      <c r="AA8" s="312" t="s">
        <v>552</v>
      </c>
      <c r="AB8" s="292" t="s">
        <v>19</v>
      </c>
      <c r="AC8" s="57">
        <v>0</v>
      </c>
      <c r="AD8" s="57" t="s">
        <v>252</v>
      </c>
      <c r="AE8" s="293">
        <v>1000000</v>
      </c>
      <c r="AF8" s="388">
        <v>0</v>
      </c>
      <c r="AG8" s="293" t="s">
        <v>252</v>
      </c>
      <c r="AH8" s="57" t="s">
        <v>252</v>
      </c>
      <c r="AI8" s="57" t="s">
        <v>252</v>
      </c>
      <c r="AJ8" s="57" t="s">
        <v>252</v>
      </c>
      <c r="AK8" s="304" t="s">
        <v>545</v>
      </c>
      <c r="AL8" s="302">
        <v>9999999</v>
      </c>
      <c r="AM8" s="305">
        <v>-1000000</v>
      </c>
      <c r="AN8" s="306">
        <v>0</v>
      </c>
    </row>
    <row r="9" spans="1:41" s="2" customFormat="1" ht="51" x14ac:dyDescent="0.2">
      <c r="A9" s="313" t="s">
        <v>34</v>
      </c>
      <c r="B9" s="217" t="str">
        <f t="shared" si="0"/>
        <v>Indicatore 66 - CR0_UCFBT</v>
      </c>
      <c r="C9" s="218">
        <v>66</v>
      </c>
      <c r="D9" s="47" t="s">
        <v>553</v>
      </c>
      <c r="E9" s="79" t="s">
        <v>65</v>
      </c>
      <c r="F9" s="21" t="s">
        <v>280</v>
      </c>
      <c r="G9" s="276" t="s">
        <v>554</v>
      </c>
      <c r="H9" s="59" t="s">
        <v>670</v>
      </c>
      <c r="I9" s="54" t="s">
        <v>555</v>
      </c>
      <c r="J9" s="26" t="s">
        <v>556</v>
      </c>
      <c r="K9" s="204" t="s">
        <v>529</v>
      </c>
      <c r="L9" s="47" t="s">
        <v>106</v>
      </c>
      <c r="M9" s="82" t="s">
        <v>542</v>
      </c>
      <c r="N9" s="103" t="s">
        <v>557</v>
      </c>
      <c r="O9" s="396" t="s">
        <v>558</v>
      </c>
      <c r="P9" s="396"/>
      <c r="Q9" s="6">
        <v>2</v>
      </c>
      <c r="R9" s="6"/>
      <c r="S9" s="6"/>
      <c r="T9" s="6"/>
      <c r="U9" s="6"/>
      <c r="V9" s="6"/>
      <c r="W9" s="6"/>
      <c r="X9" s="6"/>
      <c r="Y9" s="36" t="s">
        <v>10</v>
      </c>
      <c r="Z9" s="315"/>
      <c r="AA9" s="312" t="s">
        <v>552</v>
      </c>
      <c r="AB9" s="292" t="s">
        <v>19</v>
      </c>
      <c r="AC9" s="57">
        <v>0</v>
      </c>
      <c r="AD9" s="57" t="s">
        <v>252</v>
      </c>
      <c r="AE9" s="293">
        <v>1000000</v>
      </c>
      <c r="AF9" s="388">
        <v>0</v>
      </c>
      <c r="AG9" s="293" t="s">
        <v>252</v>
      </c>
      <c r="AH9" s="57" t="s">
        <v>252</v>
      </c>
      <c r="AI9" s="57" t="s">
        <v>252</v>
      </c>
      <c r="AJ9" s="57" t="s">
        <v>252</v>
      </c>
      <c r="AK9" s="304" t="s">
        <v>545</v>
      </c>
      <c r="AL9" s="302">
        <v>9999999</v>
      </c>
      <c r="AM9" s="305">
        <v>-1000000</v>
      </c>
      <c r="AN9" s="306">
        <v>0</v>
      </c>
    </row>
    <row r="10" spans="1:41" s="2" customFormat="1" ht="76.5" x14ac:dyDescent="0.2">
      <c r="A10" s="250" t="s">
        <v>34</v>
      </c>
      <c r="B10" s="217" t="str">
        <f t="shared" si="0"/>
        <v>Indicatore 218 - CR0_TUR</v>
      </c>
      <c r="C10" s="218">
        <f>'Indicatore Simulativi'!C19+1</f>
        <v>218</v>
      </c>
      <c r="D10" s="47" t="s">
        <v>257</v>
      </c>
      <c r="E10" s="79" t="s">
        <v>65</v>
      </c>
      <c r="F10" s="21" t="s">
        <v>280</v>
      </c>
      <c r="G10" s="276" t="s">
        <v>25</v>
      </c>
      <c r="H10" s="59" t="s">
        <v>672</v>
      </c>
      <c r="I10" s="54" t="s">
        <v>29</v>
      </c>
      <c r="J10" s="26" t="s">
        <v>27</v>
      </c>
      <c r="K10" s="204" t="s">
        <v>529</v>
      </c>
      <c r="L10" s="47" t="s">
        <v>106</v>
      </c>
      <c r="M10" s="82" t="s">
        <v>542</v>
      </c>
      <c r="N10" s="103" t="s">
        <v>320</v>
      </c>
      <c r="O10" s="395" t="s">
        <v>318</v>
      </c>
      <c r="P10" s="395"/>
      <c r="Q10" s="6">
        <v>2</v>
      </c>
      <c r="R10" s="6"/>
      <c r="S10" s="6"/>
      <c r="T10" s="6"/>
      <c r="U10" s="6"/>
      <c r="V10" s="6"/>
      <c r="W10" s="6"/>
      <c r="X10" s="6"/>
      <c r="Y10" s="400"/>
      <c r="Z10" s="56"/>
      <c r="AA10" s="312" t="s">
        <v>552</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671</v>
      </c>
      <c r="I11" s="54" t="s">
        <v>29</v>
      </c>
      <c r="J11" s="26" t="s">
        <v>27</v>
      </c>
      <c r="K11" s="204" t="s">
        <v>529</v>
      </c>
      <c r="L11" s="47" t="s">
        <v>106</v>
      </c>
      <c r="M11" s="82" t="s">
        <v>542</v>
      </c>
      <c r="N11" s="103" t="s">
        <v>321</v>
      </c>
      <c r="O11" s="395" t="s">
        <v>319</v>
      </c>
      <c r="P11" s="395"/>
      <c r="Q11" s="6">
        <v>2</v>
      </c>
      <c r="R11" s="6"/>
      <c r="S11" s="6"/>
      <c r="T11" s="6"/>
      <c r="U11" s="6"/>
      <c r="V11" s="6"/>
      <c r="W11" s="6"/>
      <c r="X11" s="6"/>
      <c r="Y11" s="400"/>
      <c r="Z11" s="56"/>
      <c r="AA11" s="312" t="s">
        <v>552</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673</v>
      </c>
      <c r="I12" s="54"/>
      <c r="J12" s="26"/>
      <c r="K12" s="204" t="s">
        <v>50</v>
      </c>
      <c r="L12" s="47" t="s">
        <v>106</v>
      </c>
      <c r="M12" s="37" t="s">
        <v>309</v>
      </c>
      <c r="N12" s="309" t="s">
        <v>384</v>
      </c>
      <c r="O12" s="221" t="s">
        <v>370</v>
      </c>
      <c r="P12" s="221"/>
      <c r="Q12" s="6">
        <v>2</v>
      </c>
      <c r="R12" s="6"/>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529</v>
      </c>
      <c r="L13" s="47" t="s">
        <v>106</v>
      </c>
      <c r="M13" s="82" t="s">
        <v>309</v>
      </c>
      <c r="N13" s="102"/>
      <c r="O13" s="79" t="s">
        <v>307</v>
      </c>
      <c r="P13" s="79" t="s">
        <v>530</v>
      </c>
      <c r="Q13" s="6" t="s">
        <v>842</v>
      </c>
      <c r="R13" s="6"/>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616</v>
      </c>
      <c r="E14" s="79" t="s">
        <v>65</v>
      </c>
      <c r="F14" s="21" t="s">
        <v>97</v>
      </c>
      <c r="G14" s="219" t="s">
        <v>619</v>
      </c>
      <c r="H14" s="59" t="s">
        <v>617</v>
      </c>
      <c r="I14" s="54" t="s">
        <v>618</v>
      </c>
      <c r="J14" s="26" t="s">
        <v>28</v>
      </c>
      <c r="K14" s="204" t="s">
        <v>529</v>
      </c>
      <c r="L14" s="47" t="s">
        <v>106</v>
      </c>
      <c r="M14" s="82" t="s">
        <v>309</v>
      </c>
      <c r="N14" s="37" t="s">
        <v>674</v>
      </c>
      <c r="O14" s="221" t="s">
        <v>689</v>
      </c>
      <c r="P14" s="392" t="s">
        <v>871</v>
      </c>
      <c r="Q14" s="6">
        <v>3</v>
      </c>
      <c r="R14" s="6"/>
      <c r="S14" s="6"/>
      <c r="T14" s="6"/>
      <c r="U14" s="6"/>
      <c r="V14" s="6"/>
      <c r="W14" s="6"/>
      <c r="X14" s="6"/>
      <c r="Y14" s="404"/>
      <c r="Z14" s="55" t="s">
        <v>194</v>
      </c>
      <c r="AA14" s="304"/>
      <c r="AB14" s="304"/>
      <c r="AC14" s="404"/>
      <c r="AD14" s="404"/>
      <c r="AE14" s="404"/>
      <c r="AF14" s="404"/>
      <c r="AG14" s="404"/>
      <c r="AH14" s="404"/>
      <c r="AI14" s="404"/>
      <c r="AJ14" s="404"/>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675</v>
      </c>
      <c r="I15" s="54"/>
      <c r="J15" s="26"/>
      <c r="K15" s="204" t="s">
        <v>50</v>
      </c>
      <c r="L15" s="47" t="s">
        <v>106</v>
      </c>
      <c r="M15" s="37" t="s">
        <v>312</v>
      </c>
      <c r="N15" s="309" t="s">
        <v>384</v>
      </c>
      <c r="O15" s="392" t="s">
        <v>371</v>
      </c>
      <c r="P15" s="392"/>
      <c r="Q15" s="6">
        <v>2</v>
      </c>
      <c r="R15" s="6"/>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529</v>
      </c>
      <c r="L16" s="47" t="s">
        <v>106</v>
      </c>
      <c r="M16" s="51" t="s">
        <v>312</v>
      </c>
      <c r="N16" s="102" t="s">
        <v>385</v>
      </c>
      <c r="O16" s="77" t="s">
        <v>311</v>
      </c>
      <c r="P16" s="77" t="s">
        <v>530</v>
      </c>
      <c r="Q16" s="6" t="s">
        <v>842</v>
      </c>
      <c r="R16" s="6"/>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765</v>
      </c>
      <c r="B17" s="217" t="str">
        <f t="shared" si="0"/>
        <v>Indicatore 90 - CRSYS - PRESENZA DI INFO</v>
      </c>
      <c r="C17" s="218">
        <v>90</v>
      </c>
      <c r="D17" s="47" t="s">
        <v>657</v>
      </c>
      <c r="E17" s="79" t="s">
        <v>65</v>
      </c>
      <c r="F17" s="21" t="s">
        <v>96</v>
      </c>
      <c r="G17" s="219" t="s">
        <v>103</v>
      </c>
      <c r="H17" s="59" t="s">
        <v>676</v>
      </c>
      <c r="I17" s="54"/>
      <c r="J17" s="26"/>
      <c r="K17" s="204" t="s">
        <v>50</v>
      </c>
      <c r="L17" s="47" t="s">
        <v>106</v>
      </c>
      <c r="M17" s="82" t="s">
        <v>542</v>
      </c>
      <c r="N17" s="309" t="s">
        <v>384</v>
      </c>
      <c r="O17" s="221" t="s">
        <v>804</v>
      </c>
      <c r="P17" s="221"/>
      <c r="Q17" s="6">
        <v>3</v>
      </c>
      <c r="R17" s="6"/>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765</v>
      </c>
      <c r="B18" s="217" t="str">
        <f t="shared" si="0"/>
        <v>Indicatore 91 - CRSYS_TUA</v>
      </c>
      <c r="C18" s="218">
        <f>1+C17</f>
        <v>91</v>
      </c>
      <c r="D18" s="47" t="s">
        <v>536</v>
      </c>
      <c r="E18" s="79" t="s">
        <v>65</v>
      </c>
      <c r="F18" s="21" t="s">
        <v>96</v>
      </c>
      <c r="G18" s="276" t="s">
        <v>538</v>
      </c>
      <c r="H18" s="59" t="s">
        <v>740</v>
      </c>
      <c r="I18" s="54" t="s">
        <v>539</v>
      </c>
      <c r="J18" s="26" t="s">
        <v>540</v>
      </c>
      <c r="K18" s="204" t="s">
        <v>529</v>
      </c>
      <c r="L18" s="47" t="s">
        <v>106</v>
      </c>
      <c r="M18" s="82" t="s">
        <v>542</v>
      </c>
      <c r="N18" s="324" t="s">
        <v>543</v>
      </c>
      <c r="O18" s="221" t="s">
        <v>544</v>
      </c>
      <c r="P18" s="221"/>
      <c r="Q18" s="6">
        <v>2</v>
      </c>
      <c r="R18" s="6"/>
      <c r="S18" s="6"/>
      <c r="T18" s="6"/>
      <c r="U18" s="6"/>
      <c r="V18" s="6"/>
      <c r="W18" s="6"/>
      <c r="X18" s="6"/>
      <c r="Y18" s="36" t="s">
        <v>10</v>
      </c>
      <c r="Z18" s="57"/>
      <c r="AA18" s="312" t="s">
        <v>546</v>
      </c>
      <c r="AB18" s="325" t="s">
        <v>19</v>
      </c>
      <c r="AC18" s="325">
        <v>0</v>
      </c>
      <c r="AD18" s="325" t="s">
        <v>252</v>
      </c>
      <c r="AE18" s="302">
        <v>1000000</v>
      </c>
      <c r="AF18" s="326">
        <v>-9999999</v>
      </c>
      <c r="AG18" s="302" t="s">
        <v>252</v>
      </c>
      <c r="AH18" s="325" t="s">
        <v>252</v>
      </c>
      <c r="AI18" s="325" t="s">
        <v>252</v>
      </c>
      <c r="AJ18" s="325" t="s">
        <v>252</v>
      </c>
      <c r="AK18" s="304" t="s">
        <v>545</v>
      </c>
      <c r="AL18" s="302">
        <v>9999999</v>
      </c>
      <c r="AM18" s="305">
        <v>-1000000</v>
      </c>
      <c r="AN18" s="306">
        <v>0</v>
      </c>
    </row>
    <row r="19" spans="1:40" s="2" customFormat="1" ht="76.5" x14ac:dyDescent="0.2">
      <c r="A19" s="323" t="s">
        <v>765</v>
      </c>
      <c r="B19" s="217" t="str">
        <f t="shared" si="0"/>
        <v>Indicatore 92 - CRSYS_TUR</v>
      </c>
      <c r="C19" s="218">
        <f>1+C18</f>
        <v>92</v>
      </c>
      <c r="D19" s="47" t="s">
        <v>559</v>
      </c>
      <c r="E19" s="79" t="s">
        <v>65</v>
      </c>
      <c r="F19" s="21" t="s">
        <v>96</v>
      </c>
      <c r="G19" s="276" t="s">
        <v>25</v>
      </c>
      <c r="H19" s="59" t="s">
        <v>741</v>
      </c>
      <c r="I19" s="54" t="s">
        <v>539</v>
      </c>
      <c r="J19" s="26" t="s">
        <v>540</v>
      </c>
      <c r="K19" s="204" t="s">
        <v>529</v>
      </c>
      <c r="L19" s="47" t="s">
        <v>106</v>
      </c>
      <c r="M19" s="82" t="s">
        <v>542</v>
      </c>
      <c r="N19" s="103" t="s">
        <v>560</v>
      </c>
      <c r="O19" s="221" t="s">
        <v>561</v>
      </c>
      <c r="P19" s="221"/>
      <c r="Q19" s="6">
        <v>2</v>
      </c>
      <c r="R19" s="6"/>
      <c r="S19" s="6"/>
      <c r="T19" s="6"/>
      <c r="U19" s="6"/>
      <c r="V19" s="6"/>
      <c r="W19" s="6"/>
      <c r="X19" s="6"/>
      <c r="Y19" s="36" t="s">
        <v>10</v>
      </c>
      <c r="Z19" s="57"/>
      <c r="AA19" s="312" t="s">
        <v>546</v>
      </c>
      <c r="AB19" s="325" t="s">
        <v>19</v>
      </c>
      <c r="AC19" s="325">
        <v>0</v>
      </c>
      <c r="AD19" s="325" t="s">
        <v>252</v>
      </c>
      <c r="AE19" s="302">
        <v>1000000</v>
      </c>
      <c r="AF19" s="326">
        <v>-9999999</v>
      </c>
      <c r="AG19" s="302" t="s">
        <v>252</v>
      </c>
      <c r="AH19" s="325" t="s">
        <v>252</v>
      </c>
      <c r="AI19" s="325" t="s">
        <v>252</v>
      </c>
      <c r="AJ19" s="325" t="s">
        <v>252</v>
      </c>
      <c r="AK19" s="304" t="s">
        <v>545</v>
      </c>
      <c r="AL19" s="302">
        <v>9999999</v>
      </c>
      <c r="AM19" s="305">
        <v>-1000000</v>
      </c>
      <c r="AN19" s="306">
        <v>0</v>
      </c>
    </row>
    <row r="20" spans="1:40" s="2" customFormat="1" ht="76.5" x14ac:dyDescent="0.2">
      <c r="A20" s="313" t="s">
        <v>765</v>
      </c>
      <c r="B20" s="217" t="str">
        <f t="shared" si="0"/>
        <v>Indicatore 93 - CRSYS_TUS</v>
      </c>
      <c r="C20" s="218">
        <f>1+C19</f>
        <v>93</v>
      </c>
      <c r="D20" s="47" t="s">
        <v>562</v>
      </c>
      <c r="E20" s="79" t="s">
        <v>65</v>
      </c>
      <c r="F20" s="21" t="s">
        <v>96</v>
      </c>
      <c r="G20" s="276" t="s">
        <v>26</v>
      </c>
      <c r="H20" s="59" t="s">
        <v>742</v>
      </c>
      <c r="I20" s="54" t="s">
        <v>539</v>
      </c>
      <c r="J20" s="26" t="s">
        <v>540</v>
      </c>
      <c r="K20" s="204" t="s">
        <v>529</v>
      </c>
      <c r="L20" s="47" t="s">
        <v>106</v>
      </c>
      <c r="M20" s="82" t="s">
        <v>542</v>
      </c>
      <c r="N20" s="103" t="s">
        <v>563</v>
      </c>
      <c r="O20" s="221" t="s">
        <v>564</v>
      </c>
      <c r="P20" s="221"/>
      <c r="Q20" s="6">
        <v>2</v>
      </c>
      <c r="R20" s="6"/>
      <c r="S20" s="6"/>
      <c r="T20" s="6"/>
      <c r="U20" s="6"/>
      <c r="V20" s="6"/>
      <c r="W20" s="6"/>
      <c r="X20" s="6"/>
      <c r="Y20" s="36" t="s">
        <v>10</v>
      </c>
      <c r="Z20" s="57"/>
      <c r="AA20" s="312" t="s">
        <v>546</v>
      </c>
      <c r="AB20" s="325" t="s">
        <v>19</v>
      </c>
      <c r="AC20" s="325">
        <v>0</v>
      </c>
      <c r="AD20" s="325" t="s">
        <v>252</v>
      </c>
      <c r="AE20" s="302">
        <v>1000000</v>
      </c>
      <c r="AF20" s="326">
        <v>-9999999</v>
      </c>
      <c r="AG20" s="302" t="s">
        <v>252</v>
      </c>
      <c r="AH20" s="325" t="s">
        <v>252</v>
      </c>
      <c r="AI20" s="325" t="s">
        <v>252</v>
      </c>
      <c r="AJ20" s="325" t="s">
        <v>252</v>
      </c>
      <c r="AK20" s="304" t="s">
        <v>545</v>
      </c>
      <c r="AL20" s="302">
        <v>9999999</v>
      </c>
      <c r="AM20" s="305">
        <v>-1000000</v>
      </c>
      <c r="AN20" s="306">
        <v>0</v>
      </c>
    </row>
    <row r="21" spans="1:40" s="2" customFormat="1" ht="51" x14ac:dyDescent="0.2">
      <c r="A21" s="313" t="s">
        <v>765</v>
      </c>
      <c r="B21" s="217" t="str">
        <f t="shared" si="0"/>
        <v>Indicatore 94 - CRSYS_UCFBT</v>
      </c>
      <c r="C21" s="218">
        <f>1+C20</f>
        <v>94</v>
      </c>
      <c r="D21" s="47" t="s">
        <v>565</v>
      </c>
      <c r="E21" s="79" t="s">
        <v>65</v>
      </c>
      <c r="F21" s="21" t="s">
        <v>96</v>
      </c>
      <c r="G21" s="276" t="s">
        <v>554</v>
      </c>
      <c r="H21" s="59" t="s">
        <v>743</v>
      </c>
      <c r="I21" s="54" t="s">
        <v>566</v>
      </c>
      <c r="J21" s="26" t="s">
        <v>556</v>
      </c>
      <c r="K21" s="204" t="s">
        <v>529</v>
      </c>
      <c r="L21" s="47" t="s">
        <v>106</v>
      </c>
      <c r="M21" s="82" t="s">
        <v>542</v>
      </c>
      <c r="N21" s="103" t="s">
        <v>567</v>
      </c>
      <c r="O21" s="221" t="s">
        <v>568</v>
      </c>
      <c r="P21" s="221"/>
      <c r="Q21" s="6">
        <v>2</v>
      </c>
      <c r="R21" s="6"/>
      <c r="S21" s="6"/>
      <c r="T21" s="6"/>
      <c r="U21" s="6"/>
      <c r="V21" s="6"/>
      <c r="W21" s="6"/>
      <c r="X21" s="6"/>
      <c r="Y21" s="36" t="s">
        <v>10</v>
      </c>
      <c r="Z21" s="315"/>
      <c r="AA21" s="312" t="s">
        <v>546</v>
      </c>
      <c r="AB21" s="325" t="s">
        <v>19</v>
      </c>
      <c r="AC21" s="325">
        <v>0</v>
      </c>
      <c r="AD21" s="325" t="s">
        <v>252</v>
      </c>
      <c r="AE21" s="302">
        <v>1000000</v>
      </c>
      <c r="AF21" s="326">
        <v>-9999999</v>
      </c>
      <c r="AG21" s="302" t="s">
        <v>252</v>
      </c>
      <c r="AH21" s="325" t="s">
        <v>252</v>
      </c>
      <c r="AI21" s="325" t="s">
        <v>252</v>
      </c>
      <c r="AJ21" s="325" t="s">
        <v>252</v>
      </c>
      <c r="AK21" s="304" t="s">
        <v>545</v>
      </c>
      <c r="AL21" s="302">
        <v>9999999</v>
      </c>
      <c r="AM21" s="305">
        <v>-1000000</v>
      </c>
      <c r="AN21" s="306">
        <v>0</v>
      </c>
    </row>
    <row r="22" spans="1:40" s="329" customFormat="1" ht="140.25" x14ac:dyDescent="0.2">
      <c r="A22" s="308" t="s">
        <v>361</v>
      </c>
      <c r="B22" s="217" t="str">
        <f t="shared" si="0"/>
        <v>Indicatore 150 - SCONF_NON_AUTOR_1G</v>
      </c>
      <c r="C22" s="218">
        <v>150</v>
      </c>
      <c r="D22" s="47" t="s">
        <v>658</v>
      </c>
      <c r="E22" s="79" t="s">
        <v>65</v>
      </c>
      <c r="F22" s="21" t="s">
        <v>39</v>
      </c>
      <c r="G22" s="219" t="s">
        <v>103</v>
      </c>
      <c r="H22" s="59" t="s">
        <v>458</v>
      </c>
      <c r="I22" s="54"/>
      <c r="J22" s="26"/>
      <c r="K22" s="204" t="s">
        <v>50</v>
      </c>
      <c r="L22" s="47" t="s">
        <v>329</v>
      </c>
      <c r="M22" s="206" t="s">
        <v>669</v>
      </c>
      <c r="N22" s="101" t="s">
        <v>457</v>
      </c>
      <c r="O22" s="397" t="s">
        <v>456</v>
      </c>
      <c r="P22" s="416" t="s">
        <v>530</v>
      </c>
      <c r="Q22" s="6">
        <v>1</v>
      </c>
      <c r="R22" s="6"/>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659</v>
      </c>
      <c r="E23" s="79" t="s">
        <v>65</v>
      </c>
      <c r="F23" s="21" t="s">
        <v>39</v>
      </c>
      <c r="G23" s="219" t="s">
        <v>103</v>
      </c>
      <c r="H23" s="59" t="s">
        <v>459</v>
      </c>
      <c r="I23" s="54"/>
      <c r="J23" s="26"/>
      <c r="K23" s="204" t="s">
        <v>50</v>
      </c>
      <c r="L23" s="47" t="s">
        <v>329</v>
      </c>
      <c r="M23" s="402" t="s">
        <v>668</v>
      </c>
      <c r="N23" s="101" t="s">
        <v>455</v>
      </c>
      <c r="O23" s="403" t="s">
        <v>518</v>
      </c>
      <c r="P23" s="417" t="s">
        <v>530</v>
      </c>
      <c r="Q23" s="6">
        <v>1</v>
      </c>
      <c r="R23" s="6"/>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569</v>
      </c>
      <c r="B24" s="217" t="str">
        <f>CONCATENATE("Indicatore ",C24," - ",D24)</f>
        <v>Indicatore 162 - NPAF_ANT_ACC_60G_L1M</v>
      </c>
      <c r="C24" s="218">
        <v>162</v>
      </c>
      <c r="D24" s="47" t="s">
        <v>570</v>
      </c>
      <c r="E24" s="79" t="s">
        <v>65</v>
      </c>
      <c r="F24" s="21" t="s">
        <v>548</v>
      </c>
      <c r="G24" s="219" t="s">
        <v>103</v>
      </c>
      <c r="H24" s="59" t="s">
        <v>681</v>
      </c>
      <c r="I24" s="54" t="s">
        <v>572</v>
      </c>
      <c r="J24" s="26" t="s">
        <v>573</v>
      </c>
      <c r="K24" s="275" t="s">
        <v>529</v>
      </c>
      <c r="L24" s="47" t="s">
        <v>106</v>
      </c>
      <c r="M24" s="37" t="s">
        <v>569</v>
      </c>
      <c r="N24" s="37" t="s">
        <v>744</v>
      </c>
      <c r="O24" s="314" t="s">
        <v>574</v>
      </c>
      <c r="P24" s="396" t="s">
        <v>883</v>
      </c>
      <c r="Q24" s="6">
        <v>2</v>
      </c>
      <c r="R24" s="6"/>
      <c r="S24" s="6"/>
      <c r="T24" s="6"/>
      <c r="U24" s="6"/>
      <c r="V24" s="6"/>
      <c r="W24" s="6"/>
      <c r="X24" s="6"/>
      <c r="Y24" s="36" t="s">
        <v>10</v>
      </c>
      <c r="Z24" s="315"/>
      <c r="AA24" s="302" t="s">
        <v>575</v>
      </c>
      <c r="AB24" s="291" t="s">
        <v>19</v>
      </c>
      <c r="AC24" s="291" t="s">
        <v>19</v>
      </c>
      <c r="AD24" s="291" t="s">
        <v>19</v>
      </c>
      <c r="AE24" s="302">
        <v>1000000</v>
      </c>
      <c r="AF24" s="293">
        <v>0</v>
      </c>
      <c r="AG24" s="302">
        <v>1000000</v>
      </c>
      <c r="AH24" s="291" t="s">
        <v>19</v>
      </c>
      <c r="AI24" s="291" t="s">
        <v>19</v>
      </c>
      <c r="AJ24" s="291" t="s">
        <v>19</v>
      </c>
      <c r="AK24" s="57" t="s">
        <v>545</v>
      </c>
      <c r="AL24" s="302" t="s">
        <v>545</v>
      </c>
      <c r="AM24" s="57">
        <v>9999999</v>
      </c>
      <c r="AN24" s="293">
        <v>0</v>
      </c>
    </row>
    <row r="25" spans="1:40" s="2" customFormat="1" ht="25.5" x14ac:dyDescent="0.2">
      <c r="A25" s="330" t="s">
        <v>569</v>
      </c>
      <c r="B25" s="217" t="str">
        <f t="shared" si="0"/>
        <v xml:space="preserve">Indicatore 163 - NPAF_MAX_GG_L1M </v>
      </c>
      <c r="C25" s="218">
        <f t="shared" ref="C25:C33" si="1">+C24+1</f>
        <v>163</v>
      </c>
      <c r="D25" s="47" t="s">
        <v>576</v>
      </c>
      <c r="E25" s="79" t="s">
        <v>65</v>
      </c>
      <c r="F25" s="21" t="s">
        <v>548</v>
      </c>
      <c r="G25" s="276" t="s">
        <v>687</v>
      </c>
      <c r="H25" s="59" t="s">
        <v>682</v>
      </c>
      <c r="I25" s="54" t="s">
        <v>577</v>
      </c>
      <c r="J25" s="26" t="s">
        <v>28</v>
      </c>
      <c r="K25" s="204" t="s">
        <v>578</v>
      </c>
      <c r="L25" s="47" t="s">
        <v>106</v>
      </c>
      <c r="M25" s="37" t="s">
        <v>569</v>
      </c>
      <c r="N25" s="309" t="s">
        <v>745</v>
      </c>
      <c r="O25" s="252" t="s">
        <v>579</v>
      </c>
      <c r="P25" s="393" t="s">
        <v>862</v>
      </c>
      <c r="Q25" s="6">
        <v>1</v>
      </c>
      <c r="R25" s="6"/>
      <c r="S25" s="6"/>
      <c r="T25" s="6"/>
      <c r="U25" s="6"/>
      <c r="V25" s="6"/>
      <c r="W25" s="6"/>
      <c r="X25" s="6"/>
      <c r="Y25" s="36" t="s">
        <v>4</v>
      </c>
      <c r="Z25" s="57" t="s">
        <v>580</v>
      </c>
      <c r="AA25" s="302" t="s">
        <v>575</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581</v>
      </c>
      <c r="B26" s="217" t="str">
        <f t="shared" si="0"/>
        <v>Indicatore 164 - ANTEXP_SCAD_ACC_30G_L1M</v>
      </c>
      <c r="C26" s="218">
        <f t="shared" si="1"/>
        <v>164</v>
      </c>
      <c r="D26" s="47" t="s">
        <v>582</v>
      </c>
      <c r="E26" s="79" t="s">
        <v>65</v>
      </c>
      <c r="F26" s="21" t="s">
        <v>661</v>
      </c>
      <c r="G26" s="276" t="s">
        <v>583</v>
      </c>
      <c r="H26" s="59" t="s">
        <v>677</v>
      </c>
      <c r="I26" s="54" t="s">
        <v>584</v>
      </c>
      <c r="J26" s="26" t="s">
        <v>573</v>
      </c>
      <c r="K26" s="204" t="s">
        <v>529</v>
      </c>
      <c r="L26" s="47" t="s">
        <v>106</v>
      </c>
      <c r="M26" s="37" t="s">
        <v>581</v>
      </c>
      <c r="N26" s="309" t="s">
        <v>746</v>
      </c>
      <c r="O26" s="221" t="s">
        <v>585</v>
      </c>
      <c r="P26" s="392" t="s">
        <v>884</v>
      </c>
      <c r="Q26" s="6">
        <v>2</v>
      </c>
      <c r="R26" s="6"/>
      <c r="S26" s="6"/>
      <c r="T26" s="6"/>
      <c r="U26" s="6"/>
      <c r="V26" s="6"/>
      <c r="W26" s="6"/>
      <c r="X26" s="6"/>
      <c r="Y26" s="36" t="s">
        <v>10</v>
      </c>
      <c r="Z26" s="315"/>
      <c r="AA26" s="302" t="s">
        <v>586</v>
      </c>
      <c r="AB26" s="291" t="s">
        <v>19</v>
      </c>
      <c r="AC26" s="291" t="s">
        <v>19</v>
      </c>
      <c r="AD26" s="291" t="s">
        <v>19</v>
      </c>
      <c r="AE26" s="302">
        <v>1000000</v>
      </c>
      <c r="AF26" s="293">
        <v>0</v>
      </c>
      <c r="AG26" s="302">
        <v>1000000</v>
      </c>
      <c r="AH26" s="291" t="s">
        <v>19</v>
      </c>
      <c r="AI26" s="291" t="s">
        <v>19</v>
      </c>
      <c r="AJ26" s="291" t="s">
        <v>19</v>
      </c>
      <c r="AK26" s="57" t="s">
        <v>545</v>
      </c>
      <c r="AL26" s="302" t="s">
        <v>545</v>
      </c>
      <c r="AM26" s="57">
        <v>9999999</v>
      </c>
      <c r="AN26" s="293">
        <v>0</v>
      </c>
    </row>
    <row r="27" spans="1:40" s="2" customFormat="1" ht="25.5" x14ac:dyDescent="0.2">
      <c r="A27" s="330" t="s">
        <v>581</v>
      </c>
      <c r="B27" s="217" t="str">
        <f t="shared" si="0"/>
        <v>Indicatore 165 - ANTEXP_MAX_GG_L1M</v>
      </c>
      <c r="C27" s="218">
        <f t="shared" si="1"/>
        <v>165</v>
      </c>
      <c r="D27" s="47" t="s">
        <v>587</v>
      </c>
      <c r="E27" s="79" t="s">
        <v>65</v>
      </c>
      <c r="F27" s="21" t="s">
        <v>661</v>
      </c>
      <c r="G27" s="276" t="s">
        <v>588</v>
      </c>
      <c r="H27" s="59" t="s">
        <v>678</v>
      </c>
      <c r="I27" s="54" t="s">
        <v>589</v>
      </c>
      <c r="J27" s="26" t="s">
        <v>28</v>
      </c>
      <c r="K27" s="204" t="s">
        <v>578</v>
      </c>
      <c r="L27" s="47" t="s">
        <v>106</v>
      </c>
      <c r="M27" s="37" t="s">
        <v>581</v>
      </c>
      <c r="N27" s="309" t="s">
        <v>747</v>
      </c>
      <c r="O27" s="252" t="s">
        <v>590</v>
      </c>
      <c r="P27" s="393" t="s">
        <v>865</v>
      </c>
      <c r="Q27" s="6">
        <v>1</v>
      </c>
      <c r="R27" s="6"/>
      <c r="S27" s="6"/>
      <c r="T27" s="6"/>
      <c r="U27" s="6"/>
      <c r="V27" s="6"/>
      <c r="W27" s="6"/>
      <c r="X27" s="6"/>
      <c r="Y27" s="36" t="s">
        <v>4</v>
      </c>
      <c r="Z27" s="57" t="s">
        <v>580</v>
      </c>
      <c r="AA27" s="302" t="s">
        <v>586</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581</v>
      </c>
      <c r="B28" s="217" t="str">
        <f t="shared" si="0"/>
        <v>Indicatore 166 - FINIMP_SCAD_ACC_30G_L1M</v>
      </c>
      <c r="C28" s="218">
        <f t="shared" si="1"/>
        <v>166</v>
      </c>
      <c r="D28" s="47" t="s">
        <v>591</v>
      </c>
      <c r="E28" s="79" t="s">
        <v>65</v>
      </c>
      <c r="F28" s="21" t="s">
        <v>662</v>
      </c>
      <c r="G28" s="276" t="s">
        <v>592</v>
      </c>
      <c r="H28" s="59" t="s">
        <v>679</v>
      </c>
      <c r="I28" s="54" t="s">
        <v>584</v>
      </c>
      <c r="J28" s="26" t="s">
        <v>573</v>
      </c>
      <c r="K28" s="204" t="s">
        <v>529</v>
      </c>
      <c r="L28" s="47" t="s">
        <v>106</v>
      </c>
      <c r="M28" s="37" t="s">
        <v>581</v>
      </c>
      <c r="N28" s="309" t="s">
        <v>748</v>
      </c>
      <c r="O28" s="221" t="s">
        <v>593</v>
      </c>
      <c r="P28" s="392" t="s">
        <v>885</v>
      </c>
      <c r="Q28" s="6">
        <v>2</v>
      </c>
      <c r="R28" s="6"/>
      <c r="S28" s="6"/>
      <c r="T28" s="6"/>
      <c r="U28" s="6"/>
      <c r="V28" s="6"/>
      <c r="W28" s="6"/>
      <c r="X28" s="6"/>
      <c r="Y28" s="36" t="s">
        <v>10</v>
      </c>
      <c r="Z28" s="315"/>
      <c r="AA28" s="302" t="s">
        <v>586</v>
      </c>
      <c r="AB28" s="291" t="s">
        <v>19</v>
      </c>
      <c r="AC28" s="291" t="s">
        <v>19</v>
      </c>
      <c r="AD28" s="291" t="s">
        <v>19</v>
      </c>
      <c r="AE28" s="302">
        <v>1000000</v>
      </c>
      <c r="AF28" s="293">
        <v>0</v>
      </c>
      <c r="AG28" s="302">
        <v>1000000</v>
      </c>
      <c r="AH28" s="291" t="s">
        <v>19</v>
      </c>
      <c r="AI28" s="291" t="s">
        <v>19</v>
      </c>
      <c r="AJ28" s="291" t="s">
        <v>19</v>
      </c>
      <c r="AK28" s="57" t="s">
        <v>545</v>
      </c>
      <c r="AL28" s="302" t="s">
        <v>545</v>
      </c>
      <c r="AM28" s="57">
        <v>9999999</v>
      </c>
      <c r="AN28" s="293">
        <v>0</v>
      </c>
    </row>
    <row r="29" spans="1:40" s="2" customFormat="1" ht="25.5" x14ac:dyDescent="0.2">
      <c r="A29" s="330" t="s">
        <v>581</v>
      </c>
      <c r="B29" s="217" t="str">
        <f t="shared" si="0"/>
        <v>Indicatore 167 - FINIMP_MAX_GG_L1M</v>
      </c>
      <c r="C29" s="218">
        <f t="shared" si="1"/>
        <v>167</v>
      </c>
      <c r="D29" s="47" t="s">
        <v>594</v>
      </c>
      <c r="E29" s="79" t="s">
        <v>65</v>
      </c>
      <c r="F29" s="21" t="s">
        <v>662</v>
      </c>
      <c r="G29" s="276" t="s">
        <v>595</v>
      </c>
      <c r="H29" s="59" t="s">
        <v>680</v>
      </c>
      <c r="I29" s="54" t="s">
        <v>589</v>
      </c>
      <c r="J29" s="26" t="s">
        <v>28</v>
      </c>
      <c r="K29" s="204" t="s">
        <v>578</v>
      </c>
      <c r="L29" s="47" t="s">
        <v>106</v>
      </c>
      <c r="M29" s="37" t="s">
        <v>581</v>
      </c>
      <c r="N29" s="309" t="s">
        <v>749</v>
      </c>
      <c r="O29" s="252" t="s">
        <v>596</v>
      </c>
      <c r="P29" s="393" t="s">
        <v>864</v>
      </c>
      <c r="Q29" s="6">
        <v>1</v>
      </c>
      <c r="R29" s="6"/>
      <c r="S29" s="6"/>
      <c r="T29" s="6"/>
      <c r="U29" s="6"/>
      <c r="V29" s="6"/>
      <c r="W29" s="6"/>
      <c r="X29" s="6"/>
      <c r="Y29" s="36" t="s">
        <v>4</v>
      </c>
      <c r="Z29" s="57" t="s">
        <v>580</v>
      </c>
      <c r="AA29" s="302" t="s">
        <v>586</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597</v>
      </c>
      <c r="E30" s="79" t="s">
        <v>65</v>
      </c>
      <c r="F30" s="21" t="s">
        <v>537</v>
      </c>
      <c r="G30" s="219" t="s">
        <v>103</v>
      </c>
      <c r="H30" s="59" t="s">
        <v>683</v>
      </c>
      <c r="I30" s="54" t="s">
        <v>598</v>
      </c>
      <c r="J30" s="26" t="s">
        <v>599</v>
      </c>
      <c r="K30" s="275" t="s">
        <v>529</v>
      </c>
      <c r="L30" s="47" t="s">
        <v>106</v>
      </c>
      <c r="M30" s="37" t="s">
        <v>362</v>
      </c>
      <c r="N30" s="309" t="s">
        <v>750</v>
      </c>
      <c r="O30" s="221" t="s">
        <v>363</v>
      </c>
      <c r="P30" s="392" t="s">
        <v>863</v>
      </c>
      <c r="Q30" s="6">
        <v>2</v>
      </c>
      <c r="R30" s="6"/>
      <c r="S30" s="6"/>
      <c r="T30" s="6"/>
      <c r="U30" s="6"/>
      <c r="V30" s="6"/>
      <c r="W30" s="6"/>
      <c r="X30" s="6"/>
      <c r="Y30" s="36" t="s">
        <v>4</v>
      </c>
      <c r="Z30" s="401"/>
      <c r="AA30" s="331" t="s">
        <v>600</v>
      </c>
      <c r="AB30" s="296" t="s">
        <v>19</v>
      </c>
      <c r="AC30" s="296" t="s">
        <v>19</v>
      </c>
      <c r="AD30" s="296" t="s">
        <v>19</v>
      </c>
      <c r="AE30" s="302">
        <v>1000000</v>
      </c>
      <c r="AF30" s="78">
        <v>0</v>
      </c>
      <c r="AG30" s="302">
        <v>1000000</v>
      </c>
      <c r="AH30" s="296" t="s">
        <v>19</v>
      </c>
      <c r="AI30" s="296" t="s">
        <v>19</v>
      </c>
      <c r="AJ30" s="296" t="s">
        <v>19</v>
      </c>
      <c r="AK30" s="78" t="s">
        <v>545</v>
      </c>
      <c r="AL30" s="57">
        <v>9999999</v>
      </c>
      <c r="AM30" s="57">
        <v>9999999</v>
      </c>
      <c r="AN30" s="293">
        <v>0</v>
      </c>
    </row>
    <row r="31" spans="1:40" s="2" customFormat="1" ht="25.5" x14ac:dyDescent="0.2">
      <c r="A31" s="330" t="s">
        <v>601</v>
      </c>
      <c r="B31" s="217" t="str">
        <f t="shared" si="0"/>
        <v xml:space="preserve">Indicatore 169 - FACT_ANT_ACC_30G_L1M </v>
      </c>
      <c r="C31" s="218">
        <f t="shared" si="1"/>
        <v>169</v>
      </c>
      <c r="D31" s="47" t="s">
        <v>602</v>
      </c>
      <c r="E31" s="79" t="s">
        <v>65</v>
      </c>
      <c r="F31" s="21" t="s">
        <v>24</v>
      </c>
      <c r="G31" s="276" t="s">
        <v>688</v>
      </c>
      <c r="H31" s="59" t="s">
        <v>684</v>
      </c>
      <c r="I31" s="54" t="s">
        <v>685</v>
      </c>
      <c r="J31" s="26" t="s">
        <v>573</v>
      </c>
      <c r="K31" s="275" t="s">
        <v>529</v>
      </c>
      <c r="L31" s="47" t="s">
        <v>106</v>
      </c>
      <c r="M31" s="37" t="s">
        <v>601</v>
      </c>
      <c r="N31" s="309" t="s">
        <v>751</v>
      </c>
      <c r="O31" s="221" t="s">
        <v>603</v>
      </c>
      <c r="P31" s="392"/>
      <c r="Q31" s="6">
        <v>2</v>
      </c>
      <c r="R31" s="6"/>
      <c r="S31" s="6"/>
      <c r="T31" s="6"/>
      <c r="U31" s="6"/>
      <c r="V31" s="6"/>
      <c r="W31" s="6"/>
      <c r="X31" s="6"/>
      <c r="Y31" s="36" t="s">
        <v>10</v>
      </c>
      <c r="Z31" s="54"/>
      <c r="AA31" s="302" t="s">
        <v>604</v>
      </c>
      <c r="AB31" s="291" t="s">
        <v>19</v>
      </c>
      <c r="AC31" s="291" t="s">
        <v>19</v>
      </c>
      <c r="AD31" s="291" t="s">
        <v>19</v>
      </c>
      <c r="AE31" s="302">
        <v>1000000</v>
      </c>
      <c r="AF31" s="293">
        <v>0</v>
      </c>
      <c r="AG31" s="302">
        <v>1000000</v>
      </c>
      <c r="AH31" s="291" t="s">
        <v>19</v>
      </c>
      <c r="AI31" s="291" t="s">
        <v>19</v>
      </c>
      <c r="AJ31" s="291" t="s">
        <v>19</v>
      </c>
      <c r="AK31" s="57" t="s">
        <v>545</v>
      </c>
      <c r="AL31" s="302" t="s">
        <v>545</v>
      </c>
      <c r="AM31" s="57">
        <v>9999999</v>
      </c>
      <c r="AN31" s="293">
        <v>0</v>
      </c>
    </row>
    <row r="32" spans="1:40" s="2" customFormat="1" ht="25.5" x14ac:dyDescent="0.2">
      <c r="A32" s="330" t="s">
        <v>601</v>
      </c>
      <c r="B32" s="217" t="str">
        <f t="shared" si="0"/>
        <v>Indicatore 170 - FACT_MAX_GG_L1M</v>
      </c>
      <c r="C32" s="218">
        <f t="shared" si="1"/>
        <v>170</v>
      </c>
      <c r="D32" s="47" t="s">
        <v>605</v>
      </c>
      <c r="E32" s="79" t="s">
        <v>65</v>
      </c>
      <c r="F32" s="21" t="s">
        <v>24</v>
      </c>
      <c r="G32" s="276" t="s">
        <v>688</v>
      </c>
      <c r="H32" s="59" t="s">
        <v>682</v>
      </c>
      <c r="I32" s="54" t="s">
        <v>686</v>
      </c>
      <c r="J32" s="26" t="s">
        <v>28</v>
      </c>
      <c r="K32" s="204" t="s">
        <v>578</v>
      </c>
      <c r="L32" s="47" t="s">
        <v>106</v>
      </c>
      <c r="M32" s="79" t="s">
        <v>601</v>
      </c>
      <c r="N32" s="309" t="s">
        <v>745</v>
      </c>
      <c r="O32" s="252" t="s">
        <v>606</v>
      </c>
      <c r="P32" s="393"/>
      <c r="Q32" s="6">
        <v>1</v>
      </c>
      <c r="R32" s="6"/>
      <c r="S32" s="6"/>
      <c r="T32" s="6"/>
      <c r="U32" s="6"/>
      <c r="V32" s="6"/>
      <c r="W32" s="6"/>
      <c r="X32" s="6"/>
      <c r="Y32" s="36" t="s">
        <v>4</v>
      </c>
      <c r="Z32" s="54" t="s">
        <v>580</v>
      </c>
      <c r="AA32" s="302" t="s">
        <v>604</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607</v>
      </c>
      <c r="B33" s="217" t="str">
        <f t="shared" si="0"/>
        <v>Indicatore 171 - PREAM_UTIL_ACC_L1M</v>
      </c>
      <c r="C33" s="218">
        <f t="shared" si="1"/>
        <v>171</v>
      </c>
      <c r="D33" s="47" t="s">
        <v>608</v>
      </c>
      <c r="E33" s="79" t="s">
        <v>65</v>
      </c>
      <c r="F33" s="21" t="s">
        <v>571</v>
      </c>
      <c r="G33" s="219" t="s">
        <v>103</v>
      </c>
      <c r="H33" s="59" t="s">
        <v>609</v>
      </c>
      <c r="I33" s="54" t="s">
        <v>610</v>
      </c>
      <c r="J33" s="26" t="s">
        <v>611</v>
      </c>
      <c r="K33" s="275" t="s">
        <v>529</v>
      </c>
      <c r="L33" s="47" t="s">
        <v>106</v>
      </c>
      <c r="M33" s="79" t="s">
        <v>612</v>
      </c>
      <c r="N33" s="309" t="s">
        <v>613</v>
      </c>
      <c r="O33" s="221" t="s">
        <v>614</v>
      </c>
      <c r="P33" s="392" t="s">
        <v>866</v>
      </c>
      <c r="Q33" s="6">
        <v>2</v>
      </c>
      <c r="R33" s="6"/>
      <c r="S33" s="6"/>
      <c r="T33" s="6"/>
      <c r="U33" s="6"/>
      <c r="V33" s="6"/>
      <c r="W33" s="6"/>
      <c r="X33" s="6"/>
      <c r="Y33" s="36" t="s">
        <v>10</v>
      </c>
      <c r="Z33" s="54"/>
      <c r="AA33" s="302" t="s">
        <v>615</v>
      </c>
      <c r="AB33" s="291" t="s">
        <v>19</v>
      </c>
      <c r="AC33" s="291" t="s">
        <v>19</v>
      </c>
      <c r="AD33" s="291" t="s">
        <v>19</v>
      </c>
      <c r="AE33" s="302">
        <v>1000000</v>
      </c>
      <c r="AF33" s="293">
        <v>0</v>
      </c>
      <c r="AG33" s="302">
        <v>1000000</v>
      </c>
      <c r="AH33" s="291" t="s">
        <v>19</v>
      </c>
      <c r="AI33" s="291" t="s">
        <v>19</v>
      </c>
      <c r="AJ33" s="291" t="s">
        <v>19</v>
      </c>
      <c r="AK33" s="57" t="s">
        <v>545</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P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B7" sqref="B7"/>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27" t="s">
        <v>12</v>
      </c>
      <c r="Z1" s="428"/>
      <c r="AA1" s="428"/>
      <c r="AB1" s="429"/>
      <c r="AC1" s="427" t="s">
        <v>13</v>
      </c>
      <c r="AD1" s="428"/>
      <c r="AE1" s="428"/>
      <c r="AF1" s="429"/>
      <c r="AG1" s="430" t="s">
        <v>14</v>
      </c>
      <c r="AH1" s="431"/>
      <c r="AI1" s="431"/>
      <c r="AJ1" s="431"/>
      <c r="AK1" s="430" t="s">
        <v>68</v>
      </c>
      <c r="AL1" s="431"/>
      <c r="AM1" s="431"/>
      <c r="AN1" s="431"/>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9" t="s">
        <v>840</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730</v>
      </c>
      <c r="G3" s="365" t="s">
        <v>103</v>
      </c>
      <c r="H3" s="364" t="s">
        <v>714</v>
      </c>
      <c r="I3" s="366"/>
      <c r="J3" s="366"/>
      <c r="K3" s="367" t="s">
        <v>260</v>
      </c>
      <c r="L3" s="368" t="s">
        <v>468</v>
      </c>
      <c r="M3" s="369" t="s">
        <v>259</v>
      </c>
      <c r="N3" s="370" t="s">
        <v>525</v>
      </c>
      <c r="O3" s="398" t="s">
        <v>528</v>
      </c>
      <c r="P3" s="398"/>
      <c r="Q3" s="7">
        <v>1</v>
      </c>
      <c r="R3" s="7"/>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715</v>
      </c>
      <c r="E4" s="364" t="s">
        <v>65</v>
      </c>
      <c r="F4" s="363" t="s">
        <v>731</v>
      </c>
      <c r="G4" s="365" t="s">
        <v>103</v>
      </c>
      <c r="H4" s="364" t="s">
        <v>276</v>
      </c>
      <c r="I4" s="366"/>
      <c r="J4" s="366"/>
      <c r="K4" s="367" t="s">
        <v>50</v>
      </c>
      <c r="L4" s="368" t="s">
        <v>109</v>
      </c>
      <c r="M4" s="369" t="s">
        <v>263</v>
      </c>
      <c r="N4" s="370" t="s">
        <v>716</v>
      </c>
      <c r="O4" s="398" t="s">
        <v>717</v>
      </c>
      <c r="P4" s="398"/>
      <c r="Q4" s="7">
        <v>1</v>
      </c>
      <c r="R4" s="7"/>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731</v>
      </c>
      <c r="G5" s="365" t="s">
        <v>103</v>
      </c>
      <c r="H5" s="364" t="s">
        <v>277</v>
      </c>
      <c r="I5" s="366"/>
      <c r="J5" s="366"/>
      <c r="K5" s="367" t="s">
        <v>50</v>
      </c>
      <c r="L5" s="368" t="s">
        <v>109</v>
      </c>
      <c r="M5" s="369" t="s">
        <v>263</v>
      </c>
      <c r="N5" s="370" t="s">
        <v>718</v>
      </c>
      <c r="O5" s="398" t="s">
        <v>719</v>
      </c>
      <c r="P5" s="398"/>
      <c r="Q5" s="7">
        <v>1</v>
      </c>
      <c r="R5" s="7"/>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731</v>
      </c>
      <c r="G6" s="365" t="s">
        <v>103</v>
      </c>
      <c r="H6" s="364" t="s">
        <v>275</v>
      </c>
      <c r="I6" s="366"/>
      <c r="J6" s="366"/>
      <c r="K6" s="367" t="s">
        <v>50</v>
      </c>
      <c r="L6" s="368" t="s">
        <v>109</v>
      </c>
      <c r="M6" s="369" t="s">
        <v>263</v>
      </c>
      <c r="N6" s="370" t="s">
        <v>720</v>
      </c>
      <c r="O6" s="399" t="s">
        <v>721</v>
      </c>
      <c r="P6" s="399"/>
      <c r="Q6" s="7">
        <v>1</v>
      </c>
      <c r="R6" s="7"/>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756</v>
      </c>
      <c r="E7" s="364" t="s">
        <v>65</v>
      </c>
      <c r="F7" s="363" t="s">
        <v>731</v>
      </c>
      <c r="G7" s="365" t="s">
        <v>103</v>
      </c>
      <c r="H7" s="364" t="s">
        <v>755</v>
      </c>
      <c r="I7" s="366"/>
      <c r="J7" s="366"/>
      <c r="K7" s="367" t="s">
        <v>104</v>
      </c>
      <c r="L7" s="368" t="s">
        <v>109</v>
      </c>
      <c r="M7" s="369" t="s">
        <v>263</v>
      </c>
      <c r="N7" s="370" t="s">
        <v>757</v>
      </c>
      <c r="O7" s="398"/>
      <c r="P7" s="398"/>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722</v>
      </c>
      <c r="E8" s="364" t="s">
        <v>65</v>
      </c>
      <c r="F8" s="363" t="s">
        <v>732</v>
      </c>
      <c r="G8" s="365" t="s">
        <v>103</v>
      </c>
      <c r="H8" s="364" t="s">
        <v>723</v>
      </c>
      <c r="I8" s="366"/>
      <c r="J8" s="366"/>
      <c r="K8" s="367" t="s">
        <v>153</v>
      </c>
      <c r="L8" s="368" t="s">
        <v>109</v>
      </c>
      <c r="M8" s="369" t="s">
        <v>381</v>
      </c>
      <c r="N8" s="370" t="s">
        <v>369</v>
      </c>
      <c r="O8" s="398" t="s">
        <v>724</v>
      </c>
      <c r="P8" s="398"/>
      <c r="Q8" s="7">
        <v>1</v>
      </c>
      <c r="R8" s="7"/>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735</v>
      </c>
      <c r="E9" s="364" t="s">
        <v>65</v>
      </c>
      <c r="F9" s="363" t="s">
        <v>732</v>
      </c>
      <c r="G9" s="365" t="s">
        <v>103</v>
      </c>
      <c r="H9" s="364" t="s">
        <v>386</v>
      </c>
      <c r="I9" s="366"/>
      <c r="J9" s="366"/>
      <c r="K9" s="367" t="s">
        <v>153</v>
      </c>
      <c r="L9" s="368" t="s">
        <v>109</v>
      </c>
      <c r="M9" s="369" t="s">
        <v>381</v>
      </c>
      <c r="N9" s="370" t="s">
        <v>725</v>
      </c>
      <c r="O9" s="398" t="s">
        <v>726</v>
      </c>
      <c r="P9" s="398"/>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736</v>
      </c>
      <c r="E10" s="364" t="s">
        <v>65</v>
      </c>
      <c r="F10" s="363" t="s">
        <v>732</v>
      </c>
      <c r="G10" s="365" t="s">
        <v>103</v>
      </c>
      <c r="H10" s="364" t="s">
        <v>387</v>
      </c>
      <c r="I10" s="366"/>
      <c r="J10" s="366"/>
      <c r="K10" s="367" t="s">
        <v>104</v>
      </c>
      <c r="L10" s="368" t="s">
        <v>109</v>
      </c>
      <c r="M10" s="369" t="s">
        <v>381</v>
      </c>
      <c r="N10" s="370" t="s">
        <v>368</v>
      </c>
      <c r="O10" s="399" t="s">
        <v>390</v>
      </c>
      <c r="P10" s="399"/>
      <c r="Q10" s="7">
        <v>1</v>
      </c>
      <c r="R10" s="7"/>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737</v>
      </c>
      <c r="E11" s="364" t="s">
        <v>65</v>
      </c>
      <c r="F11" s="363" t="s">
        <v>732</v>
      </c>
      <c r="G11" s="365" t="s">
        <v>103</v>
      </c>
      <c r="H11" s="364" t="s">
        <v>727</v>
      </c>
      <c r="I11" s="366"/>
      <c r="J11" s="366"/>
      <c r="K11" s="367" t="s">
        <v>153</v>
      </c>
      <c r="L11" s="368" t="s">
        <v>109</v>
      </c>
      <c r="M11" s="369" t="s">
        <v>381</v>
      </c>
      <c r="N11" s="370" t="s">
        <v>369</v>
      </c>
      <c r="O11" s="398" t="s">
        <v>728</v>
      </c>
      <c r="P11" s="39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738</v>
      </c>
      <c r="E12" s="364" t="s">
        <v>65</v>
      </c>
      <c r="F12" s="363" t="s">
        <v>732</v>
      </c>
      <c r="G12" s="365" t="s">
        <v>103</v>
      </c>
      <c r="H12" s="364" t="s">
        <v>388</v>
      </c>
      <c r="I12" s="366"/>
      <c r="J12" s="366"/>
      <c r="K12" s="367" t="s">
        <v>153</v>
      </c>
      <c r="L12" s="368" t="s">
        <v>109</v>
      </c>
      <c r="M12" s="369" t="s">
        <v>381</v>
      </c>
      <c r="N12" s="370" t="s">
        <v>725</v>
      </c>
      <c r="O12" s="398" t="s">
        <v>729</v>
      </c>
      <c r="P12" s="398"/>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739</v>
      </c>
      <c r="E13" s="364" t="s">
        <v>65</v>
      </c>
      <c r="F13" s="363" t="s">
        <v>732</v>
      </c>
      <c r="G13" s="365" t="s">
        <v>103</v>
      </c>
      <c r="H13" s="364" t="s">
        <v>389</v>
      </c>
      <c r="I13" s="366"/>
      <c r="J13" s="366"/>
      <c r="K13" s="367" t="s">
        <v>104</v>
      </c>
      <c r="L13" s="368" t="s">
        <v>109</v>
      </c>
      <c r="M13" s="369" t="s">
        <v>381</v>
      </c>
      <c r="N13" s="370" t="s">
        <v>368</v>
      </c>
      <c r="O13" s="398" t="s">
        <v>391</v>
      </c>
      <c r="P13" s="39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733</v>
      </c>
      <c r="G14" s="365" t="s">
        <v>103</v>
      </c>
      <c r="H14" s="364" t="s">
        <v>273</v>
      </c>
      <c r="I14" s="366"/>
      <c r="J14" s="366"/>
      <c r="K14" s="367" t="s">
        <v>104</v>
      </c>
      <c r="L14" s="368" t="s">
        <v>109</v>
      </c>
      <c r="M14" s="369" t="s">
        <v>267</v>
      </c>
      <c r="N14" s="370" t="s">
        <v>366</v>
      </c>
      <c r="O14" s="398" t="s">
        <v>364</v>
      </c>
      <c r="P14" s="398"/>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733</v>
      </c>
      <c r="G15" s="365" t="s">
        <v>103</v>
      </c>
      <c r="H15" s="364" t="s">
        <v>274</v>
      </c>
      <c r="I15" s="366"/>
      <c r="J15" s="366"/>
      <c r="K15" s="367" t="s">
        <v>153</v>
      </c>
      <c r="L15" s="368" t="s">
        <v>109</v>
      </c>
      <c r="M15" s="369" t="s">
        <v>267</v>
      </c>
      <c r="N15" s="370" t="s">
        <v>367</v>
      </c>
      <c r="O15" s="398" t="s">
        <v>365</v>
      </c>
      <c r="P15" s="398"/>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734</v>
      </c>
      <c r="G16" s="365" t="s">
        <v>103</v>
      </c>
      <c r="H16" s="364" t="s">
        <v>377</v>
      </c>
      <c r="I16" s="366"/>
      <c r="J16" s="366"/>
      <c r="K16" s="367" t="s">
        <v>50</v>
      </c>
      <c r="L16" s="368" t="s">
        <v>114</v>
      </c>
      <c r="M16" s="369" t="s">
        <v>267</v>
      </c>
      <c r="N16" s="370" t="s">
        <v>375</v>
      </c>
      <c r="O16" s="398" t="s">
        <v>373</v>
      </c>
      <c r="P16" s="398"/>
      <c r="Q16" s="7">
        <v>1</v>
      </c>
      <c r="R16" s="7"/>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734</v>
      </c>
      <c r="G17" s="365" t="s">
        <v>103</v>
      </c>
      <c r="H17" s="364" t="s">
        <v>378</v>
      </c>
      <c r="I17" s="366"/>
      <c r="J17" s="366"/>
      <c r="K17" s="367" t="s">
        <v>104</v>
      </c>
      <c r="L17" s="368" t="s">
        <v>114</v>
      </c>
      <c r="M17" s="369" t="s">
        <v>267</v>
      </c>
      <c r="N17" s="370" t="s">
        <v>376</v>
      </c>
      <c r="O17" s="398" t="s">
        <v>374</v>
      </c>
      <c r="P17" s="398"/>
      <c r="Q17" s="7">
        <v>1</v>
      </c>
      <c r="R17" s="7"/>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759</v>
      </c>
      <c r="E18" s="364" t="s">
        <v>65</v>
      </c>
      <c r="F18" s="363" t="s">
        <v>732</v>
      </c>
      <c r="G18" s="365" t="s">
        <v>103</v>
      </c>
      <c r="H18" s="391" t="s">
        <v>763</v>
      </c>
      <c r="I18" s="366"/>
      <c r="J18" s="366"/>
      <c r="K18" s="367" t="s">
        <v>104</v>
      </c>
      <c r="L18" s="368" t="s">
        <v>109</v>
      </c>
      <c r="M18" s="369" t="s">
        <v>381</v>
      </c>
      <c r="N18" s="370" t="s">
        <v>368</v>
      </c>
      <c r="O18" s="364"/>
      <c r="P18" s="364"/>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760</v>
      </c>
      <c r="E19" s="364" t="s">
        <v>65</v>
      </c>
      <c r="F19" s="363" t="s">
        <v>732</v>
      </c>
      <c r="G19" s="365" t="s">
        <v>103</v>
      </c>
      <c r="H19" s="364" t="s">
        <v>764</v>
      </c>
      <c r="I19" s="366"/>
      <c r="J19" s="366"/>
      <c r="K19" s="367" t="s">
        <v>104</v>
      </c>
      <c r="L19" s="368" t="s">
        <v>109</v>
      </c>
      <c r="M19" s="369" t="s">
        <v>381</v>
      </c>
      <c r="N19" s="370" t="s">
        <v>368</v>
      </c>
      <c r="O19" s="364"/>
      <c r="P19" s="364"/>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19"/>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K10" activePane="bottomRight" state="frozen"/>
      <selection pane="topRight" activeCell="D1" sqref="D1"/>
      <selection pane="bottomLeft" activeCell="A3" sqref="A3"/>
      <selection pane="bottomRight" activeCell="P13" sqref="P13"/>
    </sheetView>
  </sheetViews>
  <sheetFormatPr defaultColWidth="8.625" defaultRowHeight="12.75" x14ac:dyDescent="0.2"/>
  <cols>
    <col min="1" max="1" width="18.125" style="18" bestFit="1"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7.625" style="4" bestFit="1"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26" t="s">
        <v>12</v>
      </c>
      <c r="AB1" s="426"/>
      <c r="AC1" s="426"/>
      <c r="AD1" s="426" t="s">
        <v>13</v>
      </c>
      <c r="AE1" s="426"/>
      <c r="AF1" s="426"/>
      <c r="AG1" s="426" t="s">
        <v>14</v>
      </c>
      <c r="AH1" s="426"/>
      <c r="AI1" s="426"/>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838</v>
      </c>
      <c r="Q2" s="71" t="s">
        <v>278</v>
      </c>
      <c r="R2" s="71" t="s">
        <v>9</v>
      </c>
      <c r="S2" s="71" t="s">
        <v>7</v>
      </c>
      <c r="T2" s="71" t="s">
        <v>713</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660</v>
      </c>
      <c r="G3" s="256"/>
      <c r="H3" s="103" t="s">
        <v>219</v>
      </c>
      <c r="I3" s="78" t="s">
        <v>239</v>
      </c>
      <c r="J3" s="78" t="s">
        <v>28</v>
      </c>
      <c r="K3" s="204" t="s">
        <v>529</v>
      </c>
      <c r="L3" s="47" t="s">
        <v>329</v>
      </c>
      <c r="M3" s="301" t="s">
        <v>663</v>
      </c>
      <c r="N3" s="102" t="s">
        <v>331</v>
      </c>
      <c r="O3" s="394" t="s">
        <v>342</v>
      </c>
      <c r="P3" s="415" t="s">
        <v>530</v>
      </c>
      <c r="Q3" s="6">
        <v>2</v>
      </c>
      <c r="R3" s="6"/>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660</v>
      </c>
      <c r="G4" s="256"/>
      <c r="H4" s="101" t="s">
        <v>220</v>
      </c>
      <c r="I4" s="81" t="s">
        <v>339</v>
      </c>
      <c r="J4" s="257" t="s">
        <v>28</v>
      </c>
      <c r="K4" s="204" t="s">
        <v>529</v>
      </c>
      <c r="L4" s="47" t="s">
        <v>329</v>
      </c>
      <c r="M4" s="301" t="s">
        <v>663</v>
      </c>
      <c r="N4" s="102" t="s">
        <v>344</v>
      </c>
      <c r="O4" s="394" t="s">
        <v>343</v>
      </c>
      <c r="P4" s="415" t="s">
        <v>530</v>
      </c>
      <c r="Q4" s="6">
        <v>3</v>
      </c>
      <c r="R4" s="6"/>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660</v>
      </c>
      <c r="G5" s="256"/>
      <c r="H5" s="101" t="s">
        <v>221</v>
      </c>
      <c r="I5" s="81" t="s">
        <v>240</v>
      </c>
      <c r="J5" s="257" t="s">
        <v>28</v>
      </c>
      <c r="K5" s="204" t="s">
        <v>529</v>
      </c>
      <c r="L5" s="47" t="s">
        <v>329</v>
      </c>
      <c r="M5" s="301" t="s">
        <v>663</v>
      </c>
      <c r="N5" s="102" t="s">
        <v>350</v>
      </c>
      <c r="O5" s="394" t="s">
        <v>347</v>
      </c>
      <c r="P5" s="415" t="s">
        <v>530</v>
      </c>
      <c r="Q5" s="6">
        <v>3</v>
      </c>
      <c r="R5" s="6"/>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660</v>
      </c>
      <c r="G6" s="256"/>
      <c r="H6" s="101" t="s">
        <v>222</v>
      </c>
      <c r="I6" s="81" t="s">
        <v>241</v>
      </c>
      <c r="J6" s="257" t="s">
        <v>28</v>
      </c>
      <c r="K6" s="204" t="s">
        <v>529</v>
      </c>
      <c r="L6" s="47" t="s">
        <v>329</v>
      </c>
      <c r="M6" s="301" t="s">
        <v>663</v>
      </c>
      <c r="N6" s="102" t="s">
        <v>352</v>
      </c>
      <c r="O6" s="394" t="s">
        <v>348</v>
      </c>
      <c r="P6" s="415" t="s">
        <v>530</v>
      </c>
      <c r="Q6" s="6">
        <v>3</v>
      </c>
      <c r="R6" s="6"/>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660</v>
      </c>
      <c r="G7" s="256"/>
      <c r="H7" s="258" t="s">
        <v>223</v>
      </c>
      <c r="I7" s="81" t="s">
        <v>242</v>
      </c>
      <c r="J7" s="259" t="s">
        <v>28</v>
      </c>
      <c r="K7" s="204" t="s">
        <v>529</v>
      </c>
      <c r="L7" s="47" t="s">
        <v>329</v>
      </c>
      <c r="M7" s="301" t="s">
        <v>663</v>
      </c>
      <c r="N7" s="102" t="s">
        <v>351</v>
      </c>
      <c r="O7" s="394" t="s">
        <v>349</v>
      </c>
      <c r="P7" s="415" t="s">
        <v>530</v>
      </c>
      <c r="Q7" s="6">
        <v>3</v>
      </c>
      <c r="R7" s="6"/>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660</v>
      </c>
      <c r="G8" s="256"/>
      <c r="H8" s="103" t="s">
        <v>224</v>
      </c>
      <c r="I8" s="78" t="s">
        <v>243</v>
      </c>
      <c r="J8" s="78" t="s">
        <v>28</v>
      </c>
      <c r="K8" s="204" t="s">
        <v>153</v>
      </c>
      <c r="L8" s="47" t="s">
        <v>329</v>
      </c>
      <c r="M8" s="301" t="s">
        <v>663</v>
      </c>
      <c r="N8" s="102" t="s">
        <v>354</v>
      </c>
      <c r="O8" s="394" t="s">
        <v>353</v>
      </c>
      <c r="P8" s="415" t="s">
        <v>530</v>
      </c>
      <c r="Q8" s="6">
        <v>2</v>
      </c>
      <c r="R8" s="6"/>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660</v>
      </c>
      <c r="G9" s="256"/>
      <c r="H9" s="101" t="s">
        <v>225</v>
      </c>
      <c r="I9" s="81" t="s">
        <v>340</v>
      </c>
      <c r="J9" s="257" t="s">
        <v>28</v>
      </c>
      <c r="K9" s="204" t="s">
        <v>529</v>
      </c>
      <c r="L9" s="47" t="s">
        <v>329</v>
      </c>
      <c r="M9" s="301" t="s">
        <v>663</v>
      </c>
      <c r="N9" s="102" t="s">
        <v>356</v>
      </c>
      <c r="O9" s="394" t="s">
        <v>355</v>
      </c>
      <c r="P9" s="415" t="s">
        <v>530</v>
      </c>
      <c r="Q9" s="6">
        <v>1</v>
      </c>
      <c r="R9" s="6"/>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660</v>
      </c>
      <c r="G10" s="256"/>
      <c r="H10" s="101" t="s">
        <v>226</v>
      </c>
      <c r="I10" s="81" t="s">
        <v>244</v>
      </c>
      <c r="J10" s="257" t="s">
        <v>28</v>
      </c>
      <c r="K10" s="204" t="s">
        <v>529</v>
      </c>
      <c r="L10" s="47" t="s">
        <v>329</v>
      </c>
      <c r="M10" s="301" t="s">
        <v>663</v>
      </c>
      <c r="N10" s="102" t="s">
        <v>358</v>
      </c>
      <c r="O10" s="394" t="s">
        <v>357</v>
      </c>
      <c r="P10" s="415" t="s">
        <v>530</v>
      </c>
      <c r="Q10" s="6">
        <v>1</v>
      </c>
      <c r="R10" s="6"/>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 t="shared" si="0"/>
        <v xml:space="preserve">Indicatore 234 - XRA_RSC_ACC_L1M </v>
      </c>
      <c r="C11" s="218">
        <v>234</v>
      </c>
      <c r="D11" s="79" t="s">
        <v>620</v>
      </c>
      <c r="E11" s="255" t="s">
        <v>103</v>
      </c>
      <c r="F11" s="21" t="s">
        <v>660</v>
      </c>
      <c r="G11" s="263" t="s">
        <v>103</v>
      </c>
      <c r="H11" s="79" t="s">
        <v>690</v>
      </c>
      <c r="I11" s="81" t="s">
        <v>621</v>
      </c>
      <c r="J11" s="81" t="s">
        <v>622</v>
      </c>
      <c r="K11" s="204" t="s">
        <v>541</v>
      </c>
      <c r="L11" s="47" t="s">
        <v>468</v>
      </c>
      <c r="M11" s="301" t="s">
        <v>663</v>
      </c>
      <c r="N11" s="102" t="s">
        <v>752</v>
      </c>
      <c r="O11" s="394" t="s">
        <v>623</v>
      </c>
      <c r="P11" s="394" t="s">
        <v>875</v>
      </c>
      <c r="Q11" s="6">
        <v>2</v>
      </c>
      <c r="R11" s="6"/>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545</v>
      </c>
      <c r="AK11" s="302" t="s">
        <v>545</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660</v>
      </c>
      <c r="G12" s="260"/>
      <c r="H12" s="101" t="s">
        <v>310</v>
      </c>
      <c r="I12" s="81" t="s">
        <v>245</v>
      </c>
      <c r="J12" s="257" t="s">
        <v>28</v>
      </c>
      <c r="K12" s="204" t="s">
        <v>529</v>
      </c>
      <c r="L12" s="47" t="s">
        <v>106</v>
      </c>
      <c r="M12" s="301" t="s">
        <v>309</v>
      </c>
      <c r="N12" s="102"/>
      <c r="O12" s="394" t="s">
        <v>306</v>
      </c>
      <c r="P12" s="397" t="s">
        <v>867</v>
      </c>
      <c r="Q12" s="6">
        <v>2</v>
      </c>
      <c r="R12" s="6"/>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625</v>
      </c>
      <c r="E13" s="255" t="s">
        <v>103</v>
      </c>
      <c r="F13" s="21" t="s">
        <v>660</v>
      </c>
      <c r="G13" s="256"/>
      <c r="H13" s="101" t="s">
        <v>691</v>
      </c>
      <c r="I13" s="81" t="s">
        <v>692</v>
      </c>
      <c r="J13" s="257"/>
      <c r="K13" s="204" t="s">
        <v>529</v>
      </c>
      <c r="L13" s="47" t="s">
        <v>106</v>
      </c>
      <c r="M13" s="301" t="s">
        <v>309</v>
      </c>
      <c r="N13" s="102"/>
      <c r="O13" s="394"/>
      <c r="P13" s="394" t="s">
        <v>868</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660</v>
      </c>
      <c r="G14" s="65" t="s">
        <v>25</v>
      </c>
      <c r="H14" s="261" t="s">
        <v>227</v>
      </c>
      <c r="I14" s="78" t="s">
        <v>246</v>
      </c>
      <c r="J14" s="78" t="s">
        <v>27</v>
      </c>
      <c r="K14" s="204" t="s">
        <v>529</v>
      </c>
      <c r="L14" s="47" t="s">
        <v>106</v>
      </c>
      <c r="M14" s="301" t="s">
        <v>712</v>
      </c>
      <c r="N14" s="102" t="s">
        <v>320</v>
      </c>
      <c r="O14" s="394" t="s">
        <v>318</v>
      </c>
      <c r="P14" s="394"/>
      <c r="Q14" s="6">
        <v>3</v>
      </c>
      <c r="R14" s="6"/>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660</v>
      </c>
      <c r="G15" s="66" t="s">
        <v>26</v>
      </c>
      <c r="H15" s="61" t="s">
        <v>228</v>
      </c>
      <c r="I15" s="81" t="s">
        <v>246</v>
      </c>
      <c r="J15" s="81" t="s">
        <v>27</v>
      </c>
      <c r="K15" s="204" t="s">
        <v>529</v>
      </c>
      <c r="L15" s="47" t="s">
        <v>106</v>
      </c>
      <c r="M15" s="301" t="s">
        <v>712</v>
      </c>
      <c r="N15" s="102" t="s">
        <v>321</v>
      </c>
      <c r="O15" s="394" t="s">
        <v>319</v>
      </c>
      <c r="P15" s="394"/>
      <c r="Q15" s="6">
        <v>3</v>
      </c>
      <c r="R15" s="6"/>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660</v>
      </c>
      <c r="G16" s="65" t="s">
        <v>36</v>
      </c>
      <c r="H16" s="61" t="s">
        <v>326</v>
      </c>
      <c r="I16" s="81" t="s">
        <v>246</v>
      </c>
      <c r="J16" s="81" t="s">
        <v>27</v>
      </c>
      <c r="K16" s="204" t="s">
        <v>529</v>
      </c>
      <c r="L16" s="47" t="s">
        <v>106</v>
      </c>
      <c r="M16" s="301" t="s">
        <v>712</v>
      </c>
      <c r="N16" s="102" t="s">
        <v>323</v>
      </c>
      <c r="O16" s="394" t="s">
        <v>322</v>
      </c>
      <c r="P16" s="394"/>
      <c r="Q16" s="6">
        <v>3</v>
      </c>
      <c r="R16" s="6"/>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660</v>
      </c>
      <c r="G17" s="65"/>
      <c r="H17" s="61" t="s">
        <v>229</v>
      </c>
      <c r="I17" s="78" t="s">
        <v>246</v>
      </c>
      <c r="J17" s="78" t="s">
        <v>27</v>
      </c>
      <c r="K17" s="204" t="s">
        <v>529</v>
      </c>
      <c r="L17" s="47" t="s">
        <v>106</v>
      </c>
      <c r="M17" s="301" t="s">
        <v>712</v>
      </c>
      <c r="N17" s="102" t="s">
        <v>325</v>
      </c>
      <c r="O17" s="394" t="s">
        <v>324</v>
      </c>
      <c r="P17" s="394"/>
      <c r="Q17" s="6">
        <v>3</v>
      </c>
      <c r="R17" s="6"/>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660</v>
      </c>
      <c r="G18" s="66" t="s">
        <v>36</v>
      </c>
      <c r="H18" s="61" t="s">
        <v>230</v>
      </c>
      <c r="I18" s="78" t="s">
        <v>247</v>
      </c>
      <c r="J18" s="81" t="s">
        <v>27</v>
      </c>
      <c r="K18" s="204" t="s">
        <v>529</v>
      </c>
      <c r="L18" s="47" t="s">
        <v>106</v>
      </c>
      <c r="M18" s="301" t="s">
        <v>712</v>
      </c>
      <c r="N18" s="102" t="s">
        <v>323</v>
      </c>
      <c r="O18" s="394" t="s">
        <v>322</v>
      </c>
      <c r="P18" s="394"/>
      <c r="Q18" s="6">
        <v>3</v>
      </c>
      <c r="R18" s="6"/>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660</v>
      </c>
      <c r="G19" s="65"/>
      <c r="H19" s="61" t="s">
        <v>231</v>
      </c>
      <c r="I19" s="262" t="s">
        <v>247</v>
      </c>
      <c r="J19" s="81" t="s">
        <v>27</v>
      </c>
      <c r="K19" s="204" t="s">
        <v>529</v>
      </c>
      <c r="L19" s="47" t="s">
        <v>106</v>
      </c>
      <c r="M19" s="301" t="s">
        <v>712</v>
      </c>
      <c r="N19" s="102" t="s">
        <v>325</v>
      </c>
      <c r="O19" s="394" t="s">
        <v>324</v>
      </c>
      <c r="P19" s="394"/>
      <c r="Q19" s="6">
        <v>3</v>
      </c>
      <c r="R19" s="6"/>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626</v>
      </c>
      <c r="E20" s="255" t="s">
        <v>103</v>
      </c>
      <c r="F20" s="21" t="s">
        <v>660</v>
      </c>
      <c r="G20" s="65" t="s">
        <v>36</v>
      </c>
      <c r="H20" s="60" t="s">
        <v>232</v>
      </c>
      <c r="I20" s="81" t="s">
        <v>29</v>
      </c>
      <c r="J20" s="81" t="s">
        <v>27</v>
      </c>
      <c r="K20" s="204" t="s">
        <v>529</v>
      </c>
      <c r="L20" s="47" t="s">
        <v>106</v>
      </c>
      <c r="M20" s="301" t="s">
        <v>712</v>
      </c>
      <c r="N20" s="102" t="s">
        <v>323</v>
      </c>
      <c r="O20" s="394" t="s">
        <v>322</v>
      </c>
      <c r="P20" s="394"/>
      <c r="Q20" s="6">
        <v>2</v>
      </c>
      <c r="R20" s="6"/>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660</v>
      </c>
      <c r="G21" s="66"/>
      <c r="H21" s="60" t="s">
        <v>233</v>
      </c>
      <c r="I21" s="81" t="s">
        <v>29</v>
      </c>
      <c r="J21" s="81" t="s">
        <v>27</v>
      </c>
      <c r="K21" s="204" t="s">
        <v>529</v>
      </c>
      <c r="L21" s="47" t="s">
        <v>106</v>
      </c>
      <c r="M21" s="301" t="s">
        <v>712</v>
      </c>
      <c r="N21" s="102" t="s">
        <v>325</v>
      </c>
      <c r="O21" s="394" t="s">
        <v>324</v>
      </c>
      <c r="P21" s="394"/>
      <c r="Q21" s="6">
        <v>3</v>
      </c>
      <c r="R21" s="6"/>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627</v>
      </c>
      <c r="E22" s="255" t="s">
        <v>103</v>
      </c>
      <c r="F22" s="21" t="s">
        <v>660</v>
      </c>
      <c r="G22" s="65" t="s">
        <v>25</v>
      </c>
      <c r="H22" s="60" t="s">
        <v>234</v>
      </c>
      <c r="I22" s="81" t="s">
        <v>191</v>
      </c>
      <c r="J22" s="81" t="s">
        <v>193</v>
      </c>
      <c r="K22" s="204" t="s">
        <v>529</v>
      </c>
      <c r="L22" s="47" t="s">
        <v>106</v>
      </c>
      <c r="M22" s="301" t="s">
        <v>712</v>
      </c>
      <c r="N22" s="102" t="s">
        <v>320</v>
      </c>
      <c r="O22" s="394" t="s">
        <v>318</v>
      </c>
      <c r="P22" s="394"/>
      <c r="Q22" s="6">
        <v>2</v>
      </c>
      <c r="R22" s="6"/>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660</v>
      </c>
      <c r="G23" s="67" t="s">
        <v>26</v>
      </c>
      <c r="H23" s="60" t="s">
        <v>235</v>
      </c>
      <c r="I23" s="81" t="s">
        <v>191</v>
      </c>
      <c r="J23" s="81" t="s">
        <v>193</v>
      </c>
      <c r="K23" s="204" t="s">
        <v>529</v>
      </c>
      <c r="L23" s="47" t="s">
        <v>106</v>
      </c>
      <c r="M23" s="301" t="s">
        <v>712</v>
      </c>
      <c r="N23" s="102" t="s">
        <v>321</v>
      </c>
      <c r="O23" s="394" t="s">
        <v>319</v>
      </c>
      <c r="P23" s="394"/>
      <c r="Q23" s="6">
        <v>3</v>
      </c>
      <c r="R23" s="6"/>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660</v>
      </c>
      <c r="G24" s="65" t="s">
        <v>36</v>
      </c>
      <c r="H24" s="60" t="s">
        <v>236</v>
      </c>
      <c r="I24" s="81" t="s">
        <v>191</v>
      </c>
      <c r="J24" s="81" t="s">
        <v>193</v>
      </c>
      <c r="K24" s="204" t="s">
        <v>529</v>
      </c>
      <c r="L24" s="47" t="s">
        <v>106</v>
      </c>
      <c r="M24" s="301" t="s">
        <v>712</v>
      </c>
      <c r="N24" s="102" t="s">
        <v>323</v>
      </c>
      <c r="O24" s="394" t="s">
        <v>322</v>
      </c>
      <c r="P24" s="394"/>
      <c r="Q24" s="6">
        <v>3</v>
      </c>
      <c r="R24" s="6"/>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660</v>
      </c>
      <c r="G25" s="67"/>
      <c r="H25" s="60" t="s">
        <v>237</v>
      </c>
      <c r="I25" s="81" t="s">
        <v>248</v>
      </c>
      <c r="J25" s="81" t="s">
        <v>28</v>
      </c>
      <c r="K25" s="204" t="s">
        <v>529</v>
      </c>
      <c r="L25" s="47" t="s">
        <v>106</v>
      </c>
      <c r="M25" s="301" t="s">
        <v>312</v>
      </c>
      <c r="N25" s="102"/>
      <c r="O25" s="47" t="s">
        <v>527</v>
      </c>
      <c r="P25" s="47" t="s">
        <v>530</v>
      </c>
      <c r="Q25" s="6" t="s">
        <v>842</v>
      </c>
      <c r="R25" s="6"/>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660</v>
      </c>
      <c r="G26" s="65"/>
      <c r="H26" s="60" t="s">
        <v>238</v>
      </c>
      <c r="I26" s="81" t="s">
        <v>249</v>
      </c>
      <c r="J26" s="81" t="s">
        <v>28</v>
      </c>
      <c r="K26" s="204" t="s">
        <v>529</v>
      </c>
      <c r="L26" s="47" t="s">
        <v>106</v>
      </c>
      <c r="M26" s="301" t="s">
        <v>312</v>
      </c>
      <c r="N26" s="102"/>
      <c r="O26" s="47" t="s">
        <v>313</v>
      </c>
      <c r="P26" s="47" t="s">
        <v>530</v>
      </c>
      <c r="Q26" s="6" t="s">
        <v>842</v>
      </c>
      <c r="R26" s="6"/>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x14ac:dyDescent="0.2">
      <c r="A27" s="266" t="s">
        <v>183</v>
      </c>
      <c r="B27" s="217" t="str">
        <f t="shared" si="0"/>
        <v>Indicatore 227 - BILFAM_TU_L3M</v>
      </c>
      <c r="C27" s="218">
        <f t="shared" si="2"/>
        <v>227</v>
      </c>
      <c r="D27" s="47" t="s">
        <v>217</v>
      </c>
      <c r="E27" s="255" t="s">
        <v>103</v>
      </c>
      <c r="F27" s="21" t="s">
        <v>660</v>
      </c>
      <c r="G27" s="67"/>
      <c r="H27" s="60" t="s">
        <v>282</v>
      </c>
      <c r="I27" s="81" t="s">
        <v>250</v>
      </c>
      <c r="J27" s="81"/>
      <c r="K27" s="204" t="s">
        <v>529</v>
      </c>
      <c r="L27" s="47" t="s">
        <v>106</v>
      </c>
      <c r="M27" s="301" t="s">
        <v>312</v>
      </c>
      <c r="N27" s="102"/>
      <c r="O27" s="47" t="s">
        <v>314</v>
      </c>
      <c r="P27" s="47" t="s">
        <v>530</v>
      </c>
      <c r="Q27" s="6" t="s">
        <v>842</v>
      </c>
      <c r="R27" s="6"/>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628</v>
      </c>
      <c r="E28" s="255" t="s">
        <v>103</v>
      </c>
      <c r="F28" s="21" t="s">
        <v>660</v>
      </c>
      <c r="G28" s="67"/>
      <c r="H28" s="60" t="s">
        <v>693</v>
      </c>
      <c r="I28" s="81" t="s">
        <v>694</v>
      </c>
      <c r="J28" s="81" t="s">
        <v>28</v>
      </c>
      <c r="K28" s="204" t="s">
        <v>529</v>
      </c>
      <c r="L28" s="47" t="s">
        <v>106</v>
      </c>
      <c r="M28" s="301" t="s">
        <v>312</v>
      </c>
      <c r="N28" s="102"/>
      <c r="O28" s="221" t="s">
        <v>817</v>
      </c>
      <c r="P28" s="392" t="s">
        <v>817</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629</v>
      </c>
      <c r="E29" s="255" t="s">
        <v>103</v>
      </c>
      <c r="F29" s="21" t="s">
        <v>660</v>
      </c>
      <c r="G29" s="67"/>
      <c r="H29" s="60" t="s">
        <v>695</v>
      </c>
      <c r="I29" s="81" t="s">
        <v>696</v>
      </c>
      <c r="J29" s="81" t="s">
        <v>28</v>
      </c>
      <c r="K29" s="204" t="s">
        <v>529</v>
      </c>
      <c r="L29" s="47" t="s">
        <v>106</v>
      </c>
      <c r="M29" s="301" t="s">
        <v>312</v>
      </c>
      <c r="N29" s="102"/>
      <c r="O29" s="221" t="s">
        <v>818</v>
      </c>
      <c r="P29" s="392" t="s">
        <v>818</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630</v>
      </c>
      <c r="E30" s="255" t="s">
        <v>103</v>
      </c>
      <c r="F30" s="21" t="s">
        <v>660</v>
      </c>
      <c r="G30" s="67"/>
      <c r="H30" s="60" t="s">
        <v>697</v>
      </c>
      <c r="I30" s="81" t="s">
        <v>698</v>
      </c>
      <c r="J30" s="81" t="s">
        <v>28</v>
      </c>
      <c r="K30" s="204" t="s">
        <v>529</v>
      </c>
      <c r="L30" s="47" t="s">
        <v>329</v>
      </c>
      <c r="M30" s="301" t="s">
        <v>663</v>
      </c>
      <c r="N30" s="102"/>
      <c r="O30" s="390" t="s">
        <v>831</v>
      </c>
      <c r="P30" s="390"/>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631</v>
      </c>
      <c r="E31" s="255" t="s">
        <v>103</v>
      </c>
      <c r="F31" s="21" t="s">
        <v>660</v>
      </c>
      <c r="G31" s="67"/>
      <c r="H31" s="77" t="s">
        <v>834</v>
      </c>
      <c r="I31" s="81" t="s">
        <v>699</v>
      </c>
      <c r="J31" s="81" t="s">
        <v>28</v>
      </c>
      <c r="K31" s="204" t="s">
        <v>153</v>
      </c>
      <c r="L31" s="47" t="s">
        <v>329</v>
      </c>
      <c r="M31" s="301" t="s">
        <v>663</v>
      </c>
      <c r="N31" s="102"/>
      <c r="O31" s="389" t="s">
        <v>835</v>
      </c>
      <c r="P31" s="389"/>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632</v>
      </c>
      <c r="E32" s="255" t="s">
        <v>103</v>
      </c>
      <c r="F32" s="21" t="s">
        <v>660</v>
      </c>
      <c r="G32" s="67"/>
      <c r="H32" s="60" t="s">
        <v>700</v>
      </c>
      <c r="I32" s="81" t="s">
        <v>28</v>
      </c>
      <c r="J32" s="81" t="s">
        <v>28</v>
      </c>
      <c r="K32" s="204" t="s">
        <v>281</v>
      </c>
      <c r="L32" s="47" t="s">
        <v>329</v>
      </c>
      <c r="M32" s="301" t="s">
        <v>663</v>
      </c>
      <c r="N32" s="102"/>
      <c r="O32" s="47" t="s">
        <v>832</v>
      </c>
      <c r="P32" s="47"/>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654</v>
      </c>
      <c r="E33" s="255" t="s">
        <v>103</v>
      </c>
      <c r="F33" s="21" t="s">
        <v>660</v>
      </c>
      <c r="G33" s="67"/>
      <c r="H33" s="60" t="s">
        <v>701</v>
      </c>
      <c r="I33" s="81" t="s">
        <v>28</v>
      </c>
      <c r="J33" s="81" t="s">
        <v>28</v>
      </c>
      <c r="K33" s="204" t="s">
        <v>50</v>
      </c>
      <c r="L33" s="47" t="s">
        <v>329</v>
      </c>
      <c r="M33" s="301" t="s">
        <v>663</v>
      </c>
      <c r="N33" s="102"/>
      <c r="O33" s="389" t="s">
        <v>833</v>
      </c>
      <c r="P33" s="389" t="s">
        <v>876</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633</v>
      </c>
      <c r="E34" s="255" t="s">
        <v>103</v>
      </c>
      <c r="F34" s="21" t="s">
        <v>660</v>
      </c>
      <c r="G34" s="67" t="s">
        <v>538</v>
      </c>
      <c r="H34" s="60" t="s">
        <v>702</v>
      </c>
      <c r="I34" s="81" t="s">
        <v>29</v>
      </c>
      <c r="J34" s="81" t="s">
        <v>27</v>
      </c>
      <c r="K34" s="204" t="s">
        <v>529</v>
      </c>
      <c r="L34" s="47" t="s">
        <v>106</v>
      </c>
      <c r="M34" s="301" t="s">
        <v>712</v>
      </c>
      <c r="N34" s="102"/>
      <c r="O34" s="221" t="s">
        <v>809</v>
      </c>
      <c r="P34" s="221"/>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634</v>
      </c>
      <c r="E35" s="255" t="s">
        <v>103</v>
      </c>
      <c r="F35" s="21" t="s">
        <v>660</v>
      </c>
      <c r="G35" s="67" t="s">
        <v>25</v>
      </c>
      <c r="H35" s="60" t="s">
        <v>703</v>
      </c>
      <c r="I35" s="81" t="s">
        <v>29</v>
      </c>
      <c r="J35" s="81" t="s">
        <v>27</v>
      </c>
      <c r="K35" s="204" t="s">
        <v>529</v>
      </c>
      <c r="L35" s="47" t="s">
        <v>106</v>
      </c>
      <c r="M35" s="301" t="s">
        <v>712</v>
      </c>
      <c r="N35" s="102"/>
      <c r="O35" s="221" t="s">
        <v>810</v>
      </c>
      <c r="P35" s="221"/>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635</v>
      </c>
      <c r="E36" s="255" t="s">
        <v>103</v>
      </c>
      <c r="F36" s="21" t="s">
        <v>660</v>
      </c>
      <c r="G36" s="67" t="s">
        <v>26</v>
      </c>
      <c r="H36" s="60" t="s">
        <v>704</v>
      </c>
      <c r="I36" s="81" t="s">
        <v>29</v>
      </c>
      <c r="J36" s="81" t="s">
        <v>27</v>
      </c>
      <c r="K36" s="204" t="s">
        <v>529</v>
      </c>
      <c r="L36" s="47" t="s">
        <v>106</v>
      </c>
      <c r="M36" s="301" t="s">
        <v>712</v>
      </c>
      <c r="N36" s="102"/>
      <c r="O36" s="221" t="s">
        <v>811</v>
      </c>
      <c r="P36" s="221"/>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636</v>
      </c>
      <c r="E37" s="255" t="s">
        <v>103</v>
      </c>
      <c r="F37" s="21" t="s">
        <v>660</v>
      </c>
      <c r="G37" s="67" t="s">
        <v>554</v>
      </c>
      <c r="H37" s="60" t="s">
        <v>670</v>
      </c>
      <c r="I37" s="81" t="s">
        <v>555</v>
      </c>
      <c r="J37" s="81" t="s">
        <v>556</v>
      </c>
      <c r="K37" s="204" t="s">
        <v>529</v>
      </c>
      <c r="L37" s="47" t="s">
        <v>106</v>
      </c>
      <c r="M37" s="301" t="s">
        <v>712</v>
      </c>
      <c r="N37" s="102"/>
      <c r="O37" s="314" t="s">
        <v>812</v>
      </c>
      <c r="P37" s="314"/>
      <c r="Q37" s="6">
        <v>2</v>
      </c>
      <c r="R37" s="6"/>
      <c r="S37" s="6"/>
      <c r="T37" s="6"/>
      <c r="U37" s="6"/>
      <c r="V37" s="6"/>
      <c r="W37" s="6"/>
      <c r="X37" s="277"/>
      <c r="Y37" s="36"/>
      <c r="Z37" s="36" t="s">
        <v>711</v>
      </c>
      <c r="AA37" s="303"/>
      <c r="AB37" s="303"/>
      <c r="AC37" s="303"/>
      <c r="AD37" s="303"/>
      <c r="AE37" s="303"/>
      <c r="AF37" s="303"/>
      <c r="AG37" s="303"/>
      <c r="AH37" s="303"/>
      <c r="AI37" s="303"/>
      <c r="AJ37" s="57"/>
      <c r="AK37" s="302"/>
      <c r="AL37" s="57"/>
      <c r="AM37" s="293"/>
    </row>
    <row r="38" spans="1:39" s="76" customFormat="1" ht="76.5" x14ac:dyDescent="0.2">
      <c r="A38" s="270" t="s">
        <v>765</v>
      </c>
      <c r="B38" s="217" t="str">
        <f t="shared" si="0"/>
        <v>Indicatore 258 - CRSYS_TUA_NOCOL_L3M</v>
      </c>
      <c r="C38" s="218">
        <f t="shared" si="3"/>
        <v>258</v>
      </c>
      <c r="D38" s="47" t="s">
        <v>637</v>
      </c>
      <c r="E38" s="255" t="s">
        <v>103</v>
      </c>
      <c r="F38" s="21" t="s">
        <v>660</v>
      </c>
      <c r="G38" s="67" t="s">
        <v>538</v>
      </c>
      <c r="H38" s="60" t="s">
        <v>705</v>
      </c>
      <c r="I38" s="81" t="s">
        <v>539</v>
      </c>
      <c r="J38" s="81" t="s">
        <v>540</v>
      </c>
      <c r="K38" s="204" t="s">
        <v>529</v>
      </c>
      <c r="L38" s="47" t="s">
        <v>106</v>
      </c>
      <c r="M38" s="301" t="s">
        <v>712</v>
      </c>
      <c r="N38" s="102"/>
      <c r="O38" s="221" t="s">
        <v>813</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765</v>
      </c>
      <c r="B39" s="217" t="str">
        <f t="shared" si="0"/>
        <v>Indicatore 259 - CRSYS_TUR_NOCOL_L3M</v>
      </c>
      <c r="C39" s="218">
        <f t="shared" si="3"/>
        <v>259</v>
      </c>
      <c r="D39" s="47" t="s">
        <v>638</v>
      </c>
      <c r="E39" s="255" t="s">
        <v>103</v>
      </c>
      <c r="F39" s="21" t="s">
        <v>660</v>
      </c>
      <c r="G39" s="67" t="s">
        <v>25</v>
      </c>
      <c r="H39" s="60" t="s">
        <v>706</v>
      </c>
      <c r="I39" s="81" t="s">
        <v>539</v>
      </c>
      <c r="J39" s="81" t="s">
        <v>540</v>
      </c>
      <c r="K39" s="204" t="s">
        <v>529</v>
      </c>
      <c r="L39" s="47" t="s">
        <v>106</v>
      </c>
      <c r="M39" s="301" t="s">
        <v>712</v>
      </c>
      <c r="N39" s="102"/>
      <c r="O39" s="221" t="s">
        <v>814</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765</v>
      </c>
      <c r="B40" s="217" t="str">
        <f t="shared" si="0"/>
        <v>Indicatore 260 - CRSYS_TUS_NOCOL_L3M</v>
      </c>
      <c r="C40" s="218">
        <f t="shared" si="3"/>
        <v>260</v>
      </c>
      <c r="D40" s="47" t="s">
        <v>639</v>
      </c>
      <c r="E40" s="255" t="s">
        <v>103</v>
      </c>
      <c r="F40" s="21" t="s">
        <v>660</v>
      </c>
      <c r="G40" s="67" t="s">
        <v>26</v>
      </c>
      <c r="H40" s="60" t="s">
        <v>707</v>
      </c>
      <c r="I40" s="81" t="s">
        <v>539</v>
      </c>
      <c r="J40" s="81" t="s">
        <v>540</v>
      </c>
      <c r="K40" s="204" t="s">
        <v>529</v>
      </c>
      <c r="L40" s="47" t="s">
        <v>106</v>
      </c>
      <c r="M40" s="301" t="s">
        <v>712</v>
      </c>
      <c r="N40" s="102"/>
      <c r="O40" s="221" t="s">
        <v>815</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765</v>
      </c>
      <c r="B41" s="217" t="str">
        <f t="shared" si="0"/>
        <v>Indicatore 261 - CRSYS_UCFBT_NOCOL_L3M</v>
      </c>
      <c r="C41" s="218">
        <f t="shared" si="3"/>
        <v>261</v>
      </c>
      <c r="D41" s="47" t="s">
        <v>640</v>
      </c>
      <c r="E41" s="255" t="s">
        <v>103</v>
      </c>
      <c r="F41" s="21" t="s">
        <v>660</v>
      </c>
      <c r="G41" s="67" t="s">
        <v>554</v>
      </c>
      <c r="H41" s="60" t="s">
        <v>708</v>
      </c>
      <c r="I41" s="81" t="s">
        <v>566</v>
      </c>
      <c r="J41" s="81" t="s">
        <v>556</v>
      </c>
      <c r="K41" s="204" t="s">
        <v>529</v>
      </c>
      <c r="L41" s="47" t="s">
        <v>106</v>
      </c>
      <c r="M41" s="301" t="s">
        <v>712</v>
      </c>
      <c r="N41" s="102"/>
      <c r="O41" s="221" t="s">
        <v>816</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641</v>
      </c>
      <c r="E42" s="255" t="s">
        <v>103</v>
      </c>
      <c r="F42" s="21" t="s">
        <v>660</v>
      </c>
      <c r="G42" s="67"/>
      <c r="H42" s="60" t="s">
        <v>189</v>
      </c>
      <c r="I42" s="81" t="s">
        <v>709</v>
      </c>
      <c r="J42" s="81" t="s">
        <v>28</v>
      </c>
      <c r="K42" s="204" t="s">
        <v>529</v>
      </c>
      <c r="L42" s="47" t="s">
        <v>106</v>
      </c>
      <c r="M42" s="301" t="s">
        <v>309</v>
      </c>
      <c r="N42" s="102"/>
      <c r="O42" s="221" t="s">
        <v>820</v>
      </c>
      <c r="P42" s="392" t="s">
        <v>870</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642</v>
      </c>
      <c r="E43" s="255" t="s">
        <v>103</v>
      </c>
      <c r="F43" s="21" t="s">
        <v>660</v>
      </c>
      <c r="G43" s="67"/>
      <c r="H43" s="60" t="s">
        <v>617</v>
      </c>
      <c r="I43" s="81" t="s">
        <v>618</v>
      </c>
      <c r="J43" s="81" t="s">
        <v>28</v>
      </c>
      <c r="K43" s="204" t="s">
        <v>529</v>
      </c>
      <c r="L43" s="47" t="s">
        <v>106</v>
      </c>
      <c r="M43" s="301" t="s">
        <v>309</v>
      </c>
      <c r="N43" s="102"/>
      <c r="O43" s="47"/>
      <c r="P43" s="394" t="s">
        <v>869</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643</v>
      </c>
      <c r="E44" s="255" t="s">
        <v>103</v>
      </c>
      <c r="F44" s="21" t="s">
        <v>660</v>
      </c>
      <c r="G44" s="67"/>
      <c r="H44" s="60" t="s">
        <v>190</v>
      </c>
      <c r="I44" s="81" t="s">
        <v>192</v>
      </c>
      <c r="J44" s="81" t="s">
        <v>186</v>
      </c>
      <c r="K44" s="204" t="s">
        <v>529</v>
      </c>
      <c r="L44" s="47" t="s">
        <v>106</v>
      </c>
      <c r="M44" s="301" t="s">
        <v>312</v>
      </c>
      <c r="N44" s="102"/>
      <c r="O44" s="221" t="s">
        <v>819</v>
      </c>
      <c r="P44" s="392" t="s">
        <v>872</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569</v>
      </c>
      <c r="B45" s="217" t="str">
        <f t="shared" si="0"/>
        <v>Indicatore 265 - NPAF_ANT_ACC_60G_NOCOL_L1M</v>
      </c>
      <c r="C45" s="218">
        <f t="shared" si="3"/>
        <v>265</v>
      </c>
      <c r="D45" s="47" t="s">
        <v>648</v>
      </c>
      <c r="E45" s="255" t="s">
        <v>103</v>
      </c>
      <c r="F45" s="21" t="s">
        <v>660</v>
      </c>
      <c r="G45" s="67"/>
      <c r="H45" s="60" t="s">
        <v>681</v>
      </c>
      <c r="I45" s="81" t="s">
        <v>572</v>
      </c>
      <c r="J45" s="81" t="s">
        <v>573</v>
      </c>
      <c r="K45" s="204" t="s">
        <v>529</v>
      </c>
      <c r="L45" s="47" t="s">
        <v>106</v>
      </c>
      <c r="M45" s="37" t="s">
        <v>569</v>
      </c>
      <c r="N45" s="102"/>
      <c r="O45" s="314" t="s">
        <v>821</v>
      </c>
      <c r="P45" s="392" t="s">
        <v>873</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569</v>
      </c>
      <c r="B46" s="217" t="str">
        <f t="shared" si="0"/>
        <v xml:space="preserve">Indicatore 266 - NPAF_MAX_GG_NOCOL_L1M </v>
      </c>
      <c r="C46" s="218">
        <f t="shared" si="3"/>
        <v>266</v>
      </c>
      <c r="D46" s="47" t="s">
        <v>649</v>
      </c>
      <c r="E46" s="255" t="s">
        <v>103</v>
      </c>
      <c r="F46" s="21" t="s">
        <v>660</v>
      </c>
      <c r="G46" s="67" t="s">
        <v>687</v>
      </c>
      <c r="H46" s="60" t="s">
        <v>682</v>
      </c>
      <c r="I46" s="81" t="s">
        <v>577</v>
      </c>
      <c r="J46" s="81" t="s">
        <v>28</v>
      </c>
      <c r="K46" s="204" t="s">
        <v>153</v>
      </c>
      <c r="L46" s="47" t="s">
        <v>106</v>
      </c>
      <c r="M46" s="37" t="s">
        <v>569</v>
      </c>
      <c r="N46" s="102"/>
      <c r="O46" s="252" t="s">
        <v>822</v>
      </c>
      <c r="P46" s="393" t="s">
        <v>874</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655</v>
      </c>
      <c r="B47" s="217" t="str">
        <f t="shared" si="0"/>
        <v>Indicatore 267 - ANTEXP_SCAD_ACC_30G_NOCOL_L1M</v>
      </c>
      <c r="C47" s="218">
        <f t="shared" si="3"/>
        <v>267</v>
      </c>
      <c r="D47" s="47" t="s">
        <v>644</v>
      </c>
      <c r="E47" s="255" t="s">
        <v>103</v>
      </c>
      <c r="F47" s="21" t="s">
        <v>660</v>
      </c>
      <c r="G47" s="67" t="s">
        <v>583</v>
      </c>
      <c r="H47" s="60" t="s">
        <v>677</v>
      </c>
      <c r="I47" s="81" t="s">
        <v>584</v>
      </c>
      <c r="J47" s="81" t="s">
        <v>573</v>
      </c>
      <c r="K47" s="204" t="s">
        <v>529</v>
      </c>
      <c r="L47" s="47" t="s">
        <v>106</v>
      </c>
      <c r="M47" s="37" t="s">
        <v>581</v>
      </c>
      <c r="N47" s="102"/>
      <c r="O47" s="221" t="s">
        <v>823</v>
      </c>
      <c r="P47" s="392" t="s">
        <v>877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655</v>
      </c>
      <c r="B48" s="217" t="str">
        <f t="shared" si="0"/>
        <v>Indicatore 268 - ANTEXP_MAX_GG_NOCOL_L1M</v>
      </c>
      <c r="C48" s="218">
        <f t="shared" si="3"/>
        <v>268</v>
      </c>
      <c r="D48" s="47" t="s">
        <v>645</v>
      </c>
      <c r="E48" s="255" t="s">
        <v>103</v>
      </c>
      <c r="F48" s="21" t="s">
        <v>660</v>
      </c>
      <c r="G48" s="67" t="s">
        <v>588</v>
      </c>
      <c r="H48" s="60" t="s">
        <v>678</v>
      </c>
      <c r="I48" s="81" t="s">
        <v>589</v>
      </c>
      <c r="J48" s="81" t="s">
        <v>28</v>
      </c>
      <c r="K48" s="204" t="s">
        <v>153</v>
      </c>
      <c r="L48" s="47" t="s">
        <v>106</v>
      </c>
      <c r="M48" s="37" t="s">
        <v>581</v>
      </c>
      <c r="N48" s="102"/>
      <c r="O48" s="252" t="s">
        <v>824</v>
      </c>
      <c r="P48" s="393" t="s">
        <v>878</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656</v>
      </c>
      <c r="B49" s="217" t="str">
        <f t="shared" si="0"/>
        <v>Indicatore 269 - FINIMP_SCAD_ACC_30G_NOCOL_L1M</v>
      </c>
      <c r="C49" s="218">
        <f t="shared" si="3"/>
        <v>269</v>
      </c>
      <c r="D49" s="47" t="s">
        <v>646</v>
      </c>
      <c r="E49" s="255" t="s">
        <v>103</v>
      </c>
      <c r="F49" s="21" t="s">
        <v>660</v>
      </c>
      <c r="G49" s="67" t="s">
        <v>592</v>
      </c>
      <c r="H49" s="60" t="s">
        <v>679</v>
      </c>
      <c r="I49" s="81" t="s">
        <v>584</v>
      </c>
      <c r="J49" s="81" t="s">
        <v>573</v>
      </c>
      <c r="K49" s="204" t="s">
        <v>529</v>
      </c>
      <c r="L49" s="47" t="s">
        <v>106</v>
      </c>
      <c r="M49" s="37" t="s">
        <v>581</v>
      </c>
      <c r="N49" s="102"/>
      <c r="O49" s="221" t="s">
        <v>825</v>
      </c>
      <c r="P49" s="392" t="s">
        <v>880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656</v>
      </c>
      <c r="B50" s="217" t="str">
        <f t="shared" si="0"/>
        <v>Indicatore 270 - FINIMP_MAX_GG_NOCOL_L1M</v>
      </c>
      <c r="C50" s="218">
        <f t="shared" si="3"/>
        <v>270</v>
      </c>
      <c r="D50" s="47" t="s">
        <v>647</v>
      </c>
      <c r="E50" s="255" t="s">
        <v>103</v>
      </c>
      <c r="F50" s="21" t="s">
        <v>660</v>
      </c>
      <c r="G50" s="67" t="s">
        <v>595</v>
      </c>
      <c r="H50" s="60" t="s">
        <v>680</v>
      </c>
      <c r="I50" s="81" t="s">
        <v>589</v>
      </c>
      <c r="J50" s="81" t="s">
        <v>28</v>
      </c>
      <c r="K50" s="204" t="s">
        <v>153</v>
      </c>
      <c r="L50" s="47" t="s">
        <v>106</v>
      </c>
      <c r="M50" s="37" t="s">
        <v>581</v>
      </c>
      <c r="N50" s="102"/>
      <c r="O50" s="252" t="s">
        <v>826</v>
      </c>
      <c r="P50" s="393" t="s">
        <v>879</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652</v>
      </c>
      <c r="E51" s="255" t="s">
        <v>103</v>
      </c>
      <c r="F51" s="21" t="s">
        <v>660</v>
      </c>
      <c r="G51" s="67"/>
      <c r="H51" s="60" t="s">
        <v>683</v>
      </c>
      <c r="I51" s="81" t="s">
        <v>598</v>
      </c>
      <c r="J51" s="81" t="s">
        <v>599</v>
      </c>
      <c r="K51" s="204" t="s">
        <v>529</v>
      </c>
      <c r="L51" s="47" t="s">
        <v>106</v>
      </c>
      <c r="M51" s="37" t="s">
        <v>362</v>
      </c>
      <c r="N51" s="102"/>
      <c r="O51" s="221" t="s">
        <v>827</v>
      </c>
      <c r="P51" s="392" t="s">
        <v>881</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601</v>
      </c>
      <c r="B52" s="217" t="str">
        <f t="shared" si="0"/>
        <v xml:space="preserve">Indicatore 272 - FACT_ANT_ACC_30G_NOCOL_L1M </v>
      </c>
      <c r="C52" s="218">
        <f t="shared" si="3"/>
        <v>272</v>
      </c>
      <c r="D52" s="47" t="s">
        <v>650</v>
      </c>
      <c r="E52" s="255" t="s">
        <v>103</v>
      </c>
      <c r="F52" s="21" t="s">
        <v>660</v>
      </c>
      <c r="G52" s="67"/>
      <c r="H52" s="60" t="s">
        <v>684</v>
      </c>
      <c r="I52" s="81" t="s">
        <v>710</v>
      </c>
      <c r="J52" s="81" t="s">
        <v>573</v>
      </c>
      <c r="K52" s="204" t="s">
        <v>529</v>
      </c>
      <c r="L52" s="47" t="s">
        <v>106</v>
      </c>
      <c r="M52" s="37" t="s">
        <v>601</v>
      </c>
      <c r="N52" s="102"/>
      <c r="O52" s="221" t="s">
        <v>828</v>
      </c>
      <c r="P52" s="414"/>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601</v>
      </c>
      <c r="B53" s="217" t="str">
        <f t="shared" si="0"/>
        <v>Indicatore 273 - FACT_MAX_GG_NOCOL_L1M</v>
      </c>
      <c r="C53" s="218">
        <f t="shared" si="3"/>
        <v>273</v>
      </c>
      <c r="D53" s="47" t="s">
        <v>651</v>
      </c>
      <c r="E53" s="255" t="s">
        <v>103</v>
      </c>
      <c r="F53" s="21" t="s">
        <v>660</v>
      </c>
      <c r="G53" s="67"/>
      <c r="H53" s="60" t="s">
        <v>682</v>
      </c>
      <c r="I53" s="81" t="s">
        <v>710</v>
      </c>
      <c r="J53" s="81" t="s">
        <v>28</v>
      </c>
      <c r="K53" s="204" t="s">
        <v>153</v>
      </c>
      <c r="L53" s="47" t="s">
        <v>106</v>
      </c>
      <c r="M53" s="79" t="s">
        <v>601</v>
      </c>
      <c r="N53" s="102"/>
      <c r="O53" s="389" t="s">
        <v>829</v>
      </c>
      <c r="P53" s="440"/>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607</v>
      </c>
      <c r="B54" s="217" t="str">
        <f>CONCATENATE("Indicatore ",C54," - ",D54)</f>
        <v>Indicatore 274 - PREAM_UTIL_ACC_NOCOL_L1M</v>
      </c>
      <c r="C54" s="218">
        <f>1+C53</f>
        <v>274</v>
      </c>
      <c r="D54" s="47" t="s">
        <v>653</v>
      </c>
      <c r="E54" s="81" t="s">
        <v>103</v>
      </c>
      <c r="F54" s="21" t="s">
        <v>660</v>
      </c>
      <c r="G54" s="67"/>
      <c r="H54" s="60" t="s">
        <v>609</v>
      </c>
      <c r="I54" s="81" t="s">
        <v>610</v>
      </c>
      <c r="J54" s="81" t="s">
        <v>611</v>
      </c>
      <c r="K54" s="204" t="s">
        <v>529</v>
      </c>
      <c r="L54" s="47" t="s">
        <v>106</v>
      </c>
      <c r="M54" s="79" t="s">
        <v>612</v>
      </c>
      <c r="N54" s="102"/>
      <c r="O54" s="221" t="s">
        <v>830</v>
      </c>
      <c r="P54" s="392" t="s">
        <v>882</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21" t="s">
        <v>12</v>
      </c>
      <c r="Y1" s="422"/>
      <c r="Z1" s="422"/>
      <c r="AA1" s="423"/>
      <c r="AB1" s="421" t="s">
        <v>13</v>
      </c>
      <c r="AC1" s="422"/>
      <c r="AD1" s="422"/>
      <c r="AE1" s="423"/>
      <c r="AF1" s="424" t="s">
        <v>14</v>
      </c>
      <c r="AG1" s="425"/>
      <c r="AH1" s="425"/>
      <c r="AI1" s="425"/>
      <c r="AJ1" s="424" t="s">
        <v>68</v>
      </c>
      <c r="AK1" s="425"/>
      <c r="AL1" s="425"/>
      <c r="AM1" s="425"/>
      <c r="AN1" s="38"/>
      <c r="AO1" s="432" t="s">
        <v>20</v>
      </c>
      <c r="AP1" s="432"/>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806</v>
      </c>
      <c r="B29" t="s">
        <v>114</v>
      </c>
      <c r="C29" s="337" t="s">
        <v>443</v>
      </c>
      <c r="D29" s="198" t="s">
        <v>758</v>
      </c>
      <c r="E29" s="229"/>
      <c r="F29" s="230"/>
      <c r="G29" s="198"/>
      <c r="H29" s="198"/>
    </row>
    <row r="30" spans="1:8" x14ac:dyDescent="0.25">
      <c r="A30" t="s">
        <v>807</v>
      </c>
      <c r="B30" t="s">
        <v>114</v>
      </c>
      <c r="C30" s="339" t="s">
        <v>444</v>
      </c>
      <c r="D30" s="198" t="s">
        <v>805</v>
      </c>
      <c r="E30" s="229" t="s">
        <v>808</v>
      </c>
      <c r="F30" s="230"/>
      <c r="G30" s="198"/>
      <c r="H30" s="198"/>
    </row>
    <row r="31" spans="1:8" x14ac:dyDescent="0.25">
      <c r="A31" t="s">
        <v>447</v>
      </c>
      <c r="B31" t="s">
        <v>114</v>
      </c>
      <c r="C31" s="338" t="s">
        <v>464</v>
      </c>
      <c r="D31" s="198" t="s">
        <v>438</v>
      </c>
      <c r="E31" s="229"/>
      <c r="F31" s="230"/>
      <c r="G31" s="198"/>
      <c r="H31" s="198"/>
    </row>
    <row r="32" spans="1:8" x14ac:dyDescent="0.25">
      <c r="A32" t="s">
        <v>836</v>
      </c>
      <c r="B32" t="s">
        <v>114</v>
      </c>
      <c r="C32" s="339" t="s">
        <v>444</v>
      </c>
      <c r="D32" s="198" t="s">
        <v>761</v>
      </c>
      <c r="E32" s="229"/>
      <c r="F32" s="230"/>
      <c r="G32" s="198"/>
      <c r="H32" s="198"/>
    </row>
    <row r="33" spans="1:8" x14ac:dyDescent="0.25">
      <c r="A33" s="227" t="s">
        <v>837</v>
      </c>
      <c r="B33" s="227" t="s">
        <v>114</v>
      </c>
      <c r="C33" s="339" t="s">
        <v>444</v>
      </c>
      <c r="D33" s="335" t="s">
        <v>762</v>
      </c>
      <c r="E33" s="229"/>
      <c r="F33" s="230"/>
      <c r="G33" s="198"/>
      <c r="H33" s="198"/>
    </row>
    <row r="34" spans="1:8" x14ac:dyDescent="0.25">
      <c r="A34" t="s">
        <v>449</v>
      </c>
      <c r="B34" t="s">
        <v>114</v>
      </c>
      <c r="C34" s="339" t="s">
        <v>444</v>
      </c>
      <c r="D34" s="198" t="s">
        <v>753</v>
      </c>
      <c r="E34" s="229"/>
      <c r="F34" s="230" t="s">
        <v>451</v>
      </c>
      <c r="G34" s="198"/>
      <c r="H34" s="198"/>
    </row>
    <row r="35" spans="1:8" x14ac:dyDescent="0.25">
      <c r="A35" t="s">
        <v>454</v>
      </c>
      <c r="B35" t="s">
        <v>114</v>
      </c>
      <c r="C35" s="337" t="s">
        <v>443</v>
      </c>
      <c r="D35" s="198" t="s">
        <v>754</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766</v>
      </c>
      <c r="B3" s="384" t="s">
        <v>768</v>
      </c>
      <c r="C3" s="383" t="s">
        <v>773</v>
      </c>
      <c r="D3" s="385" t="s">
        <v>785</v>
      </c>
      <c r="E3" s="386" t="s">
        <v>788</v>
      </c>
    </row>
    <row r="4" spans="1:7" ht="15" customHeight="1" x14ac:dyDescent="0.25">
      <c r="A4"/>
      <c r="B4" s="384" t="s">
        <v>769</v>
      </c>
      <c r="C4" s="383" t="s">
        <v>774</v>
      </c>
      <c r="D4" s="385" t="s">
        <v>767</v>
      </c>
      <c r="E4"/>
    </row>
    <row r="5" spans="1:7" ht="15" customHeight="1" x14ac:dyDescent="0.25">
      <c r="A5"/>
      <c r="B5" s="384" t="s">
        <v>770</v>
      </c>
      <c r="C5" s="383" t="s">
        <v>775</v>
      </c>
      <c r="D5" s="385" t="s">
        <v>786</v>
      </c>
      <c r="E5"/>
    </row>
    <row r="6" spans="1:7" ht="15" customHeight="1" x14ac:dyDescent="0.25">
      <c r="A6"/>
      <c r="B6" s="384" t="s">
        <v>771</v>
      </c>
      <c r="C6" s="383" t="s">
        <v>776</v>
      </c>
      <c r="D6" s="385" t="s">
        <v>787</v>
      </c>
      <c r="E6"/>
    </row>
    <row r="7" spans="1:7" ht="15" customHeight="1" x14ac:dyDescent="0.25">
      <c r="A7"/>
      <c r="B7" s="384" t="s">
        <v>772</v>
      </c>
      <c r="C7" s="383" t="s">
        <v>777</v>
      </c>
    </row>
    <row r="8" spans="1:7" ht="15" customHeight="1" x14ac:dyDescent="0.25">
      <c r="A8"/>
      <c r="C8" s="383" t="s">
        <v>778</v>
      </c>
      <c r="D8"/>
    </row>
    <row r="9" spans="1:7" ht="15" customHeight="1" x14ac:dyDescent="0.25">
      <c r="A9"/>
      <c r="C9" s="383" t="s">
        <v>779</v>
      </c>
      <c r="D9"/>
    </row>
    <row r="10" spans="1:7" ht="15" customHeight="1" x14ac:dyDescent="0.25">
      <c r="A10"/>
      <c r="C10" s="383" t="s">
        <v>780</v>
      </c>
      <c r="D10"/>
    </row>
    <row r="11" spans="1:7" ht="15" customHeight="1" x14ac:dyDescent="0.25">
      <c r="A11"/>
      <c r="C11" s="383" t="s">
        <v>781</v>
      </c>
    </row>
    <row r="12" spans="1:7" ht="15" customHeight="1" x14ac:dyDescent="0.25">
      <c r="A12"/>
      <c r="C12" s="383" t="s">
        <v>782</v>
      </c>
    </row>
    <row r="13" spans="1:7" ht="15" customHeight="1" x14ac:dyDescent="0.25">
      <c r="A13"/>
      <c r="C13" s="383" t="s">
        <v>783</v>
      </c>
    </row>
    <row r="14" spans="1:7" ht="15" customHeight="1" x14ac:dyDescent="0.25">
      <c r="A14"/>
      <c r="C14" s="383" t="s">
        <v>784</v>
      </c>
    </row>
    <row r="15" spans="1:7" ht="15" customHeight="1" x14ac:dyDescent="0.25">
      <c r="A15"/>
    </row>
    <row r="16" spans="1:7" ht="15" customHeight="1" x14ac:dyDescent="0.25">
      <c r="A16" s="166" t="s">
        <v>259</v>
      </c>
      <c r="D16" s="385" t="s">
        <v>789</v>
      </c>
      <c r="E16" s="386" t="s">
        <v>790</v>
      </c>
      <c r="G16" s="387" t="s">
        <v>791</v>
      </c>
    </row>
    <row r="17" spans="1:7" ht="15" customHeight="1" x14ac:dyDescent="0.25">
      <c r="A17"/>
      <c r="B17"/>
      <c r="C17"/>
      <c r="D17"/>
      <c r="E17"/>
    </row>
    <row r="18" spans="1:7" ht="15" customHeight="1" x14ac:dyDescent="0.25">
      <c r="A18" s="166" t="s">
        <v>798</v>
      </c>
      <c r="C18" s="383" t="s">
        <v>802</v>
      </c>
      <c r="D18" s="385" t="s">
        <v>799</v>
      </c>
      <c r="E18" s="386" t="s">
        <v>801</v>
      </c>
      <c r="G18" s="387" t="s">
        <v>791</v>
      </c>
    </row>
    <row r="19" spans="1:7" ht="15" customHeight="1" x14ac:dyDescent="0.25">
      <c r="A19"/>
      <c r="D19" s="385" t="s">
        <v>800</v>
      </c>
      <c r="E19"/>
    </row>
    <row r="20" spans="1:7" ht="15" customHeight="1" x14ac:dyDescent="0.25">
      <c r="A20"/>
      <c r="B20"/>
      <c r="C20"/>
      <c r="D20"/>
      <c r="E20"/>
    </row>
    <row r="21" spans="1:7" ht="15" customHeight="1" x14ac:dyDescent="0.25">
      <c r="A21" s="166" t="s">
        <v>266</v>
      </c>
      <c r="E21" s="386" t="s">
        <v>792</v>
      </c>
      <c r="G21" s="387" t="s">
        <v>791</v>
      </c>
    </row>
    <row r="22" spans="1:7" ht="15" customHeight="1" x14ac:dyDescent="0.25">
      <c r="A22"/>
      <c r="D22"/>
      <c r="E22" s="386" t="s">
        <v>793</v>
      </c>
    </row>
    <row r="23" spans="1:7" ht="15" customHeight="1" x14ac:dyDescent="0.25">
      <c r="A23"/>
      <c r="B23"/>
      <c r="C23"/>
      <c r="D23"/>
      <c r="E23"/>
    </row>
    <row r="24" spans="1:7" ht="15" customHeight="1" x14ac:dyDescent="0.25">
      <c r="A24" s="166" t="s">
        <v>794</v>
      </c>
      <c r="E24" s="386" t="s">
        <v>795</v>
      </c>
      <c r="G24" s="387" t="s">
        <v>791</v>
      </c>
    </row>
    <row r="25" spans="1:7" ht="15" customHeight="1" x14ac:dyDescent="0.25">
      <c r="A25"/>
      <c r="D25"/>
    </row>
    <row r="26" spans="1:7" ht="15" customHeight="1" x14ac:dyDescent="0.25">
      <c r="A26" s="166" t="s">
        <v>796</v>
      </c>
      <c r="D26" s="385" t="s">
        <v>797</v>
      </c>
      <c r="G26" s="387" t="s">
        <v>791</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2017-06-01T15:00:01Z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