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ustomer Table" sheetId="1" r:id="rId1"/>
    <sheet name="Analysis 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L32" i="1" s="1"/>
  <c r="P32" i="1"/>
  <c r="Q32" i="1"/>
  <c r="O33" i="1"/>
  <c r="P33" i="1"/>
  <c r="L33" i="1" s="1"/>
  <c r="Q33" i="1"/>
  <c r="O35" i="1"/>
  <c r="P35" i="1"/>
  <c r="Q35" i="1"/>
  <c r="O38" i="1"/>
  <c r="L38" i="1" s="1"/>
  <c r="P38" i="1"/>
  <c r="Q38" i="1"/>
  <c r="O39" i="1"/>
  <c r="L39" i="1" s="1"/>
  <c r="P39" i="1"/>
  <c r="Q39" i="1"/>
  <c r="O40" i="1"/>
  <c r="P40" i="1"/>
  <c r="L40" i="1" s="1"/>
  <c r="Q40" i="1"/>
  <c r="O41" i="1"/>
  <c r="L41" i="1" s="1"/>
  <c r="P41" i="1"/>
  <c r="Q41" i="1"/>
  <c r="O42" i="1"/>
  <c r="P42" i="1"/>
  <c r="L42" i="1" s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s="1"/>
  <c r="M37" i="1" l="1"/>
  <c r="L35" i="1"/>
  <c r="M32" i="1"/>
  <c r="M33" i="1"/>
  <c r="M124" i="1" l="1"/>
  <c r="K65" i="1" l="1"/>
  <c r="K66" i="1"/>
  <c r="K67" i="1"/>
  <c r="K69" i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1" i="1" l="1"/>
  <c r="C181" i="1" s="1"/>
  <c r="E182" i="1"/>
  <c r="C182" i="1" s="1"/>
  <c r="E183" i="1"/>
  <c r="C183" i="1" s="1"/>
  <c r="K57" i="1"/>
  <c r="K58" i="1"/>
  <c r="L57" i="1"/>
  <c r="L58" i="1"/>
  <c r="K55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5" i="1"/>
  <c r="H175" i="1" s="1"/>
  <c r="C175" i="1" s="1"/>
  <c r="G176" i="1"/>
  <c r="H176" i="1" s="1"/>
  <c r="C176" i="1" s="1"/>
  <c r="C162" i="1" l="1"/>
  <c r="C161" i="1"/>
  <c r="C160" i="1"/>
  <c r="K156" i="1"/>
  <c r="K155" i="1"/>
  <c r="K154" i="1"/>
  <c r="L156" i="1"/>
  <c r="L155" i="1"/>
  <c r="L154" i="1"/>
  <c r="L153" i="1"/>
  <c r="L152" i="1"/>
  <c r="L151" i="1"/>
  <c r="K153" i="1"/>
  <c r="K152" i="1"/>
  <c r="K151" i="1"/>
  <c r="L150" i="1"/>
  <c r="K149" i="1"/>
  <c r="K148" i="1"/>
  <c r="L148" i="1"/>
  <c r="L147" i="1"/>
  <c r="K147" i="1"/>
  <c r="L145" i="1"/>
  <c r="K145" i="1"/>
  <c r="L144" i="1"/>
  <c r="K144" i="1"/>
  <c r="K140" i="1"/>
  <c r="K139" i="1"/>
  <c r="K138" i="1"/>
  <c r="L139" i="1"/>
  <c r="L140" i="1"/>
  <c r="L138" i="1"/>
  <c r="L137" i="1"/>
  <c r="L136" i="1"/>
  <c r="L135" i="1"/>
  <c r="K136" i="1"/>
  <c r="K137" i="1"/>
  <c r="K135" i="1"/>
  <c r="L134" i="1"/>
  <c r="K133" i="1"/>
  <c r="K132" i="1"/>
  <c r="L132" i="1"/>
  <c r="L131" i="1"/>
  <c r="K131" i="1"/>
  <c r="L129" i="1"/>
  <c r="K129" i="1"/>
  <c r="C85" i="1"/>
  <c r="L113" i="1"/>
  <c r="K113" i="1"/>
  <c r="L128" i="1"/>
  <c r="K128" i="1"/>
  <c r="C128" i="1" l="1"/>
  <c r="C145" i="1"/>
  <c r="C144" i="1"/>
  <c r="C129" i="1"/>
  <c r="C113" i="1"/>
  <c r="K124" i="1" l="1"/>
  <c r="K123" i="1"/>
  <c r="L123" i="1"/>
  <c r="L124" i="1"/>
  <c r="K122" i="1"/>
  <c r="L122" i="1"/>
  <c r="L121" i="1"/>
  <c r="L120" i="1"/>
  <c r="K120" i="1"/>
  <c r="K121" i="1"/>
  <c r="K119" i="1"/>
  <c r="L119" i="1"/>
  <c r="L118" i="1"/>
  <c r="K117" i="1"/>
  <c r="K116" i="1"/>
  <c r="L116" i="1"/>
  <c r="L115" i="1"/>
  <c r="K115" i="1"/>
  <c r="L112" i="1"/>
  <c r="K112" i="1"/>
  <c r="K108" i="1"/>
  <c r="L108" i="1"/>
  <c r="K107" i="1"/>
  <c r="L107" i="1"/>
  <c r="K106" i="1"/>
  <c r="L106" i="1"/>
  <c r="K105" i="1"/>
  <c r="L105" i="1"/>
  <c r="K104" i="1"/>
  <c r="L104" i="1"/>
  <c r="L103" i="1"/>
  <c r="K103" i="1"/>
  <c r="L102" i="1"/>
  <c r="K101" i="1"/>
  <c r="K100" i="1"/>
  <c r="L100" i="1"/>
  <c r="L99" i="1"/>
  <c r="K99" i="1"/>
  <c r="L97" i="1"/>
  <c r="K97" i="1"/>
  <c r="K96" i="1"/>
  <c r="L96" i="1"/>
  <c r="C90" i="1"/>
  <c r="L81" i="1"/>
  <c r="K81" i="1"/>
  <c r="L79" i="1"/>
  <c r="L78" i="1"/>
  <c r="L77" i="1"/>
  <c r="K77" i="1"/>
  <c r="L75" i="1"/>
  <c r="K75" i="1"/>
  <c r="L74" i="1"/>
  <c r="K74" i="1"/>
  <c r="L66" i="1"/>
  <c r="L65" i="1"/>
  <c r="N124" i="1" l="1"/>
  <c r="C112" i="1"/>
  <c r="C96" i="1"/>
  <c r="C97" i="1"/>
  <c r="C74" i="1"/>
  <c r="C75" i="1"/>
  <c r="C62" i="1" l="1"/>
  <c r="C33" i="1"/>
  <c r="K27" i="1"/>
  <c r="J27" i="1"/>
  <c r="K25" i="1"/>
  <c r="J25" i="1"/>
  <c r="K24" i="1"/>
  <c r="J24" i="1"/>
  <c r="L24" i="1" l="1"/>
  <c r="L27" i="1"/>
  <c r="L25" i="1"/>
  <c r="C50" i="1" l="1"/>
</calcChain>
</file>

<file path=xl/sharedStrings.xml><?xml version="1.0" encoding="utf-8"?>
<sst xmlns="http://schemas.openxmlformats.org/spreadsheetml/2006/main" count="1178" uniqueCount="327">
  <si>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</si>
  <si>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</si>
  <si>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</si>
  <si>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</si>
  <si>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</si>
  <si>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</si>
  <si>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</si>
  <si>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</si>
  <si>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</si>
  <si>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</si>
  <si>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</si>
  <si>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</si>
  <si>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</si>
  <si>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</si>
  <si>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</si>
  <si>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</si>
  <si>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</si>
  <si>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</si>
  <si>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</si>
  <si>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</si>
  <si>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</si>
  <si>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</si>
  <si>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</si>
  <si>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</si>
  <si>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</si>
  <si>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</si>
  <si>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</si>
  <si>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</si>
  <si>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</si>
  <si>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</si>
  <si>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</si>
  <si>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</si>
  <si>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</si>
  <si>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</si>
  <si>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</si>
  <si>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</si>
  <si>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</si>
  <si>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</si>
  <si>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</si>
  <si>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</si>
  <si>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</si>
  <si>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</si>
  <si>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</si>
  <si>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</si>
  <si>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</si>
  <si>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</si>
  <si>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</si>
  <si>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</si>
  <si>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</si>
  <si>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</si>
  <si>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</si>
  <si>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</si>
  <si>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</si>
  <si>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</si>
  <si>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</si>
  <si>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</si>
  <si>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</si>
  <si>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</si>
  <si>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</si>
  <si>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</si>
  <si>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</si>
  <si>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</si>
  <si>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</si>
  <si>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</si>
  <si>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</si>
  <si>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</si>
  <si>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</si>
  <si>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</si>
  <si>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</si>
  <si>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</si>
  <si>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</si>
  <si>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</si>
  <si>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</si>
  <si>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</si>
  <si>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</si>
  <si>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</si>
  <si>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</si>
  <si>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</si>
  <si>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</si>
  <si>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</si>
  <si>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</si>
  <si>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</si>
  <si>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</si>
  <si>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</si>
  <si>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</si>
  <si>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</si>
  <si>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</si>
  <si>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</si>
  <si>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</si>
  <si>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</si>
  <si>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</si>
  <si>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</si>
  <si>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</si>
  <si>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</si>
  <si>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</si>
  <si>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</si>
  <si>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</si>
  <si>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</si>
  <si>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</si>
  <si>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</si>
  <si>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</si>
  <si>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</si>
  <si>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</si>
  <si>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</si>
  <si>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</si>
  <si>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</si>
  <si>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</si>
  <si>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</si>
  <si>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</si>
  <si>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</si>
  <si>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</si>
  <si>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</si>
  <si>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</si>
  <si>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</si>
  <si>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</si>
  <si>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</si>
  <si>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</si>
  <si>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</si>
  <si>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</si>
  <si>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</si>
  <si>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</si>
  <si>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</si>
  <si>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</si>
  <si>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</si>
  <si>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</si>
  <si>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</si>
  <si>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</si>
  <si>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</si>
  <si>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</si>
  <si>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</si>
  <si>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</si>
  <si>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</si>
  <si>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</si>
  <si>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</si>
  <si>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</si>
  <si>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</si>
  <si>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</si>
  <si>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</si>
  <si>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</si>
  <si>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</si>
  <si>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</si>
  <si>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</si>
  <si>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</si>
  <si>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</si>
  <si>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</si>
  <si>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</si>
  <si>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</si>
  <si>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</si>
  <si>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</si>
  <si>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</si>
  <si>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</si>
  <si>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</si>
  <si>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</si>
  <si>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</si>
  <si>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</si>
  <si>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</si>
  <si>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</si>
  <si>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</si>
  <si>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</si>
  <si>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</si>
  <si>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</si>
  <si>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</si>
  <si>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</si>
  <si>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</si>
  <si>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</si>
  <si>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</si>
  <si>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</si>
  <si>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</si>
  <si>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</si>
  <si>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</si>
  <si>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</si>
  <si>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</si>
  <si>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</si>
  <si>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</si>
  <si>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</si>
  <si>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</si>
  <si>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</si>
  <si>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</si>
  <si>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</si>
  <si>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</si>
  <si>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</si>
  <si>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</si>
  <si>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</si>
  <si>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</si>
  <si>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</si>
  <si>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</si>
  <si>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</si>
  <si>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</si>
  <si>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</si>
  <si>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</si>
  <si>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</si>
  <si>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</si>
  <si>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</si>
  <si>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</si>
  <si>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</si>
  <si>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</si>
  <si>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</si>
  <si>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</si>
  <si>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</si>
  <si>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</si>
  <si>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</si>
  <si>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</si>
  <si>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</si>
  <si>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</si>
  <si>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</si>
  <si>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</si>
  <si>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</si>
  <si>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</si>
  <si>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</si>
  <si>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</si>
  <si>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</si>
  <si>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</si>
  <si>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</si>
  <si>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</si>
  <si>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</si>
  <si>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</si>
  <si>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</si>
  <si>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</si>
  <si>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</si>
  <si>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</si>
  <si>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</si>
  <si>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</si>
  <si>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</si>
  <si>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</si>
  <si>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</si>
  <si>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</si>
  <si>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</si>
  <si>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</si>
  <si>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</si>
  <si>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</si>
  <si>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</si>
  <si>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</si>
  <si>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</si>
  <si>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</si>
  <si>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</si>
  <si>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</si>
  <si>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</si>
  <si>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</si>
  <si>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</si>
  <si>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</si>
  <si>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</si>
  <si>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</si>
  <si>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</si>
  <si>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</si>
  <si>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</si>
  <si>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</si>
  <si>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</si>
  <si>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</si>
  <si>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</si>
  <si>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</si>
  <si>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</si>
  <si>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</si>
  <si>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</si>
  <si>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</si>
  <si>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</si>
  <si>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</si>
  <si>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</si>
  <si>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</si>
  <si>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</si>
  <si>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</si>
  <si>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</si>
  <si>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</si>
  <si>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</si>
  <si>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</si>
  <si>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</si>
  <si>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</si>
  <si>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</si>
  <si>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</si>
  <si>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</si>
  <si>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</si>
  <si>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</si>
  <si>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</si>
  <si>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</si>
  <si>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</si>
  <si>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</si>
  <si>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</si>
  <si>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</si>
  <si>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</si>
  <si>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</si>
  <si>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</si>
  <si>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</si>
  <si>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</si>
  <si>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</si>
  <si>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</si>
  <si>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</si>
  <si>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</si>
  <si>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</si>
  <si>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</si>
  <si>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</si>
  <si>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</si>
  <si>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</si>
  <si>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</si>
  <si>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</si>
  <si>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</si>
  <si>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</si>
  <si>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</si>
  <si>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</si>
  <si>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</si>
  <si>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</si>
  <si>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</si>
  <si>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</si>
  <si>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</si>
  <si>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</si>
  <si>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</si>
  <si>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</si>
  <si>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</si>
  <si>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</si>
  <si>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</si>
  <si>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</si>
  <si>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</si>
  <si>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NUM_IND_85</t>
  </si>
  <si>
    <t>DEN_IND_85</t>
  </si>
  <si>
    <t>0000000000000137</t>
  </si>
  <si>
    <t>0000000000000140</t>
  </si>
  <si>
    <t>0000000000000144</t>
  </si>
  <si>
    <t>0000000000000145</t>
  </si>
  <si>
    <t>'0000000000000146</t>
  </si>
  <si>
    <t>0000000000000203</t>
  </si>
  <si>
    <t>BILFAM004_1;BILFAM004_2</t>
  </si>
  <si>
    <t>OK</t>
  </si>
  <si>
    <t>E0001</t>
  </si>
  <si>
    <t>k.o</t>
  </si>
  <si>
    <t>NUM_IND_61</t>
  </si>
  <si>
    <t>DEN_IND_61</t>
  </si>
  <si>
    <t>CAMPO_TEC_4</t>
  </si>
  <si>
    <t>codice (E0001)</t>
  </si>
  <si>
    <t>Codice (E0001)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</si>
</sst>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5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0" xfId="0" applyFill="1"/>
    <xf numFmtId="0" fontId="3" fillId="0" borderId="5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5" fillId="0" borderId="0" xfId="0" applyFont="1" applyFill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04"/>
  <sheetViews>
    <sheetView topLeftCell="C154" zoomScale="80" zoomScaleNormal="80" workbookViewId="0">
      <selection activeCell="L182" sqref="L182"/>
    </sheetView>
  </sheetViews>
  <sheetFormatPr defaultRowHeight="15" x14ac:dyDescent="0.25"/>
  <cols>
    <col min="2" max="2" width="27.7109375" style="5" bestFit="1" customWidth="1"/>
    <col min="3" max="3" width="15.7109375" style="5" customWidth="1"/>
    <col min="4" max="4" width="27" style="5" customWidth="1"/>
    <col min="5" max="5" width="26.5703125" style="5" bestFit="1" customWidth="1"/>
    <col min="6" max="6" width="33.28515625" style="5" bestFit="1" customWidth="1"/>
    <col min="7" max="7" width="34.140625" style="5" bestFit="1" customWidth="1"/>
    <col min="8" max="8" width="26.5703125" style="5" bestFit="1" customWidth="1"/>
    <col min="9" max="9" width="34.140625" style="5" bestFit="1" customWidth="1"/>
    <col min="10" max="10" width="29" style="5" bestFit="1" customWidth="1"/>
    <col min="11" max="12" width="25.140625" style="5" customWidth="1"/>
    <col min="13" max="13" width="25.7109375" style="5" bestFit="1" customWidth="1"/>
    <col min="14" max="14" width="25.140625" style="5" bestFit="1" customWidth="1"/>
    <col min="15" max="15" width="35.5703125" style="5" bestFit="1" customWidth="1"/>
    <col min="16" max="16" width="27" bestFit="1" customWidth="1"/>
    <col min="17" max="17" width="20.7109375" customWidth="1"/>
    <col min="18" max="18" width="27.28515625" bestFit="1" customWidth="1"/>
    <col min="19" max="19" width="27.7109375" bestFit="1" customWidth="1"/>
    <col min="20" max="20" width="25.5703125" bestFit="1" customWidth="1"/>
    <col min="21" max="21" width="18.85546875" bestFit="1" customWidth="1"/>
    <col min="22" max="22" width="18.5703125" customWidth="1"/>
    <col min="23" max="23" width="9.140625" customWidth="1"/>
    <col min="24" max="24" width="24.7109375" bestFit="1" customWidth="1"/>
  </cols>
  <sheetData>
    <row r="3" spans="1:12" ht="18" customHeight="1" x14ac:dyDescent="0.25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8" t="s">
        <v>0</v>
      </c>
      <c r="G3" s="38" t="s">
        <v>11</v>
      </c>
      <c r="H3" s="38" t="s">
        <v>189</v>
      </c>
    </row>
    <row r="4" spans="1:12" x14ac:dyDescent="0.25">
      <c r="B4" s="8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200</v>
      </c>
    </row>
    <row r="5" spans="1:12" x14ac:dyDescent="0.25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200</v>
      </c>
    </row>
    <row r="6" spans="1:12" x14ac:dyDescent="0.25">
      <c r="B6" s="8" t="s">
        <v>9</v>
      </c>
      <c r="C6" s="2"/>
      <c r="D6" s="35" t="s">
        <v>6</v>
      </c>
      <c r="E6" s="2">
        <v>-1000</v>
      </c>
      <c r="F6" s="2" t="s">
        <v>4</v>
      </c>
      <c r="G6" s="8" t="s">
        <v>6</v>
      </c>
      <c r="H6" s="2" t="s">
        <v>200</v>
      </c>
    </row>
    <row r="7" spans="1:12" x14ac:dyDescent="0.25">
      <c r="D7" s="36"/>
    </row>
    <row r="9" spans="1:12" ht="15.6" customHeight="1" x14ac:dyDescent="0.25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8" t="s">
        <v>13</v>
      </c>
      <c r="G9" s="38" t="s">
        <v>18</v>
      </c>
      <c r="H9" s="38" t="s">
        <v>189</v>
      </c>
    </row>
    <row r="10" spans="1:12" x14ac:dyDescent="0.25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200</v>
      </c>
    </row>
    <row r="11" spans="1:12" x14ac:dyDescent="0.25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200</v>
      </c>
    </row>
    <row r="12" spans="1:12" x14ac:dyDescent="0.25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200</v>
      </c>
    </row>
    <row r="14" spans="1:12" x14ac:dyDescent="0.25">
      <c r="B14" s="43"/>
    </row>
    <row r="15" spans="1:12" x14ac:dyDescent="0.25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8" t="s">
        <v>23</v>
      </c>
      <c r="I15" s="48" t="s">
        <v>25</v>
      </c>
      <c r="J15" s="38" t="s">
        <v>189</v>
      </c>
      <c r="K15" s="12"/>
      <c r="L15" s="12"/>
    </row>
    <row r="16" spans="1:12" x14ac:dyDescent="0.25">
      <c r="B16" s="8" t="s">
        <v>19</v>
      </c>
      <c r="C16" s="5">
        <v>0</v>
      </c>
      <c r="D16" s="2"/>
      <c r="E16" s="2">
        <v>0</v>
      </c>
      <c r="F16" s="2">
        <v>0</v>
      </c>
      <c r="G16" s="2">
        <v>1</v>
      </c>
      <c r="H16" s="5">
        <v>0</v>
      </c>
      <c r="I16" s="2"/>
      <c r="J16" s="2" t="s">
        <v>200</v>
      </c>
      <c r="K16" s="12"/>
      <c r="L16" s="12"/>
    </row>
    <row r="17" spans="1:22" x14ac:dyDescent="0.25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200</v>
      </c>
      <c r="L17" s="13"/>
    </row>
    <row r="18" spans="1:22" x14ac:dyDescent="0.25">
      <c r="B18" s="8" t="s">
        <v>21</v>
      </c>
      <c r="C18" s="2">
        <v>2</v>
      </c>
      <c r="D18" s="6"/>
      <c r="E18" s="2">
        <v>1</v>
      </c>
      <c r="F18" s="2">
        <v>0</v>
      </c>
      <c r="G18" s="2">
        <v>0</v>
      </c>
      <c r="H18" s="2">
        <v>2</v>
      </c>
      <c r="I18" s="6"/>
      <c r="J18" s="2" t="s">
        <v>200</v>
      </c>
      <c r="K18" s="13"/>
      <c r="L18" s="13"/>
    </row>
    <row r="19" spans="1:22" x14ac:dyDescent="0.25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200</v>
      </c>
      <c r="K19" s="12"/>
      <c r="L19" s="12"/>
    </row>
    <row r="20" spans="1:22" x14ac:dyDescent="0.25">
      <c r="B20" s="8" t="s">
        <v>29</v>
      </c>
      <c r="C20" s="2" t="s">
        <v>4</v>
      </c>
      <c r="D20" s="35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200</v>
      </c>
      <c r="K20" s="13"/>
      <c r="L20" s="13"/>
    </row>
    <row r="21" spans="1:22" x14ac:dyDescent="0.25">
      <c r="D21" s="36"/>
    </row>
    <row r="22" spans="1:22" x14ac:dyDescent="0.25">
      <c r="B22" s="43"/>
    </row>
    <row r="23" spans="1:22" x14ac:dyDescent="0.25">
      <c r="A23" s="3" t="s">
        <v>35</v>
      </c>
      <c r="B23" s="1" t="s">
        <v>1</v>
      </c>
      <c r="C23" s="1" t="s">
        <v>2</v>
      </c>
      <c r="D23" s="1" t="s">
        <v>36</v>
      </c>
      <c r="E23" s="4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8" t="s">
        <v>35</v>
      </c>
      <c r="N23" s="38" t="s">
        <v>37</v>
      </c>
      <c r="O23" s="38" t="s">
        <v>189</v>
      </c>
      <c r="Q23" s="16"/>
      <c r="R23" s="16"/>
      <c r="S23" s="16"/>
    </row>
    <row r="24" spans="1:22" x14ac:dyDescent="0.25">
      <c r="A24" s="16"/>
      <c r="B24" s="8" t="s">
        <v>43</v>
      </c>
      <c r="C24" s="5">
        <v>1</v>
      </c>
      <c r="D24" s="2"/>
      <c r="E24" s="2">
        <v>200</v>
      </c>
      <c r="F24" s="2">
        <v>35</v>
      </c>
      <c r="G24" s="2">
        <v>500</v>
      </c>
      <c r="H24" s="2">
        <v>400</v>
      </c>
      <c r="I24" s="2">
        <v>700</v>
      </c>
      <c r="J24" s="2">
        <f>E24/G24</f>
        <v>0.4</v>
      </c>
      <c r="K24" s="2">
        <f>H24/I24</f>
        <v>0.5714285714285714</v>
      </c>
      <c r="L24" s="2">
        <f>J24/K24</f>
        <v>0.70000000000000007</v>
      </c>
      <c r="M24" s="5">
        <v>1</v>
      </c>
      <c r="N24" s="17"/>
      <c r="O24" s="2" t="s">
        <v>200</v>
      </c>
      <c r="Q24" s="16"/>
      <c r="R24" s="16"/>
      <c r="S24" s="16"/>
    </row>
    <row r="25" spans="1:22" x14ac:dyDescent="0.25">
      <c r="B25" s="8" t="s">
        <v>39</v>
      </c>
      <c r="C25" s="2">
        <v>0</v>
      </c>
      <c r="D25" s="6"/>
      <c r="E25" s="2">
        <v>100</v>
      </c>
      <c r="F25" s="2">
        <v>25</v>
      </c>
      <c r="G25" s="2">
        <v>200</v>
      </c>
      <c r="H25" s="2">
        <v>200</v>
      </c>
      <c r="I25" s="2">
        <v>500</v>
      </c>
      <c r="J25" s="2">
        <f>E25/G25</f>
        <v>0.5</v>
      </c>
      <c r="K25" s="2">
        <f>H25/I25</f>
        <v>0.4</v>
      </c>
      <c r="L25" s="2">
        <f>J25/K25</f>
        <v>1.25</v>
      </c>
      <c r="M25" s="2">
        <v>0</v>
      </c>
      <c r="N25" s="17"/>
      <c r="O25" s="2" t="s">
        <v>200</v>
      </c>
    </row>
    <row r="26" spans="1:22" x14ac:dyDescent="0.25">
      <c r="B26" s="8" t="s">
        <v>40</v>
      </c>
      <c r="C26" s="2" t="s">
        <v>47</v>
      </c>
      <c r="D26" s="9" t="s">
        <v>5</v>
      </c>
      <c r="E26" s="2" t="s">
        <v>48</v>
      </c>
      <c r="F26" s="2">
        <v>10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201</v>
      </c>
      <c r="N26" s="17" t="s">
        <v>5</v>
      </c>
      <c r="O26" s="2" t="s">
        <v>200</v>
      </c>
    </row>
    <row r="27" spans="1:22" x14ac:dyDescent="0.25">
      <c r="B27" s="14" t="s">
        <v>41</v>
      </c>
      <c r="C27" s="2">
        <v>0</v>
      </c>
      <c r="D27" s="15" t="s">
        <v>326</v>
      </c>
      <c r="E27" s="2">
        <v>-150</v>
      </c>
      <c r="F27" s="2">
        <v>36</v>
      </c>
      <c r="G27" s="2">
        <v>200</v>
      </c>
      <c r="H27" s="2">
        <v>400</v>
      </c>
      <c r="I27" s="2">
        <v>700</v>
      </c>
      <c r="J27" s="2">
        <f>E27/G27</f>
        <v>-0.75</v>
      </c>
      <c r="K27" s="2">
        <f>H27/I27</f>
        <v>0.5714285714285714</v>
      </c>
      <c r="L27" s="2">
        <f>J27/K27</f>
        <v>-1.3125</v>
      </c>
      <c r="M27" s="17">
        <v>0</v>
      </c>
      <c r="N27" s="66" t="s">
        <v>320</v>
      </c>
      <c r="O27" s="2" t="s">
        <v>200</v>
      </c>
    </row>
    <row r="28" spans="1:22" x14ac:dyDescent="0.25">
      <c r="O28" s="11"/>
    </row>
    <row r="29" spans="1:22" x14ac:dyDescent="0.25">
      <c r="B29" s="43"/>
    </row>
    <row r="30" spans="1:22" x14ac:dyDescent="0.25">
      <c r="A30" s="3" t="s">
        <v>63</v>
      </c>
      <c r="B30" s="1" t="s">
        <v>1</v>
      </c>
      <c r="C30" s="1" t="s">
        <v>2</v>
      </c>
      <c r="D30" s="1" t="s">
        <v>196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190</v>
      </c>
      <c r="O30" s="1" t="s">
        <v>191</v>
      </c>
      <c r="P30" s="1" t="s">
        <v>192</v>
      </c>
      <c r="Q30" s="1" t="s">
        <v>324</v>
      </c>
      <c r="R30" s="38" t="s">
        <v>322</v>
      </c>
      <c r="S30" s="38" t="s">
        <v>323</v>
      </c>
      <c r="T30" s="38" t="s">
        <v>63</v>
      </c>
      <c r="U30" s="47" t="s">
        <v>62</v>
      </c>
      <c r="V30" s="47" t="s">
        <v>189</v>
      </c>
    </row>
    <row r="31" spans="1:22" x14ac:dyDescent="0.25">
      <c r="B31" s="8" t="s">
        <v>52</v>
      </c>
      <c r="C31" s="17">
        <f>L31/M31</f>
        <v>0</v>
      </c>
      <c r="D31" s="17" t="s">
        <v>48</v>
      </c>
      <c r="E31" s="19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4"/>
      <c r="V31" s="44" t="s">
        <v>319</v>
      </c>
    </row>
    <row r="32" spans="1:22" x14ac:dyDescent="0.25">
      <c r="B32" s="14" t="s">
        <v>65</v>
      </c>
      <c r="C32" s="17">
        <f>L32/M32</f>
        <v>0.34615384615384615</v>
      </c>
      <c r="D32" s="17" t="s">
        <v>48</v>
      </c>
      <c r="E32" s="17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0">AVERAGE(O32,P32,Q32)</f>
        <v>300</v>
      </c>
      <c r="M32" s="2">
        <f>AVERAGE(F32,G32,H32)</f>
        <v>866.66666666666663</v>
      </c>
      <c r="N32" s="2"/>
      <c r="O32" s="2">
        <f t="shared" ref="O32:O46" si="1">IF((F32-I32)&lt;0, 0,(F32-I32))</f>
        <v>200</v>
      </c>
      <c r="P32" s="2">
        <f t="shared" ref="P32:P46" si="2">IF((G32-J32)&lt;0,0,(G32-J32))</f>
        <v>400</v>
      </c>
      <c r="Q32" s="2">
        <f t="shared" ref="Q32:Q46" si="3">IF((H32-K32)&lt;0,0,(H32-K32))</f>
        <v>300</v>
      </c>
      <c r="R32" s="44"/>
      <c r="S32" s="2"/>
      <c r="T32" s="2"/>
      <c r="U32" s="44"/>
      <c r="V32" s="44" t="s">
        <v>319</v>
      </c>
    </row>
    <row r="33" spans="2:24" x14ac:dyDescent="0.25">
      <c r="B33" s="14" t="s">
        <v>38</v>
      </c>
      <c r="C33" s="17">
        <f>L33/M33</f>
        <v>0.80000000000000016</v>
      </c>
      <c r="D33" s="17" t="s">
        <v>48</v>
      </c>
      <c r="E33" s="19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0"/>
        <v>266.66666666666669</v>
      </c>
      <c r="M33" s="2">
        <f>AVERAGE(F33,G33,H33)</f>
        <v>333.33333333333331</v>
      </c>
      <c r="N33" s="2"/>
      <c r="O33" s="2">
        <f t="shared" si="1"/>
        <v>800</v>
      </c>
      <c r="P33" s="2">
        <f t="shared" si="2"/>
        <v>0</v>
      </c>
      <c r="Q33" s="2">
        <f t="shared" si="3"/>
        <v>0</v>
      </c>
      <c r="R33" s="44"/>
      <c r="S33" s="2"/>
      <c r="T33" s="2"/>
      <c r="U33" s="44"/>
      <c r="V33" s="44" t="s">
        <v>319</v>
      </c>
    </row>
    <row r="34" spans="2:24" x14ac:dyDescent="0.25">
      <c r="B34" s="14" t="s">
        <v>68</v>
      </c>
      <c r="C34" s="17" t="s">
        <v>4</v>
      </c>
      <c r="D34" s="17" t="s">
        <v>48</v>
      </c>
      <c r="E34" s="69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4"/>
      <c r="S34" s="44"/>
      <c r="T34" s="2"/>
      <c r="U34" s="44"/>
      <c r="V34" s="44" t="s">
        <v>319</v>
      </c>
    </row>
    <row r="35" spans="2:24" x14ac:dyDescent="0.25">
      <c r="B35" s="14" t="s">
        <v>38</v>
      </c>
      <c r="C35" s="14">
        <v>-1000000</v>
      </c>
      <c r="D35" s="17" t="s">
        <v>48</v>
      </c>
      <c r="E35" s="19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1"/>
        <v>0</v>
      </c>
      <c r="P35" s="2">
        <f t="shared" si="2"/>
        <v>0</v>
      </c>
      <c r="Q35" s="2">
        <f t="shared" si="3"/>
        <v>0</v>
      </c>
      <c r="R35" s="45"/>
      <c r="S35" s="44"/>
      <c r="T35" s="7"/>
      <c r="U35" s="44"/>
      <c r="V35" s="44" t="s">
        <v>319</v>
      </c>
    </row>
    <row r="36" spans="2:24" x14ac:dyDescent="0.25">
      <c r="B36" s="14" t="s">
        <v>70</v>
      </c>
      <c r="C36" s="14" t="s">
        <v>4</v>
      </c>
      <c r="D36" s="17" t="s">
        <v>48</v>
      </c>
      <c r="E36" s="19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7" t="s">
        <v>48</v>
      </c>
      <c r="M36" s="17" t="s">
        <v>48</v>
      </c>
      <c r="N36" s="2"/>
      <c r="O36" s="2" t="s">
        <v>48</v>
      </c>
      <c r="P36" s="2" t="s">
        <v>48</v>
      </c>
      <c r="Q36" s="2" t="s">
        <v>48</v>
      </c>
      <c r="R36" s="44"/>
      <c r="S36" s="44"/>
      <c r="T36" s="2"/>
      <c r="U36" s="44"/>
      <c r="V36" s="44" t="s">
        <v>319</v>
      </c>
    </row>
    <row r="37" spans="2:24" x14ac:dyDescent="0.25">
      <c r="B37" s="14" t="s">
        <v>71</v>
      </c>
      <c r="C37" s="17" t="s">
        <v>4</v>
      </c>
      <c r="D37" s="17" t="s">
        <v>48</v>
      </c>
      <c r="E37" s="19" t="s">
        <v>69</v>
      </c>
      <c r="F37" s="17">
        <v>400</v>
      </c>
      <c r="G37" s="17">
        <v>300</v>
      </c>
      <c r="H37" s="17">
        <v>700</v>
      </c>
      <c r="I37" s="17" t="s">
        <v>48</v>
      </c>
      <c r="J37" s="17" t="s">
        <v>48</v>
      </c>
      <c r="K37" s="17" t="s">
        <v>48</v>
      </c>
      <c r="L37" s="17" t="s">
        <v>48</v>
      </c>
      <c r="M37" s="2">
        <f t="shared" ref="M37:M46" si="4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4"/>
      <c r="S37" s="44"/>
      <c r="T37" s="2"/>
      <c r="U37" s="44"/>
      <c r="V37" s="44" t="s">
        <v>319</v>
      </c>
    </row>
    <row r="38" spans="2:24" x14ac:dyDescent="0.25">
      <c r="B38" s="14" t="s">
        <v>73</v>
      </c>
      <c r="C38" s="17">
        <v>0</v>
      </c>
      <c r="D38" s="17" t="s">
        <v>48</v>
      </c>
      <c r="E38" s="19"/>
      <c r="F38" s="17">
        <v>500</v>
      </c>
      <c r="G38" s="17">
        <v>300</v>
      </c>
      <c r="H38" s="17">
        <v>600</v>
      </c>
      <c r="I38" s="17">
        <v>800</v>
      </c>
      <c r="J38" s="17">
        <v>700</v>
      </c>
      <c r="K38" s="17">
        <v>900</v>
      </c>
      <c r="L38" s="17">
        <f t="shared" ref="L38:L42" si="5">AVERAGE(O38,P38,Q38)</f>
        <v>0</v>
      </c>
      <c r="M38" s="17">
        <f t="shared" si="4"/>
        <v>466.66666666666669</v>
      </c>
      <c r="N38" s="17"/>
      <c r="O38" s="17">
        <f t="shared" si="1"/>
        <v>0</v>
      </c>
      <c r="P38" s="17">
        <f t="shared" si="2"/>
        <v>0</v>
      </c>
      <c r="Q38" s="17">
        <f t="shared" si="3"/>
        <v>0</v>
      </c>
      <c r="R38" s="60">
        <v>0</v>
      </c>
      <c r="S38" s="60">
        <v>466</v>
      </c>
      <c r="T38" s="17">
        <v>0</v>
      </c>
      <c r="U38" s="60"/>
      <c r="V38" s="44" t="s">
        <v>200</v>
      </c>
    </row>
    <row r="39" spans="2:24" x14ac:dyDescent="0.25">
      <c r="B39" s="14" t="s">
        <v>74</v>
      </c>
      <c r="C39" s="14">
        <v>-1000000</v>
      </c>
      <c r="D39" s="17" t="s">
        <v>48</v>
      </c>
      <c r="E39" s="26" t="s">
        <v>66</v>
      </c>
      <c r="F39" s="17">
        <v>-500</v>
      </c>
      <c r="G39" s="17">
        <v>300</v>
      </c>
      <c r="H39" s="17">
        <v>200</v>
      </c>
      <c r="I39" s="17">
        <v>800</v>
      </c>
      <c r="J39" s="17">
        <v>700</v>
      </c>
      <c r="K39" s="17">
        <v>900</v>
      </c>
      <c r="L39" s="17">
        <f t="shared" si="5"/>
        <v>0</v>
      </c>
      <c r="M39" s="17">
        <f t="shared" si="4"/>
        <v>0</v>
      </c>
      <c r="N39" s="17"/>
      <c r="O39" s="17">
        <f t="shared" si="1"/>
        <v>0</v>
      </c>
      <c r="P39" s="17">
        <f t="shared" si="2"/>
        <v>0</v>
      </c>
      <c r="Q39" s="17">
        <f t="shared" si="3"/>
        <v>0</v>
      </c>
      <c r="R39" s="17">
        <v>0</v>
      </c>
      <c r="S39" s="17">
        <v>0</v>
      </c>
      <c r="T39" s="68">
        <v>-1000000</v>
      </c>
      <c r="U39" s="46" t="s">
        <v>66</v>
      </c>
      <c r="V39" s="44" t="s">
        <v>200</v>
      </c>
    </row>
    <row r="40" spans="2:24" x14ac:dyDescent="0.25">
      <c r="B40" s="14" t="s">
        <v>75</v>
      </c>
      <c r="C40" s="17" t="s">
        <v>4</v>
      </c>
      <c r="D40" s="17" t="s">
        <v>48</v>
      </c>
      <c r="E40" s="19" t="s">
        <v>72</v>
      </c>
      <c r="F40" s="17">
        <v>-500</v>
      </c>
      <c r="G40" s="17">
        <v>300</v>
      </c>
      <c r="H40" s="17">
        <v>100</v>
      </c>
      <c r="I40" s="17">
        <v>800</v>
      </c>
      <c r="J40" s="17">
        <v>700</v>
      </c>
      <c r="K40" s="17">
        <v>900</v>
      </c>
      <c r="L40" s="17">
        <f t="shared" si="5"/>
        <v>0</v>
      </c>
      <c r="M40" s="17">
        <f t="shared" si="4"/>
        <v>-33.333333333333336</v>
      </c>
      <c r="N40" s="17"/>
      <c r="O40" s="17">
        <f t="shared" si="1"/>
        <v>0</v>
      </c>
      <c r="P40" s="17">
        <f t="shared" si="2"/>
        <v>0</v>
      </c>
      <c r="Q40" s="17">
        <f t="shared" si="3"/>
        <v>0</v>
      </c>
      <c r="R40" s="60">
        <v>0</v>
      </c>
      <c r="S40" s="60">
        <v>-33</v>
      </c>
      <c r="T40" s="25" t="s">
        <v>201</v>
      </c>
      <c r="U40" s="60" t="s">
        <v>72</v>
      </c>
      <c r="V40" s="46" t="s">
        <v>200</v>
      </c>
    </row>
    <row r="41" spans="2:24" x14ac:dyDescent="0.25">
      <c r="B41" s="14" t="s">
        <v>76</v>
      </c>
      <c r="C41" s="17" t="s">
        <v>4</v>
      </c>
      <c r="D41" s="17" t="s">
        <v>48</v>
      </c>
      <c r="E41" s="19" t="s">
        <v>72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17">
        <f t="shared" si="5"/>
        <v>150</v>
      </c>
      <c r="M41" s="2">
        <f t="shared" si="4"/>
        <v>-33.333333333333336</v>
      </c>
      <c r="N41" s="2"/>
      <c r="O41" s="2">
        <f t="shared" si="1"/>
        <v>300</v>
      </c>
      <c r="P41" s="2">
        <f t="shared" si="2"/>
        <v>100</v>
      </c>
      <c r="Q41" s="2">
        <f t="shared" si="3"/>
        <v>50</v>
      </c>
      <c r="R41" s="2"/>
      <c r="S41" s="2"/>
      <c r="T41" s="2"/>
      <c r="U41" s="44"/>
      <c r="V41" s="46" t="s">
        <v>200</v>
      </c>
    </row>
    <row r="42" spans="2:24" x14ac:dyDescent="0.25">
      <c r="B42" s="14" t="s">
        <v>78</v>
      </c>
      <c r="C42" s="20" t="s">
        <v>4</v>
      </c>
      <c r="D42" s="17" t="s">
        <v>48</v>
      </c>
      <c r="E42" s="19" t="s">
        <v>77</v>
      </c>
      <c r="F42" s="2">
        <v>-500</v>
      </c>
      <c r="G42" s="2">
        <v>300</v>
      </c>
      <c r="H42" s="2">
        <v>200</v>
      </c>
      <c r="I42" s="2">
        <v>-800</v>
      </c>
      <c r="J42" s="2">
        <v>-700</v>
      </c>
      <c r="K42" s="2">
        <v>900</v>
      </c>
      <c r="L42" s="17">
        <f t="shared" si="5"/>
        <v>433.33333333333331</v>
      </c>
      <c r="M42" s="17">
        <f t="shared" si="4"/>
        <v>0</v>
      </c>
      <c r="N42" s="2"/>
      <c r="O42" s="2">
        <f t="shared" si="1"/>
        <v>300</v>
      </c>
      <c r="P42" s="2">
        <f t="shared" si="2"/>
        <v>1000</v>
      </c>
      <c r="Q42" s="2">
        <f t="shared" si="3"/>
        <v>0</v>
      </c>
      <c r="R42" s="17">
        <v>433</v>
      </c>
      <c r="S42" s="17">
        <v>0</v>
      </c>
      <c r="T42" s="68" t="s">
        <v>201</v>
      </c>
      <c r="U42" s="46" t="s">
        <v>77</v>
      </c>
      <c r="V42" s="46" t="s">
        <v>200</v>
      </c>
      <c r="W42" s="71"/>
      <c r="X42" s="71"/>
    </row>
    <row r="43" spans="2:24" s="16" customFormat="1" x14ac:dyDescent="0.25">
      <c r="B43" s="18" t="s">
        <v>79</v>
      </c>
      <c r="C43" s="18">
        <f>N43</f>
        <v>999999</v>
      </c>
      <c r="D43" s="18" t="s">
        <v>198</v>
      </c>
      <c r="E43" s="70" t="s">
        <v>199</v>
      </c>
      <c r="F43" s="7">
        <v>500</v>
      </c>
      <c r="G43" s="7">
        <v>300</v>
      </c>
      <c r="H43" s="7">
        <v>100</v>
      </c>
      <c r="I43" s="7">
        <v>500</v>
      </c>
      <c r="J43" s="7">
        <v>300</v>
      </c>
      <c r="K43" s="7">
        <v>100</v>
      </c>
      <c r="L43" s="2">
        <f t="shared" ref="L43:L46" si="6">AVERAGE((F43-I43),(G43-J43),(H43-K43))</f>
        <v>0</v>
      </c>
      <c r="M43" s="2">
        <f t="shared" si="4"/>
        <v>300</v>
      </c>
      <c r="N43" s="7">
        <f>IF(AND(D43 &lt;&gt; "AC", (L43/M43)=0),999999,"")</f>
        <v>999999</v>
      </c>
      <c r="O43" s="2">
        <f t="shared" si="1"/>
        <v>0</v>
      </c>
      <c r="P43" s="2">
        <f t="shared" si="2"/>
        <v>0</v>
      </c>
      <c r="Q43" s="2">
        <f t="shared" si="3"/>
        <v>0</v>
      </c>
      <c r="R43" s="14"/>
      <c r="S43" s="17"/>
      <c r="T43" s="67"/>
      <c r="U43" s="46"/>
      <c r="V43" s="46" t="s">
        <v>200</v>
      </c>
    </row>
    <row r="44" spans="2:24" s="16" customFormat="1" x14ac:dyDescent="0.25">
      <c r="B44" s="14" t="s">
        <v>80</v>
      </c>
      <c r="C44" s="18">
        <v>0</v>
      </c>
      <c r="D44" s="14" t="s">
        <v>197</v>
      </c>
      <c r="E44" s="19" t="s">
        <v>48</v>
      </c>
      <c r="F44" s="2">
        <v>500</v>
      </c>
      <c r="G44" s="2">
        <v>300</v>
      </c>
      <c r="H44" s="2">
        <v>100</v>
      </c>
      <c r="I44" s="2">
        <v>500</v>
      </c>
      <c r="J44" s="2">
        <v>300</v>
      </c>
      <c r="K44" s="2">
        <v>100</v>
      </c>
      <c r="L44" s="2">
        <f t="shared" si="6"/>
        <v>0</v>
      </c>
      <c r="M44" s="2">
        <f t="shared" si="4"/>
        <v>300</v>
      </c>
      <c r="N44" s="7" t="str">
        <f t="shared" ref="N44:N46" si="7">IF(AND(D44 &lt;&gt; "AC", (L44/M44)=0),999999,"")</f>
        <v/>
      </c>
      <c r="O44" s="2">
        <f t="shared" si="1"/>
        <v>0</v>
      </c>
      <c r="P44" s="2">
        <f t="shared" si="2"/>
        <v>0</v>
      </c>
      <c r="Q44" s="2">
        <f t="shared" si="3"/>
        <v>0</v>
      </c>
      <c r="R44" s="14"/>
      <c r="S44" s="17"/>
      <c r="T44" s="2"/>
      <c r="U44" s="46"/>
      <c r="V44" s="46" t="s">
        <v>200</v>
      </c>
    </row>
    <row r="45" spans="2:24" s="16" customFormat="1" x14ac:dyDescent="0.25">
      <c r="B45" s="14" t="s">
        <v>87</v>
      </c>
      <c r="C45" s="18">
        <v>0.34639999999999999</v>
      </c>
      <c r="D45" s="18" t="s">
        <v>198</v>
      </c>
      <c r="E45" s="19" t="s">
        <v>48</v>
      </c>
      <c r="F45" s="2">
        <v>1000</v>
      </c>
      <c r="G45" s="2">
        <v>700</v>
      </c>
      <c r="H45" s="2">
        <v>900</v>
      </c>
      <c r="I45" s="2">
        <v>800</v>
      </c>
      <c r="J45" s="2">
        <v>300</v>
      </c>
      <c r="K45" s="2">
        <v>600</v>
      </c>
      <c r="L45" s="2">
        <f t="shared" si="6"/>
        <v>300</v>
      </c>
      <c r="M45" s="2">
        <f t="shared" si="4"/>
        <v>866.66666666666663</v>
      </c>
      <c r="N45" s="7" t="str">
        <f t="shared" si="7"/>
        <v/>
      </c>
      <c r="O45" s="2">
        <f t="shared" si="1"/>
        <v>200</v>
      </c>
      <c r="P45" s="2">
        <f t="shared" si="2"/>
        <v>400</v>
      </c>
      <c r="Q45" s="2">
        <f t="shared" si="3"/>
        <v>300</v>
      </c>
      <c r="R45" s="14"/>
      <c r="S45" s="17"/>
      <c r="T45" s="2"/>
      <c r="U45" s="46"/>
      <c r="V45" s="46" t="s">
        <v>200</v>
      </c>
    </row>
    <row r="46" spans="2:24" s="16" customFormat="1" x14ac:dyDescent="0.25">
      <c r="B46" s="14" t="s">
        <v>88</v>
      </c>
      <c r="C46" s="14">
        <v>0.34639999999999999</v>
      </c>
      <c r="D46" s="14" t="s">
        <v>197</v>
      </c>
      <c r="E46" s="19" t="s">
        <v>48</v>
      </c>
      <c r="F46" s="2">
        <v>1000</v>
      </c>
      <c r="G46" s="2">
        <v>700</v>
      </c>
      <c r="H46" s="2">
        <v>900</v>
      </c>
      <c r="I46" s="2">
        <v>800</v>
      </c>
      <c r="J46" s="2">
        <v>300</v>
      </c>
      <c r="K46" s="2">
        <v>600</v>
      </c>
      <c r="L46" s="2">
        <f t="shared" si="6"/>
        <v>300</v>
      </c>
      <c r="M46" s="2">
        <f t="shared" si="4"/>
        <v>866.66666666666663</v>
      </c>
      <c r="N46" s="7" t="str">
        <f t="shared" si="7"/>
        <v/>
      </c>
      <c r="O46" s="2">
        <f t="shared" si="1"/>
        <v>200</v>
      </c>
      <c r="P46" s="2">
        <f t="shared" si="2"/>
        <v>400</v>
      </c>
      <c r="Q46" s="2">
        <f t="shared" si="3"/>
        <v>300</v>
      </c>
      <c r="R46" s="14"/>
      <c r="S46" s="17"/>
      <c r="T46" s="2"/>
      <c r="U46" s="46"/>
      <c r="V46" s="46" t="s">
        <v>200</v>
      </c>
    </row>
    <row r="47" spans="2:24" x14ac:dyDescent="0.25">
      <c r="N47" s="7"/>
    </row>
    <row r="48" spans="2:24" x14ac:dyDescent="0.25">
      <c r="B48" s="43"/>
    </row>
    <row r="49" spans="1:22" x14ac:dyDescent="0.25">
      <c r="A49" s="3" t="s">
        <v>89</v>
      </c>
      <c r="B49" s="1" t="s">
        <v>1</v>
      </c>
      <c r="C49" s="1" t="s">
        <v>2</v>
      </c>
      <c r="D49" s="1" t="s">
        <v>91</v>
      </c>
      <c r="E49" s="1" t="s">
        <v>81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44</v>
      </c>
      <c r="L49" s="1" t="s">
        <v>45</v>
      </c>
      <c r="M49" s="1" t="s">
        <v>190</v>
      </c>
      <c r="N49" s="1" t="s">
        <v>191</v>
      </c>
      <c r="O49" s="1" t="s">
        <v>192</v>
      </c>
      <c r="P49" s="38" t="s">
        <v>213</v>
      </c>
      <c r="Q49" s="38" t="s">
        <v>214</v>
      </c>
      <c r="R49" s="38" t="s">
        <v>89</v>
      </c>
      <c r="S49" s="47" t="s">
        <v>90</v>
      </c>
      <c r="T49" s="38" t="s">
        <v>189</v>
      </c>
    </row>
    <row r="50" spans="1:22" x14ac:dyDescent="0.25">
      <c r="A50" s="16"/>
      <c r="B50" s="18" t="s">
        <v>215</v>
      </c>
      <c r="C50" s="2">
        <f>K50/L50</f>
        <v>0</v>
      </c>
      <c r="D50" s="44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41">
        <v>1600</v>
      </c>
      <c r="R50" s="2">
        <v>0</v>
      </c>
      <c r="S50" s="44"/>
      <c r="T50" s="2" t="s">
        <v>200</v>
      </c>
      <c r="U50" s="71"/>
      <c r="V50" s="71"/>
    </row>
    <row r="51" spans="1:22" x14ac:dyDescent="0.25">
      <c r="B51" s="14" t="s">
        <v>216</v>
      </c>
      <c r="C51" s="2">
        <f>K51/L51</f>
        <v>0.39999999999999997</v>
      </c>
      <c r="D51" s="44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8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4"/>
      <c r="T51" s="2" t="s">
        <v>200</v>
      </c>
    </row>
    <row r="52" spans="1:22" x14ac:dyDescent="0.25">
      <c r="B52" s="18" t="s">
        <v>217</v>
      </c>
      <c r="C52" s="2" t="s">
        <v>4</v>
      </c>
      <c r="D52" s="44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201</v>
      </c>
      <c r="Q52" s="2" t="s">
        <v>201</v>
      </c>
      <c r="R52" s="2" t="s">
        <v>201</v>
      </c>
      <c r="S52" s="44" t="s">
        <v>64</v>
      </c>
      <c r="T52" s="2" t="s">
        <v>200</v>
      </c>
    </row>
    <row r="53" spans="1:22" x14ac:dyDescent="0.25">
      <c r="B53" s="14" t="s">
        <v>218</v>
      </c>
      <c r="C53" s="17">
        <v>0</v>
      </c>
      <c r="D53" s="44" t="s">
        <v>66</v>
      </c>
      <c r="E53" s="17">
        <v>1000</v>
      </c>
      <c r="F53" s="17">
        <v>-600</v>
      </c>
      <c r="G53" s="17">
        <v>-400</v>
      </c>
      <c r="H53" s="5">
        <v>400</v>
      </c>
      <c r="I53" s="5">
        <v>-700</v>
      </c>
      <c r="J53" s="5">
        <v>-500</v>
      </c>
      <c r="K53" s="17">
        <f>AVERAGE(M53,N53,O53)</f>
        <v>0</v>
      </c>
      <c r="L53" s="2">
        <f t="shared" ref="L53:L54" si="9">AVERAGE(E53,F53,G53)</f>
        <v>0</v>
      </c>
      <c r="M53" s="2">
        <f>IF((H53-E53)&lt;0,0,(H53-E53))</f>
        <v>0</v>
      </c>
      <c r="N53" s="2">
        <f t="shared" ref="N53" si="10">IF((I53-F53)&lt;0,0,(I53-F53))</f>
        <v>0</v>
      </c>
      <c r="O53" s="2">
        <f>IF((J53-G53)&lt;0,0,(J53-G53))</f>
        <v>0</v>
      </c>
      <c r="P53" s="17">
        <v>0</v>
      </c>
      <c r="Q53" s="17">
        <v>0</v>
      </c>
      <c r="R53" s="7">
        <v>0</v>
      </c>
      <c r="S53" s="44" t="s">
        <v>66</v>
      </c>
      <c r="T53" s="2" t="s">
        <v>200</v>
      </c>
    </row>
    <row r="54" spans="1:22" x14ac:dyDescent="0.25">
      <c r="B54" s="14" t="s">
        <v>219</v>
      </c>
      <c r="C54" s="20">
        <v>1000000</v>
      </c>
      <c r="D54" s="44" t="s">
        <v>92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7">
        <f>AVERAGE(M54,N54,O54)</f>
        <v>800</v>
      </c>
      <c r="L54" s="17">
        <f t="shared" si="9"/>
        <v>0</v>
      </c>
      <c r="M54" s="2">
        <f t="shared" si="8"/>
        <v>1300</v>
      </c>
      <c r="N54" s="2">
        <f t="shared" ref="N54:N58" si="11">IF((I54-F54)&lt;0,0,(I54-F54))</f>
        <v>400</v>
      </c>
      <c r="O54" s="2">
        <f>IF((J54-G54)&lt;0,0,(J54-G54))</f>
        <v>700</v>
      </c>
      <c r="P54" s="41">
        <v>800</v>
      </c>
      <c r="Q54" s="2">
        <v>0</v>
      </c>
      <c r="R54" s="41">
        <v>1000000</v>
      </c>
      <c r="S54" s="44" t="s">
        <v>92</v>
      </c>
      <c r="T54" s="2" t="s">
        <v>200</v>
      </c>
    </row>
    <row r="55" spans="1:22" x14ac:dyDescent="0.25">
      <c r="B55" s="14" t="s">
        <v>220</v>
      </c>
      <c r="C55" s="7" t="s">
        <v>4</v>
      </c>
      <c r="D55" s="44" t="s">
        <v>64</v>
      </c>
      <c r="E55" s="18" t="s">
        <v>48</v>
      </c>
      <c r="F55" s="18" t="s">
        <v>48</v>
      </c>
      <c r="G55" s="18" t="s">
        <v>48</v>
      </c>
      <c r="H55" s="7">
        <v>500</v>
      </c>
      <c r="I55" s="7">
        <v>200</v>
      </c>
      <c r="J55" s="7">
        <v>2500</v>
      </c>
      <c r="K55" s="2">
        <f>AVERAGE(H55,I55,J55)</f>
        <v>1066.6666666666667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201</v>
      </c>
      <c r="Q55" s="7" t="s">
        <v>201</v>
      </c>
      <c r="R55" s="2" t="s">
        <v>201</v>
      </c>
      <c r="S55" s="44" t="s">
        <v>64</v>
      </c>
      <c r="T55" s="2" t="s">
        <v>200</v>
      </c>
    </row>
    <row r="56" spans="1:22" s="21" customFormat="1" x14ac:dyDescent="0.25">
      <c r="B56" s="14" t="s">
        <v>221</v>
      </c>
      <c r="C56" s="2" t="s">
        <v>4</v>
      </c>
      <c r="D56" s="44" t="s">
        <v>69</v>
      </c>
      <c r="E56" s="17">
        <v>400</v>
      </c>
      <c r="F56" s="17">
        <v>300</v>
      </c>
      <c r="G56" s="17">
        <v>700</v>
      </c>
      <c r="H56" s="17" t="s">
        <v>48</v>
      </c>
      <c r="I56" s="17" t="s">
        <v>48</v>
      </c>
      <c r="J56" s="17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201</v>
      </c>
      <c r="Q56" s="2">
        <v>466.67</v>
      </c>
      <c r="R56" s="2" t="s">
        <v>201</v>
      </c>
      <c r="S56" s="44" t="s">
        <v>69</v>
      </c>
      <c r="T56" s="2" t="s">
        <v>200</v>
      </c>
    </row>
    <row r="57" spans="1:22" s="22" customFormat="1" x14ac:dyDescent="0.25">
      <c r="B57" s="14" t="s">
        <v>222</v>
      </c>
      <c r="C57" s="17" t="s">
        <v>4</v>
      </c>
      <c r="D57" s="44" t="s">
        <v>72</v>
      </c>
      <c r="E57" s="17">
        <v>-500</v>
      </c>
      <c r="F57" s="17">
        <v>300</v>
      </c>
      <c r="G57" s="17">
        <v>100</v>
      </c>
      <c r="H57" s="17">
        <v>600</v>
      </c>
      <c r="I57" s="17">
        <v>-700</v>
      </c>
      <c r="J57" s="17">
        <v>-1000</v>
      </c>
      <c r="K57" s="17">
        <f>AVERAGE((H57-E57),(I57-F57),(J57-G57))</f>
        <v>-333.33333333333331</v>
      </c>
      <c r="L57" s="17">
        <f t="shared" ref="L57:L58" si="12">AVERAGE(E57,F57,G57)</f>
        <v>-33.333333333333336</v>
      </c>
      <c r="M57" s="2">
        <f t="shared" si="8"/>
        <v>1100</v>
      </c>
      <c r="N57" s="2">
        <f t="shared" si="11"/>
        <v>0</v>
      </c>
      <c r="O57" s="2">
        <f>IF((J57-G57)&lt;0,0,(J57-G57))</f>
        <v>0</v>
      </c>
      <c r="P57" s="17">
        <v>366.67</v>
      </c>
      <c r="Q57" s="17">
        <v>-33.33</v>
      </c>
      <c r="R57" s="2" t="s">
        <v>201</v>
      </c>
      <c r="S57" s="44" t="s">
        <v>72</v>
      </c>
      <c r="T57" s="2" t="s">
        <v>200</v>
      </c>
    </row>
    <row r="58" spans="1:22" s="21" customFormat="1" x14ac:dyDescent="0.25">
      <c r="A58" s="22"/>
      <c r="B58" s="14" t="s">
        <v>223</v>
      </c>
      <c r="C58" s="2" t="s">
        <v>4</v>
      </c>
      <c r="D58" s="44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7">
        <f t="shared" ref="K58" si="13">AVERAGE((H58-E58),(I58-F58),(J58-G58))</f>
        <v>0</v>
      </c>
      <c r="L58" s="17">
        <f t="shared" si="12"/>
        <v>-33.333333333333336</v>
      </c>
      <c r="M58" s="2">
        <f t="shared" si="8"/>
        <v>0</v>
      </c>
      <c r="N58" s="2">
        <f t="shared" si="11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201</v>
      </c>
      <c r="S58" s="44" t="s">
        <v>72</v>
      </c>
      <c r="T58" s="2" t="s">
        <v>200</v>
      </c>
    </row>
    <row r="59" spans="1:22" x14ac:dyDescent="0.25">
      <c r="R59" s="37"/>
    </row>
    <row r="60" spans="1:22" x14ac:dyDescent="0.25">
      <c r="B60" s="43"/>
    </row>
    <row r="61" spans="1:22" x14ac:dyDescent="0.25">
      <c r="A61" s="3" t="s">
        <v>99</v>
      </c>
      <c r="B61" s="1" t="s">
        <v>1</v>
      </c>
      <c r="C61" s="1" t="s">
        <v>2</v>
      </c>
      <c r="D61" s="1" t="s">
        <v>100</v>
      </c>
      <c r="E61" s="1" t="s">
        <v>93</v>
      </c>
      <c r="F61" s="1" t="s">
        <v>94</v>
      </c>
      <c r="G61" s="1" t="s">
        <v>95</v>
      </c>
      <c r="H61" s="1" t="s">
        <v>96</v>
      </c>
      <c r="I61" s="1" t="s">
        <v>97</v>
      </c>
      <c r="J61" s="1" t="s">
        <v>98</v>
      </c>
      <c r="K61" s="1" t="s">
        <v>44</v>
      </c>
      <c r="L61" s="1" t="s">
        <v>45</v>
      </c>
      <c r="M61" s="1" t="s">
        <v>190</v>
      </c>
      <c r="N61" s="1" t="s">
        <v>191</v>
      </c>
      <c r="O61" s="1" t="s">
        <v>192</v>
      </c>
      <c r="P61" s="38" t="s">
        <v>202</v>
      </c>
      <c r="Q61" s="38" t="s">
        <v>203</v>
      </c>
      <c r="R61" s="38" t="s">
        <v>99</v>
      </c>
      <c r="S61" s="47" t="s">
        <v>101</v>
      </c>
      <c r="T61" s="38" t="s">
        <v>189</v>
      </c>
    </row>
    <row r="62" spans="1:22" x14ac:dyDescent="0.25">
      <c r="A62" s="16"/>
      <c r="B62" s="18" t="s">
        <v>204</v>
      </c>
      <c r="C62" s="2">
        <f>K62/L62</f>
        <v>0</v>
      </c>
      <c r="D62" s="44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4">IF((H62-E62)&lt;0,0,(H62-E62))</f>
        <v>0</v>
      </c>
      <c r="N62" s="2">
        <f t="shared" si="14"/>
        <v>0</v>
      </c>
      <c r="O62" s="2">
        <f>IF((J62-G62)&lt;0,0,(J62-G62))</f>
        <v>0</v>
      </c>
      <c r="P62" s="2">
        <v>0</v>
      </c>
      <c r="Q62" s="41">
        <v>1600</v>
      </c>
      <c r="R62" s="2">
        <v>0</v>
      </c>
      <c r="S62" s="44"/>
      <c r="T62" s="2" t="s">
        <v>200</v>
      </c>
      <c r="U62" s="71"/>
      <c r="V62" s="71"/>
    </row>
    <row r="63" spans="1:22" x14ac:dyDescent="0.25">
      <c r="B63" s="14" t="s">
        <v>205</v>
      </c>
      <c r="C63" s="2">
        <f>K63/L63</f>
        <v>0.39999999999999997</v>
      </c>
      <c r="D63" s="44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4"/>
        <v>500</v>
      </c>
      <c r="N63" s="2">
        <f t="shared" si="14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4"/>
      <c r="T63" s="2" t="s">
        <v>200</v>
      </c>
    </row>
    <row r="64" spans="1:22" x14ac:dyDescent="0.25">
      <c r="B64" s="18" t="s">
        <v>206</v>
      </c>
      <c r="C64" s="2" t="s">
        <v>4</v>
      </c>
      <c r="D64" s="44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201</v>
      </c>
      <c r="Q64" s="2" t="s">
        <v>201</v>
      </c>
      <c r="R64" s="2" t="s">
        <v>201</v>
      </c>
      <c r="S64" s="44" t="s">
        <v>64</v>
      </c>
      <c r="T64" s="2" t="s">
        <v>200</v>
      </c>
    </row>
    <row r="65" spans="1:20" x14ac:dyDescent="0.25">
      <c r="B65" s="14" t="s">
        <v>207</v>
      </c>
      <c r="C65" s="17">
        <v>0</v>
      </c>
      <c r="D65" s="44" t="s">
        <v>66</v>
      </c>
      <c r="E65" s="17">
        <v>1000</v>
      </c>
      <c r="F65" s="17">
        <v>-600</v>
      </c>
      <c r="G65" s="17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5">IF((H65-E65)&lt;0,0,(H65-E65))</f>
        <v>0</v>
      </c>
      <c r="N65" s="2">
        <f t="shared" ref="N65:N70" si="16">IF((I65-F65)&lt;0,0,(I65-F65))</f>
        <v>0</v>
      </c>
      <c r="O65" s="2">
        <f t="shared" ref="O65:O70" si="17">IF((J65-G65)&lt;0,0,(J65-G65))</f>
        <v>0</v>
      </c>
      <c r="P65" s="17">
        <v>0</v>
      </c>
      <c r="Q65" s="2">
        <v>0</v>
      </c>
      <c r="R65" s="7">
        <v>0</v>
      </c>
      <c r="S65" s="44" t="s">
        <v>66</v>
      </c>
      <c r="T65" s="2" t="s">
        <v>200</v>
      </c>
    </row>
    <row r="66" spans="1:20" x14ac:dyDescent="0.25">
      <c r="B66" s="14" t="s">
        <v>208</v>
      </c>
      <c r="C66" s="20">
        <v>1000000</v>
      </c>
      <c r="D66" s="44" t="s">
        <v>92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AVERAGE((E66-H66),(F66-I66),(G66-J66))</f>
        <v>-800</v>
      </c>
      <c r="L66" s="2">
        <f>(E66+F66+G66)/3</f>
        <v>0</v>
      </c>
      <c r="M66" s="2">
        <f t="shared" si="15"/>
        <v>1300</v>
      </c>
      <c r="N66" s="2">
        <f t="shared" si="16"/>
        <v>400</v>
      </c>
      <c r="O66" s="2">
        <f t="shared" si="17"/>
        <v>700</v>
      </c>
      <c r="P66" s="2">
        <v>800</v>
      </c>
      <c r="Q66" s="2">
        <v>0</v>
      </c>
      <c r="R66" s="41">
        <v>1000000</v>
      </c>
      <c r="S66" s="44" t="s">
        <v>92</v>
      </c>
      <c r="T66" s="2" t="s">
        <v>200</v>
      </c>
    </row>
    <row r="67" spans="1:20" x14ac:dyDescent="0.25">
      <c r="B67" s="14" t="s">
        <v>209</v>
      </c>
      <c r="C67" s="7" t="s">
        <v>4</v>
      </c>
      <c r="D67" s="44" t="s">
        <v>64</v>
      </c>
      <c r="E67" s="18" t="s">
        <v>48</v>
      </c>
      <c r="F67" s="18" t="s">
        <v>48</v>
      </c>
      <c r="G67" s="18" t="s">
        <v>48</v>
      </c>
      <c r="H67" s="7">
        <v>500</v>
      </c>
      <c r="I67" s="7">
        <v>200</v>
      </c>
      <c r="J67" s="7">
        <v>2500</v>
      </c>
      <c r="K67" s="7">
        <f>AVERAGE(-H67,-I67,-J67)</f>
        <v>-1066.6666666666667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201</v>
      </c>
      <c r="Q67" s="17" t="s">
        <v>201</v>
      </c>
      <c r="R67" s="2" t="s">
        <v>201</v>
      </c>
      <c r="S67" s="44" t="s">
        <v>64</v>
      </c>
      <c r="T67" s="2" t="s">
        <v>200</v>
      </c>
    </row>
    <row r="68" spans="1:20" x14ac:dyDescent="0.25">
      <c r="B68" s="14" t="s">
        <v>210</v>
      </c>
      <c r="C68" s="2" t="s">
        <v>4</v>
      </c>
      <c r="D68" s="44" t="s">
        <v>69</v>
      </c>
      <c r="E68" s="17">
        <v>400</v>
      </c>
      <c r="F68" s="17">
        <v>300</v>
      </c>
      <c r="G68" s="17">
        <v>700</v>
      </c>
      <c r="H68" s="17" t="s">
        <v>48</v>
      </c>
      <c r="I68" s="17" t="s">
        <v>48</v>
      </c>
      <c r="J68" s="17" t="s">
        <v>48</v>
      </c>
      <c r="K68" s="2" t="s">
        <v>48</v>
      </c>
      <c r="L68" s="17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201</v>
      </c>
      <c r="Q68" s="2">
        <v>466.67</v>
      </c>
      <c r="R68" s="2" t="s">
        <v>201</v>
      </c>
      <c r="S68" s="44" t="s">
        <v>69</v>
      </c>
      <c r="T68" s="2" t="s">
        <v>200</v>
      </c>
    </row>
    <row r="69" spans="1:20" s="21" customFormat="1" x14ac:dyDescent="0.25">
      <c r="B69" s="14" t="s">
        <v>211</v>
      </c>
      <c r="C69" s="2" t="s">
        <v>4</v>
      </c>
      <c r="D69" s="44" t="s">
        <v>72</v>
      </c>
      <c r="E69" s="17">
        <v>-500</v>
      </c>
      <c r="F69" s="17">
        <v>300</v>
      </c>
      <c r="G69" s="17">
        <v>100</v>
      </c>
      <c r="H69" s="17">
        <v>600</v>
      </c>
      <c r="I69" s="17">
        <v>-700</v>
      </c>
      <c r="J69" s="17">
        <v>-1000</v>
      </c>
      <c r="K69" s="2">
        <f t="shared" ref="K69:K70" si="18">AVERAGE((E69-H69),(F69-I69),(G69-J69))</f>
        <v>333.33333333333331</v>
      </c>
      <c r="L69" s="17">
        <f t="shared" ref="L69:L70" si="19">AVERAGE(E69,F69,G69)</f>
        <v>-33.333333333333336</v>
      </c>
      <c r="M69" s="2">
        <f t="shared" si="15"/>
        <v>1100</v>
      </c>
      <c r="N69" s="2">
        <f t="shared" si="16"/>
        <v>0</v>
      </c>
      <c r="O69" s="2">
        <f t="shared" si="17"/>
        <v>0</v>
      </c>
      <c r="P69" s="2">
        <v>366.67</v>
      </c>
      <c r="Q69" s="2">
        <v>-33.33</v>
      </c>
      <c r="R69" s="2" t="s">
        <v>201</v>
      </c>
      <c r="S69" s="44" t="s">
        <v>72</v>
      </c>
      <c r="T69" s="2" t="s">
        <v>200</v>
      </c>
    </row>
    <row r="70" spans="1:20" s="21" customFormat="1" x14ac:dyDescent="0.25">
      <c r="B70" s="14" t="s">
        <v>212</v>
      </c>
      <c r="C70" s="2" t="s">
        <v>4</v>
      </c>
      <c r="D70" s="44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si="18"/>
        <v>0</v>
      </c>
      <c r="L70" s="17">
        <f t="shared" si="19"/>
        <v>-33.333333333333336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v>0</v>
      </c>
      <c r="Q70" s="2">
        <v>-33.33</v>
      </c>
      <c r="R70" s="2" t="s">
        <v>201</v>
      </c>
      <c r="S70" s="44" t="s">
        <v>72</v>
      </c>
      <c r="T70" s="2" t="s">
        <v>200</v>
      </c>
    </row>
    <row r="72" spans="1:20" x14ac:dyDescent="0.25">
      <c r="B72" s="43"/>
    </row>
    <row r="73" spans="1:20" x14ac:dyDescent="0.25">
      <c r="A73" s="3" t="s">
        <v>102</v>
      </c>
      <c r="B73" s="1" t="s">
        <v>1</v>
      </c>
      <c r="C73" s="1" t="s">
        <v>2</v>
      </c>
      <c r="D73" s="1" t="s">
        <v>111</v>
      </c>
      <c r="E73" s="1" t="s">
        <v>103</v>
      </c>
      <c r="F73" s="1" t="s">
        <v>104</v>
      </c>
      <c r="G73" s="1" t="s">
        <v>105</v>
      </c>
      <c r="H73" s="1" t="s">
        <v>110</v>
      </c>
      <c r="I73" s="1" t="s">
        <v>106</v>
      </c>
      <c r="J73" s="1" t="s">
        <v>107</v>
      </c>
      <c r="K73" s="1" t="s">
        <v>44</v>
      </c>
      <c r="L73" s="1" t="s">
        <v>45</v>
      </c>
      <c r="M73" s="38" t="s">
        <v>231</v>
      </c>
      <c r="N73" s="38" t="s">
        <v>232</v>
      </c>
      <c r="O73" s="38" t="s">
        <v>102</v>
      </c>
      <c r="P73" s="47" t="s">
        <v>112</v>
      </c>
      <c r="Q73" s="38" t="s">
        <v>189</v>
      </c>
    </row>
    <row r="74" spans="1:20" s="21" customFormat="1" x14ac:dyDescent="0.25">
      <c r="A74" s="22"/>
      <c r="B74" s="14" t="s">
        <v>224</v>
      </c>
      <c r="C74" s="2">
        <f>K74/L74</f>
        <v>1.0529032258064519</v>
      </c>
      <c r="D74" s="19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4"/>
      <c r="Q74" s="2" t="s">
        <v>200</v>
      </c>
    </row>
    <row r="75" spans="1:20" s="21" customFormat="1" x14ac:dyDescent="0.25">
      <c r="A75" s="22"/>
      <c r="B75" s="14" t="s">
        <v>225</v>
      </c>
      <c r="C75" s="2">
        <f>K75/L75</f>
        <v>0.88541666666666663</v>
      </c>
      <c r="D75" s="19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4"/>
      <c r="Q75" s="2" t="s">
        <v>200</v>
      </c>
    </row>
    <row r="76" spans="1:20" x14ac:dyDescent="0.25">
      <c r="B76" s="14" t="s">
        <v>226</v>
      </c>
      <c r="C76" s="17" t="s">
        <v>4</v>
      </c>
      <c r="D76" s="19" t="s">
        <v>64</v>
      </c>
      <c r="E76" s="17" t="s">
        <v>48</v>
      </c>
      <c r="F76" s="17" t="s">
        <v>48</v>
      </c>
      <c r="G76" s="17" t="s">
        <v>48</v>
      </c>
      <c r="H76" s="17" t="s">
        <v>48</v>
      </c>
      <c r="I76" s="17" t="s">
        <v>48</v>
      </c>
      <c r="J76" s="17" t="s">
        <v>48</v>
      </c>
      <c r="K76" s="2" t="s">
        <v>48</v>
      </c>
      <c r="L76" s="2" t="s">
        <v>48</v>
      </c>
      <c r="M76" s="17" t="s">
        <v>201</v>
      </c>
      <c r="N76" s="2" t="s">
        <v>201</v>
      </c>
      <c r="O76" s="2" t="s">
        <v>201</v>
      </c>
      <c r="P76" s="44" t="s">
        <v>64</v>
      </c>
      <c r="Q76" s="2" t="s">
        <v>200</v>
      </c>
    </row>
    <row r="77" spans="1:20" x14ac:dyDescent="0.25">
      <c r="B77" s="14" t="s">
        <v>227</v>
      </c>
      <c r="C77" s="20">
        <v>0</v>
      </c>
      <c r="D77" s="19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0">AVERAGE(H77,I77,J77)/AVERAGE(E77,F77,G77)</f>
        <v>0</v>
      </c>
      <c r="M77" s="2">
        <v>0</v>
      </c>
      <c r="N77" s="2">
        <v>0</v>
      </c>
      <c r="O77" s="2">
        <v>0</v>
      </c>
      <c r="P77" s="44" t="s">
        <v>66</v>
      </c>
      <c r="Q77" s="2" t="s">
        <v>200</v>
      </c>
    </row>
    <row r="78" spans="1:20" x14ac:dyDescent="0.25">
      <c r="B78" s="14" t="s">
        <v>228</v>
      </c>
      <c r="C78" s="2" t="s">
        <v>4</v>
      </c>
      <c r="D78" s="19" t="s">
        <v>67</v>
      </c>
      <c r="E78" s="17" t="s">
        <v>48</v>
      </c>
      <c r="F78" s="17">
        <v>500</v>
      </c>
      <c r="G78" s="17">
        <v>400</v>
      </c>
      <c r="H78" s="17" t="s">
        <v>48</v>
      </c>
      <c r="I78" s="17">
        <v>300</v>
      </c>
      <c r="J78" s="17">
        <v>100</v>
      </c>
      <c r="K78" s="2" t="s">
        <v>48</v>
      </c>
      <c r="L78" s="2">
        <f t="shared" si="20"/>
        <v>0.44444444444444442</v>
      </c>
      <c r="M78" s="2" t="s">
        <v>201</v>
      </c>
      <c r="N78" s="2">
        <v>0.444444444444</v>
      </c>
      <c r="O78" s="2" t="s">
        <v>201</v>
      </c>
      <c r="P78" s="44" t="s">
        <v>67</v>
      </c>
      <c r="Q78" s="2" t="s">
        <v>200</v>
      </c>
    </row>
    <row r="79" spans="1:20" x14ac:dyDescent="0.25">
      <c r="B79" s="8" t="s">
        <v>229</v>
      </c>
      <c r="C79" s="7" t="s">
        <v>4</v>
      </c>
      <c r="D79" s="26" t="s">
        <v>67</v>
      </c>
      <c r="E79" s="17" t="s">
        <v>48</v>
      </c>
      <c r="F79" s="17">
        <v>500</v>
      </c>
      <c r="G79" s="17">
        <v>400</v>
      </c>
      <c r="H79" s="17" t="s">
        <v>48</v>
      </c>
      <c r="I79" s="17">
        <v>300</v>
      </c>
      <c r="J79" s="25">
        <v>-300</v>
      </c>
      <c r="K79" s="2" t="s">
        <v>48</v>
      </c>
      <c r="L79" s="2">
        <f t="shared" si="20"/>
        <v>0</v>
      </c>
      <c r="M79" s="2" t="s">
        <v>201</v>
      </c>
      <c r="N79" s="2">
        <v>0</v>
      </c>
      <c r="O79" s="2" t="s">
        <v>201</v>
      </c>
      <c r="P79" s="44" t="s">
        <v>67</v>
      </c>
      <c r="Q79" s="2" t="s">
        <v>200</v>
      </c>
    </row>
    <row r="80" spans="1:20" x14ac:dyDescent="0.25">
      <c r="B80" s="8" t="s">
        <v>230</v>
      </c>
      <c r="C80" s="7">
        <f>K80/L80</f>
        <v>1</v>
      </c>
      <c r="D80" s="19"/>
      <c r="E80" s="2">
        <v>800</v>
      </c>
      <c r="F80" s="18" t="s">
        <v>48</v>
      </c>
      <c r="G80" s="18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0"/>
        <v>0.625</v>
      </c>
      <c r="M80" s="2">
        <v>0.62</v>
      </c>
      <c r="N80" s="17">
        <v>0.625</v>
      </c>
      <c r="O80" s="2">
        <v>0.99199999999999999</v>
      </c>
      <c r="P80" s="44"/>
      <c r="Q80" s="2" t="s">
        <v>200</v>
      </c>
    </row>
    <row r="81" spans="1:28" x14ac:dyDescent="0.25">
      <c r="B81" s="8" t="s">
        <v>108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0"/>
        <v>0</v>
      </c>
      <c r="M81" s="2">
        <v>0.88</v>
      </c>
      <c r="N81" s="41">
        <v>0</v>
      </c>
      <c r="O81" s="41">
        <v>1000000</v>
      </c>
      <c r="P81" s="44" t="s">
        <v>77</v>
      </c>
      <c r="Q81" s="2" t="s">
        <v>200</v>
      </c>
    </row>
    <row r="84" spans="1:28" ht="19.149999999999999" customHeight="1" x14ac:dyDescent="0.25">
      <c r="A84" s="3" t="s">
        <v>119</v>
      </c>
      <c r="B84" s="1" t="s">
        <v>1</v>
      </c>
      <c r="C84" s="1" t="s">
        <v>2</v>
      </c>
      <c r="D84" s="1" t="s">
        <v>137</v>
      </c>
      <c r="E84" s="1" t="s">
        <v>120</v>
      </c>
      <c r="F84" s="1" t="s">
        <v>121</v>
      </c>
      <c r="G84" s="1" t="s">
        <v>122</v>
      </c>
      <c r="H84" s="1" t="s">
        <v>123</v>
      </c>
      <c r="I84" s="1" t="s">
        <v>124</v>
      </c>
      <c r="J84" s="1" t="s">
        <v>125</v>
      </c>
      <c r="K84" s="1" t="s">
        <v>126</v>
      </c>
      <c r="L84" s="1" t="s">
        <v>127</v>
      </c>
      <c r="M84" s="1" t="s">
        <v>128</v>
      </c>
      <c r="N84" s="1" t="s">
        <v>129</v>
      </c>
      <c r="O84" s="1" t="s">
        <v>130</v>
      </c>
      <c r="P84" s="1" t="s">
        <v>131</v>
      </c>
      <c r="Q84" s="1" t="s">
        <v>132</v>
      </c>
      <c r="R84" s="1" t="s">
        <v>133</v>
      </c>
      <c r="S84" s="1" t="s">
        <v>134</v>
      </c>
      <c r="T84" s="38" t="s">
        <v>235</v>
      </c>
      <c r="U84" s="38" t="s">
        <v>236</v>
      </c>
      <c r="V84" s="38" t="s">
        <v>237</v>
      </c>
      <c r="W84" s="38" t="s">
        <v>119</v>
      </c>
      <c r="X84" s="38" t="s">
        <v>138</v>
      </c>
      <c r="Y84" s="38" t="s">
        <v>189</v>
      </c>
      <c r="Z84" s="72"/>
      <c r="AA84" s="72"/>
      <c r="AB84" s="72"/>
    </row>
    <row r="85" spans="1:28" x14ac:dyDescent="0.25">
      <c r="B85" s="8" t="s">
        <v>233</v>
      </c>
      <c r="C85" s="2">
        <f>AVERAGE(SUM(E85,H85,K85,N85,Q85),SUM(F85,I85,L85,O85,R85),SUM(G85,J85,M85,P85,S85))</f>
        <v>3133.3333333333335</v>
      </c>
      <c r="D85" s="23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3">
        <v>500</v>
      </c>
      <c r="R85" s="23">
        <v>400</v>
      </c>
      <c r="S85" s="23">
        <v>300</v>
      </c>
      <c r="T85" s="42">
        <v>3300</v>
      </c>
      <c r="U85" s="42">
        <v>3200</v>
      </c>
      <c r="V85" s="41">
        <v>2900</v>
      </c>
      <c r="W85" s="41">
        <v>3133.33</v>
      </c>
      <c r="X85" s="2"/>
      <c r="Y85" s="2" t="s">
        <v>200</v>
      </c>
      <c r="Z85" s="72"/>
      <c r="AA85" s="72"/>
      <c r="AB85" s="72"/>
    </row>
    <row r="86" spans="1:28" x14ac:dyDescent="0.25">
      <c r="B86" s="8" t="s">
        <v>234</v>
      </c>
      <c r="C86" s="2" t="s">
        <v>4</v>
      </c>
      <c r="D86" s="9" t="s">
        <v>135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3" t="s">
        <v>48</v>
      </c>
      <c r="R86" s="23" t="s">
        <v>48</v>
      </c>
      <c r="S86" s="23" t="s">
        <v>48</v>
      </c>
      <c r="T86" s="23">
        <v>0</v>
      </c>
      <c r="U86" s="23">
        <v>0</v>
      </c>
      <c r="V86" s="2">
        <v>0</v>
      </c>
      <c r="W86" s="2" t="s">
        <v>201</v>
      </c>
      <c r="X86" s="2" t="s">
        <v>135</v>
      </c>
      <c r="Y86" s="2" t="s">
        <v>200</v>
      </c>
      <c r="Z86" s="72"/>
      <c r="AA86" s="72"/>
      <c r="AB86" s="72"/>
    </row>
    <row r="87" spans="1:28" x14ac:dyDescent="0.25">
      <c r="V87" s="11"/>
    </row>
    <row r="88" spans="1:28" x14ac:dyDescent="0.25">
      <c r="B88" s="43"/>
    </row>
    <row r="89" spans="1:28" x14ac:dyDescent="0.25">
      <c r="A89" s="3" t="s">
        <v>141</v>
      </c>
      <c r="B89" s="1" t="s">
        <v>1</v>
      </c>
      <c r="C89" s="1" t="s">
        <v>2</v>
      </c>
      <c r="D89" s="1" t="s">
        <v>142</v>
      </c>
      <c r="E89" s="1" t="s">
        <v>144</v>
      </c>
      <c r="F89" s="1" t="s">
        <v>145</v>
      </c>
      <c r="G89" s="1" t="s">
        <v>146</v>
      </c>
      <c r="H89" s="38" t="s">
        <v>141</v>
      </c>
      <c r="I89" s="38" t="s">
        <v>143</v>
      </c>
      <c r="J89" s="38" t="s">
        <v>189</v>
      </c>
    </row>
    <row r="90" spans="1:28" x14ac:dyDescent="0.25">
      <c r="A90" s="40"/>
      <c r="B90" s="54" t="s">
        <v>118</v>
      </c>
      <c r="C90" s="2">
        <f>AVERAGE(E90,F90,G90)</f>
        <v>383.33333333333331</v>
      </c>
      <c r="D90" s="2"/>
      <c r="E90" s="2">
        <v>300</v>
      </c>
      <c r="F90" s="2">
        <v>500</v>
      </c>
      <c r="G90" s="2">
        <v>350</v>
      </c>
      <c r="H90" s="2">
        <v>383.33333333333331</v>
      </c>
      <c r="I90" s="2"/>
      <c r="J90" s="2" t="s">
        <v>200</v>
      </c>
    </row>
    <row r="91" spans="1:28" x14ac:dyDescent="0.25">
      <c r="B91" s="54" t="s">
        <v>314</v>
      </c>
      <c r="C91" s="2" t="s">
        <v>4</v>
      </c>
      <c r="D91" s="9" t="s">
        <v>147</v>
      </c>
      <c r="E91" s="2" t="s">
        <v>48</v>
      </c>
      <c r="F91" s="2" t="s">
        <v>48</v>
      </c>
      <c r="G91" s="2" t="s">
        <v>48</v>
      </c>
      <c r="H91" s="2" t="s">
        <v>4</v>
      </c>
      <c r="I91" s="9" t="s">
        <v>147</v>
      </c>
      <c r="J91" s="2" t="s">
        <v>200</v>
      </c>
    </row>
    <row r="92" spans="1:28" x14ac:dyDescent="0.25">
      <c r="B92" s="65" t="s">
        <v>315</v>
      </c>
      <c r="C92" s="39" t="s">
        <v>4</v>
      </c>
      <c r="D92" s="59" t="s">
        <v>148</v>
      </c>
      <c r="E92" s="39">
        <v>-1000</v>
      </c>
      <c r="F92" s="39">
        <v>-500</v>
      </c>
      <c r="G92" s="39">
        <v>400</v>
      </c>
      <c r="H92" s="39">
        <v>-366</v>
      </c>
      <c r="I92" s="39" t="s">
        <v>148</v>
      </c>
      <c r="J92" s="2" t="s">
        <v>321</v>
      </c>
      <c r="K92" s="11"/>
    </row>
    <row r="93" spans="1:28" x14ac:dyDescent="0.25">
      <c r="K93" s="11"/>
    </row>
    <row r="95" spans="1:28" x14ac:dyDescent="0.25">
      <c r="A95" s="3" t="s">
        <v>150</v>
      </c>
      <c r="B95" s="1" t="s">
        <v>1</v>
      </c>
      <c r="C95" s="1" t="s">
        <v>2</v>
      </c>
      <c r="D95" s="1" t="s">
        <v>151</v>
      </c>
      <c r="E95" s="1" t="s">
        <v>153</v>
      </c>
      <c r="F95" s="1" t="s">
        <v>154</v>
      </c>
      <c r="G95" s="1" t="s">
        <v>155</v>
      </c>
      <c r="H95" s="1" t="s">
        <v>156</v>
      </c>
      <c r="I95" s="1" t="s">
        <v>157</v>
      </c>
      <c r="J95" s="1" t="s">
        <v>158</v>
      </c>
      <c r="K95" s="1" t="s">
        <v>44</v>
      </c>
      <c r="L95" s="1" t="s">
        <v>45</v>
      </c>
      <c r="M95" s="38" t="s">
        <v>251</v>
      </c>
      <c r="N95" s="38" t="s">
        <v>252</v>
      </c>
      <c r="O95" s="38" t="s">
        <v>150</v>
      </c>
      <c r="P95" s="47" t="s">
        <v>152</v>
      </c>
      <c r="Q95" s="38" t="s">
        <v>189</v>
      </c>
    </row>
    <row r="96" spans="1:28" x14ac:dyDescent="0.25">
      <c r="B96" s="8" t="s">
        <v>316</v>
      </c>
      <c r="C96" s="2">
        <f>K96/L96</f>
        <v>0.40277777777777773</v>
      </c>
      <c r="D96" s="2"/>
      <c r="E96" s="2">
        <v>400</v>
      </c>
      <c r="F96" s="2">
        <v>500</v>
      </c>
      <c r="G96" s="2">
        <v>550</v>
      </c>
      <c r="H96" s="2">
        <v>1200</v>
      </c>
      <c r="I96" s="2">
        <v>1200</v>
      </c>
      <c r="J96" s="2">
        <v>1200</v>
      </c>
      <c r="K96" s="17">
        <f>AVERAGE(E96,F96,G96)</f>
        <v>483.33333333333331</v>
      </c>
      <c r="L96" s="17">
        <f>AVERAGE(H96,I96,J96)</f>
        <v>1200</v>
      </c>
      <c r="M96" s="2">
        <v>483.33</v>
      </c>
      <c r="N96" s="41">
        <v>1200</v>
      </c>
      <c r="O96" s="2">
        <v>0.40279999999999999</v>
      </c>
      <c r="P96" s="44"/>
      <c r="Q96" s="2" t="s">
        <v>200</v>
      </c>
    </row>
    <row r="97" spans="1:17" x14ac:dyDescent="0.25">
      <c r="B97" s="8" t="s">
        <v>238</v>
      </c>
      <c r="C97" s="2">
        <f>K97/L97</f>
        <v>0.375</v>
      </c>
      <c r="D97" s="2"/>
      <c r="E97" s="2">
        <v>300</v>
      </c>
      <c r="F97" s="2" t="s">
        <v>48</v>
      </c>
      <c r="G97" s="2">
        <v>450</v>
      </c>
      <c r="H97" s="2" t="s">
        <v>48</v>
      </c>
      <c r="I97" s="2">
        <v>1000</v>
      </c>
      <c r="J97" s="2">
        <v>1000</v>
      </c>
      <c r="K97" s="17">
        <f>AVERAGE(E97,F97,G97)</f>
        <v>375</v>
      </c>
      <c r="L97" s="17">
        <f>AVERAGE(H97,I97,J97)</f>
        <v>1000</v>
      </c>
      <c r="M97" s="2">
        <v>375</v>
      </c>
      <c r="N97" s="41">
        <v>1000</v>
      </c>
      <c r="O97" s="2">
        <v>0.375</v>
      </c>
      <c r="P97" s="44"/>
      <c r="Q97" s="2" t="s">
        <v>200</v>
      </c>
    </row>
    <row r="98" spans="1:17" x14ac:dyDescent="0.25">
      <c r="B98" s="8" t="s">
        <v>239</v>
      </c>
      <c r="C98" s="2" t="s">
        <v>4</v>
      </c>
      <c r="D98" s="9" t="s">
        <v>147</v>
      </c>
      <c r="E98" s="2" t="s">
        <v>48</v>
      </c>
      <c r="F98" s="2" t="s">
        <v>48</v>
      </c>
      <c r="G98" s="2" t="s">
        <v>48</v>
      </c>
      <c r="H98" s="2" t="s">
        <v>48</v>
      </c>
      <c r="I98" s="2" t="s">
        <v>48</v>
      </c>
      <c r="J98" s="2" t="s">
        <v>48</v>
      </c>
      <c r="K98" s="17" t="s">
        <v>48</v>
      </c>
      <c r="L98" s="17" t="s">
        <v>48</v>
      </c>
      <c r="M98" s="2" t="s">
        <v>201</v>
      </c>
      <c r="N98" s="2" t="s">
        <v>201</v>
      </c>
      <c r="O98" s="2" t="s">
        <v>201</v>
      </c>
      <c r="P98" s="44" t="s">
        <v>147</v>
      </c>
      <c r="Q98" s="2" t="s">
        <v>200</v>
      </c>
    </row>
    <row r="99" spans="1:17" s="16" customFormat="1" x14ac:dyDescent="0.25">
      <c r="B99" s="8" t="s">
        <v>240</v>
      </c>
      <c r="C99" s="60">
        <v>999999</v>
      </c>
      <c r="D99" s="19" t="s">
        <v>159</v>
      </c>
      <c r="E99" s="17">
        <v>500</v>
      </c>
      <c r="F99" s="17">
        <v>-200</v>
      </c>
      <c r="G99" s="17">
        <v>-300</v>
      </c>
      <c r="H99" s="28">
        <v>0</v>
      </c>
      <c r="I99" s="28">
        <v>0</v>
      </c>
      <c r="J99" s="28">
        <v>0</v>
      </c>
      <c r="K99" s="17">
        <f t="shared" ref="K99:K108" si="21">AVERAGE(E99,F99,G99)</f>
        <v>0</v>
      </c>
      <c r="L99" s="17">
        <f t="shared" ref="L99:L108" si="22">AVERAGE(H99,I99,J99)</f>
        <v>0</v>
      </c>
      <c r="M99" s="17">
        <v>0</v>
      </c>
      <c r="N99" s="17">
        <v>0</v>
      </c>
      <c r="O99" s="41">
        <v>999999</v>
      </c>
      <c r="P99" s="46" t="s">
        <v>159</v>
      </c>
      <c r="Q99" s="2" t="s">
        <v>200</v>
      </c>
    </row>
    <row r="100" spans="1:17" x14ac:dyDescent="0.25">
      <c r="B100" s="8" t="s">
        <v>241</v>
      </c>
      <c r="C100" s="23">
        <v>1000000</v>
      </c>
      <c r="D100" s="9" t="s">
        <v>160</v>
      </c>
      <c r="E100" s="2">
        <v>250</v>
      </c>
      <c r="F100" s="2">
        <v>250</v>
      </c>
      <c r="G100" s="2">
        <v>250</v>
      </c>
      <c r="H100" s="27">
        <v>0</v>
      </c>
      <c r="I100" s="27">
        <v>0</v>
      </c>
      <c r="J100" s="27">
        <v>0</v>
      </c>
      <c r="K100" s="17">
        <f t="shared" si="21"/>
        <v>250</v>
      </c>
      <c r="L100" s="17">
        <f t="shared" si="22"/>
        <v>0</v>
      </c>
      <c r="M100" s="2">
        <v>250</v>
      </c>
      <c r="N100" s="2">
        <v>0</v>
      </c>
      <c r="O100" s="41">
        <v>1000000</v>
      </c>
      <c r="P100" s="44" t="s">
        <v>160</v>
      </c>
      <c r="Q100" s="2" t="s">
        <v>200</v>
      </c>
    </row>
    <row r="101" spans="1:17" x14ac:dyDescent="0.25">
      <c r="B101" s="8" t="s">
        <v>242</v>
      </c>
      <c r="C101" s="2" t="s">
        <v>4</v>
      </c>
      <c r="D101" s="9" t="s">
        <v>161</v>
      </c>
      <c r="E101" s="2">
        <v>100</v>
      </c>
      <c r="F101" s="2">
        <v>200</v>
      </c>
      <c r="G101" s="2">
        <v>300</v>
      </c>
      <c r="H101" s="27" t="s">
        <v>48</v>
      </c>
      <c r="I101" s="27" t="s">
        <v>48</v>
      </c>
      <c r="J101" s="27" t="s">
        <v>48</v>
      </c>
      <c r="K101" s="28">
        <f t="shared" si="21"/>
        <v>200</v>
      </c>
      <c r="L101" s="17" t="s">
        <v>48</v>
      </c>
      <c r="M101" s="2">
        <v>200</v>
      </c>
      <c r="N101" s="2" t="s">
        <v>201</v>
      </c>
      <c r="O101" s="2" t="s">
        <v>201</v>
      </c>
      <c r="P101" s="44" t="s">
        <v>161</v>
      </c>
      <c r="Q101" s="2" t="s">
        <v>200</v>
      </c>
    </row>
    <row r="102" spans="1:17" x14ac:dyDescent="0.25">
      <c r="B102" s="8" t="s">
        <v>243</v>
      </c>
      <c r="C102" s="2" t="s">
        <v>4</v>
      </c>
      <c r="D102" s="9" t="s">
        <v>162</v>
      </c>
      <c r="E102" s="2" t="s">
        <v>48</v>
      </c>
      <c r="F102" s="2" t="s">
        <v>48</v>
      </c>
      <c r="G102" s="2" t="s">
        <v>48</v>
      </c>
      <c r="H102" s="27">
        <v>2500</v>
      </c>
      <c r="I102" s="29">
        <v>2500</v>
      </c>
      <c r="J102" s="27">
        <v>2500</v>
      </c>
      <c r="K102" s="28" t="s">
        <v>48</v>
      </c>
      <c r="L102" s="17">
        <f t="shared" si="22"/>
        <v>2500</v>
      </c>
      <c r="M102" s="2" t="s">
        <v>201</v>
      </c>
      <c r="N102" s="41">
        <v>2500</v>
      </c>
      <c r="O102" s="2" t="s">
        <v>201</v>
      </c>
      <c r="P102" s="44" t="s">
        <v>162</v>
      </c>
      <c r="Q102" s="2" t="s">
        <v>200</v>
      </c>
    </row>
    <row r="103" spans="1:17" x14ac:dyDescent="0.25">
      <c r="B103" s="8" t="s">
        <v>244</v>
      </c>
      <c r="C103" s="2" t="s">
        <v>4</v>
      </c>
      <c r="D103" s="9" t="s">
        <v>148</v>
      </c>
      <c r="E103" s="2">
        <v>500</v>
      </c>
      <c r="F103" s="2">
        <v>-600</v>
      </c>
      <c r="G103" s="2">
        <v>-200</v>
      </c>
      <c r="H103" s="27">
        <v>1300</v>
      </c>
      <c r="I103" s="27">
        <v>1300</v>
      </c>
      <c r="J103" s="27">
        <v>1300</v>
      </c>
      <c r="K103" s="28">
        <f t="shared" si="21"/>
        <v>-100</v>
      </c>
      <c r="L103" s="17">
        <f t="shared" si="22"/>
        <v>1300</v>
      </c>
      <c r="M103" s="2">
        <v>-100</v>
      </c>
      <c r="N103" s="41">
        <v>1300</v>
      </c>
      <c r="O103" s="2" t="s">
        <v>201</v>
      </c>
      <c r="P103" s="44" t="s">
        <v>148</v>
      </c>
      <c r="Q103" s="2" t="s">
        <v>200</v>
      </c>
    </row>
    <row r="104" spans="1:17" x14ac:dyDescent="0.25">
      <c r="B104" s="8" t="s">
        <v>245</v>
      </c>
      <c r="C104" s="2" t="s">
        <v>4</v>
      </c>
      <c r="D104" s="9" t="s">
        <v>148</v>
      </c>
      <c r="E104" s="2">
        <v>500</v>
      </c>
      <c r="F104" s="2">
        <v>-600</v>
      </c>
      <c r="G104" s="2">
        <v>-200</v>
      </c>
      <c r="H104" s="27">
        <v>0</v>
      </c>
      <c r="I104" s="27">
        <v>0</v>
      </c>
      <c r="J104" s="27">
        <v>0</v>
      </c>
      <c r="K104" s="28">
        <f t="shared" si="21"/>
        <v>-100</v>
      </c>
      <c r="L104" s="17">
        <f t="shared" si="22"/>
        <v>0</v>
      </c>
      <c r="M104" s="2">
        <v>-100</v>
      </c>
      <c r="N104" s="2">
        <v>0</v>
      </c>
      <c r="O104" s="2" t="s">
        <v>201</v>
      </c>
      <c r="P104" s="44" t="s">
        <v>148</v>
      </c>
      <c r="Q104" s="2" t="s">
        <v>200</v>
      </c>
    </row>
    <row r="105" spans="1:17" x14ac:dyDescent="0.25">
      <c r="B105" s="8" t="s">
        <v>246</v>
      </c>
      <c r="C105" s="2" t="s">
        <v>4</v>
      </c>
      <c r="D105" s="9" t="s">
        <v>318</v>
      </c>
      <c r="E105" s="2">
        <v>500</v>
      </c>
      <c r="F105" s="2">
        <v>-600</v>
      </c>
      <c r="G105" s="2">
        <v>-200</v>
      </c>
      <c r="H105" s="27">
        <v>-800</v>
      </c>
      <c r="I105" s="27">
        <v>-800</v>
      </c>
      <c r="J105" s="27">
        <v>-800</v>
      </c>
      <c r="K105" s="28">
        <f t="shared" si="21"/>
        <v>-100</v>
      </c>
      <c r="L105" s="17">
        <f t="shared" si="22"/>
        <v>-800</v>
      </c>
      <c r="M105" s="2">
        <v>-100</v>
      </c>
      <c r="N105" s="2">
        <v>-800</v>
      </c>
      <c r="O105" s="2" t="s">
        <v>201</v>
      </c>
      <c r="P105" s="44" t="s">
        <v>318</v>
      </c>
      <c r="Q105" s="2" t="s">
        <v>200</v>
      </c>
    </row>
    <row r="106" spans="1:17" x14ac:dyDescent="0.25">
      <c r="B106" s="8" t="s">
        <v>247</v>
      </c>
      <c r="C106" s="2" t="s">
        <v>4</v>
      </c>
      <c r="D106" s="9" t="s">
        <v>163</v>
      </c>
      <c r="E106" s="2">
        <v>250</v>
      </c>
      <c r="F106" s="2">
        <v>350</v>
      </c>
      <c r="G106" s="2">
        <v>450</v>
      </c>
      <c r="H106" s="27">
        <v>-1200</v>
      </c>
      <c r="I106" s="27">
        <v>-1200</v>
      </c>
      <c r="J106" s="27">
        <v>-1200</v>
      </c>
      <c r="K106" s="28">
        <f t="shared" si="21"/>
        <v>350</v>
      </c>
      <c r="L106" s="17">
        <f t="shared" si="22"/>
        <v>-1200</v>
      </c>
      <c r="M106" s="2">
        <v>350</v>
      </c>
      <c r="N106" s="41">
        <v>-1200</v>
      </c>
      <c r="O106" s="2" t="s">
        <v>201</v>
      </c>
      <c r="P106" s="44" t="s">
        <v>163</v>
      </c>
      <c r="Q106" s="2" t="s">
        <v>200</v>
      </c>
    </row>
    <row r="107" spans="1:17" x14ac:dyDescent="0.25">
      <c r="B107" s="8" t="s">
        <v>248</v>
      </c>
      <c r="C107" s="2" t="s">
        <v>4</v>
      </c>
      <c r="D107" s="9" t="s">
        <v>163</v>
      </c>
      <c r="E107" s="17">
        <v>0</v>
      </c>
      <c r="F107" s="17">
        <v>0</v>
      </c>
      <c r="G107" s="17">
        <v>0</v>
      </c>
      <c r="H107" s="27">
        <v>-1000</v>
      </c>
      <c r="I107" s="27">
        <v>-1000</v>
      </c>
      <c r="J107" s="27">
        <v>-1000</v>
      </c>
      <c r="K107" s="28">
        <f t="shared" si="21"/>
        <v>0</v>
      </c>
      <c r="L107" s="17">
        <f t="shared" si="22"/>
        <v>-1000</v>
      </c>
      <c r="M107" s="2">
        <v>0</v>
      </c>
      <c r="N107" s="41">
        <v>-1000</v>
      </c>
      <c r="O107" s="2" t="s">
        <v>201</v>
      </c>
      <c r="P107" s="44" t="s">
        <v>163</v>
      </c>
      <c r="Q107" s="2" t="s">
        <v>200</v>
      </c>
    </row>
    <row r="108" spans="1:17" x14ac:dyDescent="0.25">
      <c r="B108" s="8" t="s">
        <v>249</v>
      </c>
      <c r="C108" s="2" t="s">
        <v>4</v>
      </c>
      <c r="D108" s="9" t="s">
        <v>318</v>
      </c>
      <c r="E108" s="2">
        <v>-200</v>
      </c>
      <c r="F108" s="2">
        <v>-200</v>
      </c>
      <c r="G108" s="2">
        <v>-200</v>
      </c>
      <c r="H108" s="2">
        <v>-700</v>
      </c>
      <c r="I108" s="2">
        <v>-700</v>
      </c>
      <c r="J108" s="2">
        <v>-700</v>
      </c>
      <c r="K108" s="2">
        <f t="shared" si="21"/>
        <v>-200</v>
      </c>
      <c r="L108" s="2">
        <f t="shared" si="22"/>
        <v>-700</v>
      </c>
      <c r="M108" s="2">
        <v>-200</v>
      </c>
      <c r="N108" s="2">
        <v>-700</v>
      </c>
      <c r="O108" s="2" t="s">
        <v>201</v>
      </c>
      <c r="P108" s="44" t="s">
        <v>318</v>
      </c>
      <c r="Q108" s="2" t="s">
        <v>200</v>
      </c>
    </row>
    <row r="110" spans="1:17" x14ac:dyDescent="0.25">
      <c r="B110" s="43"/>
    </row>
    <row r="111" spans="1:17" x14ac:dyDescent="0.25">
      <c r="A111" s="3" t="s">
        <v>149</v>
      </c>
      <c r="B111" s="1" t="s">
        <v>1</v>
      </c>
      <c r="C111" s="1" t="s">
        <v>2</v>
      </c>
      <c r="D111" s="1" t="s">
        <v>193</v>
      </c>
      <c r="E111" s="1" t="s">
        <v>153</v>
      </c>
      <c r="F111" s="1" t="s">
        <v>154</v>
      </c>
      <c r="G111" s="1" t="s">
        <v>155</v>
      </c>
      <c r="H111" s="1" t="s">
        <v>144</v>
      </c>
      <c r="I111" s="1" t="s">
        <v>145</v>
      </c>
      <c r="J111" s="1" t="s">
        <v>146</v>
      </c>
      <c r="K111" s="1" t="s">
        <v>44</v>
      </c>
      <c r="L111" s="1" t="s">
        <v>45</v>
      </c>
      <c r="M111" s="38" t="s">
        <v>281</v>
      </c>
      <c r="N111" s="38" t="s">
        <v>282</v>
      </c>
      <c r="O111" s="38" t="s">
        <v>149</v>
      </c>
      <c r="P111" s="47" t="s">
        <v>194</v>
      </c>
      <c r="Q111" s="38" t="s">
        <v>189</v>
      </c>
    </row>
    <row r="112" spans="1:17" x14ac:dyDescent="0.25">
      <c r="A112" s="61"/>
      <c r="B112" s="14" t="s">
        <v>250</v>
      </c>
      <c r="C112" s="2">
        <f>K112/L112</f>
        <v>0.39473684210526311</v>
      </c>
      <c r="D112" s="2"/>
      <c r="E112" s="2">
        <v>250</v>
      </c>
      <c r="F112" s="2">
        <v>250</v>
      </c>
      <c r="G112" s="2">
        <v>250</v>
      </c>
      <c r="H112" s="2">
        <v>700</v>
      </c>
      <c r="I112" s="2">
        <v>500</v>
      </c>
      <c r="J112" s="2">
        <v>700</v>
      </c>
      <c r="K112" s="17">
        <f>AVERAGE(E112,F112,G112)</f>
        <v>250</v>
      </c>
      <c r="L112" s="17">
        <f>AVERAGE(H112,I112,J112)</f>
        <v>633.33333333333337</v>
      </c>
      <c r="M112" s="2">
        <v>250</v>
      </c>
      <c r="N112" s="2">
        <v>633.33000000000004</v>
      </c>
      <c r="O112" s="2">
        <v>0.3947</v>
      </c>
      <c r="P112" s="44"/>
      <c r="Q112" s="2" t="s">
        <v>200</v>
      </c>
    </row>
    <row r="113" spans="1:17" x14ac:dyDescent="0.25">
      <c r="B113" s="14" t="s">
        <v>268</v>
      </c>
      <c r="C113" s="2">
        <f>K113/L113</f>
        <v>0.2</v>
      </c>
      <c r="D113" s="2"/>
      <c r="E113" s="2">
        <v>100</v>
      </c>
      <c r="F113" s="2">
        <v>100</v>
      </c>
      <c r="G113" s="2" t="s">
        <v>48</v>
      </c>
      <c r="H113" s="2">
        <v>500</v>
      </c>
      <c r="I113" s="2">
        <v>500</v>
      </c>
      <c r="J113" s="2" t="s">
        <v>48</v>
      </c>
      <c r="K113" s="17">
        <f>AVERAGE(E113,F113,G113)</f>
        <v>100</v>
      </c>
      <c r="L113" s="17">
        <f>AVERAGE(H113,I113,J113)</f>
        <v>500</v>
      </c>
      <c r="M113" s="2">
        <v>100</v>
      </c>
      <c r="N113" s="2">
        <v>500</v>
      </c>
      <c r="O113" s="2">
        <v>0.2</v>
      </c>
      <c r="P113" s="44"/>
      <c r="Q113" s="2" t="s">
        <v>200</v>
      </c>
    </row>
    <row r="114" spans="1:17" x14ac:dyDescent="0.25">
      <c r="B114" s="8" t="s">
        <v>269</v>
      </c>
      <c r="C114" s="2" t="s">
        <v>4</v>
      </c>
      <c r="D114" s="9" t="s">
        <v>147</v>
      </c>
      <c r="E114" s="2" t="s">
        <v>48</v>
      </c>
      <c r="F114" s="2" t="s">
        <v>48</v>
      </c>
      <c r="G114" s="2" t="s">
        <v>48</v>
      </c>
      <c r="H114" s="2" t="s">
        <v>48</v>
      </c>
      <c r="I114" s="2" t="s">
        <v>48</v>
      </c>
      <c r="J114" s="2" t="s">
        <v>48</v>
      </c>
      <c r="K114" s="17" t="s">
        <v>48</v>
      </c>
      <c r="L114" s="17" t="s">
        <v>48</v>
      </c>
      <c r="M114" s="2" t="s">
        <v>201</v>
      </c>
      <c r="N114" s="2" t="s">
        <v>201</v>
      </c>
      <c r="O114" s="2" t="s">
        <v>201</v>
      </c>
      <c r="P114" s="44" t="s">
        <v>147</v>
      </c>
      <c r="Q114" s="2" t="s">
        <v>200</v>
      </c>
    </row>
    <row r="115" spans="1:17" x14ac:dyDescent="0.25">
      <c r="B115" s="8" t="s">
        <v>270</v>
      </c>
      <c r="C115" s="23">
        <v>999999</v>
      </c>
      <c r="D115" s="9" t="s">
        <v>159</v>
      </c>
      <c r="E115" s="2">
        <v>-500</v>
      </c>
      <c r="F115" s="2">
        <v>300</v>
      </c>
      <c r="G115" s="2">
        <v>200</v>
      </c>
      <c r="H115" s="2">
        <v>-1000</v>
      </c>
      <c r="I115" s="2">
        <v>400</v>
      </c>
      <c r="J115" s="2">
        <v>600</v>
      </c>
      <c r="K115" s="17">
        <f t="shared" ref="K115:K124" si="23">AVERAGE(E115,F115,G115)</f>
        <v>0</v>
      </c>
      <c r="L115" s="17">
        <f t="shared" ref="L115:L116" si="24">AVERAGE(H115,I115,J115)</f>
        <v>0</v>
      </c>
      <c r="M115" s="2">
        <v>0</v>
      </c>
      <c r="N115" s="2">
        <v>0</v>
      </c>
      <c r="O115" s="41">
        <v>999999</v>
      </c>
      <c r="P115" s="44" t="s">
        <v>159</v>
      </c>
      <c r="Q115" s="2" t="s">
        <v>200</v>
      </c>
    </row>
    <row r="116" spans="1:17" s="16" customFormat="1" x14ac:dyDescent="0.25">
      <c r="B116" s="8" t="s">
        <v>271</v>
      </c>
      <c r="C116" s="23">
        <v>1000000</v>
      </c>
      <c r="D116" s="9" t="s">
        <v>160</v>
      </c>
      <c r="E116" s="17">
        <v>200</v>
      </c>
      <c r="F116" s="17">
        <v>200</v>
      </c>
      <c r="G116" s="17">
        <v>200</v>
      </c>
      <c r="H116" s="2">
        <v>-1000</v>
      </c>
      <c r="I116" s="2">
        <v>400</v>
      </c>
      <c r="J116" s="2">
        <v>600</v>
      </c>
      <c r="K116" s="17">
        <f t="shared" si="23"/>
        <v>200</v>
      </c>
      <c r="L116" s="17">
        <f t="shared" si="24"/>
        <v>0</v>
      </c>
      <c r="M116" s="17">
        <v>200</v>
      </c>
      <c r="N116" s="17">
        <v>0</v>
      </c>
      <c r="O116" s="41">
        <v>1000000</v>
      </c>
      <c r="P116" s="46" t="s">
        <v>160</v>
      </c>
      <c r="Q116" s="2" t="s">
        <v>200</v>
      </c>
    </row>
    <row r="117" spans="1:17" x14ac:dyDescent="0.25">
      <c r="B117" s="8" t="s">
        <v>272</v>
      </c>
      <c r="C117" s="23" t="s">
        <v>4</v>
      </c>
      <c r="D117" s="9" t="s">
        <v>161</v>
      </c>
      <c r="E117" s="2">
        <v>350</v>
      </c>
      <c r="F117" s="2">
        <v>300</v>
      </c>
      <c r="G117" s="2">
        <v>250</v>
      </c>
      <c r="H117" s="27" t="s">
        <v>48</v>
      </c>
      <c r="I117" s="27" t="s">
        <v>48</v>
      </c>
      <c r="J117" s="17" t="s">
        <v>48</v>
      </c>
      <c r="K117" s="17">
        <f t="shared" si="23"/>
        <v>300</v>
      </c>
      <c r="L117" s="17" t="s">
        <v>48</v>
      </c>
      <c r="M117" s="2">
        <v>300</v>
      </c>
      <c r="N117" s="2" t="s">
        <v>201</v>
      </c>
      <c r="O117" s="41" t="s">
        <v>201</v>
      </c>
      <c r="P117" s="44" t="s">
        <v>161</v>
      </c>
      <c r="Q117" s="2" t="s">
        <v>200</v>
      </c>
    </row>
    <row r="118" spans="1:17" x14ac:dyDescent="0.25">
      <c r="B118" s="8" t="s">
        <v>273</v>
      </c>
      <c r="C118" s="2" t="s">
        <v>4</v>
      </c>
      <c r="D118" s="9" t="s">
        <v>162</v>
      </c>
      <c r="E118" s="2" t="s">
        <v>48</v>
      </c>
      <c r="F118" s="2" t="s">
        <v>48</v>
      </c>
      <c r="G118" s="2" t="s">
        <v>48</v>
      </c>
      <c r="H118" s="27">
        <v>250</v>
      </c>
      <c r="I118" s="27">
        <v>300</v>
      </c>
      <c r="J118" s="27">
        <v>700</v>
      </c>
      <c r="K118" s="17" t="s">
        <v>48</v>
      </c>
      <c r="L118" s="17">
        <f>AVERAGE(H118,I118,J118)</f>
        <v>416.66666666666669</v>
      </c>
      <c r="M118" s="2" t="s">
        <v>201</v>
      </c>
      <c r="N118" s="2">
        <v>416.67</v>
      </c>
      <c r="O118" s="41" t="s">
        <v>201</v>
      </c>
      <c r="P118" s="44" t="s">
        <v>162</v>
      </c>
      <c r="Q118" s="2" t="s">
        <v>200</v>
      </c>
    </row>
    <row r="119" spans="1:17" x14ac:dyDescent="0.25">
      <c r="B119" s="8" t="s">
        <v>274</v>
      </c>
      <c r="C119" s="2" t="s">
        <v>4</v>
      </c>
      <c r="D119" s="9" t="s">
        <v>148</v>
      </c>
      <c r="E119" s="2">
        <v>250</v>
      </c>
      <c r="F119" s="2">
        <v>-500</v>
      </c>
      <c r="G119" s="2">
        <v>-100</v>
      </c>
      <c r="H119" s="27">
        <v>250</v>
      </c>
      <c r="I119" s="27">
        <v>300</v>
      </c>
      <c r="J119" s="27">
        <v>700</v>
      </c>
      <c r="K119" s="17">
        <f t="shared" si="23"/>
        <v>-116.66666666666667</v>
      </c>
      <c r="L119" s="17">
        <f>AVERAGE(H119,I119,J119)</f>
        <v>416.66666666666669</v>
      </c>
      <c r="M119" s="2">
        <v>-116.67</v>
      </c>
      <c r="N119" s="2">
        <v>416.67</v>
      </c>
      <c r="O119" s="2" t="s">
        <v>201</v>
      </c>
      <c r="P119" s="44" t="s">
        <v>148</v>
      </c>
      <c r="Q119" s="2" t="s">
        <v>200</v>
      </c>
    </row>
    <row r="120" spans="1:17" x14ac:dyDescent="0.25">
      <c r="B120" s="8" t="s">
        <v>275</v>
      </c>
      <c r="C120" s="2" t="s">
        <v>4</v>
      </c>
      <c r="D120" s="9" t="s">
        <v>148</v>
      </c>
      <c r="E120" s="2">
        <v>250</v>
      </c>
      <c r="F120" s="2">
        <v>-500</v>
      </c>
      <c r="G120" s="2">
        <v>-100</v>
      </c>
      <c r="H120" s="27">
        <v>-350</v>
      </c>
      <c r="I120" s="27">
        <v>300</v>
      </c>
      <c r="J120" s="27">
        <v>50</v>
      </c>
      <c r="K120" s="17">
        <f t="shared" si="23"/>
        <v>-116.66666666666667</v>
      </c>
      <c r="L120" s="17">
        <f>AVERAGE(H120,I120,J120)</f>
        <v>0</v>
      </c>
      <c r="M120" s="2">
        <v>-116.67</v>
      </c>
      <c r="N120" s="2">
        <v>0</v>
      </c>
      <c r="O120" s="41" t="s">
        <v>201</v>
      </c>
      <c r="P120" s="44" t="s">
        <v>148</v>
      </c>
      <c r="Q120" s="2" t="s">
        <v>200</v>
      </c>
    </row>
    <row r="121" spans="1:17" x14ac:dyDescent="0.25">
      <c r="B121" s="8" t="s">
        <v>276</v>
      </c>
      <c r="C121" s="2" t="s">
        <v>4</v>
      </c>
      <c r="D121" s="9" t="s">
        <v>318</v>
      </c>
      <c r="E121" s="2">
        <v>250</v>
      </c>
      <c r="F121" s="2">
        <v>-500</v>
      </c>
      <c r="G121" s="2">
        <v>-100</v>
      </c>
      <c r="H121" s="27">
        <v>-100</v>
      </c>
      <c r="I121" s="27">
        <v>-150</v>
      </c>
      <c r="J121" s="27">
        <v>200</v>
      </c>
      <c r="K121" s="17">
        <f t="shared" si="23"/>
        <v>-116.66666666666667</v>
      </c>
      <c r="L121" s="17">
        <f>AVERAGE(H121,I121,J121)</f>
        <v>-16.666666666666668</v>
      </c>
      <c r="M121" s="2">
        <v>-116.67</v>
      </c>
      <c r="N121" s="2">
        <v>-16.670000000000002</v>
      </c>
      <c r="O121" s="2" t="s">
        <v>201</v>
      </c>
      <c r="P121" s="44" t="s">
        <v>318</v>
      </c>
      <c r="Q121" s="2" t="s">
        <v>200</v>
      </c>
    </row>
    <row r="122" spans="1:17" x14ac:dyDescent="0.25">
      <c r="B122" s="8" t="s">
        <v>277</v>
      </c>
      <c r="C122" s="2" t="s">
        <v>4</v>
      </c>
      <c r="D122" s="9" t="s">
        <v>163</v>
      </c>
      <c r="E122" s="2">
        <v>150</v>
      </c>
      <c r="F122" s="2">
        <v>150</v>
      </c>
      <c r="G122" s="2">
        <v>150</v>
      </c>
      <c r="H122" s="27">
        <v>-200</v>
      </c>
      <c r="I122" s="27">
        <v>500</v>
      </c>
      <c r="J122" s="27">
        <v>-700</v>
      </c>
      <c r="K122" s="28">
        <f t="shared" si="23"/>
        <v>150</v>
      </c>
      <c r="L122" s="17">
        <f>AVERAGE(H122,I122,J122)</f>
        <v>-133.33333333333334</v>
      </c>
      <c r="M122" s="2">
        <v>150</v>
      </c>
      <c r="N122" s="2">
        <v>-133.33000000000001</v>
      </c>
      <c r="O122" s="2" t="s">
        <v>201</v>
      </c>
      <c r="P122" s="44" t="s">
        <v>163</v>
      </c>
      <c r="Q122" s="2" t="s">
        <v>200</v>
      </c>
    </row>
    <row r="123" spans="1:17" x14ac:dyDescent="0.25">
      <c r="B123" s="8" t="s">
        <v>278</v>
      </c>
      <c r="C123" s="2" t="s">
        <v>4</v>
      </c>
      <c r="D123" s="9" t="s">
        <v>163</v>
      </c>
      <c r="E123" s="2">
        <v>-200</v>
      </c>
      <c r="F123" s="2">
        <v>100</v>
      </c>
      <c r="G123" s="2">
        <v>100</v>
      </c>
      <c r="H123" s="27">
        <v>-200</v>
      </c>
      <c r="I123" s="27">
        <v>500</v>
      </c>
      <c r="J123" s="27">
        <v>-700</v>
      </c>
      <c r="K123" s="28">
        <f t="shared" si="23"/>
        <v>0</v>
      </c>
      <c r="L123" s="17">
        <f t="shared" ref="L123:L124" si="25">AVERAGE(H123,I123,J123)</f>
        <v>-133.33333333333334</v>
      </c>
      <c r="M123" s="2">
        <v>0</v>
      </c>
      <c r="N123" s="2">
        <v>-133.33000000000001</v>
      </c>
      <c r="O123" s="2" t="s">
        <v>201</v>
      </c>
      <c r="P123" s="44" t="s">
        <v>163</v>
      </c>
      <c r="Q123" s="2" t="s">
        <v>200</v>
      </c>
    </row>
    <row r="124" spans="1:17" x14ac:dyDescent="0.25">
      <c r="B124" s="14" t="s">
        <v>279</v>
      </c>
      <c r="C124" s="17" t="s">
        <v>4</v>
      </c>
      <c r="D124" s="19" t="s">
        <v>318</v>
      </c>
      <c r="E124" s="17">
        <v>450</v>
      </c>
      <c r="F124" s="17">
        <v>-150</v>
      </c>
      <c r="G124" s="17">
        <v>-550</v>
      </c>
      <c r="H124" s="28">
        <v>-200</v>
      </c>
      <c r="I124" s="28">
        <v>500</v>
      </c>
      <c r="J124" s="28">
        <v>-700</v>
      </c>
      <c r="K124" s="28">
        <f t="shared" si="23"/>
        <v>-83.333333333333329</v>
      </c>
      <c r="L124" s="17">
        <f t="shared" si="25"/>
        <v>-133.33333333333334</v>
      </c>
      <c r="M124" s="28">
        <f t="shared" ref="M124" si="26">AVERAGE(G124,H124,I124)</f>
        <v>-83.333333333333329</v>
      </c>
      <c r="N124" s="17">
        <f t="shared" ref="N124" si="27">AVERAGE(J124,K124,L124)</f>
        <v>-305.5555555555556</v>
      </c>
      <c r="O124" s="2" t="s">
        <v>201</v>
      </c>
      <c r="P124" s="46" t="s">
        <v>318</v>
      </c>
      <c r="Q124" s="2" t="s">
        <v>200</v>
      </c>
    </row>
    <row r="126" spans="1:17" x14ac:dyDescent="0.25">
      <c r="B126" s="43"/>
    </row>
    <row r="127" spans="1:17" x14ac:dyDescent="0.25">
      <c r="A127" s="3" t="s">
        <v>164</v>
      </c>
      <c r="B127" s="1" t="s">
        <v>1</v>
      </c>
      <c r="C127" s="1" t="s">
        <v>2</v>
      </c>
      <c r="D127" s="1" t="s">
        <v>165</v>
      </c>
      <c r="E127" s="1" t="s">
        <v>167</v>
      </c>
      <c r="F127" s="1" t="s">
        <v>168</v>
      </c>
      <c r="G127" s="1" t="s">
        <v>169</v>
      </c>
      <c r="H127" s="1" t="s">
        <v>156</v>
      </c>
      <c r="I127" s="1" t="s">
        <v>157</v>
      </c>
      <c r="J127" s="1" t="s">
        <v>158</v>
      </c>
      <c r="K127" s="1" t="s">
        <v>44</v>
      </c>
      <c r="L127" s="1" t="s">
        <v>45</v>
      </c>
      <c r="M127" s="38" t="s">
        <v>266</v>
      </c>
      <c r="N127" s="38" t="s">
        <v>267</v>
      </c>
      <c r="O127" s="38" t="s">
        <v>164</v>
      </c>
      <c r="P127" s="47" t="s">
        <v>166</v>
      </c>
      <c r="Q127" s="38" t="s">
        <v>189</v>
      </c>
    </row>
    <row r="128" spans="1:17" x14ac:dyDescent="0.25">
      <c r="A128" s="61"/>
      <c r="B128" s="8" t="s">
        <v>280</v>
      </c>
      <c r="C128" s="2">
        <f>K128/L128</f>
        <v>0.41666666666666669</v>
      </c>
      <c r="D128" s="9"/>
      <c r="E128" s="2">
        <v>340</v>
      </c>
      <c r="F128" s="2">
        <v>570</v>
      </c>
      <c r="G128" s="2">
        <v>340</v>
      </c>
      <c r="H128" s="2">
        <v>1000</v>
      </c>
      <c r="I128" s="2">
        <v>1000</v>
      </c>
      <c r="J128" s="2">
        <v>1000</v>
      </c>
      <c r="K128" s="2">
        <f>AVERAGE(E128,F128,G128)</f>
        <v>416.66666666666669</v>
      </c>
      <c r="L128" s="2">
        <f>AVERAGE(H128,I128,J128)</f>
        <v>1000</v>
      </c>
      <c r="M128" s="2">
        <v>416.67</v>
      </c>
      <c r="N128" s="41">
        <v>1000</v>
      </c>
      <c r="O128" s="2">
        <v>0.41670000000000001</v>
      </c>
      <c r="P128" s="44"/>
      <c r="Q128" s="2" t="s">
        <v>200</v>
      </c>
    </row>
    <row r="129" spans="1:17" x14ac:dyDescent="0.25">
      <c r="B129" s="8" t="s">
        <v>253</v>
      </c>
      <c r="C129" s="2">
        <f>K129/L129</f>
        <v>0.23076923076923078</v>
      </c>
      <c r="D129" s="9"/>
      <c r="E129" s="2" t="s">
        <v>48</v>
      </c>
      <c r="F129" s="2">
        <v>300</v>
      </c>
      <c r="G129" s="2">
        <v>300</v>
      </c>
      <c r="H129" s="2" t="s">
        <v>48</v>
      </c>
      <c r="I129" s="2">
        <v>1300</v>
      </c>
      <c r="J129" s="2">
        <v>1300</v>
      </c>
      <c r="K129" s="2">
        <f>AVERAGE(E129,F129,G129)</f>
        <v>300</v>
      </c>
      <c r="L129" s="2">
        <f>AVERAGE(H129,I129,J129)</f>
        <v>1300</v>
      </c>
      <c r="M129" s="2">
        <v>300</v>
      </c>
      <c r="N129" s="41">
        <v>1300</v>
      </c>
      <c r="O129" s="2">
        <v>0.23080000000000001</v>
      </c>
      <c r="P129" s="44"/>
      <c r="Q129" s="2" t="s">
        <v>200</v>
      </c>
    </row>
    <row r="130" spans="1:17" x14ac:dyDescent="0.25">
      <c r="B130" s="8" t="s">
        <v>254</v>
      </c>
      <c r="C130" s="2" t="s">
        <v>4</v>
      </c>
      <c r="D130" s="9" t="s">
        <v>147</v>
      </c>
      <c r="E130" s="2" t="s">
        <v>48</v>
      </c>
      <c r="F130" s="2" t="s">
        <v>48</v>
      </c>
      <c r="G130" s="2" t="s">
        <v>48</v>
      </c>
      <c r="H130" s="2" t="s">
        <v>48</v>
      </c>
      <c r="I130" s="2" t="s">
        <v>48</v>
      </c>
      <c r="J130" s="2" t="s">
        <v>48</v>
      </c>
      <c r="K130" s="2" t="s">
        <v>48</v>
      </c>
      <c r="L130" s="2" t="s">
        <v>48</v>
      </c>
      <c r="M130" s="2" t="s">
        <v>201</v>
      </c>
      <c r="N130" s="30" t="s">
        <v>201</v>
      </c>
      <c r="O130" s="2" t="s">
        <v>201</v>
      </c>
      <c r="P130" s="44" t="s">
        <v>147</v>
      </c>
      <c r="Q130" s="2" t="s">
        <v>200</v>
      </c>
    </row>
    <row r="131" spans="1:17" x14ac:dyDescent="0.25">
      <c r="B131" s="8" t="s">
        <v>255</v>
      </c>
      <c r="C131" s="23">
        <v>999999</v>
      </c>
      <c r="D131" s="9" t="s">
        <v>159</v>
      </c>
      <c r="E131" s="2">
        <v>-200</v>
      </c>
      <c r="F131" s="2">
        <v>350</v>
      </c>
      <c r="G131" s="2">
        <v>-150</v>
      </c>
      <c r="H131" s="2">
        <v>-1300</v>
      </c>
      <c r="I131" s="2">
        <v>1300</v>
      </c>
      <c r="J131" s="2">
        <v>0</v>
      </c>
      <c r="K131" s="2">
        <f t="shared" ref="K131:K140" si="28">AVERAGE(E131,F131,G131)</f>
        <v>0</v>
      </c>
      <c r="L131" s="2">
        <f t="shared" ref="L131:L140" si="29">AVERAGE(H131,I131,J131)</f>
        <v>0</v>
      </c>
      <c r="M131" s="2">
        <v>0</v>
      </c>
      <c r="N131" s="2">
        <v>0</v>
      </c>
      <c r="O131" s="41">
        <v>999999</v>
      </c>
      <c r="P131" s="44" t="s">
        <v>159</v>
      </c>
      <c r="Q131" s="2" t="s">
        <v>200</v>
      </c>
    </row>
    <row r="132" spans="1:17" x14ac:dyDescent="0.25">
      <c r="B132" s="8" t="s">
        <v>256</v>
      </c>
      <c r="C132" s="23">
        <v>1000000</v>
      </c>
      <c r="D132" s="9" t="s">
        <v>160</v>
      </c>
      <c r="E132" s="2">
        <v>200</v>
      </c>
      <c r="F132" s="2">
        <v>200</v>
      </c>
      <c r="G132" s="2">
        <v>200</v>
      </c>
      <c r="H132" s="2">
        <v>-1300</v>
      </c>
      <c r="I132" s="2">
        <v>1300</v>
      </c>
      <c r="J132" s="2">
        <v>0</v>
      </c>
      <c r="K132" s="2">
        <f t="shared" si="28"/>
        <v>200</v>
      </c>
      <c r="L132" s="2">
        <f t="shared" si="29"/>
        <v>0</v>
      </c>
      <c r="M132" s="2">
        <v>200</v>
      </c>
      <c r="N132" s="2">
        <v>0</v>
      </c>
      <c r="O132" s="41">
        <v>1000000</v>
      </c>
      <c r="P132" s="44" t="s">
        <v>160</v>
      </c>
      <c r="Q132" s="2" t="s">
        <v>200</v>
      </c>
    </row>
    <row r="133" spans="1:17" x14ac:dyDescent="0.25">
      <c r="B133" s="8" t="s">
        <v>257</v>
      </c>
      <c r="C133" s="2" t="s">
        <v>4</v>
      </c>
      <c r="D133" s="6" t="s">
        <v>161</v>
      </c>
      <c r="E133" s="2">
        <v>300</v>
      </c>
      <c r="F133" s="2">
        <v>300</v>
      </c>
      <c r="G133" s="2">
        <v>300</v>
      </c>
      <c r="H133" s="2" t="s">
        <v>48</v>
      </c>
      <c r="I133" s="2" t="s">
        <v>48</v>
      </c>
      <c r="J133" s="2" t="s">
        <v>48</v>
      </c>
      <c r="K133" s="2">
        <f t="shared" si="28"/>
        <v>300</v>
      </c>
      <c r="L133" s="2" t="s">
        <v>48</v>
      </c>
      <c r="M133" s="2">
        <v>300</v>
      </c>
      <c r="N133" s="2" t="s">
        <v>201</v>
      </c>
      <c r="O133" s="41" t="s">
        <v>201</v>
      </c>
      <c r="P133" s="44" t="s">
        <v>161</v>
      </c>
      <c r="Q133" s="2" t="s">
        <v>200</v>
      </c>
    </row>
    <row r="134" spans="1:17" x14ac:dyDescent="0.25">
      <c r="B134" s="8" t="s">
        <v>258</v>
      </c>
      <c r="C134" s="2" t="s">
        <v>4</v>
      </c>
      <c r="D134" s="6" t="s">
        <v>162</v>
      </c>
      <c r="E134" s="2" t="s">
        <v>48</v>
      </c>
      <c r="F134" s="2" t="s">
        <v>48</v>
      </c>
      <c r="G134" s="2" t="s">
        <v>48</v>
      </c>
      <c r="H134" s="2">
        <v>1500</v>
      </c>
      <c r="I134" s="2">
        <v>1500</v>
      </c>
      <c r="J134" s="2">
        <v>1500</v>
      </c>
      <c r="K134" s="2" t="s">
        <v>48</v>
      </c>
      <c r="L134" s="2">
        <f t="shared" si="29"/>
        <v>1500</v>
      </c>
      <c r="M134" s="2" t="s">
        <v>201</v>
      </c>
      <c r="N134" s="41">
        <v>1500</v>
      </c>
      <c r="O134" s="41" t="s">
        <v>201</v>
      </c>
      <c r="P134" s="44" t="s">
        <v>162</v>
      </c>
      <c r="Q134" s="2" t="s">
        <v>200</v>
      </c>
    </row>
    <row r="135" spans="1:17" x14ac:dyDescent="0.25">
      <c r="B135" s="8" t="s">
        <v>259</v>
      </c>
      <c r="C135" s="2" t="s">
        <v>4</v>
      </c>
      <c r="D135" s="9" t="s">
        <v>148</v>
      </c>
      <c r="E135" s="2">
        <v>200</v>
      </c>
      <c r="F135" s="2">
        <v>200</v>
      </c>
      <c r="G135" s="2">
        <v>-500</v>
      </c>
      <c r="H135" s="2">
        <v>700</v>
      </c>
      <c r="I135" s="2">
        <v>700</v>
      </c>
      <c r="J135" s="2">
        <v>700</v>
      </c>
      <c r="K135" s="2">
        <f t="shared" si="28"/>
        <v>-33.333333333333336</v>
      </c>
      <c r="L135" s="2">
        <f t="shared" si="29"/>
        <v>700</v>
      </c>
      <c r="M135" s="2">
        <v>-33.33</v>
      </c>
      <c r="N135" s="2">
        <v>700</v>
      </c>
      <c r="O135" s="2" t="s">
        <v>201</v>
      </c>
      <c r="P135" s="44" t="s">
        <v>148</v>
      </c>
      <c r="Q135" s="2" t="s">
        <v>200</v>
      </c>
    </row>
    <row r="136" spans="1:17" x14ac:dyDescent="0.25">
      <c r="B136" s="8" t="s">
        <v>260</v>
      </c>
      <c r="C136" s="2" t="s">
        <v>4</v>
      </c>
      <c r="D136" s="9" t="s">
        <v>148</v>
      </c>
      <c r="E136" s="2">
        <v>200</v>
      </c>
      <c r="F136" s="2">
        <v>200</v>
      </c>
      <c r="G136" s="2">
        <v>-500</v>
      </c>
      <c r="H136" s="2">
        <v>-700</v>
      </c>
      <c r="I136" s="2">
        <v>700</v>
      </c>
      <c r="J136" s="2">
        <v>0</v>
      </c>
      <c r="K136" s="2">
        <f t="shared" si="28"/>
        <v>-33.333333333333336</v>
      </c>
      <c r="L136" s="2">
        <f t="shared" si="29"/>
        <v>0</v>
      </c>
      <c r="M136" s="2">
        <v>-33.33</v>
      </c>
      <c r="N136" s="2">
        <v>0</v>
      </c>
      <c r="O136" s="41" t="s">
        <v>201</v>
      </c>
      <c r="P136" s="44" t="s">
        <v>148</v>
      </c>
      <c r="Q136" s="2" t="s">
        <v>200</v>
      </c>
    </row>
    <row r="137" spans="1:17" x14ac:dyDescent="0.25">
      <c r="B137" s="8" t="s">
        <v>261</v>
      </c>
      <c r="C137" s="2" t="s">
        <v>4</v>
      </c>
      <c r="D137" s="9" t="s">
        <v>318</v>
      </c>
      <c r="E137" s="2">
        <v>200</v>
      </c>
      <c r="F137" s="2">
        <v>100</v>
      </c>
      <c r="G137" s="2">
        <v>-500</v>
      </c>
      <c r="H137" s="2">
        <v>-800</v>
      </c>
      <c r="I137" s="2">
        <v>-800</v>
      </c>
      <c r="J137" s="2">
        <v>-800</v>
      </c>
      <c r="K137" s="2">
        <f t="shared" si="28"/>
        <v>-66.666666666666671</v>
      </c>
      <c r="L137" s="2">
        <f t="shared" si="29"/>
        <v>-800</v>
      </c>
      <c r="M137" s="2">
        <v>-66.67</v>
      </c>
      <c r="N137" s="2">
        <v>-800</v>
      </c>
      <c r="O137" s="2" t="s">
        <v>201</v>
      </c>
      <c r="P137" s="44" t="s">
        <v>318</v>
      </c>
      <c r="Q137" s="2" t="s">
        <v>200</v>
      </c>
    </row>
    <row r="138" spans="1:17" x14ac:dyDescent="0.25">
      <c r="B138" s="8" t="s">
        <v>262</v>
      </c>
      <c r="C138" s="2" t="s">
        <v>4</v>
      </c>
      <c r="D138" s="9" t="s">
        <v>163</v>
      </c>
      <c r="E138" s="2">
        <v>100</v>
      </c>
      <c r="F138" s="2">
        <v>100</v>
      </c>
      <c r="G138" s="2">
        <v>100</v>
      </c>
      <c r="H138" s="2">
        <v>-500</v>
      </c>
      <c r="I138" s="2">
        <v>-500</v>
      </c>
      <c r="J138" s="2">
        <v>-500</v>
      </c>
      <c r="K138" s="2">
        <f t="shared" si="28"/>
        <v>100</v>
      </c>
      <c r="L138" s="2">
        <f t="shared" si="29"/>
        <v>-500</v>
      </c>
      <c r="M138" s="2">
        <v>100</v>
      </c>
      <c r="N138" s="2">
        <v>-500</v>
      </c>
      <c r="O138" s="2" t="s">
        <v>201</v>
      </c>
      <c r="P138" s="44" t="s">
        <v>163</v>
      </c>
      <c r="Q138" s="2" t="s">
        <v>200</v>
      </c>
    </row>
    <row r="139" spans="1:17" x14ac:dyDescent="0.25">
      <c r="B139" s="8" t="s">
        <v>263</v>
      </c>
      <c r="C139" s="2" t="s">
        <v>4</v>
      </c>
      <c r="D139" s="9" t="s">
        <v>163</v>
      </c>
      <c r="E139" s="2">
        <v>-300</v>
      </c>
      <c r="F139" s="2">
        <v>300</v>
      </c>
      <c r="G139" s="2">
        <v>0</v>
      </c>
      <c r="H139" s="2">
        <v>-2000</v>
      </c>
      <c r="I139" s="2">
        <v>700</v>
      </c>
      <c r="J139" s="2">
        <v>700</v>
      </c>
      <c r="K139" s="2">
        <f t="shared" si="28"/>
        <v>0</v>
      </c>
      <c r="L139" s="2">
        <f t="shared" si="29"/>
        <v>-200</v>
      </c>
      <c r="M139" s="2">
        <v>0</v>
      </c>
      <c r="N139" s="2">
        <v>-200</v>
      </c>
      <c r="O139" s="2" t="s">
        <v>201</v>
      </c>
      <c r="P139" s="44" t="s">
        <v>163</v>
      </c>
      <c r="Q139" s="2" t="s">
        <v>200</v>
      </c>
    </row>
    <row r="140" spans="1:17" x14ac:dyDescent="0.25">
      <c r="B140" s="14" t="s">
        <v>264</v>
      </c>
      <c r="C140" s="17" t="s">
        <v>4</v>
      </c>
      <c r="D140" s="19" t="s">
        <v>318</v>
      </c>
      <c r="E140" s="17">
        <v>200</v>
      </c>
      <c r="F140" s="17">
        <v>-300</v>
      </c>
      <c r="G140" s="17">
        <v>-300</v>
      </c>
      <c r="H140" s="17">
        <v>-500</v>
      </c>
      <c r="I140" s="17">
        <v>500</v>
      </c>
      <c r="J140" s="17">
        <v>-500</v>
      </c>
      <c r="K140" s="17">
        <f t="shared" si="28"/>
        <v>-133.33333333333334</v>
      </c>
      <c r="L140" s="17">
        <f t="shared" si="29"/>
        <v>-166.66666666666666</v>
      </c>
      <c r="M140" s="17">
        <v>-133.33000000000001</v>
      </c>
      <c r="N140" s="17">
        <v>-166.67</v>
      </c>
      <c r="O140" s="17" t="s">
        <v>201</v>
      </c>
      <c r="P140" s="46" t="s">
        <v>318</v>
      </c>
      <c r="Q140" s="2" t="s">
        <v>200</v>
      </c>
    </row>
    <row r="143" spans="1:17" x14ac:dyDescent="0.25">
      <c r="A143" s="3" t="s">
        <v>170</v>
      </c>
      <c r="B143" s="1" t="s">
        <v>1</v>
      </c>
      <c r="C143" s="1" t="s">
        <v>2</v>
      </c>
      <c r="D143" s="1" t="s">
        <v>171</v>
      </c>
      <c r="E143" s="1" t="s">
        <v>167</v>
      </c>
      <c r="F143" s="1" t="s">
        <v>168</v>
      </c>
      <c r="G143" s="1" t="s">
        <v>169</v>
      </c>
      <c r="H143" s="1" t="s">
        <v>144</v>
      </c>
      <c r="I143" s="1" t="s">
        <v>145</v>
      </c>
      <c r="J143" s="1" t="s">
        <v>146</v>
      </c>
      <c r="K143" s="1" t="s">
        <v>44</v>
      </c>
      <c r="L143" s="1" t="s">
        <v>45</v>
      </c>
      <c r="M143" s="38" t="s">
        <v>310</v>
      </c>
      <c r="N143" s="38" t="s">
        <v>311</v>
      </c>
      <c r="O143" s="38" t="s">
        <v>170</v>
      </c>
      <c r="P143" s="47" t="s">
        <v>172</v>
      </c>
      <c r="Q143" s="38" t="s">
        <v>189</v>
      </c>
    </row>
    <row r="144" spans="1:17" x14ac:dyDescent="0.25">
      <c r="A144" s="16"/>
      <c r="B144" s="8" t="s">
        <v>265</v>
      </c>
      <c r="C144" s="2">
        <f>K144/L144</f>
        <v>0.39999999999999997</v>
      </c>
      <c r="D144" s="9"/>
      <c r="E144" s="2">
        <v>300</v>
      </c>
      <c r="F144" s="2">
        <v>200</v>
      </c>
      <c r="G144" s="2">
        <v>500</v>
      </c>
      <c r="H144" s="2">
        <v>700</v>
      </c>
      <c r="I144" s="2">
        <v>600</v>
      </c>
      <c r="J144" s="2">
        <v>1200</v>
      </c>
      <c r="K144" s="2">
        <f>AVERAGE(E144,F144,G144)</f>
        <v>333.33333333333331</v>
      </c>
      <c r="L144" s="2">
        <f>AVERAGE(H144,I144,J144)</f>
        <v>833.33333333333337</v>
      </c>
      <c r="M144" s="2">
        <v>333.33</v>
      </c>
      <c r="N144" s="2">
        <v>833.33</v>
      </c>
      <c r="O144" s="2">
        <v>0.4</v>
      </c>
      <c r="P144" s="44"/>
      <c r="Q144" s="2" t="s">
        <v>200</v>
      </c>
    </row>
    <row r="145" spans="1:17" x14ac:dyDescent="0.25">
      <c r="B145" s="8" t="s">
        <v>283</v>
      </c>
      <c r="C145" s="2">
        <f>K145/L145</f>
        <v>0.42307692307692307</v>
      </c>
      <c r="D145" s="9"/>
      <c r="E145" s="2" t="s">
        <v>48</v>
      </c>
      <c r="F145" s="2">
        <v>300</v>
      </c>
      <c r="G145" s="2">
        <v>250</v>
      </c>
      <c r="H145" s="2" t="s">
        <v>48</v>
      </c>
      <c r="I145" s="2">
        <v>400</v>
      </c>
      <c r="J145" s="2">
        <v>900</v>
      </c>
      <c r="K145" s="2">
        <f>AVERAGE(E145,F145,G145)</f>
        <v>275</v>
      </c>
      <c r="L145" s="2">
        <f>AVERAGE(H145,I145,J145)</f>
        <v>650</v>
      </c>
      <c r="M145" s="2">
        <v>275</v>
      </c>
      <c r="N145" s="2">
        <v>650</v>
      </c>
      <c r="O145" s="2">
        <v>0.42309999999999998</v>
      </c>
      <c r="P145" s="44"/>
      <c r="Q145" s="2" t="s">
        <v>200</v>
      </c>
    </row>
    <row r="146" spans="1:17" x14ac:dyDescent="0.25">
      <c r="B146" s="8" t="s">
        <v>284</v>
      </c>
      <c r="C146" s="2" t="s">
        <v>4</v>
      </c>
      <c r="D146" s="9" t="s">
        <v>147</v>
      </c>
      <c r="E146" s="2" t="s">
        <v>48</v>
      </c>
      <c r="F146" s="2" t="s">
        <v>48</v>
      </c>
      <c r="G146" s="2" t="s">
        <v>48</v>
      </c>
      <c r="H146" s="2" t="s">
        <v>48</v>
      </c>
      <c r="I146" s="2" t="s">
        <v>48</v>
      </c>
      <c r="J146" s="2" t="s">
        <v>48</v>
      </c>
      <c r="K146" s="2" t="s">
        <v>48</v>
      </c>
      <c r="L146" s="2" t="s">
        <v>48</v>
      </c>
      <c r="M146" s="2" t="s">
        <v>201</v>
      </c>
      <c r="N146" s="30" t="s">
        <v>201</v>
      </c>
      <c r="O146" s="2" t="s">
        <v>201</v>
      </c>
      <c r="P146" s="44" t="s">
        <v>147</v>
      </c>
      <c r="Q146" s="2" t="s">
        <v>200</v>
      </c>
    </row>
    <row r="147" spans="1:17" x14ac:dyDescent="0.25">
      <c r="B147" s="8" t="s">
        <v>285</v>
      </c>
      <c r="C147" s="23">
        <v>999999</v>
      </c>
      <c r="D147" s="9" t="s">
        <v>159</v>
      </c>
      <c r="E147" s="2">
        <v>700</v>
      </c>
      <c r="F147" s="2">
        <v>-500</v>
      </c>
      <c r="G147" s="2">
        <v>-200</v>
      </c>
      <c r="H147" s="2">
        <v>1000</v>
      </c>
      <c r="I147" s="2">
        <v>-600</v>
      </c>
      <c r="J147" s="2">
        <v>-400</v>
      </c>
      <c r="K147" s="2">
        <f t="shared" ref="K147:K156" si="30">AVERAGE(E147,F147,G147)</f>
        <v>0</v>
      </c>
      <c r="L147" s="2">
        <f t="shared" ref="L147:L156" si="31">AVERAGE(H147,I147,J147)</f>
        <v>0</v>
      </c>
      <c r="M147" s="2">
        <v>0</v>
      </c>
      <c r="N147" s="2">
        <v>0</v>
      </c>
      <c r="O147" s="41">
        <v>999999</v>
      </c>
      <c r="P147" s="44" t="s">
        <v>159</v>
      </c>
      <c r="Q147" s="2" t="s">
        <v>200</v>
      </c>
    </row>
    <row r="148" spans="1:17" x14ac:dyDescent="0.25">
      <c r="B148" s="8" t="s">
        <v>286</v>
      </c>
      <c r="C148" s="24">
        <v>1000000</v>
      </c>
      <c r="D148" s="9" t="s">
        <v>160</v>
      </c>
      <c r="E148" s="2">
        <v>500</v>
      </c>
      <c r="F148" s="2">
        <v>300</v>
      </c>
      <c r="G148" s="2">
        <v>400</v>
      </c>
      <c r="H148" s="2">
        <v>-1300</v>
      </c>
      <c r="I148" s="2">
        <v>700</v>
      </c>
      <c r="J148" s="2">
        <v>600</v>
      </c>
      <c r="K148" s="2">
        <f t="shared" si="30"/>
        <v>400</v>
      </c>
      <c r="L148" s="2">
        <f t="shared" si="31"/>
        <v>0</v>
      </c>
      <c r="M148" s="2">
        <v>400</v>
      </c>
      <c r="N148" s="2">
        <v>0</v>
      </c>
      <c r="O148" s="41">
        <v>1000000</v>
      </c>
      <c r="P148" s="44" t="s">
        <v>160</v>
      </c>
      <c r="Q148" s="2" t="s">
        <v>200</v>
      </c>
    </row>
    <row r="149" spans="1:17" x14ac:dyDescent="0.25">
      <c r="B149" s="8" t="s">
        <v>287</v>
      </c>
      <c r="C149" s="2" t="s">
        <v>4</v>
      </c>
      <c r="D149" s="9" t="s">
        <v>161</v>
      </c>
      <c r="E149" s="2">
        <v>100</v>
      </c>
      <c r="F149" s="2">
        <v>700</v>
      </c>
      <c r="G149" s="2">
        <v>300</v>
      </c>
      <c r="H149" s="2" t="s">
        <v>48</v>
      </c>
      <c r="I149" s="2" t="s">
        <v>48</v>
      </c>
      <c r="J149" s="2" t="s">
        <v>48</v>
      </c>
      <c r="K149" s="2">
        <f t="shared" si="30"/>
        <v>366.66666666666669</v>
      </c>
      <c r="L149" s="2" t="s">
        <v>48</v>
      </c>
      <c r="M149" s="2">
        <v>366.67</v>
      </c>
      <c r="N149" s="2" t="s">
        <v>201</v>
      </c>
      <c r="O149" s="41" t="s">
        <v>201</v>
      </c>
      <c r="P149" s="44" t="s">
        <v>161</v>
      </c>
      <c r="Q149" s="2" t="s">
        <v>200</v>
      </c>
    </row>
    <row r="150" spans="1:17" x14ac:dyDescent="0.25">
      <c r="B150" s="8" t="s">
        <v>288</v>
      </c>
      <c r="C150" s="2" t="s">
        <v>4</v>
      </c>
      <c r="D150" s="9" t="s">
        <v>162</v>
      </c>
      <c r="E150" s="2" t="s">
        <v>48</v>
      </c>
      <c r="F150" s="2" t="s">
        <v>48</v>
      </c>
      <c r="G150" s="2" t="s">
        <v>48</v>
      </c>
      <c r="H150" s="2">
        <v>1000</v>
      </c>
      <c r="I150" s="2">
        <v>500</v>
      </c>
      <c r="J150" s="2">
        <v>800</v>
      </c>
      <c r="K150" s="2" t="s">
        <v>48</v>
      </c>
      <c r="L150" s="2">
        <f t="shared" si="31"/>
        <v>766.66666666666663</v>
      </c>
      <c r="M150" s="2" t="s">
        <v>201</v>
      </c>
      <c r="N150" s="2">
        <v>766.67</v>
      </c>
      <c r="O150" s="41" t="s">
        <v>201</v>
      </c>
      <c r="P150" s="44" t="s">
        <v>162</v>
      </c>
      <c r="Q150" s="2" t="s">
        <v>200</v>
      </c>
    </row>
    <row r="151" spans="1:17" x14ac:dyDescent="0.25">
      <c r="B151" s="8" t="s">
        <v>289</v>
      </c>
      <c r="C151" s="2" t="s">
        <v>4</v>
      </c>
      <c r="D151" s="9" t="s">
        <v>148</v>
      </c>
      <c r="E151" s="2">
        <v>300</v>
      </c>
      <c r="F151" s="2">
        <v>-700</v>
      </c>
      <c r="G151" s="2">
        <v>-200</v>
      </c>
      <c r="H151" s="2">
        <v>400</v>
      </c>
      <c r="I151" s="2">
        <v>700</v>
      </c>
      <c r="J151" s="2">
        <v>400</v>
      </c>
      <c r="K151" s="2">
        <f t="shared" si="30"/>
        <v>-200</v>
      </c>
      <c r="L151" s="2">
        <f t="shared" si="31"/>
        <v>500</v>
      </c>
      <c r="M151" s="2">
        <v>-200</v>
      </c>
      <c r="N151" s="2">
        <v>500</v>
      </c>
      <c r="O151" s="2" t="s">
        <v>201</v>
      </c>
      <c r="P151" s="44" t="s">
        <v>148</v>
      </c>
      <c r="Q151" s="2" t="s">
        <v>200</v>
      </c>
    </row>
    <row r="152" spans="1:17" x14ac:dyDescent="0.25">
      <c r="B152" s="8" t="s">
        <v>290</v>
      </c>
      <c r="C152" s="2" t="s">
        <v>4</v>
      </c>
      <c r="D152" s="9" t="s">
        <v>148</v>
      </c>
      <c r="E152" s="2">
        <v>-200</v>
      </c>
      <c r="F152" s="2">
        <v>500</v>
      </c>
      <c r="G152" s="2">
        <v>-800</v>
      </c>
      <c r="H152" s="2">
        <v>300</v>
      </c>
      <c r="I152" s="2">
        <v>500</v>
      </c>
      <c r="J152" s="2">
        <v>-800</v>
      </c>
      <c r="K152" s="2">
        <f t="shared" si="30"/>
        <v>-166.66666666666666</v>
      </c>
      <c r="L152" s="2">
        <f t="shared" si="31"/>
        <v>0</v>
      </c>
      <c r="M152" s="2">
        <v>-166.67</v>
      </c>
      <c r="N152" s="2">
        <v>0</v>
      </c>
      <c r="O152" s="41" t="s">
        <v>201</v>
      </c>
      <c r="P152" s="44" t="s">
        <v>148</v>
      </c>
      <c r="Q152" s="2" t="s">
        <v>200</v>
      </c>
    </row>
    <row r="153" spans="1:17" x14ac:dyDescent="0.25">
      <c r="B153" s="8" t="s">
        <v>291</v>
      </c>
      <c r="C153" s="2" t="s">
        <v>4</v>
      </c>
      <c r="D153" s="9" t="s">
        <v>318</v>
      </c>
      <c r="E153" s="2">
        <v>800</v>
      </c>
      <c r="F153" s="2">
        <v>-400</v>
      </c>
      <c r="G153" s="2">
        <v>-1000</v>
      </c>
      <c r="H153" s="2">
        <v>700</v>
      </c>
      <c r="I153" s="2">
        <v>-1000</v>
      </c>
      <c r="J153" s="2">
        <v>-600</v>
      </c>
      <c r="K153" s="2">
        <f t="shared" si="30"/>
        <v>-200</v>
      </c>
      <c r="L153" s="2">
        <f t="shared" si="31"/>
        <v>-300</v>
      </c>
      <c r="M153" s="2">
        <v>-200</v>
      </c>
      <c r="N153" s="2">
        <v>-300</v>
      </c>
      <c r="O153" s="2" t="s">
        <v>201</v>
      </c>
      <c r="P153" s="44" t="s">
        <v>318</v>
      </c>
      <c r="Q153" s="2" t="s">
        <v>200</v>
      </c>
    </row>
    <row r="154" spans="1:17" x14ac:dyDescent="0.25">
      <c r="B154" s="8" t="s">
        <v>292</v>
      </c>
      <c r="C154" s="2" t="s">
        <v>4</v>
      </c>
      <c r="D154" s="9" t="s">
        <v>163</v>
      </c>
      <c r="E154" s="2">
        <v>200</v>
      </c>
      <c r="F154" s="2">
        <v>200</v>
      </c>
      <c r="G154" s="2">
        <v>200</v>
      </c>
      <c r="H154" s="2">
        <v>1000</v>
      </c>
      <c r="I154" s="2">
        <v>-900</v>
      </c>
      <c r="J154" s="2">
        <v>-300</v>
      </c>
      <c r="K154" s="2">
        <f t="shared" si="30"/>
        <v>200</v>
      </c>
      <c r="L154" s="2">
        <f t="shared" si="31"/>
        <v>-66.666666666666671</v>
      </c>
      <c r="M154" s="2">
        <v>200</v>
      </c>
      <c r="N154" s="2">
        <v>-66.67</v>
      </c>
      <c r="O154" s="2" t="s">
        <v>201</v>
      </c>
      <c r="P154" s="44" t="s">
        <v>163</v>
      </c>
      <c r="Q154" s="2" t="s">
        <v>200</v>
      </c>
    </row>
    <row r="155" spans="1:17" x14ac:dyDescent="0.25">
      <c r="B155" s="8" t="s">
        <v>293</v>
      </c>
      <c r="C155" s="2" t="s">
        <v>4</v>
      </c>
      <c r="D155" s="9" t="s">
        <v>163</v>
      </c>
      <c r="E155" s="2">
        <v>400</v>
      </c>
      <c r="F155" s="2">
        <v>-300</v>
      </c>
      <c r="G155" s="2">
        <v>-100</v>
      </c>
      <c r="H155" s="2">
        <v>900</v>
      </c>
      <c r="I155" s="2">
        <v>-700</v>
      </c>
      <c r="J155" s="2">
        <v>-600</v>
      </c>
      <c r="K155" s="2">
        <f t="shared" si="30"/>
        <v>0</v>
      </c>
      <c r="L155" s="2">
        <f t="shared" si="31"/>
        <v>-133.33333333333334</v>
      </c>
      <c r="M155" s="2">
        <v>0</v>
      </c>
      <c r="N155" s="2">
        <v>-133.33000000000001</v>
      </c>
      <c r="O155" s="2" t="s">
        <v>201</v>
      </c>
      <c r="P155" s="44" t="s">
        <v>163</v>
      </c>
      <c r="Q155" s="2" t="s">
        <v>200</v>
      </c>
    </row>
    <row r="156" spans="1:17" x14ac:dyDescent="0.25">
      <c r="B156" s="8" t="s">
        <v>294</v>
      </c>
      <c r="C156" s="2" t="s">
        <v>4</v>
      </c>
      <c r="D156" s="9" t="s">
        <v>318</v>
      </c>
      <c r="E156" s="2">
        <v>200</v>
      </c>
      <c r="F156" s="2">
        <v>-300</v>
      </c>
      <c r="G156" s="2">
        <v>-100</v>
      </c>
      <c r="H156" s="2">
        <v>-700</v>
      </c>
      <c r="I156" s="2">
        <v>1500</v>
      </c>
      <c r="J156" s="2">
        <v>-950</v>
      </c>
      <c r="K156" s="2">
        <f t="shared" si="30"/>
        <v>-66.666666666666671</v>
      </c>
      <c r="L156" s="2">
        <f t="shared" si="31"/>
        <v>-50</v>
      </c>
      <c r="M156" s="2">
        <v>-66.67</v>
      </c>
      <c r="N156" s="2">
        <v>-50</v>
      </c>
      <c r="O156" s="2" t="s">
        <v>201</v>
      </c>
      <c r="P156" s="44" t="s">
        <v>318</v>
      </c>
      <c r="Q156" s="2" t="s">
        <v>200</v>
      </c>
    </row>
    <row r="158" spans="1:17" x14ac:dyDescent="0.25">
      <c r="B158" s="43"/>
    </row>
    <row r="159" spans="1:17" x14ac:dyDescent="0.25">
      <c r="A159" s="32" t="s">
        <v>175</v>
      </c>
      <c r="B159" s="1" t="s">
        <v>1</v>
      </c>
      <c r="C159" s="1" t="s">
        <v>2</v>
      </c>
      <c r="D159" s="1" t="s">
        <v>174</v>
      </c>
      <c r="E159" s="1" t="s">
        <v>156</v>
      </c>
      <c r="F159" s="1" t="s">
        <v>157</v>
      </c>
      <c r="G159" s="1" t="s">
        <v>158</v>
      </c>
      <c r="H159" s="38" t="s">
        <v>175</v>
      </c>
      <c r="I159" s="38" t="s">
        <v>173</v>
      </c>
      <c r="J159" s="38" t="s">
        <v>189</v>
      </c>
    </row>
    <row r="160" spans="1:17" x14ac:dyDescent="0.25">
      <c r="A160" s="33"/>
      <c r="B160" s="8" t="s">
        <v>295</v>
      </c>
      <c r="C160" s="2">
        <f>COUNT(E160,F160,G160)</f>
        <v>3</v>
      </c>
      <c r="D160" s="9"/>
      <c r="E160" s="2">
        <v>1000</v>
      </c>
      <c r="F160" s="2">
        <v>1000</v>
      </c>
      <c r="G160" s="2">
        <v>1000</v>
      </c>
      <c r="H160" s="2">
        <v>1</v>
      </c>
      <c r="I160" s="2"/>
      <c r="J160" s="2" t="s">
        <v>319</v>
      </c>
    </row>
    <row r="161" spans="1:15" x14ac:dyDescent="0.25">
      <c r="A161" s="34"/>
      <c r="B161" s="31" t="s">
        <v>296</v>
      </c>
      <c r="C161" s="2">
        <f>COUNT(E161,F161,G161)</f>
        <v>2</v>
      </c>
      <c r="D161" s="9"/>
      <c r="E161" s="2">
        <v>2000</v>
      </c>
      <c r="F161" s="2">
        <v>2000</v>
      </c>
      <c r="G161" s="2" t="s">
        <v>48</v>
      </c>
      <c r="H161" s="2">
        <v>2</v>
      </c>
      <c r="I161" s="2"/>
      <c r="J161" s="2" t="s">
        <v>319</v>
      </c>
    </row>
    <row r="162" spans="1:15" x14ac:dyDescent="0.25">
      <c r="A162" s="34"/>
      <c r="B162" s="31" t="s">
        <v>297</v>
      </c>
      <c r="C162" s="2">
        <f>COUNT(E162,F162,G162)</f>
        <v>1</v>
      </c>
      <c r="D162" s="9"/>
      <c r="E162" s="2" t="s">
        <v>48</v>
      </c>
      <c r="F162" s="2" t="s">
        <v>48</v>
      </c>
      <c r="G162" s="2">
        <v>1000</v>
      </c>
      <c r="H162" s="2">
        <v>3</v>
      </c>
      <c r="I162" s="30"/>
      <c r="J162" s="2" t="s">
        <v>319</v>
      </c>
    </row>
    <row r="163" spans="1:15" x14ac:dyDescent="0.25">
      <c r="A163" s="34"/>
      <c r="B163" s="31" t="s">
        <v>298</v>
      </c>
      <c r="C163" s="23" t="s">
        <v>4</v>
      </c>
      <c r="D163" s="9" t="s">
        <v>147</v>
      </c>
      <c r="E163" s="2" t="s">
        <v>48</v>
      </c>
      <c r="F163" s="2" t="s">
        <v>48</v>
      </c>
      <c r="G163" s="2" t="s">
        <v>48</v>
      </c>
      <c r="H163" s="2" t="s">
        <v>201</v>
      </c>
      <c r="I163" s="2" t="s">
        <v>147</v>
      </c>
      <c r="J163" s="2" t="s">
        <v>319</v>
      </c>
    </row>
    <row r="164" spans="1:15" x14ac:dyDescent="0.25">
      <c r="I164"/>
    </row>
    <row r="165" spans="1:15" x14ac:dyDescent="0.25">
      <c r="I165"/>
    </row>
    <row r="166" spans="1:15" x14ac:dyDescent="0.25">
      <c r="A166" s="32" t="s">
        <v>178</v>
      </c>
      <c r="B166" s="1" t="s">
        <v>1</v>
      </c>
      <c r="C166" s="1" t="s">
        <v>2</v>
      </c>
      <c r="D166" s="1" t="s">
        <v>177</v>
      </c>
      <c r="E166" s="1" t="s">
        <v>156</v>
      </c>
      <c r="F166" s="1" t="s">
        <v>157</v>
      </c>
      <c r="G166" s="1" t="s">
        <v>158</v>
      </c>
      <c r="H166" s="38" t="s">
        <v>178</v>
      </c>
      <c r="I166" s="38" t="s">
        <v>176</v>
      </c>
      <c r="J166" s="38" t="s">
        <v>189</v>
      </c>
      <c r="O166"/>
    </row>
    <row r="167" spans="1:15" x14ac:dyDescent="0.25">
      <c r="A167" s="33"/>
      <c r="B167" s="54" t="s">
        <v>299</v>
      </c>
      <c r="C167" s="2">
        <v>0</v>
      </c>
      <c r="D167" s="9"/>
      <c r="E167" s="2">
        <v>0</v>
      </c>
      <c r="F167" s="2">
        <v>0</v>
      </c>
      <c r="G167" s="2">
        <v>0</v>
      </c>
      <c r="H167" s="2">
        <v>0</v>
      </c>
      <c r="I167" s="2" t="s">
        <v>159</v>
      </c>
      <c r="J167" s="2" t="s">
        <v>319</v>
      </c>
      <c r="O167"/>
    </row>
    <row r="168" spans="1:15" x14ac:dyDescent="0.25">
      <c r="A168" s="34"/>
      <c r="B168" s="8" t="s">
        <v>317</v>
      </c>
      <c r="C168" s="2">
        <v>1</v>
      </c>
      <c r="D168" s="9"/>
      <c r="E168" s="2">
        <v>1000</v>
      </c>
      <c r="F168" s="2">
        <v>1000</v>
      </c>
      <c r="G168" s="2">
        <v>1000</v>
      </c>
      <c r="H168" s="2">
        <v>1</v>
      </c>
      <c r="I168" s="2"/>
      <c r="J168" s="2" t="s">
        <v>319</v>
      </c>
      <c r="O168"/>
    </row>
    <row r="169" spans="1:15" x14ac:dyDescent="0.25">
      <c r="A169" s="34"/>
      <c r="B169" s="31" t="s">
        <v>300</v>
      </c>
      <c r="C169" s="2">
        <v>1</v>
      </c>
      <c r="D169" s="2"/>
      <c r="E169" s="2">
        <v>1000</v>
      </c>
      <c r="F169" s="2" t="s">
        <v>48</v>
      </c>
      <c r="G169" s="2" t="s">
        <v>48</v>
      </c>
      <c r="H169" s="2">
        <v>1</v>
      </c>
      <c r="I169" s="2"/>
      <c r="J169" s="2" t="s">
        <v>319</v>
      </c>
      <c r="O169"/>
    </row>
    <row r="170" spans="1:15" x14ac:dyDescent="0.25">
      <c r="A170" s="34"/>
      <c r="B170" s="31" t="s">
        <v>301</v>
      </c>
      <c r="C170" s="23" t="s">
        <v>4</v>
      </c>
      <c r="D170" s="19" t="s">
        <v>147</v>
      </c>
      <c r="E170" s="2" t="s">
        <v>48</v>
      </c>
      <c r="F170" s="2" t="s">
        <v>48</v>
      </c>
      <c r="G170" s="2" t="s">
        <v>48</v>
      </c>
      <c r="H170" s="23" t="s">
        <v>4</v>
      </c>
      <c r="I170" s="19" t="s">
        <v>147</v>
      </c>
      <c r="J170" s="2" t="s">
        <v>319</v>
      </c>
      <c r="O170"/>
    </row>
    <row r="171" spans="1:15" s="49" customFormat="1" x14ac:dyDescent="0.25">
      <c r="B171" s="62" t="s">
        <v>302</v>
      </c>
      <c r="C171" s="51">
        <v>0</v>
      </c>
      <c r="D171" s="52" t="s">
        <v>325</v>
      </c>
      <c r="E171" s="50">
        <v>-1000</v>
      </c>
      <c r="F171" s="50">
        <v>-100</v>
      </c>
      <c r="G171" s="50">
        <v>2000</v>
      </c>
      <c r="H171" s="63"/>
      <c r="I171" s="64"/>
      <c r="J171" s="2" t="s">
        <v>319</v>
      </c>
      <c r="K171" s="73"/>
      <c r="L171" s="53"/>
      <c r="M171" s="53"/>
      <c r="N171" s="53"/>
    </row>
    <row r="174" spans="1:15" x14ac:dyDescent="0.25">
      <c r="A174" s="32" t="s">
        <v>179</v>
      </c>
      <c r="B174" s="1" t="s">
        <v>1</v>
      </c>
      <c r="C174" s="1" t="s">
        <v>2</v>
      </c>
      <c r="D174" s="1" t="s">
        <v>183</v>
      </c>
      <c r="E174" s="1" t="s">
        <v>181</v>
      </c>
      <c r="F174" s="1" t="s">
        <v>182</v>
      </c>
      <c r="G174" s="1" t="s">
        <v>180</v>
      </c>
      <c r="H174" s="1" t="s">
        <v>190</v>
      </c>
      <c r="I174" s="38" t="s">
        <v>179</v>
      </c>
      <c r="J174" s="38" t="s">
        <v>184</v>
      </c>
      <c r="K174" s="38" t="s">
        <v>189</v>
      </c>
    </row>
    <row r="175" spans="1:15" x14ac:dyDescent="0.25">
      <c r="A175" s="33"/>
      <c r="B175" s="54" t="s">
        <v>303</v>
      </c>
      <c r="C175" s="2">
        <f>H175</f>
        <v>0</v>
      </c>
      <c r="D175" s="9"/>
      <c r="E175" s="5">
        <v>300</v>
      </c>
      <c r="F175" s="5">
        <v>200</v>
      </c>
      <c r="G175" s="2">
        <f>E175/F175</f>
        <v>1.5</v>
      </c>
      <c r="H175" s="2">
        <f>IF(G175&gt;=1,0,1)</f>
        <v>0</v>
      </c>
      <c r="I175" s="2">
        <v>0</v>
      </c>
      <c r="J175" s="2"/>
      <c r="K175" s="2" t="s">
        <v>319</v>
      </c>
    </row>
    <row r="176" spans="1:15" x14ac:dyDescent="0.25">
      <c r="A176" s="34"/>
      <c r="B176" s="8" t="s">
        <v>304</v>
      </c>
      <c r="C176" s="2">
        <f>H176</f>
        <v>1</v>
      </c>
      <c r="D176" s="9"/>
      <c r="E176" s="2">
        <v>300</v>
      </c>
      <c r="F176" s="2">
        <v>500</v>
      </c>
      <c r="G176" s="2">
        <f>E176/F176</f>
        <v>0.6</v>
      </c>
      <c r="H176" s="2">
        <f>IF(G176&gt;=1,0,1)</f>
        <v>1</v>
      </c>
      <c r="I176" s="2">
        <v>1</v>
      </c>
      <c r="J176" s="2"/>
      <c r="K176" s="2" t="s">
        <v>319</v>
      </c>
    </row>
    <row r="177" spans="1:15" x14ac:dyDescent="0.25">
      <c r="A177" s="34"/>
      <c r="B177" s="8" t="s">
        <v>305</v>
      </c>
      <c r="C177" s="2" t="s">
        <v>4</v>
      </c>
      <c r="D177" s="2"/>
      <c r="F177" s="2"/>
      <c r="G177" s="2" t="s">
        <v>48</v>
      </c>
      <c r="H177" s="2"/>
      <c r="I177" s="2" t="s">
        <v>201</v>
      </c>
      <c r="J177" s="2"/>
      <c r="K177" s="7" t="s">
        <v>319</v>
      </c>
    </row>
    <row r="178" spans="1:15" x14ac:dyDescent="0.25">
      <c r="E178" s="37"/>
      <c r="K178" s="37"/>
    </row>
    <row r="180" spans="1:15" x14ac:dyDescent="0.25">
      <c r="A180" s="32" t="s">
        <v>185</v>
      </c>
      <c r="B180" s="1" t="s">
        <v>1</v>
      </c>
      <c r="C180" s="1" t="s">
        <v>2</v>
      </c>
      <c r="D180" s="1" t="s">
        <v>186</v>
      </c>
      <c r="E180" s="1" t="s">
        <v>190</v>
      </c>
      <c r="F180" s="1" t="s">
        <v>181</v>
      </c>
      <c r="G180" s="1" t="s">
        <v>182</v>
      </c>
      <c r="H180" s="1" t="s">
        <v>179</v>
      </c>
      <c r="I180" s="1" t="s">
        <v>188</v>
      </c>
      <c r="J180" s="38" t="s">
        <v>185</v>
      </c>
      <c r="K180" s="38" t="s">
        <v>187</v>
      </c>
      <c r="L180" s="38" t="s">
        <v>189</v>
      </c>
    </row>
    <row r="181" spans="1:15" x14ac:dyDescent="0.25">
      <c r="B181" s="8" t="s">
        <v>306</v>
      </c>
      <c r="C181" s="2">
        <f>E181</f>
        <v>1</v>
      </c>
      <c r="D181" s="2"/>
      <c r="E181" s="17">
        <f>MAX(H181,I181)</f>
        <v>1</v>
      </c>
      <c r="F181" s="2">
        <v>300</v>
      </c>
      <c r="G181" s="2">
        <v>200</v>
      </c>
      <c r="H181" s="17">
        <v>0</v>
      </c>
      <c r="I181" s="2">
        <v>1</v>
      </c>
      <c r="J181" s="2">
        <v>1</v>
      </c>
      <c r="K181" s="2" t="s">
        <v>319</v>
      </c>
      <c r="L181" s="2" t="s">
        <v>319</v>
      </c>
    </row>
    <row r="182" spans="1:15" x14ac:dyDescent="0.25">
      <c r="B182" s="8" t="s">
        <v>307</v>
      </c>
      <c r="C182" s="2">
        <f>E182</f>
        <v>1</v>
      </c>
      <c r="D182" s="2"/>
      <c r="E182" s="17">
        <f>MAX(H182,I182)</f>
        <v>1</v>
      </c>
      <c r="F182" s="2">
        <v>300</v>
      </c>
      <c r="G182" s="2">
        <v>500</v>
      </c>
      <c r="H182" s="17">
        <v>1</v>
      </c>
      <c r="I182" s="2">
        <v>0</v>
      </c>
      <c r="J182" s="2">
        <v>1</v>
      </c>
      <c r="K182" s="2" t="s">
        <v>319</v>
      </c>
      <c r="L182" s="2" t="s">
        <v>319</v>
      </c>
    </row>
    <row r="183" spans="1:15" x14ac:dyDescent="0.25">
      <c r="B183" s="8" t="s">
        <v>308</v>
      </c>
      <c r="C183" s="2">
        <f>E183</f>
        <v>0</v>
      </c>
      <c r="D183" s="2"/>
      <c r="E183" s="17">
        <f>MAX(H183,I183)</f>
        <v>0</v>
      </c>
      <c r="F183" s="2">
        <v>300</v>
      </c>
      <c r="G183" s="2">
        <v>500</v>
      </c>
      <c r="H183" s="17">
        <v>0</v>
      </c>
      <c r="I183" s="2">
        <v>0</v>
      </c>
      <c r="J183" s="2">
        <v>0</v>
      </c>
      <c r="K183" s="7" t="s">
        <v>319</v>
      </c>
      <c r="L183" s="2" t="s">
        <v>319</v>
      </c>
    </row>
    <row r="184" spans="1:15" s="56" customFormat="1" x14ac:dyDescent="0.25">
      <c r="B184" s="8" t="s">
        <v>309</v>
      </c>
      <c r="C184" s="57" t="s">
        <v>4</v>
      </c>
      <c r="D184" s="57"/>
      <c r="E184" s="57"/>
      <c r="F184" s="57" t="s">
        <v>48</v>
      </c>
      <c r="G184" s="57" t="s">
        <v>48</v>
      </c>
      <c r="H184" s="57" t="s">
        <v>48</v>
      </c>
      <c r="I184" s="57" t="s">
        <v>48</v>
      </c>
      <c r="J184" s="57" t="s">
        <v>4</v>
      </c>
      <c r="K184" s="7" t="s">
        <v>319</v>
      </c>
      <c r="L184" s="2" t="s">
        <v>319</v>
      </c>
      <c r="M184" s="55"/>
      <c r="N184" s="55"/>
      <c r="O184" s="55"/>
    </row>
    <row r="185" spans="1:15" x14ac:dyDescent="0.25">
      <c r="B185" s="36"/>
      <c r="C185" s="37"/>
      <c r="D185" s="37"/>
      <c r="E185" s="58"/>
      <c r="F185" s="37"/>
      <c r="G185" s="37"/>
      <c r="H185" s="58"/>
      <c r="I185" s="37"/>
      <c r="J185" s="37"/>
      <c r="K185" s="37"/>
      <c r="L185" s="37"/>
    </row>
    <row r="188" spans="1:15" x14ac:dyDescent="0.25">
      <c r="D188" s="12"/>
    </row>
    <row r="189" spans="1:15" x14ac:dyDescent="0.25">
      <c r="D189" s="12"/>
    </row>
    <row r="190" spans="1:15" x14ac:dyDescent="0.25">
      <c r="D190" s="12"/>
    </row>
    <row r="191" spans="1:15" x14ac:dyDescent="0.25">
      <c r="D191" s="12"/>
    </row>
    <row r="192" spans="1:15" x14ac:dyDescent="0.25">
      <c r="D192" s="12"/>
    </row>
    <row r="193" spans="4:10" x14ac:dyDescent="0.25">
      <c r="D193" s="12"/>
    </row>
    <row r="204" spans="4:10" x14ac:dyDescent="0.25">
      <c r="J204" s="5" t="s">
        <v>195</v>
      </c>
    </row>
  </sheetData>
  <conditionalFormatting sqref="B132">
    <cfRule type="duplicateValues" dxfId="14" priority="14"/>
  </conditionalFormatting>
  <conditionalFormatting sqref="B133:B137">
    <cfRule type="duplicateValues" dxfId="13" priority="13"/>
  </conditionalFormatting>
  <conditionalFormatting sqref="B148">
    <cfRule type="duplicateValues" dxfId="12" priority="11"/>
  </conditionalFormatting>
  <conditionalFormatting sqref="B149:B153">
    <cfRule type="duplicateValues" dxfId="11" priority="10"/>
  </conditionalFormatting>
  <conditionalFormatting sqref="B167">
    <cfRule type="duplicateValues" dxfId="10" priority="6"/>
  </conditionalFormatting>
  <conditionalFormatting sqref="B176">
    <cfRule type="duplicateValues" dxfId="9" priority="5"/>
  </conditionalFormatting>
  <conditionalFormatting sqref="B169:B171">
    <cfRule type="duplicateValues" dxfId="8" priority="22"/>
  </conditionalFormatting>
  <conditionalFormatting sqref="B168 B161:B163">
    <cfRule type="duplicateValues" dxfId="7" priority="25"/>
  </conditionalFormatting>
  <conditionalFormatting sqref="B122:B124 B128 B130:B131">
    <cfRule type="duplicateValues" dxfId="6" priority="29"/>
  </conditionalFormatting>
  <conditionalFormatting sqref="B129">
    <cfRule type="duplicateValues" dxfId="5" priority="3"/>
  </conditionalFormatting>
  <conditionalFormatting sqref="B154:B156 B160">
    <cfRule type="duplicateValues" dxfId="4" priority="30"/>
  </conditionalFormatting>
  <conditionalFormatting sqref="B138:B140 B144 B146:B147">
    <cfRule type="duplicateValues" dxfId="3" priority="31"/>
  </conditionalFormatting>
  <conditionalFormatting sqref="B145">
    <cfRule type="duplicateValues" dxfId="2" priority="2"/>
  </conditionalFormatting>
  <conditionalFormatting sqref="B177 B181:B185">
    <cfRule type="duplicateValues" dxfId="1" priority="32"/>
  </conditionalFormatting>
  <conditionalFormatting sqref="B1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tabSelected="1" workbookViewId="0">
      <selection activeCell="A9" sqref="A9"/>
    </sheetView>
  </sheetViews>
  <sheetFormatPr defaultRowHeight="15" x14ac:dyDescent="0.25"/>
  <cols>
    <col min="1" max="1" width="7.140625" bestFit="1" customWidth="1"/>
    <col min="2" max="2" width="17.28515625" bestFit="1" customWidth="1"/>
    <col min="3" max="3" width="11.7109375" bestFit="1" customWidth="1"/>
    <col min="4" max="4" width="15.7109375" bestFit="1" customWidth="1"/>
    <col min="5" max="5" width="17.7109375" bestFit="1" customWidth="1"/>
    <col min="6" max="6" width="25.140625" bestFit="1" customWidth="1"/>
    <col min="7" max="7" width="18.7109375" bestFit="1" customWidth="1"/>
    <col min="8" max="8" width="16.28515625" bestFit="1" customWidth="1"/>
    <col min="9" max="10" width="25.140625" bestFit="1" customWidth="1"/>
    <col min="12" max="12" width="25.140625" bestFit="1" customWidth="1"/>
    <col min="13" max="13" width="18.7109375" bestFit="1" customWidth="1"/>
  </cols>
  <sheetData>
    <row r="5" spans="1:15" x14ac:dyDescent="0.25">
      <c r="A5" s="3" t="s">
        <v>49</v>
      </c>
      <c r="B5" s="1" t="s">
        <v>1</v>
      </c>
      <c r="C5" s="1" t="s">
        <v>2</v>
      </c>
      <c r="D5" s="1" t="s">
        <v>63</v>
      </c>
      <c r="E5" s="1" t="s">
        <v>89</v>
      </c>
      <c r="F5" s="1" t="s">
        <v>99</v>
      </c>
      <c r="G5" s="1" t="s">
        <v>102</v>
      </c>
      <c r="H5" s="2" t="s">
        <v>49</v>
      </c>
      <c r="I5" s="1" t="s">
        <v>53</v>
      </c>
      <c r="J5" s="10" t="s">
        <v>54</v>
      </c>
      <c r="K5" s="38" t="s">
        <v>189</v>
      </c>
      <c r="O5" s="5"/>
    </row>
    <row r="6" spans="1:15" x14ac:dyDescent="0.25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319</v>
      </c>
      <c r="O6" s="5"/>
    </row>
    <row r="7" spans="1:15" x14ac:dyDescent="0.25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319</v>
      </c>
      <c r="O7" s="5"/>
    </row>
    <row r="8" spans="1:15" x14ac:dyDescent="0.25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319</v>
      </c>
      <c r="O8" s="5"/>
    </row>
    <row r="11" spans="1:15" x14ac:dyDescent="0.25">
      <c r="A11" s="3" t="s">
        <v>116</v>
      </c>
      <c r="B11" s="1" t="s">
        <v>1</v>
      </c>
      <c r="C11" s="1" t="s">
        <v>2</v>
      </c>
      <c r="D11" s="1" t="s">
        <v>119</v>
      </c>
      <c r="E11" s="2" t="s">
        <v>116</v>
      </c>
      <c r="F11" s="1" t="s">
        <v>114</v>
      </c>
      <c r="G11" s="10" t="s">
        <v>115</v>
      </c>
      <c r="H11" s="38" t="s">
        <v>189</v>
      </c>
      <c r="L11" s="5"/>
      <c r="M11" s="5"/>
      <c r="N11" s="5"/>
      <c r="O11" s="5"/>
    </row>
    <row r="12" spans="1:15" x14ac:dyDescent="0.25">
      <c r="B12" s="8" t="s">
        <v>109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319</v>
      </c>
      <c r="L12" s="5"/>
      <c r="M12" s="5"/>
      <c r="N12" s="5"/>
      <c r="O12" s="5"/>
    </row>
    <row r="13" spans="1:15" x14ac:dyDescent="0.25">
      <c r="B13" s="8" t="s">
        <v>312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319</v>
      </c>
      <c r="L13" s="5"/>
      <c r="M13" s="5"/>
      <c r="N13" s="5"/>
      <c r="O13" s="5"/>
    </row>
    <row r="16" spans="1:15" x14ac:dyDescent="0.25">
      <c r="A16" s="3" t="s">
        <v>136</v>
      </c>
      <c r="B16" s="1" t="s">
        <v>1</v>
      </c>
      <c r="C16" s="1" t="s">
        <v>2</v>
      </c>
      <c r="D16" s="1" t="s">
        <v>141</v>
      </c>
      <c r="E16" s="1" t="s">
        <v>150</v>
      </c>
      <c r="F16" s="1" t="s">
        <v>149</v>
      </c>
      <c r="G16" s="1" t="s">
        <v>164</v>
      </c>
      <c r="H16" s="1" t="s">
        <v>170</v>
      </c>
      <c r="I16" s="1" t="s">
        <v>175</v>
      </c>
      <c r="J16" s="1" t="s">
        <v>178</v>
      </c>
      <c r="K16" s="2" t="s">
        <v>136</v>
      </c>
      <c r="L16" s="1" t="s">
        <v>140</v>
      </c>
      <c r="M16" s="2" t="s">
        <v>139</v>
      </c>
      <c r="N16" s="38" t="s">
        <v>189</v>
      </c>
      <c r="O16" s="5"/>
    </row>
    <row r="17" spans="2:15" x14ac:dyDescent="0.25">
      <c r="B17" s="8" t="s">
        <v>313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3" t="s">
        <v>48</v>
      </c>
      <c r="I17" s="23" t="s">
        <v>48</v>
      </c>
      <c r="J17" s="23" t="s">
        <v>48</v>
      </c>
      <c r="K17" s="2">
        <v>0</v>
      </c>
      <c r="L17" s="2" t="s">
        <v>48</v>
      </c>
      <c r="M17" s="2" t="s">
        <v>48</v>
      </c>
      <c r="N17" s="2" t="s">
        <v>319</v>
      </c>
      <c r="O17" s="5"/>
    </row>
    <row r="18" spans="2:15" x14ac:dyDescent="0.25">
      <c r="B18" s="8" t="s">
        <v>113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3" t="s">
        <v>48</v>
      </c>
      <c r="I18" s="23" t="s">
        <v>48</v>
      </c>
      <c r="J18" s="23">
        <v>1</v>
      </c>
      <c r="K18" s="2">
        <v>1</v>
      </c>
      <c r="L18" s="2" t="s">
        <v>48</v>
      </c>
      <c r="M18" s="2" t="s">
        <v>48</v>
      </c>
      <c r="N18" s="2" t="s">
        <v>319</v>
      </c>
      <c r="O18" s="5"/>
    </row>
    <row r="19" spans="2:15" x14ac:dyDescent="0.25">
      <c r="B19" s="8" t="s">
        <v>117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3" t="s">
        <v>48</v>
      </c>
      <c r="I19" s="23" t="s">
        <v>48</v>
      </c>
      <c r="J19" s="23" t="s">
        <v>48</v>
      </c>
      <c r="K19" s="2">
        <v>1</v>
      </c>
      <c r="L19" s="2" t="s">
        <v>48</v>
      </c>
      <c r="M19" s="2" t="s">
        <v>48</v>
      </c>
      <c r="N19" s="2" t="s">
        <v>319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2017-03-23T11:38:13Z</dcterms:modified>
</cp:coreProperties>
</file>