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tools\progetto Intesa\client-intesa\earlywarning-pom\earlywarning-config\src\baf-configuration\SpecificheIndicatori\"/>
    </mc:Choice>
  </mc:AlternateContent>
  <bookViews>
    <workbookView xWindow="795" yWindow="465" windowWidth="31200" windowHeight="16560" tabRatio="922" firstSheet="7" activeTab="15"/>
  </bookViews>
  <sheets>
    <sheet name="Aggiornamento_Legenda" sheetId="12" r:id="rId1"/>
    <sheet name="Indicator" sheetId="1" r:id="rId2"/>
    <sheet name="MISSING_VALUE" sheetId="20" r:id="rId3"/>
    <sheet name="VAL_MAX" sheetId="18" r:id="rId4"/>
    <sheet name="VAL_MIN" sheetId="19" r:id="rId5"/>
    <sheet name="Formula Finale" sheetId="21" r:id="rId6"/>
    <sheet name="Indicator Delete" sheetId="10" r:id="rId7"/>
    <sheet name="IND_BRB_KOPER" sheetId="22" r:id="rId8"/>
    <sheet name="IND_BRB_BIB" sheetId="11" r:id="rId9"/>
    <sheet name="IND_BRB_BIR" sheetId="23" r:id="rId10"/>
    <sheet name="IND_BRB_ALEX" sheetId="27" r:id="rId11"/>
    <sheet name="IND_BRB_CIB" sheetId="29" r:id="rId12"/>
    <sheet name="IND_BRB_ISPRO" sheetId="30" r:id="rId13"/>
    <sheet name="BR" sheetId="24" r:id="rId14"/>
    <sheet name="FASK_TRACK" sheetId="25" r:id="rId15"/>
    <sheet name="Eccezioni" sheetId="26" r:id="rId16"/>
    <sheet name="Eccezioni2" sheetId="28" r:id="rId17"/>
  </sheets>
  <externalReferences>
    <externalReference r:id="rId18"/>
    <externalReference r:id="rId19"/>
  </externalReferences>
  <definedNames>
    <definedName name="_xlnm._FilterDatabase" localSheetId="13" hidden="1">BR!$A$5:$K$22</definedName>
    <definedName name="_xlnm._FilterDatabase" localSheetId="16" hidden="1">Eccezioni2!$A$2:$D$10</definedName>
    <definedName name="_xlnm._FilterDatabase" localSheetId="14" hidden="1">FASK_TRACK!$A$3:$H$11</definedName>
    <definedName name="_xlnm._FilterDatabase" localSheetId="5" hidden="1">'Formula Finale'!$A$2:$F$221</definedName>
    <definedName name="_xlnm._FilterDatabase" localSheetId="12" hidden="1">IND_BRB_ISPRO!$A$1:$C$32</definedName>
    <definedName name="_xlnm._FilterDatabase" localSheetId="1" hidden="1">Indicator!$A$2:$CG$221</definedName>
    <definedName name="_xlnm._FilterDatabase" localSheetId="6" hidden="1">'Indicator Delete'!$A$2:$U$8</definedName>
    <definedName name="_xlnm._FilterDatabase" localSheetId="2" hidden="1">MISSING_VALUE!$A$1:$AG$222</definedName>
    <definedName name="_xlnm._FilterDatabase" localSheetId="3" hidden="1">VAL_MAX!$F$3:$G$222</definedName>
    <definedName name="_xlnm._FilterDatabase" localSheetId="4" hidden="1">VAL_MIN!$F$3:$G$222</definedName>
  </definedNam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A4" i="21" l="1"/>
  <c r="A5" i="21" s="1"/>
  <c r="A6" i="21" s="1"/>
  <c r="A7" i="21" s="1"/>
  <c r="A8" i="21" s="1"/>
  <c r="A9" i="21" s="1"/>
  <c r="A10" i="21" s="1"/>
  <c r="A11" i="21" s="1"/>
  <c r="A12" i="21" s="1"/>
  <c r="A13" i="21" s="1"/>
  <c r="A14" i="21" s="1"/>
  <c r="A15" i="21" s="1"/>
  <c r="A16" i="21" s="1"/>
  <c r="A17" i="21" s="1"/>
  <c r="A18" i="21" s="1"/>
  <c r="A19" i="21" s="1"/>
  <c r="A20" i="21" s="1"/>
  <c r="A21" i="21" s="1"/>
  <c r="A22" i="21" s="1"/>
  <c r="A23" i="21" s="1"/>
  <c r="A24" i="21" s="1"/>
  <c r="A25" i="21" s="1"/>
  <c r="A26" i="21" s="1"/>
  <c r="A27" i="21" s="1"/>
  <c r="A28" i="21" s="1"/>
  <c r="A29" i="21" s="1"/>
  <c r="A30" i="21" s="1"/>
  <c r="A31" i="21" s="1"/>
  <c r="A32" i="21" s="1"/>
  <c r="A33" i="21" s="1"/>
  <c r="A34" i="21" s="1"/>
  <c r="A35" i="21" s="1"/>
  <c r="A36" i="21" s="1"/>
  <c r="A37" i="21" s="1"/>
  <c r="A38" i="21" s="1"/>
  <c r="A39" i="21" s="1"/>
  <c r="A40" i="21" s="1"/>
  <c r="A41" i="21" s="1"/>
  <c r="A42" i="21" s="1"/>
  <c r="A43" i="21" s="1"/>
  <c r="A44" i="21" s="1"/>
  <c r="A45" i="21" s="1"/>
  <c r="A46" i="21" s="1"/>
  <c r="A47" i="21" s="1"/>
  <c r="A48" i="21" s="1"/>
  <c r="A49" i="21" s="1"/>
  <c r="A50" i="21" s="1"/>
  <c r="A51" i="21" s="1"/>
  <c r="A52" i="21" s="1"/>
  <c r="A53" i="21" s="1"/>
  <c r="A54" i="21" s="1"/>
  <c r="A55" i="21" s="1"/>
  <c r="A56" i="21" s="1"/>
  <c r="A57" i="21" s="1"/>
  <c r="A58" i="21" s="1"/>
  <c r="A59" i="21" s="1"/>
  <c r="A60" i="21" s="1"/>
  <c r="A61" i="21" s="1"/>
  <c r="A62" i="21" s="1"/>
  <c r="A63" i="21" s="1"/>
  <c r="A64" i="21" s="1"/>
  <c r="A65" i="21" s="1"/>
  <c r="A66" i="21" s="1"/>
  <c r="A67" i="21" s="1"/>
  <c r="A68" i="21" s="1"/>
  <c r="A69" i="21" s="1"/>
  <c r="A70" i="21" s="1"/>
  <c r="A71" i="21" s="1"/>
  <c r="A72" i="21" s="1"/>
  <c r="A73" i="21" s="1"/>
  <c r="A74" i="21" s="1"/>
  <c r="A75" i="21" s="1"/>
  <c r="A76" i="21" s="1"/>
  <c r="A77" i="21" s="1"/>
  <c r="A78" i="21" s="1"/>
  <c r="A79" i="21" s="1"/>
  <c r="A80" i="21" s="1"/>
  <c r="A81" i="21" s="1"/>
  <c r="A82" i="21" s="1"/>
  <c r="A83" i="21" s="1"/>
  <c r="A84" i="21" s="1"/>
  <c r="A85" i="21" s="1"/>
  <c r="A86" i="21" s="1"/>
  <c r="A87" i="21" s="1"/>
  <c r="A88" i="21" s="1"/>
  <c r="A89" i="21" s="1"/>
  <c r="A90" i="21" s="1"/>
  <c r="A91" i="21" s="1"/>
  <c r="A92" i="21" s="1"/>
  <c r="A93" i="21" s="1"/>
  <c r="A94" i="21" s="1"/>
  <c r="A95" i="21" s="1"/>
  <c r="A96" i="21" s="1"/>
  <c r="A97" i="21" s="1"/>
  <c r="A98" i="21" s="1"/>
  <c r="A99" i="21" s="1"/>
  <c r="A100" i="21" s="1"/>
  <c r="A101" i="21" s="1"/>
  <c r="A102" i="21" s="1"/>
  <c r="A103" i="21" s="1"/>
  <c r="A104" i="21" s="1"/>
  <c r="A105" i="21" s="1"/>
  <c r="A106" i="21" s="1"/>
  <c r="A107" i="21" s="1"/>
  <c r="A108" i="21" s="1"/>
  <c r="A109" i="21" s="1"/>
  <c r="A110" i="21" s="1"/>
  <c r="A111" i="21" s="1"/>
  <c r="A112" i="21" s="1"/>
  <c r="A113" i="21" s="1"/>
  <c r="A114" i="21" s="1"/>
  <c r="A115" i="21" s="1"/>
  <c r="A116" i="21" s="1"/>
  <c r="A117" i="21" s="1"/>
  <c r="A118" i="21" s="1"/>
  <c r="A119" i="21" s="1"/>
  <c r="A120" i="21" s="1"/>
  <c r="A121" i="21" s="1"/>
  <c r="A122" i="21" s="1"/>
  <c r="A123" i="21" s="1"/>
  <c r="A124" i="21" s="1"/>
  <c r="A125" i="21" s="1"/>
  <c r="A126" i="21" s="1"/>
  <c r="A127" i="21" s="1"/>
  <c r="A128" i="21" s="1"/>
  <c r="A129" i="21" s="1"/>
  <c r="A130" i="21" s="1"/>
  <c r="A131" i="21" s="1"/>
  <c r="A132" i="21" s="1"/>
  <c r="A133" i="21" s="1"/>
  <c r="A134" i="21" s="1"/>
  <c r="A135" i="21" s="1"/>
  <c r="A136" i="21" s="1"/>
  <c r="A137" i="21" s="1"/>
  <c r="A138" i="21" s="1"/>
  <c r="A139" i="21" s="1"/>
  <c r="A140" i="21" s="1"/>
  <c r="A141" i="21" s="1"/>
  <c r="A142" i="21" s="1"/>
  <c r="A143" i="21" s="1"/>
  <c r="A144" i="21" s="1"/>
  <c r="A145" i="21" s="1"/>
  <c r="A146" i="21" s="1"/>
  <c r="A147" i="21" s="1"/>
  <c r="A148" i="21" s="1"/>
  <c r="A149" i="21" s="1"/>
  <c r="A150" i="21" s="1"/>
  <c r="A151" i="21" s="1"/>
  <c r="A152" i="21" s="1"/>
  <c r="A153" i="21" s="1"/>
  <c r="A154" i="21" s="1"/>
  <c r="A155" i="21" s="1"/>
  <c r="A156" i="21" s="1"/>
  <c r="A157" i="21" s="1"/>
  <c r="A158" i="21" s="1"/>
  <c r="A159" i="21" s="1"/>
  <c r="A160" i="21" s="1"/>
  <c r="A161" i="21" s="1"/>
  <c r="A162" i="21" s="1"/>
  <c r="A163" i="21" s="1"/>
  <c r="A164" i="21" s="1"/>
  <c r="A165" i="21" s="1"/>
  <c r="A166" i="21" s="1"/>
  <c r="A167" i="21" s="1"/>
  <c r="A168" i="21" s="1"/>
  <c r="A169" i="21" s="1"/>
  <c r="A170" i="21" s="1"/>
  <c r="A171" i="21" s="1"/>
  <c r="A172" i="21" s="1"/>
  <c r="A173" i="21" s="1"/>
  <c r="A174" i="21" s="1"/>
  <c r="A175" i="21" s="1"/>
  <c r="A176" i="21" s="1"/>
  <c r="A177" i="21" s="1"/>
  <c r="A178" i="21" s="1"/>
  <c r="A179" i="21" s="1"/>
  <c r="A180" i="21" s="1"/>
  <c r="A181" i="21" s="1"/>
  <c r="A182" i="21" s="1"/>
  <c r="A183" i="21" s="1"/>
  <c r="A184" i="21" s="1"/>
  <c r="A185" i="21" s="1"/>
  <c r="A186" i="21" s="1"/>
  <c r="A187" i="21" s="1"/>
  <c r="A188" i="21" s="1"/>
  <c r="A189" i="21" s="1"/>
  <c r="A190" i="21" s="1"/>
  <c r="A191" i="21" s="1"/>
  <c r="A192" i="21" s="1"/>
  <c r="A193" i="21" s="1"/>
  <c r="A194" i="21" s="1"/>
  <c r="A195" i="21" s="1"/>
  <c r="A196" i="21" s="1"/>
  <c r="A197" i="21" s="1"/>
  <c r="A198" i="21" s="1"/>
  <c r="A199" i="21" s="1"/>
  <c r="A200" i="21" s="1"/>
  <c r="A201" i="21" s="1"/>
  <c r="A202" i="21" s="1"/>
  <c r="A203" i="21" s="1"/>
  <c r="A204" i="21" s="1"/>
  <c r="A205" i="21" s="1"/>
  <c r="A206" i="21" s="1"/>
  <c r="A207" i="21" s="1"/>
  <c r="A208" i="21" s="1"/>
  <c r="A209" i="21" s="1"/>
  <c r="A210" i="21" s="1"/>
  <c r="A211" i="21" s="1"/>
  <c r="A212" i="21" s="1"/>
  <c r="A213" i="21" s="1"/>
  <c r="A214" i="21" s="1"/>
  <c r="A215" i="21" s="1"/>
  <c r="A216" i="21" s="1"/>
  <c r="A217" i="21" s="1"/>
  <c r="A218" i="21" s="1"/>
  <c r="A219" i="21" s="1"/>
  <c r="A220" i="21" s="1"/>
  <c r="A221" i="21" s="1"/>
  <c r="AG7" i="20"/>
  <c r="AG9" i="20"/>
  <c r="AG15" i="20"/>
  <c r="AG17" i="20"/>
  <c r="AG23" i="20"/>
  <c r="AG25" i="20"/>
  <c r="AG31" i="20"/>
  <c r="AG33" i="20"/>
  <c r="AG39" i="20"/>
  <c r="AG41" i="20"/>
  <c r="AG47" i="20"/>
  <c r="AG49" i="20"/>
  <c r="AG55" i="20"/>
  <c r="AG57" i="20"/>
  <c r="AG63" i="20"/>
  <c r="AG65" i="20"/>
  <c r="AG71" i="20"/>
  <c r="AG73" i="20"/>
  <c r="AG79" i="20"/>
  <c r="AG81" i="20"/>
  <c r="AG87" i="20"/>
  <c r="AG89" i="20"/>
  <c r="AG95" i="20"/>
  <c r="AG97" i="20"/>
  <c r="AF5" i="20"/>
  <c r="AF6" i="20"/>
  <c r="AF7" i="20"/>
  <c r="AF8" i="20"/>
  <c r="AF9" i="20"/>
  <c r="AF10" i="20"/>
  <c r="AF11" i="20"/>
  <c r="AF12" i="20"/>
  <c r="AF13" i="20"/>
  <c r="AF14" i="20"/>
  <c r="AF15" i="20"/>
  <c r="AF16" i="20"/>
  <c r="AF17" i="20"/>
  <c r="AF18" i="20"/>
  <c r="AF19" i="20"/>
  <c r="AF20" i="20"/>
  <c r="AF21" i="20"/>
  <c r="AF22" i="20"/>
  <c r="AF23" i="20"/>
  <c r="AF24" i="20"/>
  <c r="AF25" i="20"/>
  <c r="AF26" i="20"/>
  <c r="AF27" i="20"/>
  <c r="AF28" i="20"/>
  <c r="AF29" i="20"/>
  <c r="AF30" i="20"/>
  <c r="AF31" i="20"/>
  <c r="AF32" i="20"/>
  <c r="AF33" i="20"/>
  <c r="AF34" i="20"/>
  <c r="AF35" i="20"/>
  <c r="AF36" i="20"/>
  <c r="AF37" i="20"/>
  <c r="AF38" i="20"/>
  <c r="AF39" i="20"/>
  <c r="AF40" i="20"/>
  <c r="AF41" i="20"/>
  <c r="AF42" i="20"/>
  <c r="AF43" i="20"/>
  <c r="AF44" i="20"/>
  <c r="AF45" i="20"/>
  <c r="AF46" i="20"/>
  <c r="AF47" i="20"/>
  <c r="AF48" i="20"/>
  <c r="AF49" i="20"/>
  <c r="AF50" i="20"/>
  <c r="AF51" i="20"/>
  <c r="AF52" i="20"/>
  <c r="AF53" i="20"/>
  <c r="AF54" i="20"/>
  <c r="AF55" i="20"/>
  <c r="AF56" i="20"/>
  <c r="AF57" i="20"/>
  <c r="AF58" i="20"/>
  <c r="AF59" i="20"/>
  <c r="AF60" i="20"/>
  <c r="AF61" i="20"/>
  <c r="AF62" i="20"/>
  <c r="AF63" i="20"/>
  <c r="AF64" i="20"/>
  <c r="AF65" i="20"/>
  <c r="AF66" i="20"/>
  <c r="AF67" i="20"/>
  <c r="AF68" i="20"/>
  <c r="AF69" i="20"/>
  <c r="AF70" i="20"/>
  <c r="AF71" i="20"/>
  <c r="AF72" i="20"/>
  <c r="AF73" i="20"/>
  <c r="AF74" i="20"/>
  <c r="AF75" i="20"/>
  <c r="AF76" i="20"/>
  <c r="AF77" i="20"/>
  <c r="AF78" i="20"/>
  <c r="AF79" i="20"/>
  <c r="AF80" i="20"/>
  <c r="AF81" i="20"/>
  <c r="AF82" i="20"/>
  <c r="AF83" i="20"/>
  <c r="AF84" i="20"/>
  <c r="AF85" i="20"/>
  <c r="AF86" i="20"/>
  <c r="AF87" i="20"/>
  <c r="AF88" i="20"/>
  <c r="AF89" i="20"/>
  <c r="AF90" i="20"/>
  <c r="AF91" i="20"/>
  <c r="AF92" i="20"/>
  <c r="AF93" i="20"/>
  <c r="AF94" i="20"/>
  <c r="AF95" i="20"/>
  <c r="AF96" i="20"/>
  <c r="AF97" i="20"/>
  <c r="AF98" i="20"/>
  <c r="AF99" i="20"/>
  <c r="AF100" i="20"/>
  <c r="AF101" i="20"/>
  <c r="AF102" i="20"/>
  <c r="AF103" i="20"/>
  <c r="AF104" i="20"/>
  <c r="AF105" i="20"/>
  <c r="AF106" i="20"/>
  <c r="AF107" i="20"/>
  <c r="AF108" i="20"/>
  <c r="AF109" i="20"/>
  <c r="AF110" i="20"/>
  <c r="AF111" i="20"/>
  <c r="AF112" i="20"/>
  <c r="AF113" i="20"/>
  <c r="AF114" i="20"/>
  <c r="AF115" i="20"/>
  <c r="AF116" i="20"/>
  <c r="AF117" i="20"/>
  <c r="AF118" i="20"/>
  <c r="AF119" i="20"/>
  <c r="AF120" i="20"/>
  <c r="AF121" i="20"/>
  <c r="AF122" i="20"/>
  <c r="AF123" i="20"/>
  <c r="AF124" i="20"/>
  <c r="AF125" i="20"/>
  <c r="AF126" i="20"/>
  <c r="AF127" i="20"/>
  <c r="AF128" i="20"/>
  <c r="AF129" i="20"/>
  <c r="AF130" i="20"/>
  <c r="AF131" i="20"/>
  <c r="AF132" i="20"/>
  <c r="AF133" i="20"/>
  <c r="AF134" i="20"/>
  <c r="AF135" i="20"/>
  <c r="AF136" i="20"/>
  <c r="AF137" i="20"/>
  <c r="AF138" i="20"/>
  <c r="AF139" i="20"/>
  <c r="AF140" i="20"/>
  <c r="AF141" i="20"/>
  <c r="AF142" i="20"/>
  <c r="AF143" i="20"/>
  <c r="AF144" i="20"/>
  <c r="AF145" i="20"/>
  <c r="AF146" i="20"/>
  <c r="AF147" i="20"/>
  <c r="AF148" i="20"/>
  <c r="AF149" i="20"/>
  <c r="AF150" i="20"/>
  <c r="AF151" i="20"/>
  <c r="AF152" i="20"/>
  <c r="AF153" i="20"/>
  <c r="AF154" i="20"/>
  <c r="AF155" i="20"/>
  <c r="AF156" i="20"/>
  <c r="AF157" i="20"/>
  <c r="AF158" i="20"/>
  <c r="AF159" i="20"/>
  <c r="AF160" i="20"/>
  <c r="AF161" i="20"/>
  <c r="AF162" i="20"/>
  <c r="AF163" i="20"/>
  <c r="AF164" i="20"/>
  <c r="AF165" i="20"/>
  <c r="AF166" i="20"/>
  <c r="AF167" i="20"/>
  <c r="AF168" i="20"/>
  <c r="AF169" i="20"/>
  <c r="AF170" i="20"/>
  <c r="AF171" i="20"/>
  <c r="AF172" i="20"/>
  <c r="AF173" i="20"/>
  <c r="AF174" i="20"/>
  <c r="AF175" i="20"/>
  <c r="AF176" i="20"/>
  <c r="AF177" i="20"/>
  <c r="AF178" i="20"/>
  <c r="AF179" i="20"/>
  <c r="AF180" i="20"/>
  <c r="AF181" i="20"/>
  <c r="AF182" i="20"/>
  <c r="AF183" i="20"/>
  <c r="AF184" i="20"/>
  <c r="AF185" i="20"/>
  <c r="AF186" i="20"/>
  <c r="AF187" i="20"/>
  <c r="AF188" i="20"/>
  <c r="AF189" i="20"/>
  <c r="AF190" i="20"/>
  <c r="AF191" i="20"/>
  <c r="AF192" i="20"/>
  <c r="AF193" i="20"/>
  <c r="AF194" i="20"/>
  <c r="AF195" i="20"/>
  <c r="AF196" i="20"/>
  <c r="AF197" i="20"/>
  <c r="AF198" i="20"/>
  <c r="AF199" i="20"/>
  <c r="AF200" i="20"/>
  <c r="AF201" i="20"/>
  <c r="AF202" i="20"/>
  <c r="AF203" i="20"/>
  <c r="AF204" i="20"/>
  <c r="AF205" i="20"/>
  <c r="AF206" i="20"/>
  <c r="AF207" i="20"/>
  <c r="AF208" i="20"/>
  <c r="AF209" i="20"/>
  <c r="AF210" i="20"/>
  <c r="AF211" i="20"/>
  <c r="AF212" i="20"/>
  <c r="AF213" i="20"/>
  <c r="AF214" i="20"/>
  <c r="AF215" i="20"/>
  <c r="AF216" i="20"/>
  <c r="AF217" i="20"/>
  <c r="AF218" i="20"/>
  <c r="AF219" i="20"/>
  <c r="AF220" i="20"/>
  <c r="AF221" i="20"/>
  <c r="AF222" i="20"/>
  <c r="AE5" i="20"/>
  <c r="AE6" i="20"/>
  <c r="AE7" i="20"/>
  <c r="AE8" i="20"/>
  <c r="AE9" i="20"/>
  <c r="AE10" i="20"/>
  <c r="AE11" i="20"/>
  <c r="AE12" i="20"/>
  <c r="AE13" i="20"/>
  <c r="AE14" i="20"/>
  <c r="AE15" i="20"/>
  <c r="AE16" i="20"/>
  <c r="AE17" i="20"/>
  <c r="AE18" i="20"/>
  <c r="AE19" i="20"/>
  <c r="AE20" i="20"/>
  <c r="AE21" i="20"/>
  <c r="AE22" i="20"/>
  <c r="AE23" i="20"/>
  <c r="AE24" i="20"/>
  <c r="AE25" i="20"/>
  <c r="AE26" i="20"/>
  <c r="AE27" i="20"/>
  <c r="AE28" i="20"/>
  <c r="AE29" i="20"/>
  <c r="AE30" i="20"/>
  <c r="AE31" i="20"/>
  <c r="AE32" i="20"/>
  <c r="AE33" i="20"/>
  <c r="AE34" i="20"/>
  <c r="AE35" i="20"/>
  <c r="AE36" i="20"/>
  <c r="AE37" i="20"/>
  <c r="AE38" i="20"/>
  <c r="AE39" i="20"/>
  <c r="AE40" i="20"/>
  <c r="AE41" i="20"/>
  <c r="AE42" i="20"/>
  <c r="AE43" i="20"/>
  <c r="AE44" i="20"/>
  <c r="AE45" i="20"/>
  <c r="AE46" i="20"/>
  <c r="AE47" i="20"/>
  <c r="AE48" i="20"/>
  <c r="AE49" i="20"/>
  <c r="AE50" i="20"/>
  <c r="AE51" i="20"/>
  <c r="AE52" i="20"/>
  <c r="AE53" i="20"/>
  <c r="AE54" i="20"/>
  <c r="AE55" i="20"/>
  <c r="AE56" i="20"/>
  <c r="AE57" i="20"/>
  <c r="AE58" i="20"/>
  <c r="AE59" i="20"/>
  <c r="AE60" i="20"/>
  <c r="AE61" i="20"/>
  <c r="AE62" i="20"/>
  <c r="AE63" i="20"/>
  <c r="AE64" i="20"/>
  <c r="AE65" i="20"/>
  <c r="AE66" i="20"/>
  <c r="AE67" i="20"/>
  <c r="AE68" i="20"/>
  <c r="AE69" i="20"/>
  <c r="AE70" i="20"/>
  <c r="AE71" i="20"/>
  <c r="AE72" i="20"/>
  <c r="AE73" i="20"/>
  <c r="AE74" i="20"/>
  <c r="AE75" i="20"/>
  <c r="AE76" i="20"/>
  <c r="AE77" i="20"/>
  <c r="AE78" i="20"/>
  <c r="AE79" i="20"/>
  <c r="AE80" i="20"/>
  <c r="AE81" i="20"/>
  <c r="AE82" i="20"/>
  <c r="AE83" i="20"/>
  <c r="AE84" i="20"/>
  <c r="AE85" i="20"/>
  <c r="AE86" i="20"/>
  <c r="AE87" i="20"/>
  <c r="AE88" i="20"/>
  <c r="AE89" i="20"/>
  <c r="AE90" i="20"/>
  <c r="AE91" i="20"/>
  <c r="AE92" i="20"/>
  <c r="AE93" i="20"/>
  <c r="AE94" i="20"/>
  <c r="AE95" i="20"/>
  <c r="AE96" i="20"/>
  <c r="AE97" i="20"/>
  <c r="AE98" i="20"/>
  <c r="AE99" i="20"/>
  <c r="AE100" i="20"/>
  <c r="AE101" i="20"/>
  <c r="AE102" i="20"/>
  <c r="AE103" i="20"/>
  <c r="AE104" i="20"/>
  <c r="AE105" i="20"/>
  <c r="AE106" i="20"/>
  <c r="AE107" i="20"/>
  <c r="AE108" i="20"/>
  <c r="AE109" i="20"/>
  <c r="AE110" i="20"/>
  <c r="AE111" i="20"/>
  <c r="AE112" i="20"/>
  <c r="AE113" i="20"/>
  <c r="AE114" i="20"/>
  <c r="AE115" i="20"/>
  <c r="AE116" i="20"/>
  <c r="AE117" i="20"/>
  <c r="AE118" i="20"/>
  <c r="AE119" i="20"/>
  <c r="AE120" i="20"/>
  <c r="AE121" i="20"/>
  <c r="AE122" i="20"/>
  <c r="AE123" i="20"/>
  <c r="AE124" i="20"/>
  <c r="AE125" i="20"/>
  <c r="AE126" i="20"/>
  <c r="AE127" i="20"/>
  <c r="AE128" i="20"/>
  <c r="AE129" i="20"/>
  <c r="AE130" i="20"/>
  <c r="AE131" i="20"/>
  <c r="AE132" i="20"/>
  <c r="AE133" i="20"/>
  <c r="AE134" i="20"/>
  <c r="AE135" i="20"/>
  <c r="AE136" i="20"/>
  <c r="AE137" i="20"/>
  <c r="AE138" i="20"/>
  <c r="AE139" i="20"/>
  <c r="AE140" i="20"/>
  <c r="AE141" i="20"/>
  <c r="AE142" i="20"/>
  <c r="AE143" i="20"/>
  <c r="AE144" i="20"/>
  <c r="AE145" i="20"/>
  <c r="AE146" i="20"/>
  <c r="AE147" i="20"/>
  <c r="AE148" i="20"/>
  <c r="AE149" i="20"/>
  <c r="AE150" i="20"/>
  <c r="AE151" i="20"/>
  <c r="AE152" i="20"/>
  <c r="AE153" i="20"/>
  <c r="AE154" i="20"/>
  <c r="AE155" i="20"/>
  <c r="AE156" i="20"/>
  <c r="AE157" i="20"/>
  <c r="AE158" i="20"/>
  <c r="AE159" i="20"/>
  <c r="AE160" i="20"/>
  <c r="AE161" i="20"/>
  <c r="AE162" i="20"/>
  <c r="AE163" i="20"/>
  <c r="AE164" i="20"/>
  <c r="AE165" i="20"/>
  <c r="AE166" i="20"/>
  <c r="AE167" i="20"/>
  <c r="AE168" i="20"/>
  <c r="AE169" i="20"/>
  <c r="AE170" i="20"/>
  <c r="AE171" i="20"/>
  <c r="AE172" i="20"/>
  <c r="AE173" i="20"/>
  <c r="AE174" i="20"/>
  <c r="AE175" i="20"/>
  <c r="AE176" i="20"/>
  <c r="AE177" i="20"/>
  <c r="AE178" i="20"/>
  <c r="AE179" i="20"/>
  <c r="AE180" i="20"/>
  <c r="AE181" i="20"/>
  <c r="AE182" i="20"/>
  <c r="AE183" i="20"/>
  <c r="AE184" i="20"/>
  <c r="AE185" i="20"/>
  <c r="AE186" i="20"/>
  <c r="AE187" i="20"/>
  <c r="AE188" i="20"/>
  <c r="AE189" i="20"/>
  <c r="AE190" i="20"/>
  <c r="AE191" i="20"/>
  <c r="AE192" i="20"/>
  <c r="AE193" i="20"/>
  <c r="AE194" i="20"/>
  <c r="AE195" i="20"/>
  <c r="AE196" i="20"/>
  <c r="AE197" i="20"/>
  <c r="AE198" i="20"/>
  <c r="AE199" i="20"/>
  <c r="AE200" i="20"/>
  <c r="AE201" i="20"/>
  <c r="AE202" i="20"/>
  <c r="AE203" i="20"/>
  <c r="AE204" i="20"/>
  <c r="AE205" i="20"/>
  <c r="AE206" i="20"/>
  <c r="AE207" i="20"/>
  <c r="AE208" i="20"/>
  <c r="AE209" i="20"/>
  <c r="AE210" i="20"/>
  <c r="AE211" i="20"/>
  <c r="AE212" i="20"/>
  <c r="AE213" i="20"/>
  <c r="AE214" i="20"/>
  <c r="AE215" i="20"/>
  <c r="AE216" i="20"/>
  <c r="AE217" i="20"/>
  <c r="AE218" i="20"/>
  <c r="AE219" i="20"/>
  <c r="AE220" i="20"/>
  <c r="AE221" i="20"/>
  <c r="AE222" i="20"/>
  <c r="AD5" i="20"/>
  <c r="AD6" i="20"/>
  <c r="AD7" i="20"/>
  <c r="AD8" i="20"/>
  <c r="AD9" i="20"/>
  <c r="AD10" i="20"/>
  <c r="AD11" i="20"/>
  <c r="AD12" i="20"/>
  <c r="AD13" i="20"/>
  <c r="AD14" i="20"/>
  <c r="AD15" i="20"/>
  <c r="AD16" i="20"/>
  <c r="AD17" i="20"/>
  <c r="AD18" i="20"/>
  <c r="AD19" i="20"/>
  <c r="AD20" i="20"/>
  <c r="AD21" i="20"/>
  <c r="AD22" i="20"/>
  <c r="AD23" i="20"/>
  <c r="AD24" i="20"/>
  <c r="AD25" i="20"/>
  <c r="AD26" i="20"/>
  <c r="AD27" i="20"/>
  <c r="AD28" i="20"/>
  <c r="AD29" i="20"/>
  <c r="AD30" i="20"/>
  <c r="AD31" i="20"/>
  <c r="AD32" i="20"/>
  <c r="AD33" i="20"/>
  <c r="AD34" i="20"/>
  <c r="AD35" i="20"/>
  <c r="AD36" i="20"/>
  <c r="AD37" i="20"/>
  <c r="AD38" i="20"/>
  <c r="AD39" i="20"/>
  <c r="AD40" i="20"/>
  <c r="AD41" i="20"/>
  <c r="AD42" i="20"/>
  <c r="AD43" i="20"/>
  <c r="AD44" i="20"/>
  <c r="AD45" i="20"/>
  <c r="AD46" i="20"/>
  <c r="AD47" i="20"/>
  <c r="AD48" i="20"/>
  <c r="AD49" i="20"/>
  <c r="AD50" i="20"/>
  <c r="AD51" i="20"/>
  <c r="AD52" i="20"/>
  <c r="AD53" i="20"/>
  <c r="AD54" i="20"/>
  <c r="AD55" i="20"/>
  <c r="AD56" i="20"/>
  <c r="AD57" i="20"/>
  <c r="AD58" i="20"/>
  <c r="AD59" i="20"/>
  <c r="AD60" i="20"/>
  <c r="AD61" i="20"/>
  <c r="AD62" i="20"/>
  <c r="AD63" i="20"/>
  <c r="AD64" i="20"/>
  <c r="AD65" i="20"/>
  <c r="AD66" i="20"/>
  <c r="AD67" i="20"/>
  <c r="AD68" i="20"/>
  <c r="AD69" i="20"/>
  <c r="AD70" i="20"/>
  <c r="AD71" i="20"/>
  <c r="AD72" i="20"/>
  <c r="AD73" i="20"/>
  <c r="AD74" i="20"/>
  <c r="AD75" i="20"/>
  <c r="AD76" i="20"/>
  <c r="AD77" i="20"/>
  <c r="AD78" i="20"/>
  <c r="AD79" i="20"/>
  <c r="AD80" i="20"/>
  <c r="AD81" i="20"/>
  <c r="AD82" i="20"/>
  <c r="AD83" i="20"/>
  <c r="AD84" i="20"/>
  <c r="AD85" i="20"/>
  <c r="AD86" i="20"/>
  <c r="AD87" i="20"/>
  <c r="AD88" i="20"/>
  <c r="AD89" i="20"/>
  <c r="AD90" i="20"/>
  <c r="AD91" i="20"/>
  <c r="AD92" i="20"/>
  <c r="AD93" i="20"/>
  <c r="AD94" i="20"/>
  <c r="AD95" i="20"/>
  <c r="AD96" i="20"/>
  <c r="AD97" i="20"/>
  <c r="AD98" i="20"/>
  <c r="AD99" i="20"/>
  <c r="AD100" i="20"/>
  <c r="AD101" i="20"/>
  <c r="AD102" i="20"/>
  <c r="AD103" i="20"/>
  <c r="AD104" i="20"/>
  <c r="AD105" i="20"/>
  <c r="AD106" i="20"/>
  <c r="AD107" i="20"/>
  <c r="AD108" i="20"/>
  <c r="AD109" i="20"/>
  <c r="AD110" i="20"/>
  <c r="AD111" i="20"/>
  <c r="AD112" i="20"/>
  <c r="AD113" i="20"/>
  <c r="AD114" i="20"/>
  <c r="AD115" i="20"/>
  <c r="AD116" i="20"/>
  <c r="AD117" i="20"/>
  <c r="AD118" i="20"/>
  <c r="AD119" i="20"/>
  <c r="AD120" i="20"/>
  <c r="AD121" i="20"/>
  <c r="AD122" i="20"/>
  <c r="AD123" i="20"/>
  <c r="AD124" i="20"/>
  <c r="AD125" i="20"/>
  <c r="AD126" i="20"/>
  <c r="AD127" i="20"/>
  <c r="AD128" i="20"/>
  <c r="AD129" i="20"/>
  <c r="AD130" i="20"/>
  <c r="AD131" i="20"/>
  <c r="AD132" i="20"/>
  <c r="AD133" i="20"/>
  <c r="AD134" i="20"/>
  <c r="AD135" i="20"/>
  <c r="AD136" i="20"/>
  <c r="AD137" i="20"/>
  <c r="AD138" i="20"/>
  <c r="AD139" i="20"/>
  <c r="AD140" i="20"/>
  <c r="AD141" i="20"/>
  <c r="AD142" i="20"/>
  <c r="AD143" i="20"/>
  <c r="AD144" i="20"/>
  <c r="AD145" i="20"/>
  <c r="AD146" i="20"/>
  <c r="AD147" i="20"/>
  <c r="AD148" i="20"/>
  <c r="AD149" i="20"/>
  <c r="AD150" i="20"/>
  <c r="AD151" i="20"/>
  <c r="AD152" i="20"/>
  <c r="AD153" i="20"/>
  <c r="AD154" i="20"/>
  <c r="AD155" i="20"/>
  <c r="AD156" i="20"/>
  <c r="AD157" i="20"/>
  <c r="AD158" i="20"/>
  <c r="AD159" i="20"/>
  <c r="AD160" i="20"/>
  <c r="AD161" i="20"/>
  <c r="AD162" i="20"/>
  <c r="AD163" i="20"/>
  <c r="AD164" i="20"/>
  <c r="AD165" i="20"/>
  <c r="AD166" i="20"/>
  <c r="AD167" i="20"/>
  <c r="AD168" i="20"/>
  <c r="AD169" i="20"/>
  <c r="AD170" i="20"/>
  <c r="AD171" i="20"/>
  <c r="AD172" i="20"/>
  <c r="AD173" i="20"/>
  <c r="AD174" i="20"/>
  <c r="AD175" i="20"/>
  <c r="AD176" i="20"/>
  <c r="AD177" i="20"/>
  <c r="AD178" i="20"/>
  <c r="AD179" i="20"/>
  <c r="AD180" i="20"/>
  <c r="AD181" i="20"/>
  <c r="AD182" i="20"/>
  <c r="AD183" i="20"/>
  <c r="AD184" i="20"/>
  <c r="AD185" i="20"/>
  <c r="AD186" i="20"/>
  <c r="AD187" i="20"/>
  <c r="AD188" i="20"/>
  <c r="AD189" i="20"/>
  <c r="AD190" i="20"/>
  <c r="AD191" i="20"/>
  <c r="AD192" i="20"/>
  <c r="AD193" i="20"/>
  <c r="AD194" i="20"/>
  <c r="AD195" i="20"/>
  <c r="AD196" i="20"/>
  <c r="AD197" i="20"/>
  <c r="AD198" i="20"/>
  <c r="AD199" i="20"/>
  <c r="AD200" i="20"/>
  <c r="AD201" i="20"/>
  <c r="AD202" i="20"/>
  <c r="AD203" i="20"/>
  <c r="AD204" i="20"/>
  <c r="AD205" i="20"/>
  <c r="AD206" i="20"/>
  <c r="AD207" i="20"/>
  <c r="AD208" i="20"/>
  <c r="AD209" i="20"/>
  <c r="AD210" i="20"/>
  <c r="AD211" i="20"/>
  <c r="AD212" i="20"/>
  <c r="AD213" i="20"/>
  <c r="AD214" i="20"/>
  <c r="AD215" i="20"/>
  <c r="AD216" i="20"/>
  <c r="AD217" i="20"/>
  <c r="AD218" i="20"/>
  <c r="AD219" i="20"/>
  <c r="AD220" i="20"/>
  <c r="AD221" i="20"/>
  <c r="AD222" i="20"/>
  <c r="AA5" i="20"/>
  <c r="AA6" i="20"/>
  <c r="AA7" i="20"/>
  <c r="AA8" i="20"/>
  <c r="AA9" i="20"/>
  <c r="AA10" i="20"/>
  <c r="AA11" i="20"/>
  <c r="AA12" i="20"/>
  <c r="AA13" i="20"/>
  <c r="AA14" i="20"/>
  <c r="AA15" i="20"/>
  <c r="AA16" i="20"/>
  <c r="AA17" i="20"/>
  <c r="AA18" i="20"/>
  <c r="AA19" i="20"/>
  <c r="AA20" i="20"/>
  <c r="AA21" i="20"/>
  <c r="AA22" i="20"/>
  <c r="AA23" i="20"/>
  <c r="AA24" i="20"/>
  <c r="AA25" i="20"/>
  <c r="AA26" i="20"/>
  <c r="AA27" i="20"/>
  <c r="AA28" i="20"/>
  <c r="AA29" i="20"/>
  <c r="AA30" i="20"/>
  <c r="AA31" i="20"/>
  <c r="AA32" i="20"/>
  <c r="AA33" i="20"/>
  <c r="AA34" i="20"/>
  <c r="AA35" i="20"/>
  <c r="AA36" i="20"/>
  <c r="AA37" i="20"/>
  <c r="AA38" i="20"/>
  <c r="AA39" i="20"/>
  <c r="AA40" i="20"/>
  <c r="AA41" i="20"/>
  <c r="AA42" i="20"/>
  <c r="AA43" i="20"/>
  <c r="AA44" i="20"/>
  <c r="AA45" i="20"/>
  <c r="AA46" i="20"/>
  <c r="AA47" i="20"/>
  <c r="AA48" i="20"/>
  <c r="AA49" i="20"/>
  <c r="AA50" i="20"/>
  <c r="AA51" i="20"/>
  <c r="AA52" i="20"/>
  <c r="AA53" i="20"/>
  <c r="AA54" i="20"/>
  <c r="AA55" i="20"/>
  <c r="AA56" i="20"/>
  <c r="AA57" i="20"/>
  <c r="AA58" i="20"/>
  <c r="AA59" i="20"/>
  <c r="AA60" i="20"/>
  <c r="AA61" i="20"/>
  <c r="AA62" i="20"/>
  <c r="AA63" i="20"/>
  <c r="AA64" i="20"/>
  <c r="AA65" i="20"/>
  <c r="AA66" i="20"/>
  <c r="AA67" i="20"/>
  <c r="AA68" i="20"/>
  <c r="AA69" i="20"/>
  <c r="AA70" i="20"/>
  <c r="AA71" i="20"/>
  <c r="AA72" i="20"/>
  <c r="AA73" i="20"/>
  <c r="AA74" i="20"/>
  <c r="AA75" i="20"/>
  <c r="AA76" i="20"/>
  <c r="AA77" i="20"/>
  <c r="AA78" i="20"/>
  <c r="AA79" i="20"/>
  <c r="AA80" i="20"/>
  <c r="AA81" i="20"/>
  <c r="AA82" i="20"/>
  <c r="AA83" i="20"/>
  <c r="AA84" i="20"/>
  <c r="AA85" i="20"/>
  <c r="AA86" i="20"/>
  <c r="AA87" i="20"/>
  <c r="AA88" i="20"/>
  <c r="AA89" i="20"/>
  <c r="AA90" i="20"/>
  <c r="AA91" i="20"/>
  <c r="AA92" i="20"/>
  <c r="AA93" i="20"/>
  <c r="AA94" i="20"/>
  <c r="AA95" i="20"/>
  <c r="AA96" i="20"/>
  <c r="AA97" i="20"/>
  <c r="AA98" i="20"/>
  <c r="AA99" i="20"/>
  <c r="AA100" i="20"/>
  <c r="AA101" i="20"/>
  <c r="AA102" i="20"/>
  <c r="AA103" i="20"/>
  <c r="AA104" i="20"/>
  <c r="AA105" i="20"/>
  <c r="AA106" i="20"/>
  <c r="AA107" i="20"/>
  <c r="AA108" i="20"/>
  <c r="AA109" i="20"/>
  <c r="AA110" i="20"/>
  <c r="AA111" i="20"/>
  <c r="AA112" i="20"/>
  <c r="AA113" i="20"/>
  <c r="AA114" i="20"/>
  <c r="AA115" i="20"/>
  <c r="AA116" i="20"/>
  <c r="AA117" i="20"/>
  <c r="AA118" i="20"/>
  <c r="AA119" i="20"/>
  <c r="AA120" i="20"/>
  <c r="AA121" i="20"/>
  <c r="AA122" i="20"/>
  <c r="AA123" i="20"/>
  <c r="AA124" i="20"/>
  <c r="AA125" i="20"/>
  <c r="AA126" i="20"/>
  <c r="AA127" i="20"/>
  <c r="AA128" i="20"/>
  <c r="AA129" i="20"/>
  <c r="AA130" i="20"/>
  <c r="AA131" i="20"/>
  <c r="AA132" i="20"/>
  <c r="AA133" i="20"/>
  <c r="AA134" i="20"/>
  <c r="AA135" i="20"/>
  <c r="AA136" i="20"/>
  <c r="AA137" i="20"/>
  <c r="AA138" i="20"/>
  <c r="AA139" i="20"/>
  <c r="AA140" i="20"/>
  <c r="AA141" i="20"/>
  <c r="AA142" i="20"/>
  <c r="AA143" i="20"/>
  <c r="AA144" i="20"/>
  <c r="AA145" i="20"/>
  <c r="AA146" i="20"/>
  <c r="AA147" i="20"/>
  <c r="AA148" i="20"/>
  <c r="AA149" i="20"/>
  <c r="AA150" i="20"/>
  <c r="AA151" i="20"/>
  <c r="AA152" i="20"/>
  <c r="AA153" i="20"/>
  <c r="AA154" i="20"/>
  <c r="AA155" i="20"/>
  <c r="AA156" i="20"/>
  <c r="AA157" i="20"/>
  <c r="AA158" i="20"/>
  <c r="AA159" i="20"/>
  <c r="AA160" i="20"/>
  <c r="AA161" i="20"/>
  <c r="AA162" i="20"/>
  <c r="AA163" i="20"/>
  <c r="AA164" i="20"/>
  <c r="AA165" i="20"/>
  <c r="AA166" i="20"/>
  <c r="AA167" i="20"/>
  <c r="AA168" i="20"/>
  <c r="AA169" i="20"/>
  <c r="AA170" i="20"/>
  <c r="AA171" i="20"/>
  <c r="AA172" i="20"/>
  <c r="AA173" i="20"/>
  <c r="AA174" i="20"/>
  <c r="AA175" i="20"/>
  <c r="AA176" i="20"/>
  <c r="AA177" i="20"/>
  <c r="AA178" i="20"/>
  <c r="AA179" i="20"/>
  <c r="AA180" i="20"/>
  <c r="AA181" i="20"/>
  <c r="AA182" i="20"/>
  <c r="AA183" i="20"/>
  <c r="AA184" i="20"/>
  <c r="AA185" i="20"/>
  <c r="AA186" i="20"/>
  <c r="AA187" i="20"/>
  <c r="AA188" i="20"/>
  <c r="AA189" i="20"/>
  <c r="AA190" i="20"/>
  <c r="AA191" i="20"/>
  <c r="AA192" i="20"/>
  <c r="AA193" i="20"/>
  <c r="AA194" i="20"/>
  <c r="AA195" i="20"/>
  <c r="AA196" i="20"/>
  <c r="AA197" i="20"/>
  <c r="AA198" i="20"/>
  <c r="AA199" i="20"/>
  <c r="AA200" i="20"/>
  <c r="AA201" i="20"/>
  <c r="AA202" i="20"/>
  <c r="AA203" i="20"/>
  <c r="AA204" i="20"/>
  <c r="AA205" i="20"/>
  <c r="AA206" i="20"/>
  <c r="AA207" i="20"/>
  <c r="AA208" i="20"/>
  <c r="AA209" i="20"/>
  <c r="AA210" i="20"/>
  <c r="AA211" i="20"/>
  <c r="AA212" i="20"/>
  <c r="AA213" i="20"/>
  <c r="AA214" i="20"/>
  <c r="AA215" i="20"/>
  <c r="AA216" i="20"/>
  <c r="AA217" i="20"/>
  <c r="AA218" i="20"/>
  <c r="AA219" i="20"/>
  <c r="AA220" i="20"/>
  <c r="AA221" i="20"/>
  <c r="AA222" i="20"/>
  <c r="X5" i="20"/>
  <c r="X6" i="20"/>
  <c r="X7" i="20"/>
  <c r="X8" i="20"/>
  <c r="X9" i="20"/>
  <c r="X10" i="20"/>
  <c r="X11" i="20"/>
  <c r="X12" i="20"/>
  <c r="X13" i="20"/>
  <c r="X14" i="20"/>
  <c r="X15" i="20"/>
  <c r="X16" i="20"/>
  <c r="X17" i="20"/>
  <c r="X18" i="20"/>
  <c r="X19" i="20"/>
  <c r="X20" i="20"/>
  <c r="X21" i="20"/>
  <c r="X22" i="20"/>
  <c r="X23" i="20"/>
  <c r="X24" i="20"/>
  <c r="X25" i="20"/>
  <c r="X26" i="20"/>
  <c r="X27" i="20"/>
  <c r="X28" i="20"/>
  <c r="X29" i="20"/>
  <c r="X30" i="20"/>
  <c r="X31" i="20"/>
  <c r="X32" i="20"/>
  <c r="X33" i="20"/>
  <c r="X34" i="20"/>
  <c r="X35" i="20"/>
  <c r="X36" i="20"/>
  <c r="X37" i="20"/>
  <c r="X38" i="20"/>
  <c r="X39" i="20"/>
  <c r="X40" i="20"/>
  <c r="X41" i="20"/>
  <c r="X42" i="20"/>
  <c r="X43" i="20"/>
  <c r="X44" i="20"/>
  <c r="X45" i="20"/>
  <c r="X46" i="20"/>
  <c r="X47" i="20"/>
  <c r="X48" i="20"/>
  <c r="X49" i="20"/>
  <c r="X50" i="20"/>
  <c r="X51" i="20"/>
  <c r="X52" i="20"/>
  <c r="X53" i="20"/>
  <c r="X54" i="20"/>
  <c r="X55" i="20"/>
  <c r="X56" i="20"/>
  <c r="X57" i="20"/>
  <c r="X58" i="20"/>
  <c r="X59" i="20"/>
  <c r="X60" i="20"/>
  <c r="X61" i="20"/>
  <c r="X62" i="20"/>
  <c r="X63" i="20"/>
  <c r="X64" i="20"/>
  <c r="X65" i="20"/>
  <c r="X66" i="20"/>
  <c r="X67" i="20"/>
  <c r="X68" i="20"/>
  <c r="X69" i="20"/>
  <c r="X70" i="20"/>
  <c r="X71" i="20"/>
  <c r="X72" i="20"/>
  <c r="X73" i="20"/>
  <c r="X74" i="20"/>
  <c r="X75" i="20"/>
  <c r="X76" i="20"/>
  <c r="X77" i="20"/>
  <c r="X78" i="20"/>
  <c r="X79" i="20"/>
  <c r="X80" i="20"/>
  <c r="X81" i="20"/>
  <c r="X82" i="20"/>
  <c r="X83" i="20"/>
  <c r="X84" i="20"/>
  <c r="X85" i="20"/>
  <c r="X86" i="20"/>
  <c r="X87" i="20"/>
  <c r="X88" i="20"/>
  <c r="X89" i="20"/>
  <c r="X90" i="20"/>
  <c r="X91" i="20"/>
  <c r="X92" i="20"/>
  <c r="X93" i="20"/>
  <c r="X94" i="20"/>
  <c r="X95" i="20"/>
  <c r="X96" i="20"/>
  <c r="X97" i="20"/>
  <c r="X98" i="20"/>
  <c r="X99" i="20"/>
  <c r="X100" i="20"/>
  <c r="X101" i="20"/>
  <c r="X102" i="20"/>
  <c r="X103" i="20"/>
  <c r="X104" i="20"/>
  <c r="X105" i="20"/>
  <c r="X106" i="20"/>
  <c r="X107" i="20"/>
  <c r="X108" i="20"/>
  <c r="X109" i="20"/>
  <c r="X110" i="20"/>
  <c r="X111" i="20"/>
  <c r="X112" i="20"/>
  <c r="X113" i="20"/>
  <c r="X114" i="20"/>
  <c r="X115" i="20"/>
  <c r="X116" i="20"/>
  <c r="X117" i="20"/>
  <c r="X118" i="20"/>
  <c r="X119" i="20"/>
  <c r="X120" i="20"/>
  <c r="X121" i="20"/>
  <c r="X122" i="20"/>
  <c r="X123" i="20"/>
  <c r="X124" i="20"/>
  <c r="X125" i="20"/>
  <c r="X126" i="20"/>
  <c r="X127" i="20"/>
  <c r="X128" i="20"/>
  <c r="X129" i="20"/>
  <c r="X130" i="20"/>
  <c r="X131" i="20"/>
  <c r="X132" i="20"/>
  <c r="X133" i="20"/>
  <c r="X134" i="20"/>
  <c r="X135" i="20"/>
  <c r="X136" i="20"/>
  <c r="X137" i="20"/>
  <c r="X138" i="20"/>
  <c r="X139" i="20"/>
  <c r="X140" i="20"/>
  <c r="X141" i="20"/>
  <c r="X142" i="20"/>
  <c r="X143" i="20"/>
  <c r="X144" i="20"/>
  <c r="X145" i="20"/>
  <c r="X146" i="20"/>
  <c r="X147" i="20"/>
  <c r="X148" i="20"/>
  <c r="X149" i="20"/>
  <c r="X150" i="20"/>
  <c r="X151" i="20"/>
  <c r="X152" i="20"/>
  <c r="X153" i="20"/>
  <c r="X154" i="20"/>
  <c r="X155" i="20"/>
  <c r="X156" i="20"/>
  <c r="X157" i="20"/>
  <c r="X158" i="20"/>
  <c r="X159" i="20"/>
  <c r="X160" i="20"/>
  <c r="X161" i="20"/>
  <c r="X162" i="20"/>
  <c r="X163" i="20"/>
  <c r="X164" i="20"/>
  <c r="X165" i="20"/>
  <c r="X166" i="20"/>
  <c r="X167" i="20"/>
  <c r="X168" i="20"/>
  <c r="X169" i="20"/>
  <c r="X170" i="20"/>
  <c r="X171" i="20"/>
  <c r="X172" i="20"/>
  <c r="X173" i="20"/>
  <c r="X174" i="20"/>
  <c r="X175" i="20"/>
  <c r="X176" i="20"/>
  <c r="X177" i="20"/>
  <c r="X178" i="20"/>
  <c r="X179" i="20"/>
  <c r="X180" i="20"/>
  <c r="X181" i="20"/>
  <c r="X182" i="20"/>
  <c r="X183" i="20"/>
  <c r="X184" i="20"/>
  <c r="X185" i="20"/>
  <c r="X186" i="20"/>
  <c r="X187" i="20"/>
  <c r="X188" i="20"/>
  <c r="X189" i="20"/>
  <c r="X190" i="20"/>
  <c r="X191" i="20"/>
  <c r="X192" i="20"/>
  <c r="X193" i="20"/>
  <c r="X194" i="20"/>
  <c r="X195" i="20"/>
  <c r="X196" i="20"/>
  <c r="X197" i="20"/>
  <c r="X198" i="20"/>
  <c r="X199" i="20"/>
  <c r="X200" i="20"/>
  <c r="X201" i="20"/>
  <c r="X202" i="20"/>
  <c r="X203" i="20"/>
  <c r="X204" i="20"/>
  <c r="X205" i="20"/>
  <c r="X206" i="20"/>
  <c r="X207" i="20"/>
  <c r="X208" i="20"/>
  <c r="X209" i="20"/>
  <c r="X210" i="20"/>
  <c r="X211" i="20"/>
  <c r="X212" i="20"/>
  <c r="X213" i="20"/>
  <c r="X214" i="20"/>
  <c r="X215" i="20"/>
  <c r="X216" i="20"/>
  <c r="X217" i="20"/>
  <c r="X218" i="20"/>
  <c r="X219" i="20"/>
  <c r="X220" i="20"/>
  <c r="X221" i="20"/>
  <c r="X222" i="20"/>
  <c r="U5" i="20"/>
  <c r="U6" i="20"/>
  <c r="U7" i="20"/>
  <c r="U8" i="20"/>
  <c r="U9" i="20"/>
  <c r="U10" i="20"/>
  <c r="U11" i="20"/>
  <c r="U12" i="20"/>
  <c r="U13" i="20"/>
  <c r="U14" i="20"/>
  <c r="U15" i="20"/>
  <c r="U16" i="20"/>
  <c r="U17" i="20"/>
  <c r="U18" i="20"/>
  <c r="U19" i="20"/>
  <c r="U20" i="20"/>
  <c r="U21" i="20"/>
  <c r="U22" i="20"/>
  <c r="U23" i="20"/>
  <c r="U24" i="20"/>
  <c r="U25" i="20"/>
  <c r="U26" i="20"/>
  <c r="U27" i="20"/>
  <c r="U28" i="20"/>
  <c r="U29" i="20"/>
  <c r="U30" i="20"/>
  <c r="U31" i="20"/>
  <c r="U32" i="20"/>
  <c r="U33" i="20"/>
  <c r="U34" i="20"/>
  <c r="U35" i="20"/>
  <c r="U36" i="20"/>
  <c r="U37" i="20"/>
  <c r="U38" i="20"/>
  <c r="U39" i="20"/>
  <c r="U40" i="20"/>
  <c r="U41" i="20"/>
  <c r="U42" i="20"/>
  <c r="U43" i="20"/>
  <c r="U44" i="20"/>
  <c r="U45" i="20"/>
  <c r="U46" i="20"/>
  <c r="U47" i="20"/>
  <c r="U48" i="20"/>
  <c r="U49" i="20"/>
  <c r="U50" i="20"/>
  <c r="U51" i="20"/>
  <c r="U52" i="20"/>
  <c r="U53" i="20"/>
  <c r="U54" i="20"/>
  <c r="U55" i="20"/>
  <c r="U56" i="20"/>
  <c r="U57" i="20"/>
  <c r="U58" i="20"/>
  <c r="U59" i="20"/>
  <c r="U60" i="20"/>
  <c r="U61" i="20"/>
  <c r="U62" i="20"/>
  <c r="U63" i="20"/>
  <c r="U64" i="20"/>
  <c r="U65" i="20"/>
  <c r="U66" i="20"/>
  <c r="U67" i="20"/>
  <c r="U68" i="20"/>
  <c r="U69" i="20"/>
  <c r="U70" i="20"/>
  <c r="U71" i="20"/>
  <c r="U72" i="20"/>
  <c r="U73" i="20"/>
  <c r="U74" i="20"/>
  <c r="U75" i="20"/>
  <c r="U76" i="20"/>
  <c r="U77" i="20"/>
  <c r="U78" i="20"/>
  <c r="U79" i="20"/>
  <c r="U80" i="20"/>
  <c r="U81" i="20"/>
  <c r="U82" i="20"/>
  <c r="U83" i="20"/>
  <c r="U84" i="20"/>
  <c r="U85" i="20"/>
  <c r="U86" i="20"/>
  <c r="U87" i="20"/>
  <c r="U88" i="20"/>
  <c r="U89" i="20"/>
  <c r="U90" i="20"/>
  <c r="U91" i="20"/>
  <c r="U92" i="20"/>
  <c r="U93" i="20"/>
  <c r="U94" i="20"/>
  <c r="U95" i="20"/>
  <c r="U96" i="20"/>
  <c r="U97" i="20"/>
  <c r="U98" i="20"/>
  <c r="U99" i="20"/>
  <c r="U100" i="20"/>
  <c r="U101" i="20"/>
  <c r="U102" i="20"/>
  <c r="U103" i="20"/>
  <c r="U104" i="20"/>
  <c r="U105" i="20"/>
  <c r="U106" i="20"/>
  <c r="U107" i="20"/>
  <c r="U108" i="20"/>
  <c r="U109" i="20"/>
  <c r="U110" i="20"/>
  <c r="U111" i="20"/>
  <c r="U112" i="20"/>
  <c r="U113" i="20"/>
  <c r="U114" i="20"/>
  <c r="U115" i="20"/>
  <c r="U116" i="20"/>
  <c r="U117" i="20"/>
  <c r="U118" i="20"/>
  <c r="U119" i="20"/>
  <c r="U120" i="20"/>
  <c r="U121" i="20"/>
  <c r="U122" i="20"/>
  <c r="U123" i="20"/>
  <c r="U124" i="20"/>
  <c r="U125" i="20"/>
  <c r="U126" i="20"/>
  <c r="U127" i="20"/>
  <c r="U128" i="20"/>
  <c r="U129" i="20"/>
  <c r="U130" i="20"/>
  <c r="U131" i="20"/>
  <c r="U132" i="20"/>
  <c r="U133" i="20"/>
  <c r="U134" i="20"/>
  <c r="U135" i="20"/>
  <c r="U136" i="20"/>
  <c r="U137" i="20"/>
  <c r="U138" i="20"/>
  <c r="U139" i="20"/>
  <c r="U140" i="20"/>
  <c r="U141" i="20"/>
  <c r="U142" i="20"/>
  <c r="U143" i="20"/>
  <c r="U144" i="20"/>
  <c r="U145" i="20"/>
  <c r="U146" i="20"/>
  <c r="U147" i="20"/>
  <c r="U148" i="20"/>
  <c r="U149" i="20"/>
  <c r="U150" i="20"/>
  <c r="U151" i="20"/>
  <c r="U152" i="20"/>
  <c r="U153" i="20"/>
  <c r="U154" i="20"/>
  <c r="U155" i="20"/>
  <c r="U156" i="20"/>
  <c r="U157" i="20"/>
  <c r="U158" i="20"/>
  <c r="U159" i="20"/>
  <c r="U160" i="20"/>
  <c r="U161" i="20"/>
  <c r="U162" i="20"/>
  <c r="U163" i="20"/>
  <c r="U164" i="20"/>
  <c r="U165" i="20"/>
  <c r="U166" i="20"/>
  <c r="U167" i="20"/>
  <c r="U168" i="20"/>
  <c r="U169" i="20"/>
  <c r="U170" i="20"/>
  <c r="U171" i="20"/>
  <c r="U172" i="20"/>
  <c r="U173" i="20"/>
  <c r="U174" i="20"/>
  <c r="U175" i="20"/>
  <c r="U176" i="20"/>
  <c r="U177" i="20"/>
  <c r="U178" i="20"/>
  <c r="U179" i="20"/>
  <c r="U180" i="20"/>
  <c r="U181" i="20"/>
  <c r="U182" i="20"/>
  <c r="U183" i="20"/>
  <c r="U184" i="20"/>
  <c r="U185" i="20"/>
  <c r="U186" i="20"/>
  <c r="U187" i="20"/>
  <c r="U188" i="20"/>
  <c r="U189" i="20"/>
  <c r="U190" i="20"/>
  <c r="U191" i="20"/>
  <c r="U192" i="20"/>
  <c r="U193" i="20"/>
  <c r="U194" i="20"/>
  <c r="U195" i="20"/>
  <c r="U196" i="20"/>
  <c r="U197" i="20"/>
  <c r="U198" i="20"/>
  <c r="U199" i="20"/>
  <c r="U200" i="20"/>
  <c r="U201" i="20"/>
  <c r="U202" i="20"/>
  <c r="U203" i="20"/>
  <c r="U204" i="20"/>
  <c r="U205" i="20"/>
  <c r="U206" i="20"/>
  <c r="U207" i="20"/>
  <c r="U208" i="20"/>
  <c r="U209" i="20"/>
  <c r="U210" i="20"/>
  <c r="U211" i="20"/>
  <c r="U212" i="20"/>
  <c r="U213" i="20"/>
  <c r="U214" i="20"/>
  <c r="U215" i="20"/>
  <c r="U216" i="20"/>
  <c r="U217" i="20"/>
  <c r="U218" i="20"/>
  <c r="U219" i="20"/>
  <c r="U220" i="20"/>
  <c r="U221" i="20"/>
  <c r="U222" i="20"/>
  <c r="R5" i="20"/>
  <c r="AG5" i="20" s="1"/>
  <c r="R6" i="20"/>
  <c r="R7" i="20"/>
  <c r="R8" i="20"/>
  <c r="R9" i="20"/>
  <c r="R10" i="20"/>
  <c r="R11" i="20"/>
  <c r="AG11" i="20" s="1"/>
  <c r="R12" i="20"/>
  <c r="AG12" i="20" s="1"/>
  <c r="R13" i="20"/>
  <c r="AG13" i="20" s="1"/>
  <c r="R14" i="20"/>
  <c r="R15" i="20"/>
  <c r="R16" i="20"/>
  <c r="R17" i="20"/>
  <c r="R18" i="20"/>
  <c r="R19" i="20"/>
  <c r="AG19" i="20" s="1"/>
  <c r="R20" i="20"/>
  <c r="AG20" i="20" s="1"/>
  <c r="R21" i="20"/>
  <c r="AG21" i="20" s="1"/>
  <c r="R22" i="20"/>
  <c r="R23" i="20"/>
  <c r="R24" i="20"/>
  <c r="R25" i="20"/>
  <c r="R26" i="20"/>
  <c r="R27" i="20"/>
  <c r="AG27" i="20" s="1"/>
  <c r="R28" i="20"/>
  <c r="R29" i="20"/>
  <c r="AG29" i="20" s="1"/>
  <c r="R30" i="20"/>
  <c r="R31" i="20"/>
  <c r="R32" i="20"/>
  <c r="R33" i="20"/>
  <c r="R34" i="20"/>
  <c r="R35" i="20"/>
  <c r="AG35" i="20" s="1"/>
  <c r="R36" i="20"/>
  <c r="R37" i="20"/>
  <c r="AG37" i="20" s="1"/>
  <c r="R38" i="20"/>
  <c r="R39" i="20"/>
  <c r="R40" i="20"/>
  <c r="R41" i="20"/>
  <c r="R42" i="20"/>
  <c r="R43" i="20"/>
  <c r="AG43" i="20" s="1"/>
  <c r="R44" i="20"/>
  <c r="AG44" i="20" s="1"/>
  <c r="R45" i="20"/>
  <c r="AG45" i="20" s="1"/>
  <c r="R46" i="20"/>
  <c r="R47" i="20"/>
  <c r="R48" i="20"/>
  <c r="R49" i="20"/>
  <c r="R50" i="20"/>
  <c r="R51" i="20"/>
  <c r="AG51" i="20" s="1"/>
  <c r="R52" i="20"/>
  <c r="AG52" i="20" s="1"/>
  <c r="R53" i="20"/>
  <c r="AG53" i="20" s="1"/>
  <c r="R54" i="20"/>
  <c r="R55" i="20"/>
  <c r="R56" i="20"/>
  <c r="R57" i="20"/>
  <c r="R58" i="20"/>
  <c r="R59" i="20"/>
  <c r="AG59" i="20" s="1"/>
  <c r="R60" i="20"/>
  <c r="R61" i="20"/>
  <c r="AG61" i="20" s="1"/>
  <c r="R62" i="20"/>
  <c r="R63" i="20"/>
  <c r="R64" i="20"/>
  <c r="R65" i="20"/>
  <c r="R66" i="20"/>
  <c r="R67" i="20"/>
  <c r="AG67" i="20" s="1"/>
  <c r="R68" i="20"/>
  <c r="R69" i="20"/>
  <c r="AG69" i="20" s="1"/>
  <c r="R70" i="20"/>
  <c r="R71" i="20"/>
  <c r="R72" i="20"/>
  <c r="R73" i="20"/>
  <c r="R74" i="20"/>
  <c r="R75" i="20"/>
  <c r="AG75" i="20" s="1"/>
  <c r="R76" i="20"/>
  <c r="AG76" i="20" s="1"/>
  <c r="R77" i="20"/>
  <c r="AG77" i="20" s="1"/>
  <c r="R78" i="20"/>
  <c r="R79" i="20"/>
  <c r="R80" i="20"/>
  <c r="R81" i="20"/>
  <c r="R82" i="20"/>
  <c r="R83" i="20"/>
  <c r="AG83" i="20" s="1"/>
  <c r="R84" i="20"/>
  <c r="AG84" i="20" s="1"/>
  <c r="R85" i="20"/>
  <c r="AG85" i="20" s="1"/>
  <c r="R86" i="20"/>
  <c r="R87" i="20"/>
  <c r="R88" i="20"/>
  <c r="R89" i="20"/>
  <c r="R90" i="20"/>
  <c r="R91" i="20"/>
  <c r="AG91" i="20" s="1"/>
  <c r="R92" i="20"/>
  <c r="R93" i="20"/>
  <c r="AG93" i="20" s="1"/>
  <c r="R94" i="20"/>
  <c r="R95" i="20"/>
  <c r="R96" i="20"/>
  <c r="R97" i="20"/>
  <c r="R98" i="20"/>
  <c r="R99" i="20"/>
  <c r="AG99" i="20" s="1"/>
  <c r="R100" i="20"/>
  <c r="R101" i="20"/>
  <c r="AG101" i="20" s="1"/>
  <c r="R102" i="20"/>
  <c r="R103" i="20"/>
  <c r="R104" i="20"/>
  <c r="R105" i="20"/>
  <c r="R106" i="20"/>
  <c r="AG106" i="20" s="1"/>
  <c r="R107" i="20"/>
  <c r="AG107" i="20" s="1"/>
  <c r="R108" i="20"/>
  <c r="R109" i="20"/>
  <c r="AG109" i="20" s="1"/>
  <c r="R110" i="20"/>
  <c r="R111" i="20"/>
  <c r="R112" i="20"/>
  <c r="R113" i="20"/>
  <c r="AG113" i="20" s="1"/>
  <c r="R114" i="20"/>
  <c r="AG114" i="20" s="1"/>
  <c r="R115" i="20"/>
  <c r="AG115" i="20" s="1"/>
  <c r="R116" i="20"/>
  <c r="R117" i="20"/>
  <c r="AG117" i="20" s="1"/>
  <c r="R118" i="20"/>
  <c r="R119" i="20"/>
  <c r="R120" i="20"/>
  <c r="R121" i="20"/>
  <c r="R122" i="20"/>
  <c r="AG122" i="20" s="1"/>
  <c r="R123" i="20"/>
  <c r="AG123" i="20" s="1"/>
  <c r="R124" i="20"/>
  <c r="R125" i="20"/>
  <c r="AG125" i="20" s="1"/>
  <c r="R126" i="20"/>
  <c r="R127" i="20"/>
  <c r="R128" i="20"/>
  <c r="AG128" i="20" s="1"/>
  <c r="R129" i="20"/>
  <c r="AG129" i="20" s="1"/>
  <c r="R130" i="20"/>
  <c r="AG130" i="20" s="1"/>
  <c r="R131" i="20"/>
  <c r="AG131" i="20" s="1"/>
  <c r="R132" i="20"/>
  <c r="R133" i="20"/>
  <c r="AG133" i="20" s="1"/>
  <c r="R134" i="20"/>
  <c r="R135" i="20"/>
  <c r="R136" i="20"/>
  <c r="R137" i="20"/>
  <c r="R138" i="20"/>
  <c r="R139" i="20"/>
  <c r="R140" i="20"/>
  <c r="R141" i="20"/>
  <c r="R142" i="20"/>
  <c r="R143" i="20"/>
  <c r="R144" i="20"/>
  <c r="R145" i="20"/>
  <c r="R146" i="20"/>
  <c r="R147" i="20"/>
  <c r="R148" i="20"/>
  <c r="R149" i="20"/>
  <c r="R150" i="20"/>
  <c r="R151" i="20"/>
  <c r="R152" i="20"/>
  <c r="R153" i="20"/>
  <c r="R154" i="20"/>
  <c r="R155" i="20"/>
  <c r="R156" i="20"/>
  <c r="R157" i="20"/>
  <c r="R158" i="20"/>
  <c r="R159" i="20"/>
  <c r="R160" i="20"/>
  <c r="R161" i="20"/>
  <c r="R162" i="20"/>
  <c r="R163" i="20"/>
  <c r="R164" i="20"/>
  <c r="R165" i="20"/>
  <c r="R166" i="20"/>
  <c r="R167" i="20"/>
  <c r="R168" i="20"/>
  <c r="R169" i="20"/>
  <c r="R170" i="20"/>
  <c r="AG170" i="20" s="1"/>
  <c r="R171" i="20"/>
  <c r="AG171" i="20" s="1"/>
  <c r="R172" i="20"/>
  <c r="R173" i="20"/>
  <c r="AG173" i="20" s="1"/>
  <c r="R174" i="20"/>
  <c r="R175" i="20"/>
  <c r="R176" i="20"/>
  <c r="R177" i="20"/>
  <c r="AG177" i="20" s="1"/>
  <c r="R178" i="20"/>
  <c r="AG178" i="20" s="1"/>
  <c r="R179" i="20"/>
  <c r="AG179" i="20" s="1"/>
  <c r="R180" i="20"/>
  <c r="R181" i="20"/>
  <c r="R182" i="20"/>
  <c r="R183" i="20"/>
  <c r="R184" i="20"/>
  <c r="R185" i="20"/>
  <c r="R186" i="20"/>
  <c r="AG186" i="20" s="1"/>
  <c r="R187" i="20"/>
  <c r="AG187" i="20" s="1"/>
  <c r="R188" i="20"/>
  <c r="R189" i="20"/>
  <c r="AG189" i="20" s="1"/>
  <c r="R190" i="20"/>
  <c r="R191" i="20"/>
  <c r="R192" i="20"/>
  <c r="AG192" i="20" s="1"/>
  <c r="R193" i="20"/>
  <c r="AG193" i="20" s="1"/>
  <c r="R194" i="20"/>
  <c r="AG194" i="20" s="1"/>
  <c r="R195" i="20"/>
  <c r="AG195" i="20" s="1"/>
  <c r="R196" i="20"/>
  <c r="R197" i="20"/>
  <c r="AG197" i="20" s="1"/>
  <c r="R198" i="20"/>
  <c r="R199" i="20"/>
  <c r="R200" i="20"/>
  <c r="R201" i="20"/>
  <c r="R202" i="20"/>
  <c r="AG202" i="20" s="1"/>
  <c r="R203" i="20"/>
  <c r="AG203" i="20" s="1"/>
  <c r="R204" i="20"/>
  <c r="R205" i="20"/>
  <c r="AG205" i="20" s="1"/>
  <c r="R206" i="20"/>
  <c r="R207" i="20"/>
  <c r="R208" i="20"/>
  <c r="R209" i="20"/>
  <c r="AG209" i="20" s="1"/>
  <c r="R210" i="20"/>
  <c r="AG210" i="20" s="1"/>
  <c r="R211" i="20"/>
  <c r="AG211" i="20" s="1"/>
  <c r="R212" i="20"/>
  <c r="R213" i="20"/>
  <c r="AG213" i="20" s="1"/>
  <c r="R214" i="20"/>
  <c r="R215" i="20"/>
  <c r="R216" i="20"/>
  <c r="AG216" i="20" s="1"/>
  <c r="R217" i="20"/>
  <c r="AG217" i="20" s="1"/>
  <c r="R218" i="20"/>
  <c r="AG218" i="20" s="1"/>
  <c r="R219" i="20"/>
  <c r="AG219" i="20" s="1"/>
  <c r="R220" i="20"/>
  <c r="AG220" i="20" s="1"/>
  <c r="R221" i="20"/>
  <c r="AG221" i="20" s="1"/>
  <c r="R222" i="20"/>
  <c r="AG222" i="20" s="1"/>
  <c r="AG94" i="20" l="1"/>
  <c r="AG90" i="20"/>
  <c r="AG82" i="20"/>
  <c r="AG74" i="20"/>
  <c r="AG66" i="20"/>
  <c r="AG58" i="20"/>
  <c r="AG46" i="20"/>
  <c r="AG38" i="20"/>
  <c r="AG30" i="20"/>
  <c r="AG22" i="20"/>
  <c r="AG14" i="20"/>
  <c r="AG6" i="20"/>
  <c r="AG208" i="20"/>
  <c r="AG200" i="20"/>
  <c r="AG184" i="20"/>
  <c r="AG120" i="20"/>
  <c r="AG112" i="20"/>
  <c r="AG104" i="20"/>
  <c r="AG98" i="20"/>
  <c r="AG86" i="20"/>
  <c r="AG78" i="20"/>
  <c r="AG70" i="20"/>
  <c r="AG62" i="20"/>
  <c r="AG54" i="20"/>
  <c r="AG50" i="20"/>
  <c r="AG42" i="20"/>
  <c r="AG34" i="20"/>
  <c r="AG26" i="20"/>
  <c r="AG18" i="20"/>
  <c r="AG10" i="20"/>
  <c r="AG96" i="20"/>
  <c r="AG88" i="20"/>
  <c r="AG80" i="20"/>
  <c r="AG72" i="20"/>
  <c r="AG64" i="20"/>
  <c r="AG56" i="20"/>
  <c r="AG48" i="20"/>
  <c r="AG40" i="20"/>
  <c r="AG32" i="20"/>
  <c r="AG24" i="20"/>
  <c r="AG16" i="20"/>
  <c r="AG214" i="20"/>
  <c r="AG206" i="20"/>
  <c r="AG198" i="20"/>
  <c r="AG190" i="20"/>
  <c r="AG174" i="20"/>
  <c r="AG134" i="20"/>
  <c r="AG126" i="20"/>
  <c r="AG118" i="20"/>
  <c r="AG110" i="20"/>
  <c r="AG102" i="20"/>
  <c r="AG92" i="20"/>
  <c r="AG60" i="20"/>
  <c r="AG28" i="20"/>
  <c r="AG212" i="20"/>
  <c r="AG204" i="20"/>
  <c r="AG196" i="20"/>
  <c r="AG188" i="20"/>
  <c r="AG180" i="20"/>
  <c r="AG172" i="20"/>
  <c r="AG132" i="20"/>
  <c r="AG124" i="20"/>
  <c r="AG116" i="20"/>
  <c r="AG108" i="20"/>
  <c r="AG100" i="20"/>
  <c r="AG68" i="20"/>
  <c r="AG36" i="20"/>
  <c r="AG215" i="20"/>
  <c r="AG207" i="20"/>
  <c r="AG199" i="20"/>
  <c r="AG191" i="20"/>
  <c r="AG183" i="20"/>
  <c r="AG127" i="20"/>
  <c r="AG119" i="20"/>
  <c r="AG111" i="20"/>
  <c r="AG103" i="20"/>
  <c r="AG201" i="20"/>
  <c r="AG185" i="20"/>
  <c r="AG169" i="20"/>
  <c r="AG121" i="20"/>
  <c r="AG105" i="20"/>
  <c r="U10" i="18" l="1"/>
  <c r="V5" i="18"/>
  <c r="V6" i="18"/>
  <c r="V7" i="18"/>
  <c r="V8" i="18"/>
  <c r="V9" i="18"/>
  <c r="V10" i="18"/>
  <c r="V11" i="18"/>
  <c r="V12" i="18"/>
  <c r="V13" i="18"/>
  <c r="V14" i="18"/>
  <c r="V15" i="18"/>
  <c r="V16" i="18"/>
  <c r="V17" i="18"/>
  <c r="V18" i="18"/>
  <c r="V19" i="18"/>
  <c r="V20" i="18"/>
  <c r="V21" i="18"/>
  <c r="V22" i="18"/>
  <c r="V23" i="18"/>
  <c r="V24" i="18"/>
  <c r="V25" i="18"/>
  <c r="V26" i="18"/>
  <c r="V27" i="18"/>
  <c r="V28" i="18"/>
  <c r="V29" i="18"/>
  <c r="V30" i="18"/>
  <c r="V31" i="18"/>
  <c r="V32" i="18"/>
  <c r="V33" i="18"/>
  <c r="V34" i="18"/>
  <c r="V35" i="18"/>
  <c r="V36" i="18"/>
  <c r="V37" i="18"/>
  <c r="V38" i="18"/>
  <c r="V39" i="18"/>
  <c r="V40" i="18"/>
  <c r="V41" i="18"/>
  <c r="V42" i="18"/>
  <c r="V43" i="18"/>
  <c r="V44" i="18"/>
  <c r="V45" i="18"/>
  <c r="V46" i="18"/>
  <c r="V47" i="18"/>
  <c r="V48" i="18"/>
  <c r="V49" i="18"/>
  <c r="V50" i="18"/>
  <c r="V51" i="18"/>
  <c r="V52" i="18"/>
  <c r="V53" i="18"/>
  <c r="V54" i="18"/>
  <c r="V55" i="18"/>
  <c r="V56" i="18"/>
  <c r="V57" i="18"/>
  <c r="V58" i="18"/>
  <c r="V59" i="18"/>
  <c r="V60" i="18"/>
  <c r="V61" i="18"/>
  <c r="V62" i="18"/>
  <c r="V63" i="18"/>
  <c r="V64" i="18"/>
  <c r="V65" i="18"/>
  <c r="V66" i="18"/>
  <c r="V67" i="18"/>
  <c r="V68" i="18"/>
  <c r="V69" i="18"/>
  <c r="V70" i="18"/>
  <c r="V71" i="18"/>
  <c r="V72" i="18"/>
  <c r="V73" i="18"/>
  <c r="V74" i="18"/>
  <c r="V75" i="18"/>
  <c r="V76" i="18"/>
  <c r="V77" i="18"/>
  <c r="V78" i="18"/>
  <c r="V79" i="18"/>
  <c r="V80" i="18"/>
  <c r="V81" i="18"/>
  <c r="V82" i="18"/>
  <c r="V83" i="18"/>
  <c r="V84" i="18"/>
  <c r="V85" i="18"/>
  <c r="V86" i="18"/>
  <c r="V87" i="18"/>
  <c r="V88" i="18"/>
  <c r="V89" i="18"/>
  <c r="V90" i="18"/>
  <c r="V91" i="18"/>
  <c r="V92" i="18"/>
  <c r="V93" i="18"/>
  <c r="V94" i="18"/>
  <c r="V95" i="18"/>
  <c r="V96" i="18"/>
  <c r="V97" i="18"/>
  <c r="V98" i="18"/>
  <c r="V99" i="18"/>
  <c r="V100" i="18"/>
  <c r="V101" i="18"/>
  <c r="V102" i="18"/>
  <c r="V103" i="18"/>
  <c r="V104" i="18"/>
  <c r="V105" i="18"/>
  <c r="V106" i="18"/>
  <c r="V107" i="18"/>
  <c r="V108" i="18"/>
  <c r="V109" i="18"/>
  <c r="V110" i="18"/>
  <c r="V111" i="18"/>
  <c r="V112" i="18"/>
  <c r="V113" i="18"/>
  <c r="V114" i="18"/>
  <c r="V115" i="18"/>
  <c r="V116" i="18"/>
  <c r="V117" i="18"/>
  <c r="V118" i="18"/>
  <c r="V119" i="18"/>
  <c r="V120" i="18"/>
  <c r="V121" i="18"/>
  <c r="V122" i="18"/>
  <c r="V123" i="18"/>
  <c r="V124" i="18"/>
  <c r="V125" i="18"/>
  <c r="V126" i="18"/>
  <c r="V127" i="18"/>
  <c r="V128" i="18"/>
  <c r="V129" i="18"/>
  <c r="V130" i="18"/>
  <c r="V131" i="18"/>
  <c r="V132" i="18"/>
  <c r="V133" i="18"/>
  <c r="V134" i="18"/>
  <c r="V135" i="18"/>
  <c r="V136" i="18"/>
  <c r="V137" i="18"/>
  <c r="V138" i="18"/>
  <c r="V139" i="18"/>
  <c r="V140" i="18"/>
  <c r="V141" i="18"/>
  <c r="V142" i="18"/>
  <c r="V143" i="18"/>
  <c r="V144" i="18"/>
  <c r="V145" i="18"/>
  <c r="V146" i="18"/>
  <c r="V147" i="18"/>
  <c r="V148" i="18"/>
  <c r="V149" i="18"/>
  <c r="V150" i="18"/>
  <c r="V151" i="18"/>
  <c r="V152" i="18"/>
  <c r="V153" i="18"/>
  <c r="V154" i="18"/>
  <c r="V155" i="18"/>
  <c r="V156" i="18"/>
  <c r="V157" i="18"/>
  <c r="V158" i="18"/>
  <c r="V159" i="18"/>
  <c r="V160" i="18"/>
  <c r="V161" i="18"/>
  <c r="V162" i="18"/>
  <c r="V163" i="18"/>
  <c r="V164" i="18"/>
  <c r="V165" i="18"/>
  <c r="V166" i="18"/>
  <c r="V167" i="18"/>
  <c r="V168" i="18"/>
  <c r="V169" i="18"/>
  <c r="V170" i="18"/>
  <c r="V171" i="18"/>
  <c r="V172" i="18"/>
  <c r="V173" i="18"/>
  <c r="V174" i="18"/>
  <c r="V175" i="18"/>
  <c r="V176" i="18"/>
  <c r="V177" i="18"/>
  <c r="V178" i="18"/>
  <c r="V179" i="18"/>
  <c r="V180" i="18"/>
  <c r="V181" i="18"/>
  <c r="V182" i="18"/>
  <c r="V183" i="18"/>
  <c r="V184" i="18"/>
  <c r="V185" i="18"/>
  <c r="V186" i="18"/>
  <c r="V187" i="18"/>
  <c r="V188" i="18"/>
  <c r="V189" i="18"/>
  <c r="V190" i="18"/>
  <c r="V191" i="18"/>
  <c r="V192" i="18"/>
  <c r="V193" i="18"/>
  <c r="V194" i="18"/>
  <c r="V195" i="18"/>
  <c r="V196" i="18"/>
  <c r="V197" i="18"/>
  <c r="V198" i="18"/>
  <c r="V199" i="18"/>
  <c r="V200" i="18"/>
  <c r="V201" i="18"/>
  <c r="V202" i="18"/>
  <c r="V203" i="18"/>
  <c r="V204" i="18"/>
  <c r="V205" i="18"/>
  <c r="V206" i="18"/>
  <c r="V207" i="18"/>
  <c r="V208" i="18"/>
  <c r="V209" i="18"/>
  <c r="V210" i="18"/>
  <c r="V211" i="18"/>
  <c r="V212" i="18"/>
  <c r="V213" i="18"/>
  <c r="V214" i="18"/>
  <c r="V215" i="18"/>
  <c r="V216" i="18"/>
  <c r="V217" i="18"/>
  <c r="V218" i="18"/>
  <c r="V219" i="18"/>
  <c r="V220" i="18"/>
  <c r="V221" i="18"/>
  <c r="V222" i="18"/>
  <c r="V4" i="18"/>
  <c r="T5" i="18"/>
  <c r="T6" i="18"/>
  <c r="T7" i="18"/>
  <c r="T8" i="18"/>
  <c r="T9" i="18"/>
  <c r="T10" i="18"/>
  <c r="T11" i="18"/>
  <c r="T12" i="18"/>
  <c r="T13" i="18"/>
  <c r="T14" i="18"/>
  <c r="T15" i="18"/>
  <c r="T16" i="18"/>
  <c r="T17" i="18"/>
  <c r="T18" i="18"/>
  <c r="T19" i="18"/>
  <c r="T20" i="18"/>
  <c r="T21" i="18"/>
  <c r="T22" i="18"/>
  <c r="T23" i="18"/>
  <c r="T24" i="18"/>
  <c r="T25" i="18"/>
  <c r="T26" i="18"/>
  <c r="T27" i="18"/>
  <c r="T28" i="18"/>
  <c r="T29" i="18"/>
  <c r="T30" i="18"/>
  <c r="T31" i="18"/>
  <c r="T32" i="18"/>
  <c r="T33" i="18"/>
  <c r="T34" i="18"/>
  <c r="T35" i="18"/>
  <c r="T36" i="18"/>
  <c r="T37" i="18"/>
  <c r="T38" i="18"/>
  <c r="T39" i="18"/>
  <c r="T40" i="18"/>
  <c r="T41" i="18"/>
  <c r="T42" i="18"/>
  <c r="T43" i="18"/>
  <c r="T44" i="18"/>
  <c r="T45" i="18"/>
  <c r="T46" i="18"/>
  <c r="T47" i="18"/>
  <c r="T48" i="18"/>
  <c r="T49" i="18"/>
  <c r="T50" i="18"/>
  <c r="T51" i="18"/>
  <c r="T52" i="18"/>
  <c r="T53" i="18"/>
  <c r="T54" i="18"/>
  <c r="T55" i="18"/>
  <c r="T56" i="18"/>
  <c r="T57" i="18"/>
  <c r="T58" i="18"/>
  <c r="T59" i="18"/>
  <c r="T60" i="18"/>
  <c r="T61" i="18"/>
  <c r="T62" i="18"/>
  <c r="T63" i="18"/>
  <c r="T64" i="18"/>
  <c r="T65" i="18"/>
  <c r="T66" i="18"/>
  <c r="T67" i="18"/>
  <c r="T68" i="18"/>
  <c r="T69" i="18"/>
  <c r="T70" i="18"/>
  <c r="T71" i="18"/>
  <c r="T72" i="18"/>
  <c r="T73" i="18"/>
  <c r="T74" i="18"/>
  <c r="T75" i="18"/>
  <c r="T76" i="18"/>
  <c r="T77" i="18"/>
  <c r="T78" i="18"/>
  <c r="T79" i="18"/>
  <c r="T80" i="18"/>
  <c r="T81" i="18"/>
  <c r="T82" i="18"/>
  <c r="T83" i="18"/>
  <c r="T84" i="18"/>
  <c r="T85" i="18"/>
  <c r="T86" i="18"/>
  <c r="T87" i="18"/>
  <c r="T88" i="18"/>
  <c r="T89" i="18"/>
  <c r="T90" i="18"/>
  <c r="T91" i="18"/>
  <c r="T92" i="18"/>
  <c r="T93" i="18"/>
  <c r="T94" i="18"/>
  <c r="T95" i="18"/>
  <c r="T96" i="18"/>
  <c r="T97" i="18"/>
  <c r="T98" i="18"/>
  <c r="T99" i="18"/>
  <c r="T100" i="18"/>
  <c r="T101" i="18"/>
  <c r="T102" i="18"/>
  <c r="T103" i="18"/>
  <c r="T104" i="18"/>
  <c r="T105" i="18"/>
  <c r="T106" i="18"/>
  <c r="T107" i="18"/>
  <c r="T108" i="18"/>
  <c r="T109" i="18"/>
  <c r="T110" i="18"/>
  <c r="T111" i="18"/>
  <c r="T112" i="18"/>
  <c r="T113" i="18"/>
  <c r="T114" i="18"/>
  <c r="T115" i="18"/>
  <c r="T116" i="18"/>
  <c r="T117" i="18"/>
  <c r="T118" i="18"/>
  <c r="T119" i="18"/>
  <c r="T120" i="18"/>
  <c r="T121" i="18"/>
  <c r="T122" i="18"/>
  <c r="T123" i="18"/>
  <c r="T124" i="18"/>
  <c r="T125" i="18"/>
  <c r="T126" i="18"/>
  <c r="T127" i="18"/>
  <c r="T128" i="18"/>
  <c r="T129" i="18"/>
  <c r="T130" i="18"/>
  <c r="T131" i="18"/>
  <c r="T132" i="18"/>
  <c r="T133" i="18"/>
  <c r="T134" i="18"/>
  <c r="T135" i="18"/>
  <c r="T136" i="18"/>
  <c r="T137" i="18"/>
  <c r="T138" i="18"/>
  <c r="T139" i="18"/>
  <c r="T140" i="18"/>
  <c r="T141" i="18"/>
  <c r="T142" i="18"/>
  <c r="T143" i="18"/>
  <c r="T144" i="18"/>
  <c r="T145" i="18"/>
  <c r="T146" i="18"/>
  <c r="T147" i="18"/>
  <c r="T148" i="18"/>
  <c r="T149" i="18"/>
  <c r="T150" i="18"/>
  <c r="T151" i="18"/>
  <c r="T152" i="18"/>
  <c r="T153" i="18"/>
  <c r="T154" i="18"/>
  <c r="T155" i="18"/>
  <c r="T156" i="18"/>
  <c r="T157" i="18"/>
  <c r="T158" i="18"/>
  <c r="T159" i="18"/>
  <c r="T160" i="18"/>
  <c r="T161" i="18"/>
  <c r="T162" i="18"/>
  <c r="T163" i="18"/>
  <c r="T164" i="18"/>
  <c r="T165" i="18"/>
  <c r="T166" i="18"/>
  <c r="T167" i="18"/>
  <c r="T168" i="18"/>
  <c r="T169" i="18"/>
  <c r="T170" i="18"/>
  <c r="T171" i="18"/>
  <c r="T172" i="18"/>
  <c r="T173" i="18"/>
  <c r="T174" i="18"/>
  <c r="T175" i="18"/>
  <c r="T176" i="18"/>
  <c r="T177" i="18"/>
  <c r="T178" i="18"/>
  <c r="T179" i="18"/>
  <c r="T180" i="18"/>
  <c r="T181" i="18"/>
  <c r="T182" i="18"/>
  <c r="T183" i="18"/>
  <c r="T184" i="18"/>
  <c r="T185" i="18"/>
  <c r="T186" i="18"/>
  <c r="T187" i="18"/>
  <c r="T188" i="18"/>
  <c r="T189" i="18"/>
  <c r="T190" i="18"/>
  <c r="T191" i="18"/>
  <c r="T192" i="18"/>
  <c r="T193" i="18"/>
  <c r="T194" i="18"/>
  <c r="T195" i="18"/>
  <c r="T196" i="18"/>
  <c r="T197" i="18"/>
  <c r="T198" i="18"/>
  <c r="T199" i="18"/>
  <c r="T200" i="18"/>
  <c r="T201" i="18"/>
  <c r="T202" i="18"/>
  <c r="T203" i="18"/>
  <c r="T204" i="18"/>
  <c r="T205" i="18"/>
  <c r="T206" i="18"/>
  <c r="T207" i="18"/>
  <c r="T208" i="18"/>
  <c r="T209" i="18"/>
  <c r="T210" i="18"/>
  <c r="T211" i="18"/>
  <c r="T212" i="18"/>
  <c r="T213" i="18"/>
  <c r="T214" i="18"/>
  <c r="T215" i="18"/>
  <c r="T216" i="18"/>
  <c r="T217" i="18"/>
  <c r="T218" i="18"/>
  <c r="T219" i="18"/>
  <c r="T220" i="18"/>
  <c r="T221" i="18"/>
  <c r="T222" i="18"/>
  <c r="T4" i="18"/>
  <c r="AC215" i="20"/>
  <c r="AC214" i="20"/>
  <c r="AC213" i="20"/>
  <c r="AC212" i="20"/>
  <c r="AC211" i="20"/>
  <c r="AC210" i="20"/>
  <c r="AC209" i="20"/>
  <c r="AC208" i="20"/>
  <c r="AC207" i="20"/>
  <c r="AC206" i="20"/>
  <c r="AC205" i="20"/>
  <c r="AC204" i="20"/>
  <c r="AC203" i="20"/>
  <c r="AC202" i="20"/>
  <c r="AC201" i="20"/>
  <c r="AC200" i="20"/>
  <c r="AC199" i="20"/>
  <c r="AC198" i="20"/>
  <c r="AC197" i="20"/>
  <c r="AC196" i="20"/>
  <c r="AC195" i="20"/>
  <c r="AC194" i="20"/>
  <c r="AC193" i="20"/>
  <c r="AC192" i="20"/>
  <c r="AC191" i="20"/>
  <c r="AC190" i="20"/>
  <c r="AC189" i="20"/>
  <c r="AC188" i="20"/>
  <c r="AC187" i="20"/>
  <c r="AC186" i="20"/>
  <c r="AC185" i="20"/>
  <c r="AC184" i="20"/>
  <c r="AC183" i="20"/>
  <c r="AC180" i="20"/>
  <c r="AC179" i="20"/>
  <c r="AC178" i="20"/>
  <c r="AC177" i="20"/>
  <c r="AC174" i="20"/>
  <c r="AC172" i="20"/>
  <c r="AC171" i="20"/>
  <c r="AC170" i="20"/>
  <c r="AC169" i="20"/>
  <c r="AC130" i="20"/>
  <c r="AC129" i="20"/>
  <c r="AC128" i="20"/>
  <c r="AC127" i="20"/>
  <c r="AC126" i="20"/>
  <c r="AC125" i="20"/>
  <c r="AC124" i="20"/>
  <c r="AC123" i="20"/>
  <c r="AC122" i="20"/>
  <c r="AC121" i="20"/>
  <c r="AC120" i="20"/>
  <c r="AC119" i="20"/>
  <c r="AC118" i="20"/>
  <c r="AC117" i="20"/>
  <c r="AC116" i="20"/>
  <c r="AC115" i="20"/>
  <c r="AC114" i="20"/>
  <c r="AC113" i="20"/>
  <c r="AC112" i="20"/>
  <c r="AC111" i="20"/>
  <c r="AC110" i="20"/>
  <c r="AC109" i="20"/>
  <c r="AC108" i="20"/>
  <c r="AC107" i="20"/>
  <c r="AC106" i="20"/>
  <c r="AC105" i="20"/>
  <c r="AC104" i="20"/>
  <c r="AC103" i="20"/>
  <c r="AC102" i="20"/>
  <c r="AC101" i="20"/>
  <c r="AC100" i="20"/>
  <c r="AC99" i="20"/>
  <c r="AC98" i="20"/>
  <c r="AC97" i="20"/>
  <c r="AC96" i="20"/>
  <c r="AC95" i="20"/>
  <c r="AC94" i="20"/>
  <c r="AC93" i="20"/>
  <c r="AC92" i="20"/>
  <c r="AC91" i="20"/>
  <c r="AC90" i="20"/>
  <c r="AC89" i="20"/>
  <c r="AC88" i="20"/>
  <c r="AC87" i="20"/>
  <c r="AC86" i="20"/>
  <c r="AC85" i="20"/>
  <c r="AC84" i="20"/>
  <c r="AC83" i="20"/>
  <c r="AC82" i="20"/>
  <c r="AC81" i="20"/>
  <c r="AC80" i="20"/>
  <c r="AC79" i="20"/>
  <c r="AC78" i="20"/>
  <c r="AC77" i="20"/>
  <c r="AC76" i="20"/>
  <c r="AC75" i="20"/>
  <c r="AC74" i="20"/>
  <c r="AC73" i="20"/>
  <c r="AC72" i="20"/>
  <c r="AC71" i="20"/>
  <c r="AC70" i="20"/>
  <c r="AC69" i="20"/>
  <c r="AC68" i="20"/>
  <c r="AC67" i="20"/>
  <c r="AC66" i="20"/>
  <c r="AC65" i="20"/>
  <c r="AC64" i="20"/>
  <c r="AC63" i="20"/>
  <c r="AC62" i="20"/>
  <c r="AC61" i="20"/>
  <c r="AC60" i="20"/>
  <c r="AC59" i="20"/>
  <c r="AC54" i="20"/>
  <c r="AC51" i="20"/>
  <c r="AC48" i="20"/>
  <c r="AC47" i="20"/>
  <c r="AC43" i="20"/>
  <c r="AC38" i="20"/>
  <c r="AC34" i="20"/>
  <c r="AC31" i="20"/>
  <c r="AC26" i="20"/>
  <c r="AC23" i="20"/>
  <c r="AC20" i="20"/>
  <c r="AC19" i="20"/>
  <c r="AC18" i="20"/>
  <c r="AC17" i="20"/>
  <c r="AC16" i="20"/>
  <c r="AC14" i="20"/>
  <c r="AC13" i="20"/>
  <c r="AC12" i="20"/>
  <c r="AC11" i="20"/>
  <c r="AC10" i="20"/>
  <c r="AC9" i="20"/>
  <c r="AC5" i="20"/>
  <c r="AC6" i="20"/>
  <c r="AC7" i="20"/>
  <c r="AC21" i="20"/>
  <c r="AC22" i="20"/>
  <c r="AC24" i="20"/>
  <c r="AC25" i="20"/>
  <c r="AC27" i="20"/>
  <c r="AC28" i="20"/>
  <c r="AC29" i="20"/>
  <c r="AC30" i="20"/>
  <c r="AC32" i="20"/>
  <c r="AC33" i="20"/>
  <c r="AC35" i="20"/>
  <c r="AC36" i="20"/>
  <c r="AC37" i="20"/>
  <c r="AC39" i="20"/>
  <c r="AC40" i="20"/>
  <c r="AC41" i="20"/>
  <c r="AC42" i="20"/>
  <c r="AC44" i="20"/>
  <c r="AC45" i="20"/>
  <c r="AC46" i="20"/>
  <c r="AC49" i="20"/>
  <c r="AC50" i="20"/>
  <c r="AC52" i="20"/>
  <c r="AC53" i="20"/>
  <c r="AC55" i="20"/>
  <c r="AC56" i="20"/>
  <c r="AC57" i="20"/>
  <c r="AC58" i="20"/>
  <c r="AC131" i="20"/>
  <c r="AC132" i="20"/>
  <c r="AC133" i="20"/>
  <c r="AC134" i="20"/>
  <c r="AC173" i="20"/>
  <c r="AC216" i="20"/>
  <c r="AC217" i="20"/>
  <c r="AC218" i="20"/>
  <c r="AC219" i="20"/>
  <c r="AC220" i="20"/>
  <c r="AC221" i="20"/>
  <c r="AC222" i="20"/>
  <c r="AC8" i="20"/>
  <c r="AC15" i="20"/>
  <c r="AC135" i="20"/>
  <c r="AC136" i="20"/>
  <c r="AC137" i="20"/>
  <c r="AC138" i="20"/>
  <c r="AC139" i="20"/>
  <c r="AC140" i="20"/>
  <c r="AC141" i="20"/>
  <c r="AC142" i="20"/>
  <c r="AC143" i="20"/>
  <c r="AC144" i="20"/>
  <c r="AC145" i="20"/>
  <c r="AC146" i="20"/>
  <c r="AC147" i="20"/>
  <c r="AC148" i="20"/>
  <c r="AC149" i="20"/>
  <c r="AC150" i="20"/>
  <c r="AC151" i="20"/>
  <c r="AC152" i="20"/>
  <c r="AC153" i="20"/>
  <c r="AC154" i="20"/>
  <c r="AC155" i="20"/>
  <c r="AC156" i="20"/>
  <c r="AC157" i="20"/>
  <c r="AC158" i="20"/>
  <c r="AC159" i="20"/>
  <c r="AC160" i="20"/>
  <c r="AC161" i="20"/>
  <c r="AC162" i="20"/>
  <c r="AC163" i="20"/>
  <c r="AC164" i="20"/>
  <c r="AC165" i="20"/>
  <c r="AC166" i="20"/>
  <c r="AC167" i="20"/>
  <c r="AC168" i="20"/>
  <c r="AC175" i="20"/>
  <c r="AC176" i="20"/>
  <c r="AC181" i="20"/>
  <c r="AC182" i="20"/>
  <c r="U5" i="18"/>
  <c r="U6" i="18"/>
  <c r="U7" i="18"/>
  <c r="U8" i="18"/>
  <c r="U9" i="18"/>
  <c r="U11" i="18"/>
  <c r="U12" i="18"/>
  <c r="U13" i="18"/>
  <c r="U14" i="18"/>
  <c r="U15" i="18"/>
  <c r="U16" i="18"/>
  <c r="U17" i="18"/>
  <c r="U18" i="18"/>
  <c r="U19" i="18"/>
  <c r="U20" i="18"/>
  <c r="U21" i="18"/>
  <c r="U22" i="18"/>
  <c r="U23" i="18"/>
  <c r="U24" i="18"/>
  <c r="U25" i="18"/>
  <c r="U26" i="18"/>
  <c r="U27" i="18"/>
  <c r="U28" i="18"/>
  <c r="U29" i="18"/>
  <c r="U30" i="18"/>
  <c r="U31" i="18"/>
  <c r="U32" i="18"/>
  <c r="U33" i="18"/>
  <c r="U34" i="18"/>
  <c r="U35" i="18"/>
  <c r="U36" i="18"/>
  <c r="U37" i="18"/>
  <c r="U38" i="18"/>
  <c r="U39" i="18"/>
  <c r="U40" i="18"/>
  <c r="U41" i="18"/>
  <c r="U42" i="18"/>
  <c r="U43" i="18"/>
  <c r="U44" i="18"/>
  <c r="U45" i="18"/>
  <c r="U46" i="18"/>
  <c r="U47" i="18"/>
  <c r="U48" i="18"/>
  <c r="U49" i="18"/>
  <c r="U50" i="18"/>
  <c r="U51" i="18"/>
  <c r="U52" i="18"/>
  <c r="U53" i="18"/>
  <c r="U54" i="18"/>
  <c r="U55" i="18"/>
  <c r="U56" i="18"/>
  <c r="U57" i="18"/>
  <c r="U58" i="18"/>
  <c r="U59" i="18"/>
  <c r="U60" i="18"/>
  <c r="U61" i="18"/>
  <c r="U62" i="18"/>
  <c r="U63" i="18"/>
  <c r="U64" i="18"/>
  <c r="U65" i="18"/>
  <c r="U66" i="18"/>
  <c r="U67" i="18"/>
  <c r="U68" i="18"/>
  <c r="U69" i="18"/>
  <c r="U70" i="18"/>
  <c r="U71" i="18"/>
  <c r="U72" i="18"/>
  <c r="U73" i="18"/>
  <c r="U74" i="18"/>
  <c r="U75" i="18"/>
  <c r="U76" i="18"/>
  <c r="U77" i="18"/>
  <c r="U78" i="18"/>
  <c r="U79" i="18"/>
  <c r="U80" i="18"/>
  <c r="U81" i="18"/>
  <c r="U82" i="18"/>
  <c r="U83" i="18"/>
  <c r="U84" i="18"/>
  <c r="U85" i="18"/>
  <c r="U86" i="18"/>
  <c r="U87" i="18"/>
  <c r="U88" i="18"/>
  <c r="U89" i="18"/>
  <c r="U90" i="18"/>
  <c r="U91" i="18"/>
  <c r="U92" i="18"/>
  <c r="U93" i="18"/>
  <c r="U94" i="18"/>
  <c r="U95" i="18"/>
  <c r="U96" i="18"/>
  <c r="U97" i="18"/>
  <c r="U98" i="18"/>
  <c r="U99" i="18"/>
  <c r="U100" i="18"/>
  <c r="U101" i="18"/>
  <c r="U102" i="18"/>
  <c r="U103" i="18"/>
  <c r="U104" i="18"/>
  <c r="U105" i="18"/>
  <c r="U106" i="18"/>
  <c r="U107" i="18"/>
  <c r="U108" i="18"/>
  <c r="U109" i="18"/>
  <c r="U110" i="18"/>
  <c r="U111" i="18"/>
  <c r="U112" i="18"/>
  <c r="U113" i="18"/>
  <c r="U114" i="18"/>
  <c r="U115" i="18"/>
  <c r="U116" i="18"/>
  <c r="U117" i="18"/>
  <c r="U118" i="18"/>
  <c r="U119" i="18"/>
  <c r="U120" i="18"/>
  <c r="U121" i="18"/>
  <c r="U122" i="18"/>
  <c r="U123" i="18"/>
  <c r="U124" i="18"/>
  <c r="U125" i="18"/>
  <c r="U126" i="18"/>
  <c r="U127" i="18"/>
  <c r="U128" i="18"/>
  <c r="U129" i="18"/>
  <c r="U130" i="18"/>
  <c r="U131" i="18"/>
  <c r="U132" i="18"/>
  <c r="U133" i="18"/>
  <c r="U134" i="18"/>
  <c r="U135" i="18"/>
  <c r="U136" i="18"/>
  <c r="U137" i="18"/>
  <c r="U138" i="18"/>
  <c r="U139" i="18"/>
  <c r="U140" i="18"/>
  <c r="U141" i="18"/>
  <c r="U142" i="18"/>
  <c r="U143" i="18"/>
  <c r="U144" i="18"/>
  <c r="U145" i="18"/>
  <c r="U146" i="18"/>
  <c r="U147" i="18"/>
  <c r="U148" i="18"/>
  <c r="U149" i="18"/>
  <c r="U150" i="18"/>
  <c r="U151" i="18"/>
  <c r="U152" i="18"/>
  <c r="U153" i="18"/>
  <c r="U154" i="18"/>
  <c r="U155" i="18"/>
  <c r="U156" i="18"/>
  <c r="U157" i="18"/>
  <c r="U158" i="18"/>
  <c r="U159" i="18"/>
  <c r="U160" i="18"/>
  <c r="U161" i="18"/>
  <c r="U162" i="18"/>
  <c r="U163" i="18"/>
  <c r="U164" i="18"/>
  <c r="U165" i="18"/>
  <c r="U166" i="18"/>
  <c r="U167" i="18"/>
  <c r="U168" i="18"/>
  <c r="U169" i="18"/>
  <c r="U170" i="18"/>
  <c r="U171" i="18"/>
  <c r="U172" i="18"/>
  <c r="U173" i="18"/>
  <c r="U174" i="18"/>
  <c r="U175" i="18"/>
  <c r="U176" i="18"/>
  <c r="U177" i="18"/>
  <c r="U178" i="18"/>
  <c r="U179" i="18"/>
  <c r="U180" i="18"/>
  <c r="U181" i="18"/>
  <c r="U182" i="18"/>
  <c r="U183" i="18"/>
  <c r="U184" i="18"/>
  <c r="U185" i="18"/>
  <c r="U186" i="18"/>
  <c r="U187" i="18"/>
  <c r="U188" i="18"/>
  <c r="U189" i="18"/>
  <c r="U190" i="18"/>
  <c r="U191" i="18"/>
  <c r="U192" i="18"/>
  <c r="U193" i="18"/>
  <c r="U194" i="18"/>
  <c r="U195" i="18"/>
  <c r="U196" i="18"/>
  <c r="U197" i="18"/>
  <c r="U198" i="18"/>
  <c r="U199" i="18"/>
  <c r="U200" i="18"/>
  <c r="U201" i="18"/>
  <c r="U202" i="18"/>
  <c r="U203" i="18"/>
  <c r="U204" i="18"/>
  <c r="U205" i="18"/>
  <c r="U206" i="18"/>
  <c r="U207" i="18"/>
  <c r="U208" i="18"/>
  <c r="U209" i="18"/>
  <c r="U210" i="18"/>
  <c r="U211" i="18"/>
  <c r="U212" i="18"/>
  <c r="U213" i="18"/>
  <c r="U214" i="18"/>
  <c r="U215" i="18"/>
  <c r="U216" i="18"/>
  <c r="U217" i="18"/>
  <c r="U218" i="18"/>
  <c r="U219" i="18"/>
  <c r="U220" i="18"/>
  <c r="U221" i="18"/>
  <c r="U222" i="18"/>
  <c r="V5" i="19"/>
  <c r="U5" i="19"/>
  <c r="M5" i="19"/>
  <c r="N5" i="19"/>
  <c r="O5" i="19"/>
  <c r="P5" i="19"/>
  <c r="Q5" i="19"/>
  <c r="R5" i="19"/>
  <c r="S5" i="19"/>
  <c r="T5" i="19"/>
  <c r="V6" i="19"/>
  <c r="U6" i="19"/>
  <c r="M6" i="19"/>
  <c r="N6" i="19"/>
  <c r="O6" i="19"/>
  <c r="P6" i="19"/>
  <c r="Q6" i="19"/>
  <c r="R6" i="19"/>
  <c r="S6" i="19"/>
  <c r="T6" i="19"/>
  <c r="V7" i="19"/>
  <c r="U7" i="19"/>
  <c r="M7" i="19"/>
  <c r="N7" i="19"/>
  <c r="X7" i="19" s="1"/>
  <c r="Y7" i="19" s="1"/>
  <c r="D6" i="21" s="1"/>
  <c r="O7" i="19"/>
  <c r="P7" i="19"/>
  <c r="Q7" i="19"/>
  <c r="R7" i="19"/>
  <c r="S7" i="19"/>
  <c r="T7" i="19"/>
  <c r="V8" i="19"/>
  <c r="U8" i="19"/>
  <c r="M8" i="19"/>
  <c r="N8" i="19"/>
  <c r="O8" i="19"/>
  <c r="P8" i="19"/>
  <c r="Q8" i="19"/>
  <c r="R8" i="19"/>
  <c r="S8" i="19"/>
  <c r="T8" i="19"/>
  <c r="V9" i="19"/>
  <c r="U9" i="19"/>
  <c r="M9" i="19"/>
  <c r="N9" i="19"/>
  <c r="O9" i="19"/>
  <c r="P9" i="19"/>
  <c r="Q9" i="19"/>
  <c r="R9" i="19"/>
  <c r="S9" i="19"/>
  <c r="T9" i="19"/>
  <c r="V10" i="19"/>
  <c r="U10" i="19"/>
  <c r="M10" i="19"/>
  <c r="N10" i="19"/>
  <c r="O10" i="19"/>
  <c r="P10" i="19"/>
  <c r="Q10" i="19"/>
  <c r="R10" i="19"/>
  <c r="S10" i="19"/>
  <c r="T10" i="19"/>
  <c r="V11" i="19"/>
  <c r="U11" i="19"/>
  <c r="M11" i="19"/>
  <c r="N11" i="19"/>
  <c r="O11" i="19"/>
  <c r="P11" i="19"/>
  <c r="Q11" i="19"/>
  <c r="R11" i="19"/>
  <c r="S11" i="19"/>
  <c r="T11" i="19"/>
  <c r="V12" i="19"/>
  <c r="U12" i="19"/>
  <c r="M12" i="19"/>
  <c r="N12" i="19"/>
  <c r="O12" i="19"/>
  <c r="P12" i="19"/>
  <c r="Q12" i="19"/>
  <c r="R12" i="19"/>
  <c r="S12" i="19"/>
  <c r="T12" i="19"/>
  <c r="A5" i="19"/>
  <c r="A6" i="19" s="1"/>
  <c r="A7" i="19" s="1"/>
  <c r="A8" i="19" s="1"/>
  <c r="A9" i="19" s="1"/>
  <c r="A10" i="19" s="1"/>
  <c r="A11" i="19" s="1"/>
  <c r="A12" i="19" s="1"/>
  <c r="A13" i="19" s="1"/>
  <c r="A14" i="19" s="1"/>
  <c r="A15" i="19" s="1"/>
  <c r="A16" i="19" s="1"/>
  <c r="A17" i="19" s="1"/>
  <c r="A18" i="19" s="1"/>
  <c r="A19" i="19" s="1"/>
  <c r="A20" i="19" s="1"/>
  <c r="A21" i="19" s="1"/>
  <c r="A22" i="19" s="1"/>
  <c r="A23" i="19" s="1"/>
  <c r="A24" i="19" s="1"/>
  <c r="A25" i="19" s="1"/>
  <c r="A26" i="19" s="1"/>
  <c r="A27" i="19" s="1"/>
  <c r="A28" i="19" s="1"/>
  <c r="A29" i="19" s="1"/>
  <c r="A30" i="19" s="1"/>
  <c r="A31" i="19" s="1"/>
  <c r="A32" i="19" s="1"/>
  <c r="A33" i="19" s="1"/>
  <c r="A34" i="19" s="1"/>
  <c r="A35" i="19" s="1"/>
  <c r="A36" i="19" s="1"/>
  <c r="A37" i="19" s="1"/>
  <c r="A38" i="19" s="1"/>
  <c r="A39" i="19" s="1"/>
  <c r="A40" i="19" s="1"/>
  <c r="A41" i="19" s="1"/>
  <c r="A42" i="19" s="1"/>
  <c r="A43" i="19" s="1"/>
  <c r="A44" i="19" s="1"/>
  <c r="A45" i="19" s="1"/>
  <c r="A46" i="19" s="1"/>
  <c r="A47" i="19" s="1"/>
  <c r="A48" i="19" s="1"/>
  <c r="A49" i="19" s="1"/>
  <c r="A50" i="19" s="1"/>
  <c r="A51" i="19" s="1"/>
  <c r="A52" i="19" s="1"/>
  <c r="A53" i="19" s="1"/>
  <c r="A54" i="19" s="1"/>
  <c r="A55" i="19" s="1"/>
  <c r="A56" i="19" s="1"/>
  <c r="A57" i="19" s="1"/>
  <c r="A58" i="19" s="1"/>
  <c r="A59" i="19" s="1"/>
  <c r="A60" i="19" s="1"/>
  <c r="A61" i="19" s="1"/>
  <c r="V13" i="19"/>
  <c r="U13" i="19"/>
  <c r="M13" i="19"/>
  <c r="N13" i="19"/>
  <c r="O13" i="19"/>
  <c r="P13" i="19"/>
  <c r="Q13" i="19"/>
  <c r="R13" i="19"/>
  <c r="S13" i="19"/>
  <c r="T13" i="19"/>
  <c r="V14" i="19"/>
  <c r="U14" i="19"/>
  <c r="M14" i="19"/>
  <c r="N14" i="19"/>
  <c r="O14" i="19"/>
  <c r="P14" i="19"/>
  <c r="Q14" i="19"/>
  <c r="R14" i="19"/>
  <c r="S14" i="19"/>
  <c r="T14" i="19"/>
  <c r="V15" i="19"/>
  <c r="U15" i="19"/>
  <c r="M15" i="19"/>
  <c r="N15" i="19"/>
  <c r="O15" i="19"/>
  <c r="P15" i="19"/>
  <c r="Q15" i="19"/>
  <c r="R15" i="19"/>
  <c r="S15" i="19"/>
  <c r="T15" i="19"/>
  <c r="V16" i="19"/>
  <c r="U16" i="19"/>
  <c r="M16" i="19"/>
  <c r="N16" i="19"/>
  <c r="O16" i="19"/>
  <c r="P16" i="19"/>
  <c r="Q16" i="19"/>
  <c r="R16" i="19"/>
  <c r="S16" i="19"/>
  <c r="T16" i="19"/>
  <c r="V17" i="19"/>
  <c r="U17" i="19"/>
  <c r="M17" i="19"/>
  <c r="N17" i="19"/>
  <c r="O17" i="19"/>
  <c r="P17" i="19"/>
  <c r="Q17" i="19"/>
  <c r="R17" i="19"/>
  <c r="S17" i="19"/>
  <c r="T17" i="19"/>
  <c r="V18" i="19"/>
  <c r="U18" i="19"/>
  <c r="M18" i="19"/>
  <c r="N18" i="19"/>
  <c r="O18" i="19"/>
  <c r="P18" i="19"/>
  <c r="Q18" i="19"/>
  <c r="R18" i="19"/>
  <c r="S18" i="19"/>
  <c r="T18" i="19"/>
  <c r="V19" i="19"/>
  <c r="U19" i="19"/>
  <c r="M19" i="19"/>
  <c r="N19" i="19"/>
  <c r="O19" i="19"/>
  <c r="P19" i="19"/>
  <c r="Q19" i="19"/>
  <c r="R19" i="19"/>
  <c r="S19" i="19"/>
  <c r="T19" i="19"/>
  <c r="V20" i="19"/>
  <c r="U20" i="19"/>
  <c r="M20" i="19"/>
  <c r="N20" i="19"/>
  <c r="O20" i="19"/>
  <c r="P20" i="19"/>
  <c r="Q20" i="19"/>
  <c r="R20" i="19"/>
  <c r="S20" i="19"/>
  <c r="T20" i="19"/>
  <c r="V21" i="19"/>
  <c r="U21" i="19"/>
  <c r="M21" i="19"/>
  <c r="N21" i="19"/>
  <c r="O21" i="19"/>
  <c r="P21" i="19"/>
  <c r="Q21" i="19"/>
  <c r="R21" i="19"/>
  <c r="S21" i="19"/>
  <c r="T21" i="19"/>
  <c r="V22" i="19"/>
  <c r="U22" i="19"/>
  <c r="M22" i="19"/>
  <c r="N22" i="19"/>
  <c r="O22" i="19"/>
  <c r="P22" i="19"/>
  <c r="Q22" i="19"/>
  <c r="R22" i="19"/>
  <c r="S22" i="19"/>
  <c r="T22" i="19"/>
  <c r="V23" i="19"/>
  <c r="U23" i="19"/>
  <c r="M23" i="19"/>
  <c r="N23" i="19"/>
  <c r="X23" i="19" s="1"/>
  <c r="Y23" i="19" s="1"/>
  <c r="D22" i="21" s="1"/>
  <c r="O23" i="19"/>
  <c r="P23" i="19"/>
  <c r="Q23" i="19"/>
  <c r="R23" i="19"/>
  <c r="S23" i="19"/>
  <c r="T23" i="19"/>
  <c r="V24" i="19"/>
  <c r="U24" i="19"/>
  <c r="M24" i="19"/>
  <c r="N24" i="19"/>
  <c r="O24" i="19"/>
  <c r="P24" i="19"/>
  <c r="Q24" i="19"/>
  <c r="R24" i="19"/>
  <c r="S24" i="19"/>
  <c r="T24" i="19"/>
  <c r="V25" i="19"/>
  <c r="U25" i="19"/>
  <c r="M25" i="19"/>
  <c r="N25" i="19"/>
  <c r="O25" i="19"/>
  <c r="P25" i="19"/>
  <c r="Q25" i="19"/>
  <c r="R25" i="19"/>
  <c r="S25" i="19"/>
  <c r="T25" i="19"/>
  <c r="V26" i="19"/>
  <c r="U26" i="19"/>
  <c r="M26" i="19"/>
  <c r="N26" i="19"/>
  <c r="O26" i="19"/>
  <c r="P26" i="19"/>
  <c r="Q26" i="19"/>
  <c r="R26" i="19"/>
  <c r="S26" i="19"/>
  <c r="T26" i="19"/>
  <c r="V27" i="19"/>
  <c r="U27" i="19"/>
  <c r="M27" i="19"/>
  <c r="N27" i="19"/>
  <c r="O27" i="19"/>
  <c r="P27" i="19"/>
  <c r="Q27" i="19"/>
  <c r="R27" i="19"/>
  <c r="S27" i="19"/>
  <c r="T27" i="19"/>
  <c r="V28" i="19"/>
  <c r="U28" i="19"/>
  <c r="M28" i="19"/>
  <c r="N28" i="19"/>
  <c r="O28" i="19"/>
  <c r="P28" i="19"/>
  <c r="Q28" i="19"/>
  <c r="R28" i="19"/>
  <c r="S28" i="19"/>
  <c r="T28" i="19"/>
  <c r="V29" i="19"/>
  <c r="U29" i="19"/>
  <c r="M29" i="19"/>
  <c r="N29" i="19"/>
  <c r="O29" i="19"/>
  <c r="P29" i="19"/>
  <c r="Q29" i="19"/>
  <c r="R29" i="19"/>
  <c r="S29" i="19"/>
  <c r="T29" i="19"/>
  <c r="V30" i="19"/>
  <c r="U30" i="19"/>
  <c r="M30" i="19"/>
  <c r="N30" i="19"/>
  <c r="O30" i="19"/>
  <c r="P30" i="19"/>
  <c r="Q30" i="19"/>
  <c r="R30" i="19"/>
  <c r="S30" i="19"/>
  <c r="T30" i="19"/>
  <c r="V31" i="19"/>
  <c r="U31" i="19"/>
  <c r="M31" i="19"/>
  <c r="N31" i="19"/>
  <c r="O31" i="19"/>
  <c r="P31" i="19"/>
  <c r="Q31" i="19"/>
  <c r="R31" i="19"/>
  <c r="S31" i="19"/>
  <c r="T31" i="19"/>
  <c r="X31" i="19"/>
  <c r="Y31" i="19" s="1"/>
  <c r="D30" i="21" s="1"/>
  <c r="V32" i="19"/>
  <c r="U32" i="19"/>
  <c r="M32" i="19"/>
  <c r="N32" i="19"/>
  <c r="O32" i="19"/>
  <c r="P32" i="19"/>
  <c r="Q32" i="19"/>
  <c r="R32" i="19"/>
  <c r="S32" i="19"/>
  <c r="T32" i="19"/>
  <c r="V33" i="19"/>
  <c r="U33" i="19"/>
  <c r="M33" i="19"/>
  <c r="N33" i="19"/>
  <c r="O33" i="19"/>
  <c r="P33" i="19"/>
  <c r="Q33" i="19"/>
  <c r="R33" i="19"/>
  <c r="S33" i="19"/>
  <c r="T33" i="19"/>
  <c r="V34" i="19"/>
  <c r="U34" i="19"/>
  <c r="M34" i="19"/>
  <c r="N34" i="19"/>
  <c r="O34" i="19"/>
  <c r="P34" i="19"/>
  <c r="Q34" i="19"/>
  <c r="R34" i="19"/>
  <c r="S34" i="19"/>
  <c r="T34" i="19"/>
  <c r="V35" i="19"/>
  <c r="U35" i="19"/>
  <c r="M35" i="19"/>
  <c r="N35" i="19"/>
  <c r="O35" i="19"/>
  <c r="P35" i="19"/>
  <c r="Q35" i="19"/>
  <c r="R35" i="19"/>
  <c r="S35" i="19"/>
  <c r="T35" i="19"/>
  <c r="V36" i="19"/>
  <c r="U36" i="19"/>
  <c r="M36" i="19"/>
  <c r="N36" i="19"/>
  <c r="O36" i="19"/>
  <c r="P36" i="19"/>
  <c r="Q36" i="19"/>
  <c r="R36" i="19"/>
  <c r="S36" i="19"/>
  <c r="T36" i="19"/>
  <c r="V37" i="19"/>
  <c r="U37" i="19"/>
  <c r="M37" i="19"/>
  <c r="N37" i="19"/>
  <c r="O37" i="19"/>
  <c r="P37" i="19"/>
  <c r="Q37" i="19"/>
  <c r="R37" i="19"/>
  <c r="S37" i="19"/>
  <c r="T37" i="19"/>
  <c r="V38" i="19"/>
  <c r="U38" i="19"/>
  <c r="M38" i="19"/>
  <c r="N38" i="19"/>
  <c r="O38" i="19"/>
  <c r="P38" i="19"/>
  <c r="Q38" i="19"/>
  <c r="R38" i="19"/>
  <c r="S38" i="19"/>
  <c r="T38" i="19"/>
  <c r="V39" i="19"/>
  <c r="U39" i="19"/>
  <c r="M39" i="19"/>
  <c r="N39" i="19"/>
  <c r="O39" i="19"/>
  <c r="P39" i="19"/>
  <c r="Q39" i="19"/>
  <c r="R39" i="19"/>
  <c r="S39" i="19"/>
  <c r="T39" i="19"/>
  <c r="V40" i="19"/>
  <c r="U40" i="19"/>
  <c r="M40" i="19"/>
  <c r="N40" i="19"/>
  <c r="O40" i="19"/>
  <c r="P40" i="19"/>
  <c r="Q40" i="19"/>
  <c r="R40" i="19"/>
  <c r="S40" i="19"/>
  <c r="T40" i="19"/>
  <c r="V41" i="19"/>
  <c r="U41" i="19"/>
  <c r="M41" i="19"/>
  <c r="N41" i="19"/>
  <c r="O41" i="19"/>
  <c r="P41" i="19"/>
  <c r="Q41" i="19"/>
  <c r="R41" i="19"/>
  <c r="S41" i="19"/>
  <c r="T41" i="19"/>
  <c r="V42" i="19"/>
  <c r="U42" i="19"/>
  <c r="M42" i="19"/>
  <c r="N42" i="19"/>
  <c r="O42" i="19"/>
  <c r="P42" i="19"/>
  <c r="Q42" i="19"/>
  <c r="R42" i="19"/>
  <c r="S42" i="19"/>
  <c r="T42" i="19"/>
  <c r="V43" i="19"/>
  <c r="U43" i="19"/>
  <c r="M43" i="19"/>
  <c r="N43" i="19"/>
  <c r="O43" i="19"/>
  <c r="P43" i="19"/>
  <c r="Q43" i="19"/>
  <c r="R43" i="19"/>
  <c r="S43" i="19"/>
  <c r="T43" i="19"/>
  <c r="V44" i="19"/>
  <c r="U44" i="19"/>
  <c r="M44" i="19"/>
  <c r="N44" i="19"/>
  <c r="O44" i="19"/>
  <c r="P44" i="19"/>
  <c r="Q44" i="19"/>
  <c r="R44" i="19"/>
  <c r="S44" i="19"/>
  <c r="T44" i="19"/>
  <c r="V45" i="19"/>
  <c r="U45" i="19"/>
  <c r="M45" i="19"/>
  <c r="N45" i="19"/>
  <c r="O45" i="19"/>
  <c r="P45" i="19"/>
  <c r="Q45" i="19"/>
  <c r="R45" i="19"/>
  <c r="S45" i="19"/>
  <c r="T45" i="19"/>
  <c r="V46" i="19"/>
  <c r="U46" i="19"/>
  <c r="M46" i="19"/>
  <c r="N46" i="19"/>
  <c r="O46" i="19"/>
  <c r="P46" i="19"/>
  <c r="Q46" i="19"/>
  <c r="R46" i="19"/>
  <c r="S46" i="19"/>
  <c r="T46" i="19"/>
  <c r="V47" i="19"/>
  <c r="U47" i="19"/>
  <c r="M47" i="19"/>
  <c r="N47" i="19"/>
  <c r="O47" i="19"/>
  <c r="P47" i="19"/>
  <c r="Q47" i="19"/>
  <c r="R47" i="19"/>
  <c r="S47" i="19"/>
  <c r="T47" i="19"/>
  <c r="V48" i="19"/>
  <c r="U48" i="19"/>
  <c r="M48" i="19"/>
  <c r="N48" i="19"/>
  <c r="O48" i="19"/>
  <c r="P48" i="19"/>
  <c r="Q48" i="19"/>
  <c r="R48" i="19"/>
  <c r="S48" i="19"/>
  <c r="T48" i="19"/>
  <c r="V49" i="19"/>
  <c r="U49" i="19"/>
  <c r="M49" i="19"/>
  <c r="N49" i="19"/>
  <c r="O49" i="19"/>
  <c r="P49" i="19"/>
  <c r="Q49" i="19"/>
  <c r="R49" i="19"/>
  <c r="S49" i="19"/>
  <c r="T49" i="19"/>
  <c r="V50" i="19"/>
  <c r="U50" i="19"/>
  <c r="M50" i="19"/>
  <c r="N50" i="19"/>
  <c r="O50" i="19"/>
  <c r="P50" i="19"/>
  <c r="Q50" i="19"/>
  <c r="R50" i="19"/>
  <c r="S50" i="19"/>
  <c r="T50" i="19"/>
  <c r="V51" i="19"/>
  <c r="U51" i="19"/>
  <c r="M51" i="19"/>
  <c r="N51" i="19"/>
  <c r="O51" i="19"/>
  <c r="P51" i="19"/>
  <c r="Q51" i="19"/>
  <c r="R51" i="19"/>
  <c r="S51" i="19"/>
  <c r="T51" i="19"/>
  <c r="V52" i="19"/>
  <c r="U52" i="19"/>
  <c r="M52" i="19"/>
  <c r="N52" i="19"/>
  <c r="O52" i="19"/>
  <c r="P52" i="19"/>
  <c r="Q52" i="19"/>
  <c r="R52" i="19"/>
  <c r="S52" i="19"/>
  <c r="T52" i="19"/>
  <c r="V53" i="19"/>
  <c r="U53" i="19"/>
  <c r="M53" i="19"/>
  <c r="N53" i="19"/>
  <c r="O53" i="19"/>
  <c r="P53" i="19"/>
  <c r="Q53" i="19"/>
  <c r="R53" i="19"/>
  <c r="S53" i="19"/>
  <c r="T53" i="19"/>
  <c r="V54" i="19"/>
  <c r="U54" i="19"/>
  <c r="M54" i="19"/>
  <c r="N54" i="19"/>
  <c r="O54" i="19"/>
  <c r="P54" i="19"/>
  <c r="Q54" i="19"/>
  <c r="R54" i="19"/>
  <c r="S54" i="19"/>
  <c r="T54" i="19"/>
  <c r="V55" i="19"/>
  <c r="U55" i="19"/>
  <c r="M55" i="19"/>
  <c r="N55" i="19"/>
  <c r="O55" i="19"/>
  <c r="P55" i="19"/>
  <c r="Q55" i="19"/>
  <c r="R55" i="19"/>
  <c r="S55" i="19"/>
  <c r="T55" i="19"/>
  <c r="V56" i="19"/>
  <c r="U56" i="19"/>
  <c r="M56" i="19"/>
  <c r="N56" i="19"/>
  <c r="O56" i="19"/>
  <c r="P56" i="19"/>
  <c r="Q56" i="19"/>
  <c r="R56" i="19"/>
  <c r="S56" i="19"/>
  <c r="T56" i="19"/>
  <c r="V57" i="19"/>
  <c r="U57" i="19"/>
  <c r="M57" i="19"/>
  <c r="N57" i="19"/>
  <c r="O57" i="19"/>
  <c r="P57" i="19"/>
  <c r="Q57" i="19"/>
  <c r="R57" i="19"/>
  <c r="S57" i="19"/>
  <c r="T57" i="19"/>
  <c r="V58" i="19"/>
  <c r="U58" i="19"/>
  <c r="M58" i="19"/>
  <c r="N58" i="19"/>
  <c r="O58" i="19"/>
  <c r="P58" i="19"/>
  <c r="Q58" i="19"/>
  <c r="R58" i="19"/>
  <c r="S58" i="19"/>
  <c r="T58" i="19"/>
  <c r="V59" i="19"/>
  <c r="U59" i="19"/>
  <c r="M59" i="19"/>
  <c r="N59" i="19"/>
  <c r="O59" i="19"/>
  <c r="P59" i="19"/>
  <c r="Q59" i="19"/>
  <c r="R59" i="19"/>
  <c r="S59" i="19"/>
  <c r="T59" i="19"/>
  <c r="V60" i="19"/>
  <c r="U60" i="19"/>
  <c r="M60" i="19"/>
  <c r="N60" i="19"/>
  <c r="O60" i="19"/>
  <c r="P60" i="19"/>
  <c r="Q60" i="19"/>
  <c r="R60" i="19"/>
  <c r="S60" i="19"/>
  <c r="T60" i="19"/>
  <c r="V61" i="19"/>
  <c r="U61" i="19"/>
  <c r="M61" i="19"/>
  <c r="N61" i="19"/>
  <c r="O61" i="19"/>
  <c r="P61" i="19"/>
  <c r="Q61" i="19"/>
  <c r="R61" i="19"/>
  <c r="S61" i="19"/>
  <c r="T61" i="19"/>
  <c r="V62" i="19"/>
  <c r="U62" i="19"/>
  <c r="M62" i="19"/>
  <c r="N62" i="19"/>
  <c r="O62" i="19"/>
  <c r="P62" i="19"/>
  <c r="Q62" i="19"/>
  <c r="R62" i="19"/>
  <c r="S62" i="19"/>
  <c r="T62" i="19"/>
  <c r="V63" i="19"/>
  <c r="U63" i="19"/>
  <c r="M63" i="19"/>
  <c r="N63" i="19"/>
  <c r="O63" i="19"/>
  <c r="P63" i="19"/>
  <c r="Q63" i="19"/>
  <c r="R63" i="19"/>
  <c r="S63" i="19"/>
  <c r="T63" i="19"/>
  <c r="A63" i="19"/>
  <c r="A64" i="19" s="1"/>
  <c r="A65" i="19" s="1"/>
  <c r="A66" i="19" s="1"/>
  <c r="V64" i="19"/>
  <c r="U64" i="19"/>
  <c r="M64" i="19"/>
  <c r="N64" i="19"/>
  <c r="O64" i="19"/>
  <c r="P64" i="19"/>
  <c r="Q64" i="19"/>
  <c r="R64" i="19"/>
  <c r="S64" i="19"/>
  <c r="T64" i="19"/>
  <c r="V65" i="19"/>
  <c r="U65" i="19"/>
  <c r="M65" i="19"/>
  <c r="N65" i="19"/>
  <c r="O65" i="19"/>
  <c r="P65" i="19"/>
  <c r="Q65" i="19"/>
  <c r="R65" i="19"/>
  <c r="S65" i="19"/>
  <c r="T65" i="19"/>
  <c r="V66" i="19"/>
  <c r="U66" i="19"/>
  <c r="M66" i="19"/>
  <c r="N66" i="19"/>
  <c r="O66" i="19"/>
  <c r="P66" i="19"/>
  <c r="Q66" i="19"/>
  <c r="R66" i="19"/>
  <c r="S66" i="19"/>
  <c r="T66" i="19"/>
  <c r="V67" i="19"/>
  <c r="U67" i="19"/>
  <c r="M67" i="19"/>
  <c r="N67" i="19"/>
  <c r="O67" i="19"/>
  <c r="P67" i="19"/>
  <c r="Q67" i="19"/>
  <c r="R67" i="19"/>
  <c r="S67" i="19"/>
  <c r="T67" i="19"/>
  <c r="V68" i="19"/>
  <c r="U68" i="19"/>
  <c r="M68" i="19"/>
  <c r="N68" i="19"/>
  <c r="O68" i="19"/>
  <c r="P68" i="19"/>
  <c r="Q68" i="19"/>
  <c r="R68" i="19"/>
  <c r="S68" i="19"/>
  <c r="T68" i="19"/>
  <c r="A67" i="19"/>
  <c r="A68" i="19" s="1"/>
  <c r="A69" i="19" s="1"/>
  <c r="A70" i="19" s="1"/>
  <c r="A71" i="19" s="1"/>
  <c r="A72" i="19" s="1"/>
  <c r="A73" i="19" s="1"/>
  <c r="A74" i="19" s="1"/>
  <c r="A75" i="19" s="1"/>
  <c r="A76" i="19" s="1"/>
  <c r="A77" i="19" s="1"/>
  <c r="A78" i="19" s="1"/>
  <c r="A79" i="19" s="1"/>
  <c r="A80" i="19" s="1"/>
  <c r="A81" i="19" s="1"/>
  <c r="A82" i="19" s="1"/>
  <c r="A83" i="19" s="1"/>
  <c r="A84" i="19" s="1"/>
  <c r="A85" i="19" s="1"/>
  <c r="A86" i="19" s="1"/>
  <c r="A87" i="19" s="1"/>
  <c r="A88" i="19" s="1"/>
  <c r="A89" i="19" s="1"/>
  <c r="A90" i="19" s="1"/>
  <c r="A91" i="19" s="1"/>
  <c r="A92" i="19" s="1"/>
  <c r="A93" i="19" s="1"/>
  <c r="A94" i="19" s="1"/>
  <c r="A95" i="19" s="1"/>
  <c r="A96" i="19" s="1"/>
  <c r="V69" i="19"/>
  <c r="U69" i="19"/>
  <c r="M69" i="19"/>
  <c r="N69" i="19"/>
  <c r="O69" i="19"/>
  <c r="P69" i="19"/>
  <c r="Q69" i="19"/>
  <c r="R69" i="19"/>
  <c r="S69" i="19"/>
  <c r="T69" i="19"/>
  <c r="V70" i="19"/>
  <c r="U70" i="19"/>
  <c r="M70" i="19"/>
  <c r="N70" i="19"/>
  <c r="O70" i="19"/>
  <c r="P70" i="19"/>
  <c r="Q70" i="19"/>
  <c r="R70" i="19"/>
  <c r="S70" i="19"/>
  <c r="T70" i="19"/>
  <c r="V71" i="19"/>
  <c r="U71" i="19"/>
  <c r="M71" i="19"/>
  <c r="N71" i="19"/>
  <c r="O71" i="19"/>
  <c r="P71" i="19"/>
  <c r="Q71" i="19"/>
  <c r="R71" i="19"/>
  <c r="S71" i="19"/>
  <c r="T71" i="19"/>
  <c r="V72" i="19"/>
  <c r="U72" i="19"/>
  <c r="M72" i="19"/>
  <c r="N72" i="19"/>
  <c r="O72" i="19"/>
  <c r="P72" i="19"/>
  <c r="Q72" i="19"/>
  <c r="R72" i="19"/>
  <c r="S72" i="19"/>
  <c r="T72" i="19"/>
  <c r="V73" i="19"/>
  <c r="U73" i="19"/>
  <c r="M73" i="19"/>
  <c r="N73" i="19"/>
  <c r="O73" i="19"/>
  <c r="P73" i="19"/>
  <c r="Q73" i="19"/>
  <c r="R73" i="19"/>
  <c r="S73" i="19"/>
  <c r="T73" i="19"/>
  <c r="V74" i="19"/>
  <c r="U74" i="19"/>
  <c r="M74" i="19"/>
  <c r="N74" i="19"/>
  <c r="O74" i="19"/>
  <c r="P74" i="19"/>
  <c r="Q74" i="19"/>
  <c r="R74" i="19"/>
  <c r="S74" i="19"/>
  <c r="T74" i="19"/>
  <c r="V75" i="19"/>
  <c r="U75" i="19"/>
  <c r="M75" i="19"/>
  <c r="N75" i="19"/>
  <c r="O75" i="19"/>
  <c r="P75" i="19"/>
  <c r="Q75" i="19"/>
  <c r="R75" i="19"/>
  <c r="S75" i="19"/>
  <c r="T75" i="19"/>
  <c r="V76" i="19"/>
  <c r="U76" i="19"/>
  <c r="M76" i="19"/>
  <c r="N76" i="19"/>
  <c r="O76" i="19"/>
  <c r="P76" i="19"/>
  <c r="Q76" i="19"/>
  <c r="R76" i="19"/>
  <c r="S76" i="19"/>
  <c r="T76" i="19"/>
  <c r="V77" i="19"/>
  <c r="U77" i="19"/>
  <c r="M77" i="19"/>
  <c r="N77" i="19"/>
  <c r="O77" i="19"/>
  <c r="P77" i="19"/>
  <c r="Q77" i="19"/>
  <c r="R77" i="19"/>
  <c r="S77" i="19"/>
  <c r="T77" i="19"/>
  <c r="V78" i="19"/>
  <c r="U78" i="19"/>
  <c r="M78" i="19"/>
  <c r="N78" i="19"/>
  <c r="O78" i="19"/>
  <c r="P78" i="19"/>
  <c r="Q78" i="19"/>
  <c r="R78" i="19"/>
  <c r="S78" i="19"/>
  <c r="T78" i="19"/>
  <c r="V79" i="19"/>
  <c r="U79" i="19"/>
  <c r="M79" i="19"/>
  <c r="N79" i="19"/>
  <c r="O79" i="19"/>
  <c r="P79" i="19"/>
  <c r="Q79" i="19"/>
  <c r="R79" i="19"/>
  <c r="S79" i="19"/>
  <c r="T79" i="19"/>
  <c r="V80" i="19"/>
  <c r="U80" i="19"/>
  <c r="M80" i="19"/>
  <c r="N80" i="19"/>
  <c r="O80" i="19"/>
  <c r="P80" i="19"/>
  <c r="Q80" i="19"/>
  <c r="R80" i="19"/>
  <c r="S80" i="19"/>
  <c r="T80" i="19"/>
  <c r="V81" i="19"/>
  <c r="U81" i="19"/>
  <c r="M81" i="19"/>
  <c r="N81" i="19"/>
  <c r="O81" i="19"/>
  <c r="P81" i="19"/>
  <c r="Q81" i="19"/>
  <c r="R81" i="19"/>
  <c r="S81" i="19"/>
  <c r="T81" i="19"/>
  <c r="V82" i="19"/>
  <c r="U82" i="19"/>
  <c r="M82" i="19"/>
  <c r="N82" i="19"/>
  <c r="O82" i="19"/>
  <c r="P82" i="19"/>
  <c r="Q82" i="19"/>
  <c r="R82" i="19"/>
  <c r="S82" i="19"/>
  <c r="T82" i="19"/>
  <c r="V83" i="19"/>
  <c r="U83" i="19"/>
  <c r="M83" i="19"/>
  <c r="N83" i="19"/>
  <c r="O83" i="19"/>
  <c r="P83" i="19"/>
  <c r="Q83" i="19"/>
  <c r="R83" i="19"/>
  <c r="S83" i="19"/>
  <c r="T83" i="19"/>
  <c r="V84" i="19"/>
  <c r="U84" i="19"/>
  <c r="M84" i="19"/>
  <c r="N84" i="19"/>
  <c r="O84" i="19"/>
  <c r="P84" i="19"/>
  <c r="Q84" i="19"/>
  <c r="R84" i="19"/>
  <c r="S84" i="19"/>
  <c r="T84" i="19"/>
  <c r="V85" i="19"/>
  <c r="U85" i="19"/>
  <c r="M85" i="19"/>
  <c r="N85" i="19"/>
  <c r="O85" i="19"/>
  <c r="P85" i="19"/>
  <c r="Q85" i="19"/>
  <c r="R85" i="19"/>
  <c r="S85" i="19"/>
  <c r="T85" i="19"/>
  <c r="V86" i="19"/>
  <c r="U86" i="19"/>
  <c r="M86" i="19"/>
  <c r="N86" i="19"/>
  <c r="O86" i="19"/>
  <c r="P86" i="19"/>
  <c r="Q86" i="19"/>
  <c r="R86" i="19"/>
  <c r="S86" i="19"/>
  <c r="T86" i="19"/>
  <c r="V87" i="19"/>
  <c r="U87" i="19"/>
  <c r="M87" i="19"/>
  <c r="N87" i="19"/>
  <c r="O87" i="19"/>
  <c r="P87" i="19"/>
  <c r="Q87" i="19"/>
  <c r="R87" i="19"/>
  <c r="S87" i="19"/>
  <c r="T87" i="19"/>
  <c r="V88" i="19"/>
  <c r="U88" i="19"/>
  <c r="M88" i="19"/>
  <c r="N88" i="19"/>
  <c r="O88" i="19"/>
  <c r="P88" i="19"/>
  <c r="Q88" i="19"/>
  <c r="R88" i="19"/>
  <c r="S88" i="19"/>
  <c r="T88" i="19"/>
  <c r="V89" i="19"/>
  <c r="U89" i="19"/>
  <c r="M89" i="19"/>
  <c r="N89" i="19"/>
  <c r="O89" i="19"/>
  <c r="P89" i="19"/>
  <c r="Q89" i="19"/>
  <c r="R89" i="19"/>
  <c r="S89" i="19"/>
  <c r="T89" i="19"/>
  <c r="V90" i="19"/>
  <c r="U90" i="19"/>
  <c r="M90" i="19"/>
  <c r="N90" i="19"/>
  <c r="O90" i="19"/>
  <c r="P90" i="19"/>
  <c r="Q90" i="19"/>
  <c r="R90" i="19"/>
  <c r="S90" i="19"/>
  <c r="T90" i="19"/>
  <c r="V91" i="19"/>
  <c r="U91" i="19"/>
  <c r="M91" i="19"/>
  <c r="N91" i="19"/>
  <c r="O91" i="19"/>
  <c r="P91" i="19"/>
  <c r="Q91" i="19"/>
  <c r="R91" i="19"/>
  <c r="S91" i="19"/>
  <c r="T91" i="19"/>
  <c r="V92" i="19"/>
  <c r="U92" i="19"/>
  <c r="M92" i="19"/>
  <c r="N92" i="19"/>
  <c r="X92" i="19" s="1"/>
  <c r="Y92" i="19" s="1"/>
  <c r="D91" i="21" s="1"/>
  <c r="O92" i="19"/>
  <c r="P92" i="19"/>
  <c r="Q92" i="19"/>
  <c r="R92" i="19"/>
  <c r="S92" i="19"/>
  <c r="T92" i="19"/>
  <c r="V93" i="19"/>
  <c r="U93" i="19"/>
  <c r="M93" i="19"/>
  <c r="N93" i="19"/>
  <c r="O93" i="19"/>
  <c r="P93" i="19"/>
  <c r="Q93" i="19"/>
  <c r="R93" i="19"/>
  <c r="S93" i="19"/>
  <c r="T93" i="19"/>
  <c r="V94" i="19"/>
  <c r="U94" i="19"/>
  <c r="M94" i="19"/>
  <c r="N94" i="19"/>
  <c r="O94" i="19"/>
  <c r="P94" i="19"/>
  <c r="Q94" i="19"/>
  <c r="R94" i="19"/>
  <c r="S94" i="19"/>
  <c r="T94" i="19"/>
  <c r="V95" i="19"/>
  <c r="U95" i="19"/>
  <c r="M95" i="19"/>
  <c r="N95" i="19"/>
  <c r="O95" i="19"/>
  <c r="P95" i="19"/>
  <c r="Q95" i="19"/>
  <c r="R95" i="19"/>
  <c r="S95" i="19"/>
  <c r="T95" i="19"/>
  <c r="V96" i="19"/>
  <c r="U96" i="19"/>
  <c r="M96" i="19"/>
  <c r="N96" i="19"/>
  <c r="O96" i="19"/>
  <c r="P96" i="19"/>
  <c r="Q96" i="19"/>
  <c r="R96" i="19"/>
  <c r="S96" i="19"/>
  <c r="T96" i="19"/>
  <c r="V97" i="19"/>
  <c r="U97" i="19"/>
  <c r="M97" i="19"/>
  <c r="N97" i="19"/>
  <c r="O97" i="19"/>
  <c r="P97" i="19"/>
  <c r="Q97" i="19"/>
  <c r="R97" i="19"/>
  <c r="S97" i="19"/>
  <c r="T97" i="19"/>
  <c r="V98" i="19"/>
  <c r="U98" i="19"/>
  <c r="M98" i="19"/>
  <c r="N98" i="19"/>
  <c r="O98" i="19"/>
  <c r="P98" i="19"/>
  <c r="Q98" i="19"/>
  <c r="R98" i="19"/>
  <c r="S98" i="19"/>
  <c r="T98" i="19"/>
  <c r="V99" i="19"/>
  <c r="U99" i="19"/>
  <c r="M99" i="19"/>
  <c r="N99" i="19"/>
  <c r="O99" i="19"/>
  <c r="P99" i="19"/>
  <c r="Q99" i="19"/>
  <c r="R99" i="19"/>
  <c r="S99" i="19"/>
  <c r="T99" i="19"/>
  <c r="V100" i="19"/>
  <c r="U100" i="19"/>
  <c r="M100" i="19"/>
  <c r="N100" i="19"/>
  <c r="O100" i="19"/>
  <c r="X100" i="19" s="1"/>
  <c r="P100" i="19"/>
  <c r="Q100" i="19"/>
  <c r="R100" i="19"/>
  <c r="S100" i="19"/>
  <c r="T100" i="19"/>
  <c r="V101" i="19"/>
  <c r="U101" i="19"/>
  <c r="M101" i="19"/>
  <c r="N101" i="19"/>
  <c r="O101" i="19"/>
  <c r="P101" i="19"/>
  <c r="Q101" i="19"/>
  <c r="R101" i="19"/>
  <c r="S101" i="19"/>
  <c r="T101" i="19"/>
  <c r="V102" i="19"/>
  <c r="U102" i="19"/>
  <c r="M102" i="19"/>
  <c r="N102" i="19"/>
  <c r="O102" i="19"/>
  <c r="P102" i="19"/>
  <c r="Q102" i="19"/>
  <c r="R102" i="19"/>
  <c r="S102" i="19"/>
  <c r="T102" i="19"/>
  <c r="V103" i="19"/>
  <c r="U103" i="19"/>
  <c r="M103" i="19"/>
  <c r="N103" i="19"/>
  <c r="O103" i="19"/>
  <c r="P103" i="19"/>
  <c r="Q103" i="19"/>
  <c r="R103" i="19"/>
  <c r="S103" i="19"/>
  <c r="T103" i="19"/>
  <c r="V104" i="19"/>
  <c r="U104" i="19"/>
  <c r="M104" i="19"/>
  <c r="N104" i="19"/>
  <c r="O104" i="19"/>
  <c r="P104" i="19"/>
  <c r="Q104" i="19"/>
  <c r="R104" i="19"/>
  <c r="S104" i="19"/>
  <c r="T104" i="19"/>
  <c r="V105" i="19"/>
  <c r="U105" i="19"/>
  <c r="M105" i="19"/>
  <c r="N105" i="19"/>
  <c r="O105" i="19"/>
  <c r="P105" i="19"/>
  <c r="Q105" i="19"/>
  <c r="R105" i="19"/>
  <c r="S105" i="19"/>
  <c r="T105" i="19"/>
  <c r="V106" i="19"/>
  <c r="U106" i="19"/>
  <c r="M106" i="19"/>
  <c r="N106" i="19"/>
  <c r="O106" i="19"/>
  <c r="P106" i="19"/>
  <c r="Q106" i="19"/>
  <c r="R106" i="19"/>
  <c r="S106" i="19"/>
  <c r="T106" i="19"/>
  <c r="V107" i="19"/>
  <c r="U107" i="19"/>
  <c r="M107" i="19"/>
  <c r="N107" i="19"/>
  <c r="O107" i="19"/>
  <c r="P107" i="19"/>
  <c r="Q107" i="19"/>
  <c r="R107" i="19"/>
  <c r="S107" i="19"/>
  <c r="T107" i="19"/>
  <c r="V108" i="19"/>
  <c r="U108" i="19"/>
  <c r="M108" i="19"/>
  <c r="N108" i="19"/>
  <c r="O108" i="19"/>
  <c r="P108" i="19"/>
  <c r="Q108" i="19"/>
  <c r="R108" i="19"/>
  <c r="S108" i="19"/>
  <c r="T108" i="19"/>
  <c r="V109" i="19"/>
  <c r="U109" i="19"/>
  <c r="M109" i="19"/>
  <c r="N109" i="19"/>
  <c r="O109" i="19"/>
  <c r="P109" i="19"/>
  <c r="Q109" i="19"/>
  <c r="R109" i="19"/>
  <c r="S109" i="19"/>
  <c r="T109" i="19"/>
  <c r="V110" i="19"/>
  <c r="U110" i="19"/>
  <c r="M110" i="19"/>
  <c r="N110" i="19"/>
  <c r="O110" i="19"/>
  <c r="P110" i="19"/>
  <c r="Q110" i="19"/>
  <c r="R110" i="19"/>
  <c r="S110" i="19"/>
  <c r="T110" i="19"/>
  <c r="V111" i="19"/>
  <c r="U111" i="19"/>
  <c r="M111" i="19"/>
  <c r="N111" i="19"/>
  <c r="O111" i="19"/>
  <c r="P111" i="19"/>
  <c r="Q111" i="19"/>
  <c r="R111" i="19"/>
  <c r="S111" i="19"/>
  <c r="T111" i="19"/>
  <c r="V112" i="19"/>
  <c r="U112" i="19"/>
  <c r="M112" i="19"/>
  <c r="N112" i="19"/>
  <c r="O112" i="19"/>
  <c r="P112" i="19"/>
  <c r="Q112" i="19"/>
  <c r="R112" i="19"/>
  <c r="S112" i="19"/>
  <c r="T112" i="19"/>
  <c r="V113" i="19"/>
  <c r="U113" i="19"/>
  <c r="M113" i="19"/>
  <c r="N113" i="19"/>
  <c r="O113" i="19"/>
  <c r="P113" i="19"/>
  <c r="Q113" i="19"/>
  <c r="R113" i="19"/>
  <c r="S113" i="19"/>
  <c r="T113" i="19"/>
  <c r="V114" i="19"/>
  <c r="U114" i="19"/>
  <c r="M114" i="19"/>
  <c r="N114" i="19"/>
  <c r="O114" i="19"/>
  <c r="P114" i="19"/>
  <c r="Q114" i="19"/>
  <c r="R114" i="19"/>
  <c r="S114" i="19"/>
  <c r="T114" i="19"/>
  <c r="V115" i="19"/>
  <c r="U115" i="19"/>
  <c r="M115" i="19"/>
  <c r="N115" i="19"/>
  <c r="O115" i="19"/>
  <c r="P115" i="19"/>
  <c r="Q115" i="19"/>
  <c r="R115" i="19"/>
  <c r="S115" i="19"/>
  <c r="T115" i="19"/>
  <c r="V116" i="19"/>
  <c r="U116" i="19"/>
  <c r="M116" i="19"/>
  <c r="N116" i="19"/>
  <c r="O116" i="19"/>
  <c r="P116" i="19"/>
  <c r="Q116" i="19"/>
  <c r="R116" i="19"/>
  <c r="S116" i="19"/>
  <c r="T116" i="19"/>
  <c r="V117" i="19"/>
  <c r="U117" i="19"/>
  <c r="M117" i="19"/>
  <c r="N117" i="19"/>
  <c r="O117" i="19"/>
  <c r="P117" i="19"/>
  <c r="Q117" i="19"/>
  <c r="R117" i="19"/>
  <c r="S117" i="19"/>
  <c r="T117" i="19"/>
  <c r="V118" i="19"/>
  <c r="U118" i="19"/>
  <c r="M118" i="19"/>
  <c r="N118" i="19"/>
  <c r="O118" i="19"/>
  <c r="P118" i="19"/>
  <c r="Q118" i="19"/>
  <c r="R118" i="19"/>
  <c r="S118" i="19"/>
  <c r="T118" i="19"/>
  <c r="V119" i="19"/>
  <c r="U119" i="19"/>
  <c r="M119" i="19"/>
  <c r="N119" i="19"/>
  <c r="O119" i="19"/>
  <c r="P119" i="19"/>
  <c r="Q119" i="19"/>
  <c r="R119" i="19"/>
  <c r="S119" i="19"/>
  <c r="T119" i="19"/>
  <c r="V120" i="19"/>
  <c r="U120" i="19"/>
  <c r="M120" i="19"/>
  <c r="N120" i="19"/>
  <c r="O120" i="19"/>
  <c r="P120" i="19"/>
  <c r="Q120" i="19"/>
  <c r="R120" i="19"/>
  <c r="S120" i="19"/>
  <c r="T120" i="19"/>
  <c r="V121" i="19"/>
  <c r="U121" i="19"/>
  <c r="M121" i="19"/>
  <c r="N121" i="19"/>
  <c r="O121" i="19"/>
  <c r="P121" i="19"/>
  <c r="Q121" i="19"/>
  <c r="R121" i="19"/>
  <c r="S121" i="19"/>
  <c r="T121" i="19"/>
  <c r="V122" i="19"/>
  <c r="U122" i="19"/>
  <c r="M122" i="19"/>
  <c r="N122" i="19"/>
  <c r="O122" i="19"/>
  <c r="P122" i="19"/>
  <c r="Q122" i="19"/>
  <c r="R122" i="19"/>
  <c r="S122" i="19"/>
  <c r="T122" i="19"/>
  <c r="V123" i="19"/>
  <c r="U123" i="19"/>
  <c r="M123" i="19"/>
  <c r="N123" i="19"/>
  <c r="O123" i="19"/>
  <c r="P123" i="19"/>
  <c r="Q123" i="19"/>
  <c r="R123" i="19"/>
  <c r="S123" i="19"/>
  <c r="T123" i="19"/>
  <c r="A120" i="19"/>
  <c r="A121" i="19" s="1"/>
  <c r="A122" i="19"/>
  <c r="A123" i="19" s="1"/>
  <c r="A124" i="19" s="1"/>
  <c r="A125" i="19" s="1"/>
  <c r="A126" i="19" s="1"/>
  <c r="A127" i="19" s="1"/>
  <c r="A128" i="19" s="1"/>
  <c r="A129" i="19" s="1"/>
  <c r="A130" i="19" s="1"/>
  <c r="A131" i="19" s="1"/>
  <c r="A132" i="19" s="1"/>
  <c r="A133" i="19" s="1"/>
  <c r="A134" i="19" s="1"/>
  <c r="A135" i="19" s="1"/>
  <c r="A136" i="19" s="1"/>
  <c r="A137" i="19" s="1"/>
  <c r="A138" i="19" s="1"/>
  <c r="A139" i="19" s="1"/>
  <c r="A140" i="19" s="1"/>
  <c r="A141" i="19" s="1"/>
  <c r="A142" i="19" s="1"/>
  <c r="A143" i="19" s="1"/>
  <c r="A144" i="19" s="1"/>
  <c r="A145" i="19" s="1"/>
  <c r="A146" i="19" s="1"/>
  <c r="A147" i="19" s="1"/>
  <c r="A148" i="19" s="1"/>
  <c r="A149" i="19" s="1"/>
  <c r="A150" i="19" s="1"/>
  <c r="A151" i="19" s="1"/>
  <c r="A152" i="19" s="1"/>
  <c r="A153" i="19" s="1"/>
  <c r="A154" i="19" s="1"/>
  <c r="A155" i="19" s="1"/>
  <c r="A156" i="19" s="1"/>
  <c r="A157" i="19" s="1"/>
  <c r="A158" i="19" s="1"/>
  <c r="A159" i="19" s="1"/>
  <c r="A160" i="19" s="1"/>
  <c r="A161" i="19" s="1"/>
  <c r="A162" i="19" s="1"/>
  <c r="A163" i="19" s="1"/>
  <c r="A164" i="19" s="1"/>
  <c r="A165" i="19" s="1"/>
  <c r="A166" i="19" s="1"/>
  <c r="A167" i="19" s="1"/>
  <c r="A168" i="19" s="1"/>
  <c r="A169" i="19" s="1"/>
  <c r="A170" i="19" s="1"/>
  <c r="A171" i="19" s="1"/>
  <c r="A172" i="19" s="1"/>
  <c r="A173" i="19" s="1"/>
  <c r="A174" i="19" s="1"/>
  <c r="A175" i="19" s="1"/>
  <c r="A176" i="19" s="1"/>
  <c r="A177" i="19" s="1"/>
  <c r="A178" i="19" s="1"/>
  <c r="A179" i="19" s="1"/>
  <c r="A180" i="19" s="1"/>
  <c r="A181" i="19" s="1"/>
  <c r="A182" i="19" s="1"/>
  <c r="A183" i="19" s="1"/>
  <c r="A184" i="19" s="1"/>
  <c r="A185" i="19" s="1"/>
  <c r="A186" i="19" s="1"/>
  <c r="A187" i="19" s="1"/>
  <c r="A188" i="19" s="1"/>
  <c r="A189" i="19" s="1"/>
  <c r="A190" i="19" s="1"/>
  <c r="A191" i="19" s="1"/>
  <c r="A192" i="19" s="1"/>
  <c r="A193" i="19" s="1"/>
  <c r="A194" i="19" s="1"/>
  <c r="A195" i="19" s="1"/>
  <c r="A196" i="19" s="1"/>
  <c r="A197" i="19" s="1"/>
  <c r="A198" i="19" s="1"/>
  <c r="A199" i="19" s="1"/>
  <c r="A200" i="19" s="1"/>
  <c r="A201" i="19" s="1"/>
  <c r="A202" i="19" s="1"/>
  <c r="A203" i="19" s="1"/>
  <c r="A204" i="19" s="1"/>
  <c r="A205" i="19" s="1"/>
  <c r="A206" i="19" s="1"/>
  <c r="A207" i="19" s="1"/>
  <c r="A208" i="19" s="1"/>
  <c r="A209" i="19" s="1"/>
  <c r="A210" i="19" s="1"/>
  <c r="A211" i="19" s="1"/>
  <c r="A212" i="19" s="1"/>
  <c r="A213" i="19" s="1"/>
  <c r="A214" i="19" s="1"/>
  <c r="A215" i="19" s="1"/>
  <c r="A216" i="19" s="1"/>
  <c r="A217" i="19" s="1"/>
  <c r="V124" i="19"/>
  <c r="U124" i="19"/>
  <c r="M124" i="19"/>
  <c r="N124" i="19"/>
  <c r="O124" i="19"/>
  <c r="P124" i="19"/>
  <c r="Q124" i="19"/>
  <c r="R124" i="19"/>
  <c r="S124" i="19"/>
  <c r="T124" i="19"/>
  <c r="V125" i="19"/>
  <c r="U125" i="19"/>
  <c r="M125" i="19"/>
  <c r="N125" i="19"/>
  <c r="O125" i="19"/>
  <c r="P125" i="19"/>
  <c r="Q125" i="19"/>
  <c r="R125" i="19"/>
  <c r="S125" i="19"/>
  <c r="T125" i="19"/>
  <c r="V126" i="19"/>
  <c r="U126" i="19"/>
  <c r="M126" i="19"/>
  <c r="N126" i="19"/>
  <c r="O126" i="19"/>
  <c r="P126" i="19"/>
  <c r="Q126" i="19"/>
  <c r="R126" i="19"/>
  <c r="S126" i="19"/>
  <c r="T126" i="19"/>
  <c r="V127" i="19"/>
  <c r="U127" i="19"/>
  <c r="M127" i="19"/>
  <c r="N127" i="19"/>
  <c r="O127" i="19"/>
  <c r="P127" i="19"/>
  <c r="Q127" i="19"/>
  <c r="R127" i="19"/>
  <c r="S127" i="19"/>
  <c r="T127" i="19"/>
  <c r="V128" i="19"/>
  <c r="U128" i="19"/>
  <c r="M128" i="19"/>
  <c r="N128" i="19"/>
  <c r="O128" i="19"/>
  <c r="P128" i="19"/>
  <c r="Q128" i="19"/>
  <c r="R128" i="19"/>
  <c r="S128" i="19"/>
  <c r="T128" i="19"/>
  <c r="V129" i="19"/>
  <c r="U129" i="19"/>
  <c r="M129" i="19"/>
  <c r="N129" i="19"/>
  <c r="O129" i="19"/>
  <c r="P129" i="19"/>
  <c r="Q129" i="19"/>
  <c r="R129" i="19"/>
  <c r="S129" i="19"/>
  <c r="T129" i="19"/>
  <c r="V130" i="19"/>
  <c r="U130" i="19"/>
  <c r="M130" i="19"/>
  <c r="N130" i="19"/>
  <c r="O130" i="19"/>
  <c r="P130" i="19"/>
  <c r="Q130" i="19"/>
  <c r="R130" i="19"/>
  <c r="S130" i="19"/>
  <c r="T130" i="19"/>
  <c r="V131" i="19"/>
  <c r="U131" i="19"/>
  <c r="M131" i="19"/>
  <c r="N131" i="19"/>
  <c r="O131" i="19"/>
  <c r="P131" i="19"/>
  <c r="Q131" i="19"/>
  <c r="R131" i="19"/>
  <c r="S131" i="19"/>
  <c r="T131" i="19"/>
  <c r="V132" i="19"/>
  <c r="U132" i="19"/>
  <c r="M132" i="19"/>
  <c r="N132" i="19"/>
  <c r="O132" i="19"/>
  <c r="P132" i="19"/>
  <c r="Q132" i="19"/>
  <c r="R132" i="19"/>
  <c r="S132" i="19"/>
  <c r="T132" i="19"/>
  <c r="V133" i="19"/>
  <c r="U133" i="19"/>
  <c r="M133" i="19"/>
  <c r="N133" i="19"/>
  <c r="O133" i="19"/>
  <c r="P133" i="19"/>
  <c r="Q133" i="19"/>
  <c r="R133" i="19"/>
  <c r="S133" i="19"/>
  <c r="T133" i="19"/>
  <c r="V134" i="19"/>
  <c r="U134" i="19"/>
  <c r="M134" i="19"/>
  <c r="N134" i="19"/>
  <c r="O134" i="19"/>
  <c r="P134" i="19"/>
  <c r="Q134" i="19"/>
  <c r="R134" i="19"/>
  <c r="S134" i="19"/>
  <c r="T134" i="19"/>
  <c r="V135" i="19"/>
  <c r="U135" i="19"/>
  <c r="M135" i="19"/>
  <c r="N135" i="19"/>
  <c r="X135" i="19" s="1"/>
  <c r="Y135" i="19" s="1"/>
  <c r="D134" i="21" s="1"/>
  <c r="O135" i="19"/>
  <c r="P135" i="19"/>
  <c r="Q135" i="19"/>
  <c r="R135" i="19"/>
  <c r="S135" i="19"/>
  <c r="T135" i="19"/>
  <c r="V136" i="19"/>
  <c r="U136" i="19"/>
  <c r="M136" i="19"/>
  <c r="N136" i="19"/>
  <c r="O136" i="19"/>
  <c r="P136" i="19"/>
  <c r="Q136" i="19"/>
  <c r="R136" i="19"/>
  <c r="S136" i="19"/>
  <c r="T136" i="19"/>
  <c r="V137" i="19"/>
  <c r="U137" i="19"/>
  <c r="M137" i="19"/>
  <c r="N137" i="19"/>
  <c r="O137" i="19"/>
  <c r="P137" i="19"/>
  <c r="Q137" i="19"/>
  <c r="R137" i="19"/>
  <c r="S137" i="19"/>
  <c r="T137" i="19"/>
  <c r="V138" i="19"/>
  <c r="U138" i="19"/>
  <c r="M138" i="19"/>
  <c r="N138" i="19"/>
  <c r="O138" i="19"/>
  <c r="P138" i="19"/>
  <c r="Q138" i="19"/>
  <c r="R138" i="19"/>
  <c r="S138" i="19"/>
  <c r="T138" i="19"/>
  <c r="V139" i="19"/>
  <c r="U139" i="19"/>
  <c r="M139" i="19"/>
  <c r="N139" i="19"/>
  <c r="O139" i="19"/>
  <c r="P139" i="19"/>
  <c r="Q139" i="19"/>
  <c r="R139" i="19"/>
  <c r="S139" i="19"/>
  <c r="T139" i="19"/>
  <c r="V140" i="19"/>
  <c r="U140" i="19"/>
  <c r="M140" i="19"/>
  <c r="N140" i="19"/>
  <c r="O140" i="19"/>
  <c r="P140" i="19"/>
  <c r="Q140" i="19"/>
  <c r="R140" i="19"/>
  <c r="S140" i="19"/>
  <c r="T140" i="19"/>
  <c r="V141" i="19"/>
  <c r="U141" i="19"/>
  <c r="M141" i="19"/>
  <c r="N141" i="19"/>
  <c r="O141" i="19"/>
  <c r="P141" i="19"/>
  <c r="Q141" i="19"/>
  <c r="R141" i="19"/>
  <c r="S141" i="19"/>
  <c r="T141" i="19"/>
  <c r="V142" i="19"/>
  <c r="U142" i="19"/>
  <c r="M142" i="19"/>
  <c r="N142" i="19"/>
  <c r="O142" i="19"/>
  <c r="P142" i="19"/>
  <c r="Q142" i="19"/>
  <c r="R142" i="19"/>
  <c r="S142" i="19"/>
  <c r="T142" i="19"/>
  <c r="V143" i="19"/>
  <c r="U143" i="19"/>
  <c r="M143" i="19"/>
  <c r="N143" i="19"/>
  <c r="O143" i="19"/>
  <c r="P143" i="19"/>
  <c r="Q143" i="19"/>
  <c r="R143" i="19"/>
  <c r="S143" i="19"/>
  <c r="T143" i="19"/>
  <c r="V144" i="19"/>
  <c r="U144" i="19"/>
  <c r="M144" i="19"/>
  <c r="N144" i="19"/>
  <c r="O144" i="19"/>
  <c r="X144" i="19" s="1"/>
  <c r="Y144" i="19" s="1"/>
  <c r="D143" i="21" s="1"/>
  <c r="P144" i="19"/>
  <c r="Q144" i="19"/>
  <c r="R144" i="19"/>
  <c r="S144" i="19"/>
  <c r="T144" i="19"/>
  <c r="V145" i="19"/>
  <c r="U145" i="19"/>
  <c r="M145" i="19"/>
  <c r="N145" i="19"/>
  <c r="O145" i="19"/>
  <c r="P145" i="19"/>
  <c r="Q145" i="19"/>
  <c r="R145" i="19"/>
  <c r="S145" i="19"/>
  <c r="T145" i="19"/>
  <c r="V146" i="19"/>
  <c r="U146" i="19"/>
  <c r="M146" i="19"/>
  <c r="N146" i="19"/>
  <c r="O146" i="19"/>
  <c r="P146" i="19"/>
  <c r="Q146" i="19"/>
  <c r="R146" i="19"/>
  <c r="S146" i="19"/>
  <c r="T146" i="19"/>
  <c r="V147" i="19"/>
  <c r="U147" i="19"/>
  <c r="M147" i="19"/>
  <c r="N147" i="19"/>
  <c r="O147" i="19"/>
  <c r="P147" i="19"/>
  <c r="Q147" i="19"/>
  <c r="R147" i="19"/>
  <c r="S147" i="19"/>
  <c r="T147" i="19"/>
  <c r="V148" i="19"/>
  <c r="U148" i="19"/>
  <c r="M148" i="19"/>
  <c r="N148" i="19"/>
  <c r="O148" i="19"/>
  <c r="P148" i="19"/>
  <c r="Q148" i="19"/>
  <c r="R148" i="19"/>
  <c r="S148" i="19"/>
  <c r="T148" i="19"/>
  <c r="V149" i="19"/>
  <c r="U149" i="19"/>
  <c r="M149" i="19"/>
  <c r="N149" i="19"/>
  <c r="O149" i="19"/>
  <c r="P149" i="19"/>
  <c r="Q149" i="19"/>
  <c r="R149" i="19"/>
  <c r="S149" i="19"/>
  <c r="T149" i="19"/>
  <c r="V150" i="19"/>
  <c r="U150" i="19"/>
  <c r="M150" i="19"/>
  <c r="N150" i="19"/>
  <c r="O150" i="19"/>
  <c r="P150" i="19"/>
  <c r="Q150" i="19"/>
  <c r="R150" i="19"/>
  <c r="S150" i="19"/>
  <c r="T150" i="19"/>
  <c r="V151" i="19"/>
  <c r="U151" i="19"/>
  <c r="M151" i="19"/>
  <c r="N151" i="19"/>
  <c r="X151" i="19" s="1"/>
  <c r="Y151" i="19" s="1"/>
  <c r="D150" i="21" s="1"/>
  <c r="O151" i="19"/>
  <c r="P151" i="19"/>
  <c r="Q151" i="19"/>
  <c r="R151" i="19"/>
  <c r="S151" i="19"/>
  <c r="T151" i="19"/>
  <c r="V152" i="19"/>
  <c r="U152" i="19"/>
  <c r="M152" i="19"/>
  <c r="N152" i="19"/>
  <c r="O152" i="19"/>
  <c r="P152" i="19"/>
  <c r="Q152" i="19"/>
  <c r="R152" i="19"/>
  <c r="S152" i="19"/>
  <c r="T152" i="19"/>
  <c r="V153" i="19"/>
  <c r="U153" i="19"/>
  <c r="M153" i="19"/>
  <c r="N153" i="19"/>
  <c r="O153" i="19"/>
  <c r="P153" i="19"/>
  <c r="Q153" i="19"/>
  <c r="R153" i="19"/>
  <c r="S153" i="19"/>
  <c r="T153" i="19"/>
  <c r="V154" i="19"/>
  <c r="U154" i="19"/>
  <c r="M154" i="19"/>
  <c r="N154" i="19"/>
  <c r="O154" i="19"/>
  <c r="P154" i="19"/>
  <c r="Q154" i="19"/>
  <c r="R154" i="19"/>
  <c r="S154" i="19"/>
  <c r="T154" i="19"/>
  <c r="V155" i="19"/>
  <c r="U155" i="19"/>
  <c r="M155" i="19"/>
  <c r="N155" i="19"/>
  <c r="O155" i="19"/>
  <c r="P155" i="19"/>
  <c r="Q155" i="19"/>
  <c r="R155" i="19"/>
  <c r="S155" i="19"/>
  <c r="T155" i="19"/>
  <c r="V156" i="19"/>
  <c r="U156" i="19"/>
  <c r="M156" i="19"/>
  <c r="N156" i="19"/>
  <c r="O156" i="19"/>
  <c r="P156" i="19"/>
  <c r="Q156" i="19"/>
  <c r="R156" i="19"/>
  <c r="S156" i="19"/>
  <c r="T156" i="19"/>
  <c r="V157" i="19"/>
  <c r="U157" i="19"/>
  <c r="M157" i="19"/>
  <c r="N157" i="19"/>
  <c r="O157" i="19"/>
  <c r="P157" i="19"/>
  <c r="Q157" i="19"/>
  <c r="R157" i="19"/>
  <c r="S157" i="19"/>
  <c r="T157" i="19"/>
  <c r="V158" i="19"/>
  <c r="U158" i="19"/>
  <c r="M158" i="19"/>
  <c r="N158" i="19"/>
  <c r="O158" i="19"/>
  <c r="P158" i="19"/>
  <c r="Q158" i="19"/>
  <c r="R158" i="19"/>
  <c r="S158" i="19"/>
  <c r="T158" i="19"/>
  <c r="V159" i="19"/>
  <c r="U159" i="19"/>
  <c r="M159" i="19"/>
  <c r="N159" i="19"/>
  <c r="O159" i="19"/>
  <c r="P159" i="19"/>
  <c r="Q159" i="19"/>
  <c r="R159" i="19"/>
  <c r="S159" i="19"/>
  <c r="T159" i="19"/>
  <c r="V160" i="19"/>
  <c r="U160" i="19"/>
  <c r="M160" i="19"/>
  <c r="N160" i="19"/>
  <c r="O160" i="19"/>
  <c r="P160" i="19"/>
  <c r="Q160" i="19"/>
  <c r="R160" i="19"/>
  <c r="S160" i="19"/>
  <c r="T160" i="19"/>
  <c r="X160" i="19"/>
  <c r="Y160" i="19" s="1"/>
  <c r="D159" i="21" s="1"/>
  <c r="V161" i="19"/>
  <c r="U161" i="19"/>
  <c r="M161" i="19"/>
  <c r="N161" i="19"/>
  <c r="O161" i="19"/>
  <c r="P161" i="19"/>
  <c r="Q161" i="19"/>
  <c r="R161" i="19"/>
  <c r="S161" i="19"/>
  <c r="T161" i="19"/>
  <c r="V162" i="19"/>
  <c r="U162" i="19"/>
  <c r="M162" i="19"/>
  <c r="N162" i="19"/>
  <c r="O162" i="19"/>
  <c r="P162" i="19"/>
  <c r="Q162" i="19"/>
  <c r="R162" i="19"/>
  <c r="S162" i="19"/>
  <c r="T162" i="19"/>
  <c r="V163" i="19"/>
  <c r="U163" i="19"/>
  <c r="M163" i="19"/>
  <c r="N163" i="19"/>
  <c r="O163" i="19"/>
  <c r="P163" i="19"/>
  <c r="Q163" i="19"/>
  <c r="R163" i="19"/>
  <c r="S163" i="19"/>
  <c r="T163" i="19"/>
  <c r="V164" i="19"/>
  <c r="U164" i="19"/>
  <c r="M164" i="19"/>
  <c r="N164" i="19"/>
  <c r="O164" i="19"/>
  <c r="P164" i="19"/>
  <c r="Q164" i="19"/>
  <c r="R164" i="19"/>
  <c r="S164" i="19"/>
  <c r="T164" i="19"/>
  <c r="V165" i="19"/>
  <c r="U165" i="19"/>
  <c r="M165" i="19"/>
  <c r="N165" i="19"/>
  <c r="O165" i="19"/>
  <c r="P165" i="19"/>
  <c r="Q165" i="19"/>
  <c r="R165" i="19"/>
  <c r="S165" i="19"/>
  <c r="T165" i="19"/>
  <c r="V166" i="19"/>
  <c r="U166" i="19"/>
  <c r="M166" i="19"/>
  <c r="N166" i="19"/>
  <c r="O166" i="19"/>
  <c r="P166" i="19"/>
  <c r="Q166" i="19"/>
  <c r="R166" i="19"/>
  <c r="S166" i="19"/>
  <c r="T166" i="19"/>
  <c r="V167" i="19"/>
  <c r="U167" i="19"/>
  <c r="M167" i="19"/>
  <c r="N167" i="19"/>
  <c r="X167" i="19" s="1"/>
  <c r="Y167" i="19" s="1"/>
  <c r="D166" i="21" s="1"/>
  <c r="O167" i="19"/>
  <c r="P167" i="19"/>
  <c r="Q167" i="19"/>
  <c r="R167" i="19"/>
  <c r="S167" i="19"/>
  <c r="T167" i="19"/>
  <c r="V168" i="19"/>
  <c r="U168" i="19"/>
  <c r="M168" i="19"/>
  <c r="N168" i="19"/>
  <c r="O168" i="19"/>
  <c r="P168" i="19"/>
  <c r="Q168" i="19"/>
  <c r="R168" i="19"/>
  <c r="S168" i="19"/>
  <c r="T168" i="19"/>
  <c r="V169" i="19"/>
  <c r="U169" i="19"/>
  <c r="M169" i="19"/>
  <c r="N169" i="19"/>
  <c r="O169" i="19"/>
  <c r="P169" i="19"/>
  <c r="Q169" i="19"/>
  <c r="R169" i="19"/>
  <c r="S169" i="19"/>
  <c r="T169" i="19"/>
  <c r="V170" i="19"/>
  <c r="U170" i="19"/>
  <c r="M170" i="19"/>
  <c r="N170" i="19"/>
  <c r="O170" i="19"/>
  <c r="P170" i="19"/>
  <c r="Q170" i="19"/>
  <c r="R170" i="19"/>
  <c r="S170" i="19"/>
  <c r="T170" i="19"/>
  <c r="V171" i="19"/>
  <c r="U171" i="19"/>
  <c r="M171" i="19"/>
  <c r="N171" i="19"/>
  <c r="O171" i="19"/>
  <c r="P171" i="19"/>
  <c r="Q171" i="19"/>
  <c r="R171" i="19"/>
  <c r="S171" i="19"/>
  <c r="T171" i="19"/>
  <c r="V172" i="19"/>
  <c r="U172" i="19"/>
  <c r="M172" i="19"/>
  <c r="N172" i="19"/>
  <c r="O172" i="19"/>
  <c r="P172" i="19"/>
  <c r="Q172" i="19"/>
  <c r="R172" i="19"/>
  <c r="S172" i="19"/>
  <c r="T172" i="19"/>
  <c r="V173" i="19"/>
  <c r="U173" i="19"/>
  <c r="M173" i="19"/>
  <c r="N173" i="19"/>
  <c r="O173" i="19"/>
  <c r="P173" i="19"/>
  <c r="Q173" i="19"/>
  <c r="R173" i="19"/>
  <c r="S173" i="19"/>
  <c r="T173" i="19"/>
  <c r="V174" i="19"/>
  <c r="U174" i="19"/>
  <c r="M174" i="19"/>
  <c r="N174" i="19"/>
  <c r="O174" i="19"/>
  <c r="P174" i="19"/>
  <c r="Q174" i="19"/>
  <c r="R174" i="19"/>
  <c r="S174" i="19"/>
  <c r="T174" i="19"/>
  <c r="V175" i="19"/>
  <c r="U175" i="19"/>
  <c r="M175" i="19"/>
  <c r="N175" i="19"/>
  <c r="O175" i="19"/>
  <c r="P175" i="19"/>
  <c r="Q175" i="19"/>
  <c r="R175" i="19"/>
  <c r="S175" i="19"/>
  <c r="T175" i="19"/>
  <c r="V176" i="19"/>
  <c r="U176" i="19"/>
  <c r="M176" i="19"/>
  <c r="N176" i="19"/>
  <c r="O176" i="19"/>
  <c r="X176" i="19" s="1"/>
  <c r="Y176" i="19" s="1"/>
  <c r="D175" i="21" s="1"/>
  <c r="P176" i="19"/>
  <c r="Q176" i="19"/>
  <c r="R176" i="19"/>
  <c r="S176" i="19"/>
  <c r="T176" i="19"/>
  <c r="V177" i="19"/>
  <c r="U177" i="19"/>
  <c r="M177" i="19"/>
  <c r="N177" i="19"/>
  <c r="O177" i="19"/>
  <c r="P177" i="19"/>
  <c r="Q177" i="19"/>
  <c r="R177" i="19"/>
  <c r="S177" i="19"/>
  <c r="T177" i="19"/>
  <c r="V178" i="19"/>
  <c r="U178" i="19"/>
  <c r="M178" i="19"/>
  <c r="N178" i="19"/>
  <c r="O178" i="19"/>
  <c r="P178" i="19"/>
  <c r="Q178" i="19"/>
  <c r="R178" i="19"/>
  <c r="S178" i="19"/>
  <c r="T178" i="19"/>
  <c r="V179" i="19"/>
  <c r="U179" i="19"/>
  <c r="M179" i="19"/>
  <c r="N179" i="19"/>
  <c r="O179" i="19"/>
  <c r="P179" i="19"/>
  <c r="Q179" i="19"/>
  <c r="R179" i="19"/>
  <c r="S179" i="19"/>
  <c r="T179" i="19"/>
  <c r="V180" i="19"/>
  <c r="U180" i="19"/>
  <c r="M180" i="19"/>
  <c r="N180" i="19"/>
  <c r="O180" i="19"/>
  <c r="P180" i="19"/>
  <c r="Q180" i="19"/>
  <c r="R180" i="19"/>
  <c r="S180" i="19"/>
  <c r="T180" i="19"/>
  <c r="V181" i="19"/>
  <c r="U181" i="19"/>
  <c r="M181" i="19"/>
  <c r="N181" i="19"/>
  <c r="X181" i="19" s="1"/>
  <c r="Y181" i="19" s="1"/>
  <c r="D180" i="21" s="1"/>
  <c r="O181" i="19"/>
  <c r="P181" i="19"/>
  <c r="Q181" i="19"/>
  <c r="R181" i="19"/>
  <c r="S181" i="19"/>
  <c r="T181" i="19"/>
  <c r="V182" i="19"/>
  <c r="U182" i="19"/>
  <c r="M182" i="19"/>
  <c r="N182" i="19"/>
  <c r="O182" i="19"/>
  <c r="P182" i="19"/>
  <c r="Q182" i="19"/>
  <c r="R182" i="19"/>
  <c r="S182" i="19"/>
  <c r="T182" i="19"/>
  <c r="V183" i="19"/>
  <c r="U183" i="19"/>
  <c r="M183" i="19"/>
  <c r="N183" i="19"/>
  <c r="O183" i="19"/>
  <c r="P183" i="19"/>
  <c r="Q183" i="19"/>
  <c r="R183" i="19"/>
  <c r="S183" i="19"/>
  <c r="T183" i="19"/>
  <c r="V184" i="19"/>
  <c r="U184" i="19"/>
  <c r="M184" i="19"/>
  <c r="N184" i="19"/>
  <c r="O184" i="19"/>
  <c r="P184" i="19"/>
  <c r="Q184" i="19"/>
  <c r="R184" i="19"/>
  <c r="S184" i="19"/>
  <c r="T184" i="19"/>
  <c r="V185" i="19"/>
  <c r="U185" i="19"/>
  <c r="M185" i="19"/>
  <c r="N185" i="19"/>
  <c r="O185" i="19"/>
  <c r="P185" i="19"/>
  <c r="Q185" i="19"/>
  <c r="R185" i="19"/>
  <c r="S185" i="19"/>
  <c r="T185" i="19"/>
  <c r="V186" i="19"/>
  <c r="U186" i="19"/>
  <c r="M186" i="19"/>
  <c r="N186" i="19"/>
  <c r="O186" i="19"/>
  <c r="P186" i="19"/>
  <c r="Q186" i="19"/>
  <c r="R186" i="19"/>
  <c r="S186" i="19"/>
  <c r="T186" i="19"/>
  <c r="V187" i="19"/>
  <c r="U187" i="19"/>
  <c r="M187" i="19"/>
  <c r="N187" i="19"/>
  <c r="O187" i="19"/>
  <c r="P187" i="19"/>
  <c r="Q187" i="19"/>
  <c r="R187" i="19"/>
  <c r="S187" i="19"/>
  <c r="T187" i="19"/>
  <c r="V188" i="19"/>
  <c r="U188" i="19"/>
  <c r="M188" i="19"/>
  <c r="N188" i="19"/>
  <c r="O188" i="19"/>
  <c r="P188" i="19"/>
  <c r="Q188" i="19"/>
  <c r="R188" i="19"/>
  <c r="S188" i="19"/>
  <c r="T188" i="19"/>
  <c r="V189" i="19"/>
  <c r="U189" i="19"/>
  <c r="M189" i="19"/>
  <c r="N189" i="19"/>
  <c r="O189" i="19"/>
  <c r="P189" i="19"/>
  <c r="Q189" i="19"/>
  <c r="R189" i="19"/>
  <c r="S189" i="19"/>
  <c r="T189" i="19"/>
  <c r="V190" i="19"/>
  <c r="U190" i="19"/>
  <c r="M190" i="19"/>
  <c r="N190" i="19"/>
  <c r="O190" i="19"/>
  <c r="P190" i="19"/>
  <c r="Q190" i="19"/>
  <c r="R190" i="19"/>
  <c r="S190" i="19"/>
  <c r="T190" i="19"/>
  <c r="V191" i="19"/>
  <c r="U191" i="19"/>
  <c r="M191" i="19"/>
  <c r="N191" i="19"/>
  <c r="O191" i="19"/>
  <c r="P191" i="19"/>
  <c r="Q191" i="19"/>
  <c r="R191" i="19"/>
  <c r="S191" i="19"/>
  <c r="T191" i="19"/>
  <c r="V192" i="19"/>
  <c r="U192" i="19"/>
  <c r="M192" i="19"/>
  <c r="N192" i="19"/>
  <c r="O192" i="19"/>
  <c r="P192" i="19"/>
  <c r="Q192" i="19"/>
  <c r="R192" i="19"/>
  <c r="S192" i="19"/>
  <c r="T192" i="19"/>
  <c r="V193" i="19"/>
  <c r="U193" i="19"/>
  <c r="M193" i="19"/>
  <c r="N193" i="19"/>
  <c r="O193" i="19"/>
  <c r="P193" i="19"/>
  <c r="Q193" i="19"/>
  <c r="R193" i="19"/>
  <c r="S193" i="19"/>
  <c r="T193" i="19"/>
  <c r="V194" i="19"/>
  <c r="U194" i="19"/>
  <c r="M194" i="19"/>
  <c r="N194" i="19"/>
  <c r="O194" i="19"/>
  <c r="P194" i="19"/>
  <c r="Q194" i="19"/>
  <c r="R194" i="19"/>
  <c r="S194" i="19"/>
  <c r="T194" i="19"/>
  <c r="V195" i="19"/>
  <c r="U195" i="19"/>
  <c r="M195" i="19"/>
  <c r="N195" i="19"/>
  <c r="O195" i="19"/>
  <c r="P195" i="19"/>
  <c r="Q195" i="19"/>
  <c r="R195" i="19"/>
  <c r="S195" i="19"/>
  <c r="T195" i="19"/>
  <c r="V196" i="19"/>
  <c r="U196" i="19"/>
  <c r="M196" i="19"/>
  <c r="N196" i="19"/>
  <c r="O196" i="19"/>
  <c r="P196" i="19"/>
  <c r="Q196" i="19"/>
  <c r="R196" i="19"/>
  <c r="S196" i="19"/>
  <c r="T196" i="19"/>
  <c r="V197" i="19"/>
  <c r="U197" i="19"/>
  <c r="M197" i="19"/>
  <c r="N197" i="19"/>
  <c r="O197" i="19"/>
  <c r="P197" i="19"/>
  <c r="Q197" i="19"/>
  <c r="R197" i="19"/>
  <c r="S197" i="19"/>
  <c r="T197" i="19"/>
  <c r="V198" i="19"/>
  <c r="U198" i="19"/>
  <c r="M198" i="19"/>
  <c r="N198" i="19"/>
  <c r="O198" i="19"/>
  <c r="P198" i="19"/>
  <c r="Q198" i="19"/>
  <c r="R198" i="19"/>
  <c r="S198" i="19"/>
  <c r="T198" i="19"/>
  <c r="V199" i="19"/>
  <c r="U199" i="19"/>
  <c r="M199" i="19"/>
  <c r="N199" i="19"/>
  <c r="O199" i="19"/>
  <c r="P199" i="19"/>
  <c r="Q199" i="19"/>
  <c r="R199" i="19"/>
  <c r="S199" i="19"/>
  <c r="T199" i="19"/>
  <c r="V200" i="19"/>
  <c r="U200" i="19"/>
  <c r="M200" i="19"/>
  <c r="N200" i="19"/>
  <c r="O200" i="19"/>
  <c r="P200" i="19"/>
  <c r="Q200" i="19"/>
  <c r="R200" i="19"/>
  <c r="S200" i="19"/>
  <c r="T200" i="19"/>
  <c r="V201" i="19"/>
  <c r="U201" i="19"/>
  <c r="M201" i="19"/>
  <c r="N201" i="19"/>
  <c r="O201" i="19"/>
  <c r="P201" i="19"/>
  <c r="Q201" i="19"/>
  <c r="R201" i="19"/>
  <c r="S201" i="19"/>
  <c r="T201" i="19"/>
  <c r="V202" i="19"/>
  <c r="U202" i="19"/>
  <c r="M202" i="19"/>
  <c r="N202" i="19"/>
  <c r="O202" i="19"/>
  <c r="P202" i="19"/>
  <c r="Q202" i="19"/>
  <c r="R202" i="19"/>
  <c r="S202" i="19"/>
  <c r="T202" i="19"/>
  <c r="V203" i="19"/>
  <c r="U203" i="19"/>
  <c r="M203" i="19"/>
  <c r="N203" i="19"/>
  <c r="O203" i="19"/>
  <c r="P203" i="19"/>
  <c r="Q203" i="19"/>
  <c r="R203" i="19"/>
  <c r="S203" i="19"/>
  <c r="T203" i="19"/>
  <c r="V204" i="19"/>
  <c r="U204" i="19"/>
  <c r="M204" i="19"/>
  <c r="N204" i="19"/>
  <c r="O204" i="19"/>
  <c r="P204" i="19"/>
  <c r="Q204" i="19"/>
  <c r="R204" i="19"/>
  <c r="S204" i="19"/>
  <c r="T204" i="19"/>
  <c r="V205" i="19"/>
  <c r="U205" i="19"/>
  <c r="M205" i="19"/>
  <c r="N205" i="19"/>
  <c r="O205" i="19"/>
  <c r="P205" i="19"/>
  <c r="Q205" i="19"/>
  <c r="R205" i="19"/>
  <c r="S205" i="19"/>
  <c r="T205" i="19"/>
  <c r="V206" i="19"/>
  <c r="U206" i="19"/>
  <c r="M206" i="19"/>
  <c r="N206" i="19"/>
  <c r="O206" i="19"/>
  <c r="P206" i="19"/>
  <c r="Q206" i="19"/>
  <c r="R206" i="19"/>
  <c r="S206" i="19"/>
  <c r="T206" i="19"/>
  <c r="V207" i="19"/>
  <c r="U207" i="19"/>
  <c r="M207" i="19"/>
  <c r="N207" i="19"/>
  <c r="O207" i="19"/>
  <c r="P207" i="19"/>
  <c r="Q207" i="19"/>
  <c r="R207" i="19"/>
  <c r="S207" i="19"/>
  <c r="T207" i="19"/>
  <c r="V208" i="19"/>
  <c r="U208" i="19"/>
  <c r="M208" i="19"/>
  <c r="N208" i="19"/>
  <c r="O208" i="19"/>
  <c r="P208" i="19"/>
  <c r="Q208" i="19"/>
  <c r="R208" i="19"/>
  <c r="S208" i="19"/>
  <c r="T208" i="19"/>
  <c r="V209" i="19"/>
  <c r="U209" i="19"/>
  <c r="M209" i="19"/>
  <c r="N209" i="19"/>
  <c r="O209" i="19"/>
  <c r="P209" i="19"/>
  <c r="Q209" i="19"/>
  <c r="R209" i="19"/>
  <c r="S209" i="19"/>
  <c r="T209" i="19"/>
  <c r="V210" i="19"/>
  <c r="U210" i="19"/>
  <c r="M210" i="19"/>
  <c r="N210" i="19"/>
  <c r="O210" i="19"/>
  <c r="P210" i="19"/>
  <c r="Q210" i="19"/>
  <c r="R210" i="19"/>
  <c r="S210" i="19"/>
  <c r="T210" i="19"/>
  <c r="V211" i="19"/>
  <c r="U211" i="19"/>
  <c r="M211" i="19"/>
  <c r="N211" i="19"/>
  <c r="O211" i="19"/>
  <c r="P211" i="19"/>
  <c r="Q211" i="19"/>
  <c r="R211" i="19"/>
  <c r="S211" i="19"/>
  <c r="T211" i="19"/>
  <c r="V212" i="19"/>
  <c r="U212" i="19"/>
  <c r="M212" i="19"/>
  <c r="N212" i="19"/>
  <c r="O212" i="19"/>
  <c r="P212" i="19"/>
  <c r="Q212" i="19"/>
  <c r="R212" i="19"/>
  <c r="S212" i="19"/>
  <c r="T212" i="19"/>
  <c r="V213" i="19"/>
  <c r="U213" i="19"/>
  <c r="M213" i="19"/>
  <c r="N213" i="19"/>
  <c r="O213" i="19"/>
  <c r="P213" i="19"/>
  <c r="Q213" i="19"/>
  <c r="R213" i="19"/>
  <c r="S213" i="19"/>
  <c r="T213" i="19"/>
  <c r="V214" i="19"/>
  <c r="U214" i="19"/>
  <c r="M214" i="19"/>
  <c r="N214" i="19"/>
  <c r="O214" i="19"/>
  <c r="P214" i="19"/>
  <c r="Q214" i="19"/>
  <c r="R214" i="19"/>
  <c r="S214" i="19"/>
  <c r="T214" i="19"/>
  <c r="V215" i="19"/>
  <c r="U215" i="19"/>
  <c r="M215" i="19"/>
  <c r="N215" i="19"/>
  <c r="O215" i="19"/>
  <c r="P215" i="19"/>
  <c r="Q215" i="19"/>
  <c r="R215" i="19"/>
  <c r="S215" i="19"/>
  <c r="T215" i="19"/>
  <c r="V216" i="19"/>
  <c r="U216" i="19"/>
  <c r="M216" i="19"/>
  <c r="N216" i="19"/>
  <c r="O216" i="19"/>
  <c r="P216" i="19"/>
  <c r="Q216" i="19"/>
  <c r="R216" i="19"/>
  <c r="S216" i="19"/>
  <c r="T216" i="19"/>
  <c r="V217" i="19"/>
  <c r="U217" i="19"/>
  <c r="M217" i="19"/>
  <c r="N217" i="19"/>
  <c r="O217" i="19"/>
  <c r="P217" i="19"/>
  <c r="Q217" i="19"/>
  <c r="R217" i="19"/>
  <c r="S217" i="19"/>
  <c r="T217" i="19"/>
  <c r="V218" i="19"/>
  <c r="U218" i="19"/>
  <c r="M218" i="19"/>
  <c r="N218" i="19"/>
  <c r="O218" i="19"/>
  <c r="P218" i="19"/>
  <c r="Q218" i="19"/>
  <c r="R218" i="19"/>
  <c r="S218" i="19"/>
  <c r="T218" i="19"/>
  <c r="V219" i="19"/>
  <c r="U219" i="19"/>
  <c r="M219" i="19"/>
  <c r="N219" i="19"/>
  <c r="O219" i="19"/>
  <c r="P219" i="19"/>
  <c r="Q219" i="19"/>
  <c r="R219" i="19"/>
  <c r="S219" i="19"/>
  <c r="T219" i="19"/>
  <c r="V220" i="19"/>
  <c r="U220" i="19"/>
  <c r="M220" i="19"/>
  <c r="N220" i="19"/>
  <c r="O220" i="19"/>
  <c r="P220" i="19"/>
  <c r="Q220" i="19"/>
  <c r="R220" i="19"/>
  <c r="S220" i="19"/>
  <c r="T220" i="19"/>
  <c r="V221" i="19"/>
  <c r="U221" i="19"/>
  <c r="M221" i="19"/>
  <c r="N221" i="19"/>
  <c r="O221" i="19"/>
  <c r="P221" i="19"/>
  <c r="Q221" i="19"/>
  <c r="R221" i="19"/>
  <c r="S221" i="19"/>
  <c r="T221" i="19"/>
  <c r="V222" i="19"/>
  <c r="U222" i="19"/>
  <c r="M222" i="19"/>
  <c r="N222" i="19"/>
  <c r="O222" i="19"/>
  <c r="P222" i="19"/>
  <c r="Q222" i="19"/>
  <c r="R222" i="19"/>
  <c r="S222" i="19"/>
  <c r="T222" i="19"/>
  <c r="V4" i="19"/>
  <c r="U4" i="19"/>
  <c r="M4" i="19"/>
  <c r="N4" i="19"/>
  <c r="O4" i="19"/>
  <c r="P4" i="19"/>
  <c r="Q4" i="19"/>
  <c r="R4" i="19"/>
  <c r="S4" i="19"/>
  <c r="T4" i="19"/>
  <c r="M5" i="18"/>
  <c r="N5" i="18"/>
  <c r="O5" i="18"/>
  <c r="P5" i="18"/>
  <c r="Q5" i="18"/>
  <c r="R5" i="18"/>
  <c r="S5" i="18"/>
  <c r="M6" i="18"/>
  <c r="N6" i="18"/>
  <c r="O6" i="18"/>
  <c r="P6" i="18"/>
  <c r="Q6" i="18"/>
  <c r="R6" i="18"/>
  <c r="S6" i="18"/>
  <c r="M7" i="18"/>
  <c r="N7" i="18"/>
  <c r="O7" i="18"/>
  <c r="P7" i="18"/>
  <c r="Q7" i="18"/>
  <c r="R7" i="18"/>
  <c r="S7" i="18"/>
  <c r="M8" i="18"/>
  <c r="N8" i="18"/>
  <c r="O8" i="18"/>
  <c r="P8" i="18"/>
  <c r="Q8" i="18"/>
  <c r="R8" i="18"/>
  <c r="S8" i="18"/>
  <c r="M9" i="18"/>
  <c r="N9" i="18"/>
  <c r="O9" i="18"/>
  <c r="P9" i="18"/>
  <c r="Q9" i="18"/>
  <c r="R9" i="18"/>
  <c r="S9" i="18"/>
  <c r="M10" i="18"/>
  <c r="N10" i="18"/>
  <c r="O10" i="18"/>
  <c r="P10" i="18"/>
  <c r="Q10" i="18"/>
  <c r="R10" i="18"/>
  <c r="S10" i="18"/>
  <c r="A5" i="18"/>
  <c r="A6" i="18" s="1"/>
  <c r="A7" i="18" s="1"/>
  <c r="A8" i="18" s="1"/>
  <c r="A9" i="18" s="1"/>
  <c r="A10" i="18" s="1"/>
  <c r="A11" i="18" s="1"/>
  <c r="A12" i="18" s="1"/>
  <c r="A13" i="18" s="1"/>
  <c r="A14" i="18" s="1"/>
  <c r="A15" i="18" s="1"/>
  <c r="A16" i="18" s="1"/>
  <c r="A17" i="18" s="1"/>
  <c r="A18" i="18" s="1"/>
  <c r="A19" i="18" s="1"/>
  <c r="A20" i="18" s="1"/>
  <c r="A21" i="18" s="1"/>
  <c r="A22" i="18" s="1"/>
  <c r="A23" i="18" s="1"/>
  <c r="A24" i="18" s="1"/>
  <c r="A25" i="18" s="1"/>
  <c r="A26" i="18" s="1"/>
  <c r="A27" i="18" s="1"/>
  <c r="A28" i="18" s="1"/>
  <c r="A29" i="18" s="1"/>
  <c r="A30" i="18" s="1"/>
  <c r="A31" i="18" s="1"/>
  <c r="A32" i="18" s="1"/>
  <c r="A33" i="18" s="1"/>
  <c r="A34" i="18" s="1"/>
  <c r="A35" i="18" s="1"/>
  <c r="A36" i="18" s="1"/>
  <c r="A37" i="18" s="1"/>
  <c r="A38" i="18" s="1"/>
  <c r="A39" i="18" s="1"/>
  <c r="A40" i="18" s="1"/>
  <c r="A41" i="18" s="1"/>
  <c r="A42" i="18" s="1"/>
  <c r="A43" i="18" s="1"/>
  <c r="A44" i="18" s="1"/>
  <c r="A45" i="18" s="1"/>
  <c r="A46" i="18" s="1"/>
  <c r="A47" i="18" s="1"/>
  <c r="A48" i="18" s="1"/>
  <c r="A49" i="18" s="1"/>
  <c r="A50" i="18" s="1"/>
  <c r="A51" i="18" s="1"/>
  <c r="A52" i="18" s="1"/>
  <c r="A53" i="18" s="1"/>
  <c r="A54" i="18" s="1"/>
  <c r="A55" i="18" s="1"/>
  <c r="A56" i="18" s="1"/>
  <c r="A57" i="18" s="1"/>
  <c r="A58" i="18" s="1"/>
  <c r="A59" i="18" s="1"/>
  <c r="A60" i="18" s="1"/>
  <c r="A61" i="18" s="1"/>
  <c r="M11" i="18"/>
  <c r="N11" i="18"/>
  <c r="O11" i="18"/>
  <c r="P11" i="18"/>
  <c r="Q11" i="18"/>
  <c r="R11" i="18"/>
  <c r="S11" i="18"/>
  <c r="M12" i="18"/>
  <c r="N12" i="18"/>
  <c r="O12" i="18"/>
  <c r="P12" i="18"/>
  <c r="Q12" i="18"/>
  <c r="R12" i="18"/>
  <c r="S12" i="18"/>
  <c r="M13" i="18"/>
  <c r="N13" i="18"/>
  <c r="O13" i="18"/>
  <c r="P13" i="18"/>
  <c r="Q13" i="18"/>
  <c r="R13" i="18"/>
  <c r="S13" i="18"/>
  <c r="M14" i="18"/>
  <c r="N14" i="18"/>
  <c r="O14" i="18"/>
  <c r="P14" i="18"/>
  <c r="Q14" i="18"/>
  <c r="R14" i="18"/>
  <c r="S14" i="18"/>
  <c r="M15" i="18"/>
  <c r="N15" i="18"/>
  <c r="O15" i="18"/>
  <c r="P15" i="18"/>
  <c r="Q15" i="18"/>
  <c r="R15" i="18"/>
  <c r="S15" i="18"/>
  <c r="M16" i="18"/>
  <c r="N16" i="18"/>
  <c r="O16" i="18"/>
  <c r="P16" i="18"/>
  <c r="Q16" i="18"/>
  <c r="R16" i="18"/>
  <c r="S16" i="18"/>
  <c r="M17" i="18"/>
  <c r="N17" i="18"/>
  <c r="O17" i="18"/>
  <c r="P17" i="18"/>
  <c r="Q17" i="18"/>
  <c r="R17" i="18"/>
  <c r="S17" i="18"/>
  <c r="M18" i="18"/>
  <c r="N18" i="18"/>
  <c r="O18" i="18"/>
  <c r="P18" i="18"/>
  <c r="Q18" i="18"/>
  <c r="R18" i="18"/>
  <c r="S18" i="18"/>
  <c r="M19" i="18"/>
  <c r="N19" i="18"/>
  <c r="O19" i="18"/>
  <c r="P19" i="18"/>
  <c r="Q19" i="18"/>
  <c r="R19" i="18"/>
  <c r="S19" i="18"/>
  <c r="M20" i="18"/>
  <c r="N20" i="18"/>
  <c r="O20" i="18"/>
  <c r="P20" i="18"/>
  <c r="Q20" i="18"/>
  <c r="R20" i="18"/>
  <c r="S20" i="18"/>
  <c r="M21" i="18"/>
  <c r="N21" i="18"/>
  <c r="O21" i="18"/>
  <c r="P21" i="18"/>
  <c r="Q21" i="18"/>
  <c r="R21" i="18"/>
  <c r="S21" i="18"/>
  <c r="M22" i="18"/>
  <c r="N22" i="18"/>
  <c r="O22" i="18"/>
  <c r="P22" i="18"/>
  <c r="Q22" i="18"/>
  <c r="R22" i="18"/>
  <c r="S22" i="18"/>
  <c r="M23" i="18"/>
  <c r="N23" i="18"/>
  <c r="O23" i="18"/>
  <c r="P23" i="18"/>
  <c r="Q23" i="18"/>
  <c r="R23" i="18"/>
  <c r="S23" i="18"/>
  <c r="M24" i="18"/>
  <c r="N24" i="18"/>
  <c r="O24" i="18"/>
  <c r="P24" i="18"/>
  <c r="Q24" i="18"/>
  <c r="R24" i="18"/>
  <c r="S24" i="18"/>
  <c r="M25" i="18"/>
  <c r="N25" i="18"/>
  <c r="O25" i="18"/>
  <c r="P25" i="18"/>
  <c r="Q25" i="18"/>
  <c r="R25" i="18"/>
  <c r="S25" i="18"/>
  <c r="M26" i="18"/>
  <c r="N26" i="18"/>
  <c r="O26" i="18"/>
  <c r="P26" i="18"/>
  <c r="Q26" i="18"/>
  <c r="R26" i="18"/>
  <c r="S26" i="18"/>
  <c r="M27" i="18"/>
  <c r="N27" i="18"/>
  <c r="O27" i="18"/>
  <c r="P27" i="18"/>
  <c r="Q27" i="18"/>
  <c r="R27" i="18"/>
  <c r="S27" i="18"/>
  <c r="M28" i="18"/>
  <c r="N28" i="18"/>
  <c r="O28" i="18"/>
  <c r="P28" i="18"/>
  <c r="Q28" i="18"/>
  <c r="R28" i="18"/>
  <c r="S28" i="18"/>
  <c r="M29" i="18"/>
  <c r="N29" i="18"/>
  <c r="O29" i="18"/>
  <c r="P29" i="18"/>
  <c r="Q29" i="18"/>
  <c r="R29" i="18"/>
  <c r="S29" i="18"/>
  <c r="M30" i="18"/>
  <c r="N30" i="18"/>
  <c r="O30" i="18"/>
  <c r="P30" i="18"/>
  <c r="Q30" i="18"/>
  <c r="R30" i="18"/>
  <c r="S30" i="18"/>
  <c r="M31" i="18"/>
  <c r="N31" i="18"/>
  <c r="O31" i="18"/>
  <c r="P31" i="18"/>
  <c r="Q31" i="18"/>
  <c r="R31" i="18"/>
  <c r="S31" i="18"/>
  <c r="M32" i="18"/>
  <c r="N32" i="18"/>
  <c r="O32" i="18"/>
  <c r="P32" i="18"/>
  <c r="Q32" i="18"/>
  <c r="R32" i="18"/>
  <c r="S32" i="18"/>
  <c r="M33" i="18"/>
  <c r="N33" i="18"/>
  <c r="O33" i="18"/>
  <c r="P33" i="18"/>
  <c r="Q33" i="18"/>
  <c r="R33" i="18"/>
  <c r="S33" i="18"/>
  <c r="M34" i="18"/>
  <c r="N34" i="18"/>
  <c r="O34" i="18"/>
  <c r="P34" i="18"/>
  <c r="Q34" i="18"/>
  <c r="R34" i="18"/>
  <c r="S34" i="18"/>
  <c r="M35" i="18"/>
  <c r="N35" i="18"/>
  <c r="O35" i="18"/>
  <c r="P35" i="18"/>
  <c r="Q35" i="18"/>
  <c r="R35" i="18"/>
  <c r="S35" i="18"/>
  <c r="M36" i="18"/>
  <c r="N36" i="18"/>
  <c r="O36" i="18"/>
  <c r="P36" i="18"/>
  <c r="Q36" i="18"/>
  <c r="R36" i="18"/>
  <c r="S36" i="18"/>
  <c r="M37" i="18"/>
  <c r="N37" i="18"/>
  <c r="O37" i="18"/>
  <c r="P37" i="18"/>
  <c r="Q37" i="18"/>
  <c r="R37" i="18"/>
  <c r="S37" i="18"/>
  <c r="M38" i="18"/>
  <c r="N38" i="18"/>
  <c r="O38" i="18"/>
  <c r="P38" i="18"/>
  <c r="Q38" i="18"/>
  <c r="R38" i="18"/>
  <c r="S38" i="18"/>
  <c r="M39" i="18"/>
  <c r="N39" i="18"/>
  <c r="O39" i="18"/>
  <c r="P39" i="18"/>
  <c r="Q39" i="18"/>
  <c r="R39" i="18"/>
  <c r="S39" i="18"/>
  <c r="M40" i="18"/>
  <c r="N40" i="18"/>
  <c r="O40" i="18"/>
  <c r="P40" i="18"/>
  <c r="Q40" i="18"/>
  <c r="R40" i="18"/>
  <c r="S40" i="18"/>
  <c r="M41" i="18"/>
  <c r="N41" i="18"/>
  <c r="O41" i="18"/>
  <c r="P41" i="18"/>
  <c r="Q41" i="18"/>
  <c r="R41" i="18"/>
  <c r="S41" i="18"/>
  <c r="M42" i="18"/>
  <c r="N42" i="18"/>
  <c r="O42" i="18"/>
  <c r="P42" i="18"/>
  <c r="Q42" i="18"/>
  <c r="R42" i="18"/>
  <c r="S42" i="18"/>
  <c r="M43" i="18"/>
  <c r="N43" i="18"/>
  <c r="O43" i="18"/>
  <c r="P43" i="18"/>
  <c r="Q43" i="18"/>
  <c r="R43" i="18"/>
  <c r="S43" i="18"/>
  <c r="M44" i="18"/>
  <c r="N44" i="18"/>
  <c r="O44" i="18"/>
  <c r="P44" i="18"/>
  <c r="Q44" i="18"/>
  <c r="R44" i="18"/>
  <c r="S44" i="18"/>
  <c r="M45" i="18"/>
  <c r="N45" i="18"/>
  <c r="O45" i="18"/>
  <c r="P45" i="18"/>
  <c r="Q45" i="18"/>
  <c r="R45" i="18"/>
  <c r="S45" i="18"/>
  <c r="M46" i="18"/>
  <c r="N46" i="18"/>
  <c r="O46" i="18"/>
  <c r="P46" i="18"/>
  <c r="Q46" i="18"/>
  <c r="R46" i="18"/>
  <c r="S46" i="18"/>
  <c r="M47" i="18"/>
  <c r="N47" i="18"/>
  <c r="O47" i="18"/>
  <c r="P47" i="18"/>
  <c r="Q47" i="18"/>
  <c r="R47" i="18"/>
  <c r="S47" i="18"/>
  <c r="M48" i="18"/>
  <c r="N48" i="18"/>
  <c r="O48" i="18"/>
  <c r="P48" i="18"/>
  <c r="Q48" i="18"/>
  <c r="R48" i="18"/>
  <c r="S48" i="18"/>
  <c r="M49" i="18"/>
  <c r="N49" i="18"/>
  <c r="O49" i="18"/>
  <c r="P49" i="18"/>
  <c r="Q49" i="18"/>
  <c r="R49" i="18"/>
  <c r="S49" i="18"/>
  <c r="M50" i="18"/>
  <c r="N50" i="18"/>
  <c r="O50" i="18"/>
  <c r="P50" i="18"/>
  <c r="Q50" i="18"/>
  <c r="R50" i="18"/>
  <c r="S50" i="18"/>
  <c r="M51" i="18"/>
  <c r="N51" i="18"/>
  <c r="O51" i="18"/>
  <c r="P51" i="18"/>
  <c r="Q51" i="18"/>
  <c r="R51" i="18"/>
  <c r="S51" i="18"/>
  <c r="M52" i="18"/>
  <c r="N52" i="18"/>
  <c r="O52" i="18"/>
  <c r="P52" i="18"/>
  <c r="Q52" i="18"/>
  <c r="R52" i="18"/>
  <c r="S52" i="18"/>
  <c r="M53" i="18"/>
  <c r="N53" i="18"/>
  <c r="O53" i="18"/>
  <c r="P53" i="18"/>
  <c r="Q53" i="18"/>
  <c r="R53" i="18"/>
  <c r="S53" i="18"/>
  <c r="M54" i="18"/>
  <c r="N54" i="18"/>
  <c r="O54" i="18"/>
  <c r="P54" i="18"/>
  <c r="Q54" i="18"/>
  <c r="R54" i="18"/>
  <c r="S54" i="18"/>
  <c r="M55" i="18"/>
  <c r="N55" i="18"/>
  <c r="O55" i="18"/>
  <c r="P55" i="18"/>
  <c r="Q55" i="18"/>
  <c r="R55" i="18"/>
  <c r="S55" i="18"/>
  <c r="M56" i="18"/>
  <c r="N56" i="18"/>
  <c r="O56" i="18"/>
  <c r="P56" i="18"/>
  <c r="Q56" i="18"/>
  <c r="R56" i="18"/>
  <c r="S56" i="18"/>
  <c r="M57" i="18"/>
  <c r="N57" i="18"/>
  <c r="O57" i="18"/>
  <c r="P57" i="18"/>
  <c r="Q57" i="18"/>
  <c r="R57" i="18"/>
  <c r="S57" i="18"/>
  <c r="M58" i="18"/>
  <c r="N58" i="18"/>
  <c r="O58" i="18"/>
  <c r="P58" i="18"/>
  <c r="Q58" i="18"/>
  <c r="R58" i="18"/>
  <c r="S58" i="18"/>
  <c r="M59" i="18"/>
  <c r="N59" i="18"/>
  <c r="O59" i="18"/>
  <c r="P59" i="18"/>
  <c r="Q59" i="18"/>
  <c r="R59" i="18"/>
  <c r="S59" i="18"/>
  <c r="M60" i="18"/>
  <c r="N60" i="18"/>
  <c r="O60" i="18"/>
  <c r="P60" i="18"/>
  <c r="Q60" i="18"/>
  <c r="R60" i="18"/>
  <c r="S60" i="18"/>
  <c r="M61" i="18"/>
  <c r="N61" i="18"/>
  <c r="O61" i="18"/>
  <c r="P61" i="18"/>
  <c r="Q61" i="18"/>
  <c r="R61" i="18"/>
  <c r="S61" i="18"/>
  <c r="M62" i="18"/>
  <c r="N62" i="18"/>
  <c r="O62" i="18"/>
  <c r="P62" i="18"/>
  <c r="Q62" i="18"/>
  <c r="R62" i="18"/>
  <c r="S62" i="18"/>
  <c r="M63" i="18"/>
  <c r="N63" i="18"/>
  <c r="O63" i="18"/>
  <c r="P63" i="18"/>
  <c r="Q63" i="18"/>
  <c r="R63" i="18"/>
  <c r="S63" i="18"/>
  <c r="A63" i="18"/>
  <c r="M64" i="18"/>
  <c r="N64" i="18"/>
  <c r="O64" i="18"/>
  <c r="P64" i="18"/>
  <c r="Q64" i="18"/>
  <c r="R64" i="18"/>
  <c r="S64" i="18"/>
  <c r="A64" i="18"/>
  <c r="M65" i="18"/>
  <c r="N65" i="18"/>
  <c r="O65" i="18"/>
  <c r="P65" i="18"/>
  <c r="Q65" i="18"/>
  <c r="R65" i="18"/>
  <c r="S65" i="18"/>
  <c r="A65" i="18"/>
  <c r="M66" i="18"/>
  <c r="N66" i="18"/>
  <c r="O66" i="18"/>
  <c r="P66" i="18"/>
  <c r="Q66" i="18"/>
  <c r="R66" i="18"/>
  <c r="S66" i="18"/>
  <c r="A66" i="18"/>
  <c r="M67" i="18"/>
  <c r="N67" i="18"/>
  <c r="O67" i="18"/>
  <c r="P67" i="18"/>
  <c r="Q67" i="18"/>
  <c r="R67" i="18"/>
  <c r="S67" i="18"/>
  <c r="A67" i="18"/>
  <c r="M68" i="18"/>
  <c r="N68" i="18"/>
  <c r="O68" i="18"/>
  <c r="P68" i="18"/>
  <c r="Q68" i="18"/>
  <c r="R68" i="18"/>
  <c r="S68" i="18"/>
  <c r="A68" i="18"/>
  <c r="M69" i="18"/>
  <c r="N69" i="18"/>
  <c r="O69" i="18"/>
  <c r="P69" i="18"/>
  <c r="Q69" i="18"/>
  <c r="R69" i="18"/>
  <c r="S69" i="18"/>
  <c r="A69" i="18"/>
  <c r="M70" i="18"/>
  <c r="N70" i="18"/>
  <c r="O70" i="18"/>
  <c r="P70" i="18"/>
  <c r="Q70" i="18"/>
  <c r="R70" i="18"/>
  <c r="S70" i="18"/>
  <c r="A70" i="18"/>
  <c r="M71" i="18"/>
  <c r="N71" i="18"/>
  <c r="O71" i="18"/>
  <c r="P71" i="18"/>
  <c r="Q71" i="18"/>
  <c r="R71" i="18"/>
  <c r="S71" i="18"/>
  <c r="A71" i="18"/>
  <c r="M72" i="18"/>
  <c r="N72" i="18"/>
  <c r="O72" i="18"/>
  <c r="P72" i="18"/>
  <c r="Q72" i="18"/>
  <c r="R72" i="18"/>
  <c r="S72" i="18"/>
  <c r="A72" i="18"/>
  <c r="M73" i="18"/>
  <c r="N73" i="18"/>
  <c r="O73" i="18"/>
  <c r="P73" i="18"/>
  <c r="Q73" i="18"/>
  <c r="R73" i="18"/>
  <c r="S73" i="18"/>
  <c r="A73" i="18"/>
  <c r="M74" i="18"/>
  <c r="N74" i="18"/>
  <c r="O74" i="18"/>
  <c r="P74" i="18"/>
  <c r="Q74" i="18"/>
  <c r="R74" i="18"/>
  <c r="S74" i="18"/>
  <c r="A74" i="18"/>
  <c r="M75" i="18"/>
  <c r="N75" i="18"/>
  <c r="O75" i="18"/>
  <c r="P75" i="18"/>
  <c r="Q75" i="18"/>
  <c r="R75" i="18"/>
  <c r="S75" i="18"/>
  <c r="A75" i="18"/>
  <c r="M76" i="18"/>
  <c r="N76" i="18"/>
  <c r="O76" i="18"/>
  <c r="P76" i="18"/>
  <c r="Q76" i="18"/>
  <c r="R76" i="18"/>
  <c r="S76" i="18"/>
  <c r="A76" i="18"/>
  <c r="M77" i="18"/>
  <c r="N77" i="18"/>
  <c r="O77" i="18"/>
  <c r="P77" i="18"/>
  <c r="Q77" i="18"/>
  <c r="R77" i="18"/>
  <c r="S77" i="18"/>
  <c r="A77" i="18"/>
  <c r="M78" i="18"/>
  <c r="N78" i="18"/>
  <c r="O78" i="18"/>
  <c r="P78" i="18"/>
  <c r="Q78" i="18"/>
  <c r="R78" i="18"/>
  <c r="S78" i="18"/>
  <c r="A78" i="18"/>
  <c r="M79" i="18"/>
  <c r="N79" i="18"/>
  <c r="O79" i="18"/>
  <c r="P79" i="18"/>
  <c r="Q79" i="18"/>
  <c r="R79" i="18"/>
  <c r="S79" i="18"/>
  <c r="A79" i="18"/>
  <c r="M80" i="18"/>
  <c r="N80" i="18"/>
  <c r="O80" i="18"/>
  <c r="P80" i="18"/>
  <c r="Q80" i="18"/>
  <c r="R80" i="18"/>
  <c r="S80" i="18"/>
  <c r="A80" i="18"/>
  <c r="M81" i="18"/>
  <c r="N81" i="18"/>
  <c r="O81" i="18"/>
  <c r="P81" i="18"/>
  <c r="Q81" i="18"/>
  <c r="R81" i="18"/>
  <c r="S81" i="18"/>
  <c r="A81" i="18"/>
  <c r="M82" i="18"/>
  <c r="N82" i="18"/>
  <c r="O82" i="18"/>
  <c r="P82" i="18"/>
  <c r="Q82" i="18"/>
  <c r="R82" i="18"/>
  <c r="S82" i="18"/>
  <c r="A82" i="18"/>
  <c r="M83" i="18"/>
  <c r="N83" i="18"/>
  <c r="O83" i="18"/>
  <c r="P83" i="18"/>
  <c r="Q83" i="18"/>
  <c r="R83" i="18"/>
  <c r="S83" i="18"/>
  <c r="A83" i="18"/>
  <c r="M84" i="18"/>
  <c r="N84" i="18"/>
  <c r="O84" i="18"/>
  <c r="P84" i="18"/>
  <c r="Q84" i="18"/>
  <c r="R84" i="18"/>
  <c r="S84" i="18"/>
  <c r="A84" i="18"/>
  <c r="M85" i="18"/>
  <c r="N85" i="18"/>
  <c r="O85" i="18"/>
  <c r="P85" i="18"/>
  <c r="Q85" i="18"/>
  <c r="R85" i="18"/>
  <c r="S85" i="18"/>
  <c r="A85" i="18"/>
  <c r="M86" i="18"/>
  <c r="N86" i="18"/>
  <c r="O86" i="18"/>
  <c r="P86" i="18"/>
  <c r="Q86" i="18"/>
  <c r="R86" i="18"/>
  <c r="S86" i="18"/>
  <c r="A86" i="18"/>
  <c r="M87" i="18"/>
  <c r="N87" i="18"/>
  <c r="O87" i="18"/>
  <c r="P87" i="18"/>
  <c r="Q87" i="18"/>
  <c r="R87" i="18"/>
  <c r="S87" i="18"/>
  <c r="A87" i="18"/>
  <c r="M88" i="18"/>
  <c r="N88" i="18"/>
  <c r="O88" i="18"/>
  <c r="P88" i="18"/>
  <c r="Q88" i="18"/>
  <c r="R88" i="18"/>
  <c r="S88" i="18"/>
  <c r="A88" i="18"/>
  <c r="M89" i="18"/>
  <c r="N89" i="18"/>
  <c r="O89" i="18"/>
  <c r="P89" i="18"/>
  <c r="Q89" i="18"/>
  <c r="R89" i="18"/>
  <c r="S89" i="18"/>
  <c r="A89" i="18"/>
  <c r="M90" i="18"/>
  <c r="N90" i="18"/>
  <c r="O90" i="18"/>
  <c r="P90" i="18"/>
  <c r="Q90" i="18"/>
  <c r="R90" i="18"/>
  <c r="S90" i="18"/>
  <c r="A90" i="18"/>
  <c r="M91" i="18"/>
  <c r="N91" i="18"/>
  <c r="O91" i="18"/>
  <c r="P91" i="18"/>
  <c r="Q91" i="18"/>
  <c r="R91" i="18"/>
  <c r="S91" i="18"/>
  <c r="A91" i="18"/>
  <c r="M92" i="18"/>
  <c r="N92" i="18"/>
  <c r="O92" i="18"/>
  <c r="P92" i="18"/>
  <c r="Q92" i="18"/>
  <c r="R92" i="18"/>
  <c r="S92" i="18"/>
  <c r="A92" i="18"/>
  <c r="M93" i="18"/>
  <c r="N93" i="18"/>
  <c r="O93" i="18"/>
  <c r="P93" i="18"/>
  <c r="Q93" i="18"/>
  <c r="R93" i="18"/>
  <c r="S93" i="18"/>
  <c r="A93" i="18"/>
  <c r="M94" i="18"/>
  <c r="N94" i="18"/>
  <c r="O94" i="18"/>
  <c r="P94" i="18"/>
  <c r="Q94" i="18"/>
  <c r="R94" i="18"/>
  <c r="S94" i="18"/>
  <c r="A94" i="18"/>
  <c r="M95" i="18"/>
  <c r="N95" i="18"/>
  <c r="O95" i="18"/>
  <c r="P95" i="18"/>
  <c r="Q95" i="18"/>
  <c r="R95" i="18"/>
  <c r="S95" i="18"/>
  <c r="A95" i="18"/>
  <c r="M96" i="18"/>
  <c r="N96" i="18"/>
  <c r="O96" i="18"/>
  <c r="P96" i="18"/>
  <c r="Q96" i="18"/>
  <c r="R96" i="18"/>
  <c r="S96" i="18"/>
  <c r="A96" i="18"/>
  <c r="M97" i="18"/>
  <c r="N97" i="18"/>
  <c r="O97" i="18"/>
  <c r="P97" i="18"/>
  <c r="Q97" i="18"/>
  <c r="R97" i="18"/>
  <c r="S97" i="18"/>
  <c r="A97" i="18"/>
  <c r="M98" i="18"/>
  <c r="N98" i="18"/>
  <c r="O98" i="18"/>
  <c r="P98" i="18"/>
  <c r="Q98" i="18"/>
  <c r="R98" i="18"/>
  <c r="S98" i="18"/>
  <c r="A98" i="18"/>
  <c r="M99" i="18"/>
  <c r="N99" i="18"/>
  <c r="O99" i="18"/>
  <c r="P99" i="18"/>
  <c r="Q99" i="18"/>
  <c r="R99" i="18"/>
  <c r="S99" i="18"/>
  <c r="A99" i="18"/>
  <c r="M100" i="18"/>
  <c r="N100" i="18"/>
  <c r="O100" i="18"/>
  <c r="P100" i="18"/>
  <c r="Q100" i="18"/>
  <c r="R100" i="18"/>
  <c r="S100" i="18"/>
  <c r="A100" i="18"/>
  <c r="M101" i="18"/>
  <c r="N101" i="18"/>
  <c r="O101" i="18"/>
  <c r="P101" i="18"/>
  <c r="Q101" i="18"/>
  <c r="R101" i="18"/>
  <c r="S101" i="18"/>
  <c r="A101" i="18"/>
  <c r="M102" i="18"/>
  <c r="N102" i="18"/>
  <c r="O102" i="18"/>
  <c r="P102" i="18"/>
  <c r="Q102" i="18"/>
  <c r="R102" i="18"/>
  <c r="S102" i="18"/>
  <c r="A102" i="18"/>
  <c r="M103" i="18"/>
  <c r="N103" i="18"/>
  <c r="O103" i="18"/>
  <c r="P103" i="18"/>
  <c r="Q103" i="18"/>
  <c r="R103" i="18"/>
  <c r="S103" i="18"/>
  <c r="A103" i="18"/>
  <c r="M104" i="18"/>
  <c r="N104" i="18"/>
  <c r="O104" i="18"/>
  <c r="P104" i="18"/>
  <c r="Q104" i="18"/>
  <c r="R104" i="18"/>
  <c r="S104" i="18"/>
  <c r="A104" i="18"/>
  <c r="M105" i="18"/>
  <c r="N105" i="18"/>
  <c r="O105" i="18"/>
  <c r="P105" i="18"/>
  <c r="Q105" i="18"/>
  <c r="R105" i="18"/>
  <c r="S105" i="18"/>
  <c r="A105" i="18"/>
  <c r="M106" i="18"/>
  <c r="N106" i="18"/>
  <c r="O106" i="18"/>
  <c r="P106" i="18"/>
  <c r="Q106" i="18"/>
  <c r="R106" i="18"/>
  <c r="S106" i="18"/>
  <c r="A106" i="18"/>
  <c r="M107" i="18"/>
  <c r="N107" i="18"/>
  <c r="O107" i="18"/>
  <c r="P107" i="18"/>
  <c r="Q107" i="18"/>
  <c r="R107" i="18"/>
  <c r="S107" i="18"/>
  <c r="A107" i="18"/>
  <c r="M108" i="18"/>
  <c r="N108" i="18"/>
  <c r="O108" i="18"/>
  <c r="P108" i="18"/>
  <c r="Q108" i="18"/>
  <c r="R108" i="18"/>
  <c r="S108" i="18"/>
  <c r="A108" i="18"/>
  <c r="M109" i="18"/>
  <c r="N109" i="18"/>
  <c r="O109" i="18"/>
  <c r="P109" i="18"/>
  <c r="Q109" i="18"/>
  <c r="R109" i="18"/>
  <c r="S109" i="18"/>
  <c r="A109" i="18"/>
  <c r="M110" i="18"/>
  <c r="N110" i="18"/>
  <c r="O110" i="18"/>
  <c r="P110" i="18"/>
  <c r="Q110" i="18"/>
  <c r="R110" i="18"/>
  <c r="S110" i="18"/>
  <c r="A110" i="18"/>
  <c r="M111" i="18"/>
  <c r="N111" i="18"/>
  <c r="O111" i="18"/>
  <c r="P111" i="18"/>
  <c r="Q111" i="18"/>
  <c r="R111" i="18"/>
  <c r="S111" i="18"/>
  <c r="A111" i="18"/>
  <c r="M112" i="18"/>
  <c r="N112" i="18"/>
  <c r="O112" i="18"/>
  <c r="P112" i="18"/>
  <c r="Q112" i="18"/>
  <c r="R112" i="18"/>
  <c r="S112" i="18"/>
  <c r="A112" i="18"/>
  <c r="M113" i="18"/>
  <c r="N113" i="18"/>
  <c r="O113" i="18"/>
  <c r="P113" i="18"/>
  <c r="Q113" i="18"/>
  <c r="R113" i="18"/>
  <c r="S113" i="18"/>
  <c r="A113" i="18"/>
  <c r="M114" i="18"/>
  <c r="N114" i="18"/>
  <c r="O114" i="18"/>
  <c r="P114" i="18"/>
  <c r="Q114" i="18"/>
  <c r="R114" i="18"/>
  <c r="S114" i="18"/>
  <c r="A114" i="18"/>
  <c r="M115" i="18"/>
  <c r="N115" i="18"/>
  <c r="O115" i="18"/>
  <c r="P115" i="18"/>
  <c r="Q115" i="18"/>
  <c r="R115" i="18"/>
  <c r="S115" i="18"/>
  <c r="A115" i="18"/>
  <c r="M116" i="18"/>
  <c r="N116" i="18"/>
  <c r="O116" i="18"/>
  <c r="P116" i="18"/>
  <c r="Q116" i="18"/>
  <c r="R116" i="18"/>
  <c r="S116" i="18"/>
  <c r="A116" i="18"/>
  <c r="M117" i="18"/>
  <c r="N117" i="18"/>
  <c r="O117" i="18"/>
  <c r="P117" i="18"/>
  <c r="Q117" i="18"/>
  <c r="R117" i="18"/>
  <c r="S117" i="18"/>
  <c r="A117" i="18"/>
  <c r="M118" i="18"/>
  <c r="N118" i="18"/>
  <c r="O118" i="18"/>
  <c r="P118" i="18"/>
  <c r="Q118" i="18"/>
  <c r="R118" i="18"/>
  <c r="S118" i="18"/>
  <c r="A118" i="18"/>
  <c r="M119" i="18"/>
  <c r="N119" i="18"/>
  <c r="O119" i="18"/>
  <c r="P119" i="18"/>
  <c r="Q119" i="18"/>
  <c r="R119" i="18"/>
  <c r="S119" i="18"/>
  <c r="M120" i="18"/>
  <c r="N120" i="18"/>
  <c r="O120" i="18"/>
  <c r="P120" i="18"/>
  <c r="Q120" i="18"/>
  <c r="R120" i="18"/>
  <c r="S120" i="18"/>
  <c r="A120" i="18"/>
  <c r="M121" i="18"/>
  <c r="N121" i="18"/>
  <c r="O121" i="18"/>
  <c r="P121" i="18"/>
  <c r="Q121" i="18"/>
  <c r="R121" i="18"/>
  <c r="S121" i="18"/>
  <c r="A121" i="18"/>
  <c r="M122" i="18"/>
  <c r="N122" i="18"/>
  <c r="O122" i="18"/>
  <c r="P122" i="18"/>
  <c r="Q122" i="18"/>
  <c r="R122" i="18"/>
  <c r="S122" i="18"/>
  <c r="A122" i="18"/>
  <c r="M123" i="18"/>
  <c r="N123" i="18"/>
  <c r="O123" i="18"/>
  <c r="P123" i="18"/>
  <c r="Q123" i="18"/>
  <c r="R123" i="18"/>
  <c r="S123" i="18"/>
  <c r="A123" i="18"/>
  <c r="M124" i="18"/>
  <c r="N124" i="18"/>
  <c r="O124" i="18"/>
  <c r="P124" i="18"/>
  <c r="Q124" i="18"/>
  <c r="R124" i="18"/>
  <c r="S124" i="18"/>
  <c r="A124" i="18"/>
  <c r="M125" i="18"/>
  <c r="N125" i="18"/>
  <c r="O125" i="18"/>
  <c r="P125" i="18"/>
  <c r="Q125" i="18"/>
  <c r="R125" i="18"/>
  <c r="S125" i="18"/>
  <c r="A125" i="18"/>
  <c r="M126" i="18"/>
  <c r="N126" i="18"/>
  <c r="O126" i="18"/>
  <c r="P126" i="18"/>
  <c r="Q126" i="18"/>
  <c r="R126" i="18"/>
  <c r="S126" i="18"/>
  <c r="A126" i="18"/>
  <c r="M127" i="18"/>
  <c r="N127" i="18"/>
  <c r="O127" i="18"/>
  <c r="P127" i="18"/>
  <c r="Q127" i="18"/>
  <c r="R127" i="18"/>
  <c r="S127" i="18"/>
  <c r="A127" i="18"/>
  <c r="M128" i="18"/>
  <c r="N128" i="18"/>
  <c r="O128" i="18"/>
  <c r="P128" i="18"/>
  <c r="Q128" i="18"/>
  <c r="R128" i="18"/>
  <c r="S128" i="18"/>
  <c r="A128" i="18"/>
  <c r="M129" i="18"/>
  <c r="N129" i="18"/>
  <c r="O129" i="18"/>
  <c r="P129" i="18"/>
  <c r="Q129" i="18"/>
  <c r="R129" i="18"/>
  <c r="S129" i="18"/>
  <c r="A129" i="18"/>
  <c r="M130" i="18"/>
  <c r="N130" i="18"/>
  <c r="O130" i="18"/>
  <c r="P130" i="18"/>
  <c r="Q130" i="18"/>
  <c r="R130" i="18"/>
  <c r="S130" i="18"/>
  <c r="A130" i="18"/>
  <c r="A131" i="18" s="1"/>
  <c r="A132" i="18" s="1"/>
  <c r="A133" i="18" s="1"/>
  <c r="A134" i="18" s="1"/>
  <c r="A135" i="18" s="1"/>
  <c r="A136" i="18" s="1"/>
  <c r="A137" i="18" s="1"/>
  <c r="A138" i="18" s="1"/>
  <c r="A139" i="18" s="1"/>
  <c r="A140" i="18" s="1"/>
  <c r="A141" i="18" s="1"/>
  <c r="A142" i="18" s="1"/>
  <c r="A143" i="18" s="1"/>
  <c r="A144" i="18" s="1"/>
  <c r="A145" i="18" s="1"/>
  <c r="A146" i="18" s="1"/>
  <c r="A147" i="18" s="1"/>
  <c r="A148" i="18" s="1"/>
  <c r="A149" i="18" s="1"/>
  <c r="A150" i="18" s="1"/>
  <c r="A151" i="18" s="1"/>
  <c r="A152" i="18" s="1"/>
  <c r="A153" i="18" s="1"/>
  <c r="A154" i="18" s="1"/>
  <c r="A155" i="18" s="1"/>
  <c r="A156" i="18" s="1"/>
  <c r="A157" i="18" s="1"/>
  <c r="A158" i="18" s="1"/>
  <c r="A159" i="18" s="1"/>
  <c r="A160" i="18" s="1"/>
  <c r="A161" i="18" s="1"/>
  <c r="A162" i="18" s="1"/>
  <c r="A163" i="18" s="1"/>
  <c r="A164" i="18" s="1"/>
  <c r="A165" i="18" s="1"/>
  <c r="A166" i="18" s="1"/>
  <c r="A167" i="18" s="1"/>
  <c r="A168" i="18" s="1"/>
  <c r="A169" i="18" s="1"/>
  <c r="A170" i="18" s="1"/>
  <c r="A171" i="18" s="1"/>
  <c r="A172" i="18" s="1"/>
  <c r="A173" i="18" s="1"/>
  <c r="A174" i="18" s="1"/>
  <c r="A175" i="18" s="1"/>
  <c r="A176" i="18" s="1"/>
  <c r="A177" i="18" s="1"/>
  <c r="A178" i="18" s="1"/>
  <c r="A179" i="18" s="1"/>
  <c r="A180" i="18" s="1"/>
  <c r="A181" i="18" s="1"/>
  <c r="A182" i="18" s="1"/>
  <c r="A183" i="18" s="1"/>
  <c r="A184" i="18" s="1"/>
  <c r="A185" i="18" s="1"/>
  <c r="A186" i="18" s="1"/>
  <c r="A187" i="18" s="1"/>
  <c r="A188" i="18" s="1"/>
  <c r="A189" i="18" s="1"/>
  <c r="A190" i="18" s="1"/>
  <c r="A191" i="18" s="1"/>
  <c r="A192" i="18" s="1"/>
  <c r="A193" i="18" s="1"/>
  <c r="A194" i="18" s="1"/>
  <c r="A195" i="18" s="1"/>
  <c r="A196" i="18" s="1"/>
  <c r="A197" i="18" s="1"/>
  <c r="A198" i="18" s="1"/>
  <c r="A199" i="18" s="1"/>
  <c r="A200" i="18" s="1"/>
  <c r="A201" i="18" s="1"/>
  <c r="A202" i="18" s="1"/>
  <c r="A203" i="18" s="1"/>
  <c r="A204" i="18" s="1"/>
  <c r="A205" i="18" s="1"/>
  <c r="A206" i="18" s="1"/>
  <c r="A207" i="18" s="1"/>
  <c r="A208" i="18" s="1"/>
  <c r="A209" i="18" s="1"/>
  <c r="A210" i="18" s="1"/>
  <c r="A211" i="18" s="1"/>
  <c r="A212" i="18" s="1"/>
  <c r="A213" i="18" s="1"/>
  <c r="A214" i="18" s="1"/>
  <c r="A215" i="18" s="1"/>
  <c r="A216" i="18" s="1"/>
  <c r="A217" i="18" s="1"/>
  <c r="A218" i="18" s="1"/>
  <c r="A219" i="18" s="1"/>
  <c r="A220" i="18" s="1"/>
  <c r="A221" i="18" s="1"/>
  <c r="A222" i="18" s="1"/>
  <c r="M131" i="18"/>
  <c r="N131" i="18"/>
  <c r="O131" i="18"/>
  <c r="P131" i="18"/>
  <c r="Q131" i="18"/>
  <c r="R131" i="18"/>
  <c r="S131" i="18"/>
  <c r="M132" i="18"/>
  <c r="N132" i="18"/>
  <c r="O132" i="18"/>
  <c r="P132" i="18"/>
  <c r="Q132" i="18"/>
  <c r="R132" i="18"/>
  <c r="S132" i="18"/>
  <c r="M133" i="18"/>
  <c r="N133" i="18"/>
  <c r="O133" i="18"/>
  <c r="P133" i="18"/>
  <c r="Q133" i="18"/>
  <c r="R133" i="18"/>
  <c r="S133" i="18"/>
  <c r="M134" i="18"/>
  <c r="N134" i="18"/>
  <c r="O134" i="18"/>
  <c r="P134" i="18"/>
  <c r="Q134" i="18"/>
  <c r="R134" i="18"/>
  <c r="S134" i="18"/>
  <c r="M135" i="18"/>
  <c r="N135" i="18"/>
  <c r="O135" i="18"/>
  <c r="P135" i="18"/>
  <c r="Q135" i="18"/>
  <c r="R135" i="18"/>
  <c r="S135" i="18"/>
  <c r="M136" i="18"/>
  <c r="N136" i="18"/>
  <c r="O136" i="18"/>
  <c r="P136" i="18"/>
  <c r="Q136" i="18"/>
  <c r="R136" i="18"/>
  <c r="S136" i="18"/>
  <c r="M137" i="18"/>
  <c r="N137" i="18"/>
  <c r="O137" i="18"/>
  <c r="P137" i="18"/>
  <c r="Q137" i="18"/>
  <c r="R137" i="18"/>
  <c r="S137" i="18"/>
  <c r="M138" i="18"/>
  <c r="N138" i="18"/>
  <c r="O138" i="18"/>
  <c r="P138" i="18"/>
  <c r="Q138" i="18"/>
  <c r="R138" i="18"/>
  <c r="S138" i="18"/>
  <c r="M139" i="18"/>
  <c r="N139" i="18"/>
  <c r="O139" i="18"/>
  <c r="P139" i="18"/>
  <c r="Q139" i="18"/>
  <c r="R139" i="18"/>
  <c r="S139" i="18"/>
  <c r="M140" i="18"/>
  <c r="N140" i="18"/>
  <c r="O140" i="18"/>
  <c r="P140" i="18"/>
  <c r="Q140" i="18"/>
  <c r="R140" i="18"/>
  <c r="S140" i="18"/>
  <c r="M141" i="18"/>
  <c r="N141" i="18"/>
  <c r="O141" i="18"/>
  <c r="P141" i="18"/>
  <c r="Q141" i="18"/>
  <c r="R141" i="18"/>
  <c r="S141" i="18"/>
  <c r="M142" i="18"/>
  <c r="N142" i="18"/>
  <c r="O142" i="18"/>
  <c r="P142" i="18"/>
  <c r="Q142" i="18"/>
  <c r="R142" i="18"/>
  <c r="S142" i="18"/>
  <c r="M143" i="18"/>
  <c r="N143" i="18"/>
  <c r="O143" i="18"/>
  <c r="P143" i="18"/>
  <c r="Q143" i="18"/>
  <c r="R143" i="18"/>
  <c r="S143" i="18"/>
  <c r="M144" i="18"/>
  <c r="N144" i="18"/>
  <c r="O144" i="18"/>
  <c r="P144" i="18"/>
  <c r="Q144" i="18"/>
  <c r="R144" i="18"/>
  <c r="S144" i="18"/>
  <c r="M145" i="18"/>
  <c r="N145" i="18"/>
  <c r="O145" i="18"/>
  <c r="P145" i="18"/>
  <c r="Q145" i="18"/>
  <c r="R145" i="18"/>
  <c r="S145" i="18"/>
  <c r="M146" i="18"/>
  <c r="N146" i="18"/>
  <c r="O146" i="18"/>
  <c r="P146" i="18"/>
  <c r="Q146" i="18"/>
  <c r="R146" i="18"/>
  <c r="S146" i="18"/>
  <c r="M147" i="18"/>
  <c r="N147" i="18"/>
  <c r="O147" i="18"/>
  <c r="P147" i="18"/>
  <c r="Q147" i="18"/>
  <c r="R147" i="18"/>
  <c r="S147" i="18"/>
  <c r="M148" i="18"/>
  <c r="N148" i="18"/>
  <c r="O148" i="18"/>
  <c r="P148" i="18"/>
  <c r="Q148" i="18"/>
  <c r="R148" i="18"/>
  <c r="S148" i="18"/>
  <c r="M149" i="18"/>
  <c r="N149" i="18"/>
  <c r="O149" i="18"/>
  <c r="P149" i="18"/>
  <c r="Q149" i="18"/>
  <c r="R149" i="18"/>
  <c r="S149" i="18"/>
  <c r="M150" i="18"/>
  <c r="N150" i="18"/>
  <c r="O150" i="18"/>
  <c r="P150" i="18"/>
  <c r="Q150" i="18"/>
  <c r="R150" i="18"/>
  <c r="S150" i="18"/>
  <c r="M151" i="18"/>
  <c r="N151" i="18"/>
  <c r="O151" i="18"/>
  <c r="P151" i="18"/>
  <c r="Q151" i="18"/>
  <c r="R151" i="18"/>
  <c r="S151" i="18"/>
  <c r="M152" i="18"/>
  <c r="N152" i="18"/>
  <c r="O152" i="18"/>
  <c r="P152" i="18"/>
  <c r="Q152" i="18"/>
  <c r="R152" i="18"/>
  <c r="S152" i="18"/>
  <c r="M153" i="18"/>
  <c r="N153" i="18"/>
  <c r="O153" i="18"/>
  <c r="P153" i="18"/>
  <c r="Q153" i="18"/>
  <c r="R153" i="18"/>
  <c r="S153" i="18"/>
  <c r="M154" i="18"/>
  <c r="N154" i="18"/>
  <c r="O154" i="18"/>
  <c r="P154" i="18"/>
  <c r="Q154" i="18"/>
  <c r="R154" i="18"/>
  <c r="S154" i="18"/>
  <c r="M155" i="18"/>
  <c r="N155" i="18"/>
  <c r="O155" i="18"/>
  <c r="P155" i="18"/>
  <c r="Q155" i="18"/>
  <c r="R155" i="18"/>
  <c r="S155" i="18"/>
  <c r="M156" i="18"/>
  <c r="N156" i="18"/>
  <c r="O156" i="18"/>
  <c r="P156" i="18"/>
  <c r="Q156" i="18"/>
  <c r="R156" i="18"/>
  <c r="S156" i="18"/>
  <c r="M157" i="18"/>
  <c r="N157" i="18"/>
  <c r="O157" i="18"/>
  <c r="P157" i="18"/>
  <c r="Q157" i="18"/>
  <c r="R157" i="18"/>
  <c r="S157" i="18"/>
  <c r="M158" i="18"/>
  <c r="N158" i="18"/>
  <c r="O158" i="18"/>
  <c r="P158" i="18"/>
  <c r="Q158" i="18"/>
  <c r="R158" i="18"/>
  <c r="S158" i="18"/>
  <c r="M159" i="18"/>
  <c r="N159" i="18"/>
  <c r="O159" i="18"/>
  <c r="P159" i="18"/>
  <c r="Q159" i="18"/>
  <c r="R159" i="18"/>
  <c r="S159" i="18"/>
  <c r="M160" i="18"/>
  <c r="N160" i="18"/>
  <c r="O160" i="18"/>
  <c r="P160" i="18"/>
  <c r="Q160" i="18"/>
  <c r="R160" i="18"/>
  <c r="S160" i="18"/>
  <c r="M161" i="18"/>
  <c r="N161" i="18"/>
  <c r="O161" i="18"/>
  <c r="P161" i="18"/>
  <c r="Q161" i="18"/>
  <c r="R161" i="18"/>
  <c r="S161" i="18"/>
  <c r="M162" i="18"/>
  <c r="N162" i="18"/>
  <c r="O162" i="18"/>
  <c r="P162" i="18"/>
  <c r="Q162" i="18"/>
  <c r="R162" i="18"/>
  <c r="S162" i="18"/>
  <c r="M163" i="18"/>
  <c r="N163" i="18"/>
  <c r="O163" i="18"/>
  <c r="P163" i="18"/>
  <c r="Q163" i="18"/>
  <c r="R163" i="18"/>
  <c r="S163" i="18"/>
  <c r="M164" i="18"/>
  <c r="N164" i="18"/>
  <c r="O164" i="18"/>
  <c r="P164" i="18"/>
  <c r="Q164" i="18"/>
  <c r="R164" i="18"/>
  <c r="S164" i="18"/>
  <c r="M165" i="18"/>
  <c r="N165" i="18"/>
  <c r="O165" i="18"/>
  <c r="P165" i="18"/>
  <c r="Q165" i="18"/>
  <c r="R165" i="18"/>
  <c r="S165" i="18"/>
  <c r="M166" i="18"/>
  <c r="N166" i="18"/>
  <c r="O166" i="18"/>
  <c r="P166" i="18"/>
  <c r="Q166" i="18"/>
  <c r="R166" i="18"/>
  <c r="S166" i="18"/>
  <c r="M167" i="18"/>
  <c r="N167" i="18"/>
  <c r="O167" i="18"/>
  <c r="P167" i="18"/>
  <c r="Q167" i="18"/>
  <c r="R167" i="18"/>
  <c r="S167" i="18"/>
  <c r="M168" i="18"/>
  <c r="N168" i="18"/>
  <c r="O168" i="18"/>
  <c r="P168" i="18"/>
  <c r="Q168" i="18"/>
  <c r="R168" i="18"/>
  <c r="S168" i="18"/>
  <c r="M169" i="18"/>
  <c r="N169" i="18"/>
  <c r="O169" i="18"/>
  <c r="P169" i="18"/>
  <c r="Q169" i="18"/>
  <c r="R169" i="18"/>
  <c r="S169" i="18"/>
  <c r="M170" i="18"/>
  <c r="N170" i="18"/>
  <c r="O170" i="18"/>
  <c r="P170" i="18"/>
  <c r="Q170" i="18"/>
  <c r="R170" i="18"/>
  <c r="S170" i="18"/>
  <c r="M171" i="18"/>
  <c r="N171" i="18"/>
  <c r="O171" i="18"/>
  <c r="P171" i="18"/>
  <c r="Q171" i="18"/>
  <c r="R171" i="18"/>
  <c r="S171" i="18"/>
  <c r="M172" i="18"/>
  <c r="N172" i="18"/>
  <c r="O172" i="18"/>
  <c r="P172" i="18"/>
  <c r="Q172" i="18"/>
  <c r="R172" i="18"/>
  <c r="S172" i="18"/>
  <c r="M173" i="18"/>
  <c r="N173" i="18"/>
  <c r="O173" i="18"/>
  <c r="P173" i="18"/>
  <c r="Q173" i="18"/>
  <c r="R173" i="18"/>
  <c r="S173" i="18"/>
  <c r="M174" i="18"/>
  <c r="N174" i="18"/>
  <c r="O174" i="18"/>
  <c r="P174" i="18"/>
  <c r="Q174" i="18"/>
  <c r="R174" i="18"/>
  <c r="S174" i="18"/>
  <c r="M175" i="18"/>
  <c r="N175" i="18"/>
  <c r="O175" i="18"/>
  <c r="P175" i="18"/>
  <c r="Q175" i="18"/>
  <c r="R175" i="18"/>
  <c r="S175" i="18"/>
  <c r="M176" i="18"/>
  <c r="N176" i="18"/>
  <c r="O176" i="18"/>
  <c r="P176" i="18"/>
  <c r="Q176" i="18"/>
  <c r="R176" i="18"/>
  <c r="S176" i="18"/>
  <c r="M177" i="18"/>
  <c r="N177" i="18"/>
  <c r="O177" i="18"/>
  <c r="P177" i="18"/>
  <c r="Q177" i="18"/>
  <c r="R177" i="18"/>
  <c r="S177" i="18"/>
  <c r="M178" i="18"/>
  <c r="N178" i="18"/>
  <c r="O178" i="18"/>
  <c r="P178" i="18"/>
  <c r="Q178" i="18"/>
  <c r="R178" i="18"/>
  <c r="S178" i="18"/>
  <c r="M179" i="18"/>
  <c r="N179" i="18"/>
  <c r="O179" i="18"/>
  <c r="P179" i="18"/>
  <c r="Q179" i="18"/>
  <c r="R179" i="18"/>
  <c r="S179" i="18"/>
  <c r="M180" i="18"/>
  <c r="N180" i="18"/>
  <c r="O180" i="18"/>
  <c r="P180" i="18"/>
  <c r="Q180" i="18"/>
  <c r="R180" i="18"/>
  <c r="S180" i="18"/>
  <c r="M181" i="18"/>
  <c r="N181" i="18"/>
  <c r="O181" i="18"/>
  <c r="P181" i="18"/>
  <c r="Q181" i="18"/>
  <c r="R181" i="18"/>
  <c r="S181" i="18"/>
  <c r="M182" i="18"/>
  <c r="N182" i="18"/>
  <c r="O182" i="18"/>
  <c r="P182" i="18"/>
  <c r="Q182" i="18"/>
  <c r="R182" i="18"/>
  <c r="S182" i="18"/>
  <c r="M183" i="18"/>
  <c r="N183" i="18"/>
  <c r="O183" i="18"/>
  <c r="P183" i="18"/>
  <c r="Q183" i="18"/>
  <c r="R183" i="18"/>
  <c r="S183" i="18"/>
  <c r="M184" i="18"/>
  <c r="N184" i="18"/>
  <c r="O184" i="18"/>
  <c r="P184" i="18"/>
  <c r="Q184" i="18"/>
  <c r="R184" i="18"/>
  <c r="S184" i="18"/>
  <c r="M185" i="18"/>
  <c r="N185" i="18"/>
  <c r="O185" i="18"/>
  <c r="P185" i="18"/>
  <c r="Q185" i="18"/>
  <c r="R185" i="18"/>
  <c r="S185" i="18"/>
  <c r="M186" i="18"/>
  <c r="N186" i="18"/>
  <c r="O186" i="18"/>
  <c r="P186" i="18"/>
  <c r="Q186" i="18"/>
  <c r="R186" i="18"/>
  <c r="S186" i="18"/>
  <c r="M187" i="18"/>
  <c r="N187" i="18"/>
  <c r="O187" i="18"/>
  <c r="P187" i="18"/>
  <c r="Q187" i="18"/>
  <c r="R187" i="18"/>
  <c r="S187" i="18"/>
  <c r="M188" i="18"/>
  <c r="N188" i="18"/>
  <c r="O188" i="18"/>
  <c r="P188" i="18"/>
  <c r="Q188" i="18"/>
  <c r="R188" i="18"/>
  <c r="S188" i="18"/>
  <c r="M189" i="18"/>
  <c r="N189" i="18"/>
  <c r="O189" i="18"/>
  <c r="P189" i="18"/>
  <c r="Q189" i="18"/>
  <c r="R189" i="18"/>
  <c r="S189" i="18"/>
  <c r="M190" i="18"/>
  <c r="N190" i="18"/>
  <c r="O190" i="18"/>
  <c r="P190" i="18"/>
  <c r="Q190" i="18"/>
  <c r="R190" i="18"/>
  <c r="S190" i="18"/>
  <c r="M191" i="18"/>
  <c r="N191" i="18"/>
  <c r="O191" i="18"/>
  <c r="P191" i="18"/>
  <c r="Q191" i="18"/>
  <c r="R191" i="18"/>
  <c r="S191" i="18"/>
  <c r="M192" i="18"/>
  <c r="N192" i="18"/>
  <c r="O192" i="18"/>
  <c r="P192" i="18"/>
  <c r="Q192" i="18"/>
  <c r="R192" i="18"/>
  <c r="S192" i="18"/>
  <c r="M193" i="18"/>
  <c r="N193" i="18"/>
  <c r="O193" i="18"/>
  <c r="P193" i="18"/>
  <c r="Q193" i="18"/>
  <c r="R193" i="18"/>
  <c r="S193" i="18"/>
  <c r="M194" i="18"/>
  <c r="N194" i="18"/>
  <c r="O194" i="18"/>
  <c r="P194" i="18"/>
  <c r="Q194" i="18"/>
  <c r="R194" i="18"/>
  <c r="S194" i="18"/>
  <c r="M195" i="18"/>
  <c r="N195" i="18"/>
  <c r="O195" i="18"/>
  <c r="P195" i="18"/>
  <c r="Q195" i="18"/>
  <c r="R195" i="18"/>
  <c r="S195" i="18"/>
  <c r="M196" i="18"/>
  <c r="N196" i="18"/>
  <c r="O196" i="18"/>
  <c r="P196" i="18"/>
  <c r="Q196" i="18"/>
  <c r="R196" i="18"/>
  <c r="S196" i="18"/>
  <c r="M197" i="18"/>
  <c r="N197" i="18"/>
  <c r="O197" i="18"/>
  <c r="P197" i="18"/>
  <c r="Q197" i="18"/>
  <c r="R197" i="18"/>
  <c r="S197" i="18"/>
  <c r="M198" i="18"/>
  <c r="N198" i="18"/>
  <c r="O198" i="18"/>
  <c r="P198" i="18"/>
  <c r="Q198" i="18"/>
  <c r="R198" i="18"/>
  <c r="S198" i="18"/>
  <c r="M199" i="18"/>
  <c r="N199" i="18"/>
  <c r="O199" i="18"/>
  <c r="P199" i="18"/>
  <c r="Q199" i="18"/>
  <c r="R199" i="18"/>
  <c r="S199" i="18"/>
  <c r="M200" i="18"/>
  <c r="N200" i="18"/>
  <c r="O200" i="18"/>
  <c r="P200" i="18"/>
  <c r="Q200" i="18"/>
  <c r="R200" i="18"/>
  <c r="S200" i="18"/>
  <c r="M201" i="18"/>
  <c r="N201" i="18"/>
  <c r="O201" i="18"/>
  <c r="P201" i="18"/>
  <c r="Q201" i="18"/>
  <c r="R201" i="18"/>
  <c r="S201" i="18"/>
  <c r="M202" i="18"/>
  <c r="N202" i="18"/>
  <c r="O202" i="18"/>
  <c r="P202" i="18"/>
  <c r="Q202" i="18"/>
  <c r="R202" i="18"/>
  <c r="S202" i="18"/>
  <c r="M203" i="18"/>
  <c r="N203" i="18"/>
  <c r="O203" i="18"/>
  <c r="P203" i="18"/>
  <c r="Q203" i="18"/>
  <c r="R203" i="18"/>
  <c r="S203" i="18"/>
  <c r="M204" i="18"/>
  <c r="N204" i="18"/>
  <c r="O204" i="18"/>
  <c r="P204" i="18"/>
  <c r="Q204" i="18"/>
  <c r="R204" i="18"/>
  <c r="S204" i="18"/>
  <c r="M205" i="18"/>
  <c r="N205" i="18"/>
  <c r="O205" i="18"/>
  <c r="P205" i="18"/>
  <c r="Q205" i="18"/>
  <c r="R205" i="18"/>
  <c r="S205" i="18"/>
  <c r="M206" i="18"/>
  <c r="N206" i="18"/>
  <c r="O206" i="18"/>
  <c r="P206" i="18"/>
  <c r="Q206" i="18"/>
  <c r="R206" i="18"/>
  <c r="S206" i="18"/>
  <c r="M207" i="18"/>
  <c r="N207" i="18"/>
  <c r="O207" i="18"/>
  <c r="P207" i="18"/>
  <c r="Q207" i="18"/>
  <c r="R207" i="18"/>
  <c r="S207" i="18"/>
  <c r="M208" i="18"/>
  <c r="N208" i="18"/>
  <c r="O208" i="18"/>
  <c r="P208" i="18"/>
  <c r="Q208" i="18"/>
  <c r="R208" i="18"/>
  <c r="S208" i="18"/>
  <c r="M209" i="18"/>
  <c r="N209" i="18"/>
  <c r="O209" i="18"/>
  <c r="P209" i="18"/>
  <c r="Q209" i="18"/>
  <c r="R209" i="18"/>
  <c r="S209" i="18"/>
  <c r="M210" i="18"/>
  <c r="N210" i="18"/>
  <c r="O210" i="18"/>
  <c r="P210" i="18"/>
  <c r="Q210" i="18"/>
  <c r="R210" i="18"/>
  <c r="S210" i="18"/>
  <c r="M211" i="18"/>
  <c r="N211" i="18"/>
  <c r="O211" i="18"/>
  <c r="P211" i="18"/>
  <c r="Q211" i="18"/>
  <c r="R211" i="18"/>
  <c r="S211" i="18"/>
  <c r="M212" i="18"/>
  <c r="N212" i="18"/>
  <c r="O212" i="18"/>
  <c r="P212" i="18"/>
  <c r="Q212" i="18"/>
  <c r="R212" i="18"/>
  <c r="S212" i="18"/>
  <c r="M213" i="18"/>
  <c r="N213" i="18"/>
  <c r="O213" i="18"/>
  <c r="P213" i="18"/>
  <c r="Q213" i="18"/>
  <c r="R213" i="18"/>
  <c r="S213" i="18"/>
  <c r="M214" i="18"/>
  <c r="N214" i="18"/>
  <c r="O214" i="18"/>
  <c r="P214" i="18"/>
  <c r="Q214" i="18"/>
  <c r="R214" i="18"/>
  <c r="S214" i="18"/>
  <c r="M215" i="18"/>
  <c r="N215" i="18"/>
  <c r="O215" i="18"/>
  <c r="P215" i="18"/>
  <c r="Q215" i="18"/>
  <c r="R215" i="18"/>
  <c r="S215" i="18"/>
  <c r="M216" i="18"/>
  <c r="N216" i="18"/>
  <c r="O216" i="18"/>
  <c r="P216" i="18"/>
  <c r="Q216" i="18"/>
  <c r="R216" i="18"/>
  <c r="S216" i="18"/>
  <c r="M217" i="18"/>
  <c r="N217" i="18"/>
  <c r="O217" i="18"/>
  <c r="P217" i="18"/>
  <c r="Q217" i="18"/>
  <c r="R217" i="18"/>
  <c r="S217" i="18"/>
  <c r="M218" i="18"/>
  <c r="N218" i="18"/>
  <c r="O218" i="18"/>
  <c r="P218" i="18"/>
  <c r="Q218" i="18"/>
  <c r="R218" i="18"/>
  <c r="S218" i="18"/>
  <c r="M219" i="18"/>
  <c r="N219" i="18"/>
  <c r="O219" i="18"/>
  <c r="P219" i="18"/>
  <c r="Q219" i="18"/>
  <c r="R219" i="18"/>
  <c r="S219" i="18"/>
  <c r="M220" i="18"/>
  <c r="N220" i="18"/>
  <c r="O220" i="18"/>
  <c r="P220" i="18"/>
  <c r="Q220" i="18"/>
  <c r="R220" i="18"/>
  <c r="S220" i="18"/>
  <c r="M221" i="18"/>
  <c r="N221" i="18"/>
  <c r="O221" i="18"/>
  <c r="P221" i="18"/>
  <c r="Q221" i="18"/>
  <c r="R221" i="18"/>
  <c r="S221" i="18"/>
  <c r="M222" i="18"/>
  <c r="N222" i="18"/>
  <c r="O222" i="18"/>
  <c r="P222" i="18"/>
  <c r="Q222" i="18"/>
  <c r="R222" i="18"/>
  <c r="S222" i="18"/>
  <c r="U4" i="18"/>
  <c r="M4" i="18"/>
  <c r="N4" i="18"/>
  <c r="O4" i="18"/>
  <c r="P4" i="18"/>
  <c r="Q4" i="18"/>
  <c r="R4" i="18"/>
  <c r="S4" i="18"/>
  <c r="S5" i="20"/>
  <c r="T5" i="20"/>
  <c r="V5" i="20"/>
  <c r="W5" i="20"/>
  <c r="Y5" i="20"/>
  <c r="Z5" i="20"/>
  <c r="AB5" i="20"/>
  <c r="A5" i="20"/>
  <c r="A6" i="20" s="1"/>
  <c r="S6" i="20"/>
  <c r="T6" i="20"/>
  <c r="V6" i="20"/>
  <c r="W6" i="20"/>
  <c r="Y6" i="20"/>
  <c r="Z6" i="20"/>
  <c r="AB6" i="20"/>
  <c r="S7" i="20"/>
  <c r="T7" i="20"/>
  <c r="V7" i="20"/>
  <c r="W7" i="20"/>
  <c r="Y7" i="20"/>
  <c r="Z7" i="20"/>
  <c r="AB7" i="20"/>
  <c r="S8" i="20"/>
  <c r="T8" i="20"/>
  <c r="V8" i="20"/>
  <c r="W8" i="20"/>
  <c r="Y8" i="20"/>
  <c r="Z8" i="20"/>
  <c r="AB8" i="20"/>
  <c r="S9" i="20"/>
  <c r="T9" i="20"/>
  <c r="V9" i="20"/>
  <c r="W9" i="20"/>
  <c r="Y9" i="20"/>
  <c r="Z9" i="20"/>
  <c r="AB9" i="20"/>
  <c r="A7" i="20"/>
  <c r="A8" i="20" s="1"/>
  <c r="S10" i="20"/>
  <c r="T10" i="20"/>
  <c r="V10" i="20"/>
  <c r="W10" i="20"/>
  <c r="Y10" i="20"/>
  <c r="Z10" i="20"/>
  <c r="AB10" i="20"/>
  <c r="S11" i="20"/>
  <c r="T11" i="20"/>
  <c r="V11" i="20"/>
  <c r="W11" i="20"/>
  <c r="Y11" i="20"/>
  <c r="Z11" i="20"/>
  <c r="AB11" i="20"/>
  <c r="S12" i="20"/>
  <c r="T12" i="20"/>
  <c r="V12" i="20"/>
  <c r="W12" i="20"/>
  <c r="Y12" i="20"/>
  <c r="Z12" i="20"/>
  <c r="AB12" i="20"/>
  <c r="S13" i="20"/>
  <c r="T13" i="20"/>
  <c r="V13" i="20"/>
  <c r="W13" i="20"/>
  <c r="Y13" i="20"/>
  <c r="Z13" i="20"/>
  <c r="AB13" i="20"/>
  <c r="S14" i="20"/>
  <c r="T14" i="20"/>
  <c r="V14" i="20"/>
  <c r="W14" i="20"/>
  <c r="Y14" i="20"/>
  <c r="Z14" i="20"/>
  <c r="AB14" i="20"/>
  <c r="S15" i="20"/>
  <c r="T15" i="20"/>
  <c r="V15" i="20"/>
  <c r="W15" i="20"/>
  <c r="Y15" i="20"/>
  <c r="Z15" i="20"/>
  <c r="AB15" i="20"/>
  <c r="S16" i="20"/>
  <c r="T16" i="20"/>
  <c r="V16" i="20"/>
  <c r="W16" i="20"/>
  <c r="Y16" i="20"/>
  <c r="Z16" i="20"/>
  <c r="AB16" i="20"/>
  <c r="S17" i="20"/>
  <c r="T17" i="20"/>
  <c r="V17" i="20"/>
  <c r="W17" i="20"/>
  <c r="Y17" i="20"/>
  <c r="Z17" i="20"/>
  <c r="AB17" i="20"/>
  <c r="S18" i="20"/>
  <c r="T18" i="20"/>
  <c r="V18" i="20"/>
  <c r="W18" i="20"/>
  <c r="Y18" i="20"/>
  <c r="Z18" i="20"/>
  <c r="AB18" i="20"/>
  <c r="S19" i="20"/>
  <c r="T19" i="20"/>
  <c r="V19" i="20"/>
  <c r="W19" i="20"/>
  <c r="Y19" i="20"/>
  <c r="Z19" i="20"/>
  <c r="AB19" i="20"/>
  <c r="S20" i="20"/>
  <c r="T20" i="20"/>
  <c r="V20" i="20"/>
  <c r="W20" i="20"/>
  <c r="Y20" i="20"/>
  <c r="Z20" i="20"/>
  <c r="AB20" i="20"/>
  <c r="S21" i="20"/>
  <c r="T21" i="20"/>
  <c r="V21" i="20"/>
  <c r="W21" i="20"/>
  <c r="Y21" i="20"/>
  <c r="Z21" i="20"/>
  <c r="AB21" i="20"/>
  <c r="S22" i="20"/>
  <c r="T22" i="20"/>
  <c r="V22" i="20"/>
  <c r="W22" i="20"/>
  <c r="Y22" i="20"/>
  <c r="Z22" i="20"/>
  <c r="AB22" i="20"/>
  <c r="S23" i="20"/>
  <c r="T23" i="20"/>
  <c r="V23" i="20"/>
  <c r="W23" i="20"/>
  <c r="Y23" i="20"/>
  <c r="Z23" i="20"/>
  <c r="AB23" i="20"/>
  <c r="S24" i="20"/>
  <c r="T24" i="20"/>
  <c r="V24" i="20"/>
  <c r="W24" i="20"/>
  <c r="Y24" i="20"/>
  <c r="Z24" i="20"/>
  <c r="AB24" i="20"/>
  <c r="S25" i="20"/>
  <c r="T25" i="20"/>
  <c r="V25" i="20"/>
  <c r="W25" i="20"/>
  <c r="Y25" i="20"/>
  <c r="Z25" i="20"/>
  <c r="AB25" i="20"/>
  <c r="S26" i="20"/>
  <c r="T26" i="20"/>
  <c r="V26" i="20"/>
  <c r="W26" i="20"/>
  <c r="Y26" i="20"/>
  <c r="Z26" i="20"/>
  <c r="AB26" i="20"/>
  <c r="S27" i="20"/>
  <c r="T27" i="20"/>
  <c r="V27" i="20"/>
  <c r="W27" i="20"/>
  <c r="Y27" i="20"/>
  <c r="Z27" i="20"/>
  <c r="AB27" i="20"/>
  <c r="S28" i="20"/>
  <c r="T28" i="20"/>
  <c r="V28" i="20"/>
  <c r="W28" i="20"/>
  <c r="Y28" i="20"/>
  <c r="Z28" i="20"/>
  <c r="AB28" i="20"/>
  <c r="S29" i="20"/>
  <c r="T29" i="20"/>
  <c r="V29" i="20"/>
  <c r="W29" i="20"/>
  <c r="Y29" i="20"/>
  <c r="Z29" i="20"/>
  <c r="AB29" i="20"/>
  <c r="S30" i="20"/>
  <c r="T30" i="20"/>
  <c r="V30" i="20"/>
  <c r="W30" i="20"/>
  <c r="Y30" i="20"/>
  <c r="Z30" i="20"/>
  <c r="AB30" i="20"/>
  <c r="S31" i="20"/>
  <c r="T31" i="20"/>
  <c r="V31" i="20"/>
  <c r="W31" i="20"/>
  <c r="Y31" i="20"/>
  <c r="Z31" i="20"/>
  <c r="AB31" i="20"/>
  <c r="S32" i="20"/>
  <c r="T32" i="20"/>
  <c r="V32" i="20"/>
  <c r="W32" i="20"/>
  <c r="Y32" i="20"/>
  <c r="Z32" i="20"/>
  <c r="AB32" i="20"/>
  <c r="S33" i="20"/>
  <c r="T33" i="20"/>
  <c r="V33" i="20"/>
  <c r="W33" i="20"/>
  <c r="Y33" i="20"/>
  <c r="Z33" i="20"/>
  <c r="AB33" i="20"/>
  <c r="S34" i="20"/>
  <c r="T34" i="20"/>
  <c r="V34" i="20"/>
  <c r="W34" i="20"/>
  <c r="Y34" i="20"/>
  <c r="Z34" i="20"/>
  <c r="AB34" i="20"/>
  <c r="S35" i="20"/>
  <c r="T35" i="20"/>
  <c r="V35" i="20"/>
  <c r="W35" i="20"/>
  <c r="Y35" i="20"/>
  <c r="Z35" i="20"/>
  <c r="AB35" i="20"/>
  <c r="S36" i="20"/>
  <c r="T36" i="20"/>
  <c r="V36" i="20"/>
  <c r="W36" i="20"/>
  <c r="Y36" i="20"/>
  <c r="Z36" i="20"/>
  <c r="AB36" i="20"/>
  <c r="S37" i="20"/>
  <c r="T37" i="20"/>
  <c r="V37" i="20"/>
  <c r="W37" i="20"/>
  <c r="Y37" i="20"/>
  <c r="Z37" i="20"/>
  <c r="AB37" i="20"/>
  <c r="S38" i="20"/>
  <c r="T38" i="20"/>
  <c r="V38" i="20"/>
  <c r="W38" i="20"/>
  <c r="Y38" i="20"/>
  <c r="Z38" i="20"/>
  <c r="AB38" i="20"/>
  <c r="S39" i="20"/>
  <c r="T39" i="20"/>
  <c r="V39" i="20"/>
  <c r="W39" i="20"/>
  <c r="Y39" i="20"/>
  <c r="Z39" i="20"/>
  <c r="AB39" i="20"/>
  <c r="S40" i="20"/>
  <c r="T40" i="20"/>
  <c r="V40" i="20"/>
  <c r="W40" i="20"/>
  <c r="Y40" i="20"/>
  <c r="Z40" i="20"/>
  <c r="AB40" i="20"/>
  <c r="S41" i="20"/>
  <c r="T41" i="20"/>
  <c r="V41" i="20"/>
  <c r="W41" i="20"/>
  <c r="Y41" i="20"/>
  <c r="Z41" i="20"/>
  <c r="AB41" i="20"/>
  <c r="S42" i="20"/>
  <c r="T42" i="20"/>
  <c r="V42" i="20"/>
  <c r="W42" i="20"/>
  <c r="Y42" i="20"/>
  <c r="Z42" i="20"/>
  <c r="AB42" i="20"/>
  <c r="S43" i="20"/>
  <c r="T43" i="20"/>
  <c r="V43" i="20"/>
  <c r="W43" i="20"/>
  <c r="Y43" i="20"/>
  <c r="Z43" i="20"/>
  <c r="AB43" i="20"/>
  <c r="S44" i="20"/>
  <c r="T44" i="20"/>
  <c r="V44" i="20"/>
  <c r="W44" i="20"/>
  <c r="Y44" i="20"/>
  <c r="Z44" i="20"/>
  <c r="AB44" i="20"/>
  <c r="S45" i="20"/>
  <c r="T45" i="20"/>
  <c r="V45" i="20"/>
  <c r="W45" i="20"/>
  <c r="Y45" i="20"/>
  <c r="Z45" i="20"/>
  <c r="AB45" i="20"/>
  <c r="S46" i="20"/>
  <c r="T46" i="20"/>
  <c r="V46" i="20"/>
  <c r="W46" i="20"/>
  <c r="Y46" i="20"/>
  <c r="Z46" i="20"/>
  <c r="AB46" i="20"/>
  <c r="S47" i="20"/>
  <c r="T47" i="20"/>
  <c r="V47" i="20"/>
  <c r="W47" i="20"/>
  <c r="Y47" i="20"/>
  <c r="Z47" i="20"/>
  <c r="AB47" i="20"/>
  <c r="S48" i="20"/>
  <c r="T48" i="20"/>
  <c r="V48" i="20"/>
  <c r="W48" i="20"/>
  <c r="Y48" i="20"/>
  <c r="Z48" i="20"/>
  <c r="AB48" i="20"/>
  <c r="S49" i="20"/>
  <c r="T49" i="20"/>
  <c r="V49" i="20"/>
  <c r="W49" i="20"/>
  <c r="Y49" i="20"/>
  <c r="Z49" i="20"/>
  <c r="AB49" i="20"/>
  <c r="S50" i="20"/>
  <c r="T50" i="20"/>
  <c r="V50" i="20"/>
  <c r="W50" i="20"/>
  <c r="Y50" i="20"/>
  <c r="Z50" i="20"/>
  <c r="AB50" i="20"/>
  <c r="S51" i="20"/>
  <c r="T51" i="20"/>
  <c r="V51" i="20"/>
  <c r="W51" i="20"/>
  <c r="Y51" i="20"/>
  <c r="Z51" i="20"/>
  <c r="AB51" i="20"/>
  <c r="S52" i="20"/>
  <c r="T52" i="20"/>
  <c r="V52" i="20"/>
  <c r="W52" i="20"/>
  <c r="Y52" i="20"/>
  <c r="Z52" i="20"/>
  <c r="AB52" i="20"/>
  <c r="S53" i="20"/>
  <c r="T53" i="20"/>
  <c r="V53" i="20"/>
  <c r="W53" i="20"/>
  <c r="Y53" i="20"/>
  <c r="Z53" i="20"/>
  <c r="AB53" i="20"/>
  <c r="S54" i="20"/>
  <c r="T54" i="20"/>
  <c r="V54" i="20"/>
  <c r="W54" i="20"/>
  <c r="Y54" i="20"/>
  <c r="Z54" i="20"/>
  <c r="AB54" i="20"/>
  <c r="S55" i="20"/>
  <c r="T55" i="20"/>
  <c r="V55" i="20"/>
  <c r="W55" i="20"/>
  <c r="Y55" i="20"/>
  <c r="Z55" i="20"/>
  <c r="AB55" i="20"/>
  <c r="S56" i="20"/>
  <c r="T56" i="20"/>
  <c r="V56" i="20"/>
  <c r="W56" i="20"/>
  <c r="Y56" i="20"/>
  <c r="Z56" i="20"/>
  <c r="AB56" i="20"/>
  <c r="S57" i="20"/>
  <c r="T57" i="20"/>
  <c r="V57" i="20"/>
  <c r="W57" i="20"/>
  <c r="Y57" i="20"/>
  <c r="Z57" i="20"/>
  <c r="AB57" i="20"/>
  <c r="S58" i="20"/>
  <c r="T58" i="20"/>
  <c r="V58" i="20"/>
  <c r="W58" i="20"/>
  <c r="Y58" i="20"/>
  <c r="Z58" i="20"/>
  <c r="AB58" i="20"/>
  <c r="S59" i="20"/>
  <c r="T59" i="20"/>
  <c r="V59" i="20"/>
  <c r="W59" i="20"/>
  <c r="Y59" i="20"/>
  <c r="Z59" i="20"/>
  <c r="AB59" i="20"/>
  <c r="S60" i="20"/>
  <c r="T60" i="20"/>
  <c r="V60" i="20"/>
  <c r="W60" i="20"/>
  <c r="Y60" i="20"/>
  <c r="Z60" i="20"/>
  <c r="AB60" i="20"/>
  <c r="S61" i="20"/>
  <c r="T61" i="20"/>
  <c r="V61" i="20"/>
  <c r="W61" i="20"/>
  <c r="Y61" i="20"/>
  <c r="Z61" i="20"/>
  <c r="AB61" i="20"/>
  <c r="S62" i="20"/>
  <c r="T62" i="20"/>
  <c r="V62" i="20"/>
  <c r="W62" i="20"/>
  <c r="Y62" i="20"/>
  <c r="Z62" i="20"/>
  <c r="AB62" i="20"/>
  <c r="S63" i="20"/>
  <c r="T63" i="20"/>
  <c r="V63" i="20"/>
  <c r="W63" i="20"/>
  <c r="Y63" i="20"/>
  <c r="Z63" i="20"/>
  <c r="AB63" i="20"/>
  <c r="A63" i="20"/>
  <c r="A64" i="20" s="1"/>
  <c r="A65" i="20" s="1"/>
  <c r="A66" i="20" s="1"/>
  <c r="A67" i="20" s="1"/>
  <c r="A68" i="20" s="1"/>
  <c r="A69" i="20" s="1"/>
  <c r="A70" i="20" s="1"/>
  <c r="A71" i="20" s="1"/>
  <c r="A72" i="20" s="1"/>
  <c r="A73" i="20" s="1"/>
  <c r="A74" i="20" s="1"/>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S64" i="20"/>
  <c r="T64" i="20"/>
  <c r="V64" i="20"/>
  <c r="W64" i="20"/>
  <c r="Y64" i="20"/>
  <c r="Z64" i="20"/>
  <c r="AB64" i="20"/>
  <c r="S65" i="20"/>
  <c r="T65" i="20"/>
  <c r="V65" i="20"/>
  <c r="W65" i="20"/>
  <c r="Y65" i="20"/>
  <c r="Z65" i="20"/>
  <c r="AB65" i="20"/>
  <c r="S66" i="20"/>
  <c r="T66" i="20"/>
  <c r="V66" i="20"/>
  <c r="W66" i="20"/>
  <c r="Y66" i="20"/>
  <c r="Z66" i="20"/>
  <c r="AB66" i="20"/>
  <c r="S67" i="20"/>
  <c r="T67" i="20"/>
  <c r="V67" i="20"/>
  <c r="W67" i="20"/>
  <c r="Y67" i="20"/>
  <c r="Z67" i="20"/>
  <c r="AB67" i="20"/>
  <c r="S68" i="20"/>
  <c r="T68" i="20"/>
  <c r="V68" i="20"/>
  <c r="W68" i="20"/>
  <c r="Y68" i="20"/>
  <c r="Z68" i="20"/>
  <c r="AB68" i="20"/>
  <c r="S69" i="20"/>
  <c r="T69" i="20"/>
  <c r="V69" i="20"/>
  <c r="W69" i="20"/>
  <c r="Y69" i="20"/>
  <c r="Z69" i="20"/>
  <c r="AB69" i="20"/>
  <c r="S70" i="20"/>
  <c r="T70" i="20"/>
  <c r="V70" i="20"/>
  <c r="W70" i="20"/>
  <c r="Y70" i="20"/>
  <c r="Z70" i="20"/>
  <c r="AB70" i="20"/>
  <c r="S71" i="20"/>
  <c r="T71" i="20"/>
  <c r="V71" i="20"/>
  <c r="W71" i="20"/>
  <c r="Y71" i="20"/>
  <c r="Z71" i="20"/>
  <c r="AB71" i="20"/>
  <c r="S72" i="20"/>
  <c r="T72" i="20"/>
  <c r="V72" i="20"/>
  <c r="W72" i="20"/>
  <c r="Y72" i="20"/>
  <c r="Z72" i="20"/>
  <c r="AB72" i="20"/>
  <c r="S73" i="20"/>
  <c r="T73" i="20"/>
  <c r="V73" i="20"/>
  <c r="W73" i="20"/>
  <c r="Y73" i="20"/>
  <c r="Z73" i="20"/>
  <c r="AB73" i="20"/>
  <c r="S74" i="20"/>
  <c r="T74" i="20"/>
  <c r="V74" i="20"/>
  <c r="W74" i="20"/>
  <c r="Y74" i="20"/>
  <c r="Z74" i="20"/>
  <c r="AB74" i="20"/>
  <c r="S75" i="20"/>
  <c r="T75" i="20"/>
  <c r="V75" i="20"/>
  <c r="W75" i="20"/>
  <c r="Y75" i="20"/>
  <c r="Z75" i="20"/>
  <c r="AB75" i="20"/>
  <c r="S76" i="20"/>
  <c r="T76" i="20"/>
  <c r="V76" i="20"/>
  <c r="W76" i="20"/>
  <c r="Y76" i="20"/>
  <c r="Z76" i="20"/>
  <c r="AB76" i="20"/>
  <c r="S77" i="20"/>
  <c r="T77" i="20"/>
  <c r="V77" i="20"/>
  <c r="W77" i="20"/>
  <c r="Y77" i="20"/>
  <c r="Z77" i="20"/>
  <c r="AB77" i="20"/>
  <c r="S78" i="20"/>
  <c r="T78" i="20"/>
  <c r="V78" i="20"/>
  <c r="W78" i="20"/>
  <c r="Y78" i="20"/>
  <c r="Z78" i="20"/>
  <c r="AB78" i="20"/>
  <c r="S79" i="20"/>
  <c r="T79" i="20"/>
  <c r="V79" i="20"/>
  <c r="W79" i="20"/>
  <c r="Y79" i="20"/>
  <c r="Z79" i="20"/>
  <c r="AB79" i="20"/>
  <c r="S80" i="20"/>
  <c r="T80" i="20"/>
  <c r="V80" i="20"/>
  <c r="W80" i="20"/>
  <c r="Y80" i="20"/>
  <c r="Z80" i="20"/>
  <c r="AB80" i="20"/>
  <c r="S81" i="20"/>
  <c r="T81" i="20"/>
  <c r="V81" i="20"/>
  <c r="W81" i="20"/>
  <c r="Y81" i="20"/>
  <c r="Z81" i="20"/>
  <c r="AB81" i="20"/>
  <c r="S82" i="20"/>
  <c r="T82" i="20"/>
  <c r="V82" i="20"/>
  <c r="W82" i="20"/>
  <c r="Y82" i="20"/>
  <c r="Z82" i="20"/>
  <c r="AB82" i="20"/>
  <c r="S83" i="20"/>
  <c r="T83" i="20"/>
  <c r="V83" i="20"/>
  <c r="W83" i="20"/>
  <c r="Y83" i="20"/>
  <c r="Z83" i="20"/>
  <c r="AB83" i="20"/>
  <c r="S84" i="20"/>
  <c r="T84" i="20"/>
  <c r="V84" i="20"/>
  <c r="W84" i="20"/>
  <c r="Y84" i="20"/>
  <c r="Z84" i="20"/>
  <c r="AB84" i="20"/>
  <c r="S85" i="20"/>
  <c r="T85" i="20"/>
  <c r="V85" i="20"/>
  <c r="W85" i="20"/>
  <c r="Y85" i="20"/>
  <c r="Z85" i="20"/>
  <c r="AB85" i="20"/>
  <c r="S86" i="20"/>
  <c r="T86" i="20"/>
  <c r="V86" i="20"/>
  <c r="W86" i="20"/>
  <c r="Y86" i="20"/>
  <c r="Z86" i="20"/>
  <c r="AB86" i="20"/>
  <c r="S87" i="20"/>
  <c r="T87" i="20"/>
  <c r="V87" i="20"/>
  <c r="W87" i="20"/>
  <c r="Y87" i="20"/>
  <c r="Z87" i="20"/>
  <c r="AB87" i="20"/>
  <c r="S88" i="20"/>
  <c r="T88" i="20"/>
  <c r="V88" i="20"/>
  <c r="W88" i="20"/>
  <c r="Y88" i="20"/>
  <c r="Z88" i="20"/>
  <c r="AB88" i="20"/>
  <c r="S89" i="20"/>
  <c r="T89" i="20"/>
  <c r="V89" i="20"/>
  <c r="W89" i="20"/>
  <c r="Y89" i="20"/>
  <c r="Z89" i="20"/>
  <c r="AB89" i="20"/>
  <c r="S90" i="20"/>
  <c r="T90" i="20"/>
  <c r="V90" i="20"/>
  <c r="W90" i="20"/>
  <c r="Y90" i="20"/>
  <c r="Z90" i="20"/>
  <c r="AB90" i="20"/>
  <c r="S91" i="20"/>
  <c r="T91" i="20"/>
  <c r="V91" i="20"/>
  <c r="W91" i="20"/>
  <c r="Y91" i="20"/>
  <c r="Z91" i="20"/>
  <c r="AB91" i="20"/>
  <c r="S92" i="20"/>
  <c r="T92" i="20"/>
  <c r="V92" i="20"/>
  <c r="W92" i="20"/>
  <c r="Y92" i="20"/>
  <c r="Z92" i="20"/>
  <c r="AB92" i="20"/>
  <c r="S93" i="20"/>
  <c r="T93" i="20"/>
  <c r="V93" i="20"/>
  <c r="W93" i="20"/>
  <c r="Y93" i="20"/>
  <c r="Z93" i="20"/>
  <c r="AB93" i="20"/>
  <c r="S94" i="20"/>
  <c r="T94" i="20"/>
  <c r="V94" i="20"/>
  <c r="W94" i="20"/>
  <c r="Y94" i="20"/>
  <c r="Z94" i="20"/>
  <c r="AB94" i="20"/>
  <c r="S95" i="20"/>
  <c r="T95" i="20"/>
  <c r="V95" i="20"/>
  <c r="W95" i="20"/>
  <c r="Y95" i="20"/>
  <c r="Z95" i="20"/>
  <c r="AB95" i="20"/>
  <c r="S96" i="20"/>
  <c r="T96" i="20"/>
  <c r="V96" i="20"/>
  <c r="W96" i="20"/>
  <c r="Y96" i="20"/>
  <c r="Z96" i="20"/>
  <c r="AB96" i="20"/>
  <c r="S97" i="20"/>
  <c r="T97" i="20"/>
  <c r="V97" i="20"/>
  <c r="W97" i="20"/>
  <c r="Y97" i="20"/>
  <c r="Z97" i="20"/>
  <c r="AB97" i="20"/>
  <c r="S98" i="20"/>
  <c r="T98" i="20"/>
  <c r="V98" i="20"/>
  <c r="W98" i="20"/>
  <c r="Y98" i="20"/>
  <c r="Z98" i="20"/>
  <c r="AB98" i="20"/>
  <c r="S99" i="20"/>
  <c r="T99" i="20"/>
  <c r="V99" i="20"/>
  <c r="W99" i="20"/>
  <c r="Y99" i="20"/>
  <c r="Z99" i="20"/>
  <c r="AB99" i="20"/>
  <c r="S100" i="20"/>
  <c r="T100" i="20"/>
  <c r="V100" i="20"/>
  <c r="W100" i="20"/>
  <c r="Y100" i="20"/>
  <c r="Z100" i="20"/>
  <c r="AB100" i="20"/>
  <c r="S101" i="20"/>
  <c r="T101" i="20"/>
  <c r="V101" i="20"/>
  <c r="W101" i="20"/>
  <c r="Y101" i="20"/>
  <c r="Z101" i="20"/>
  <c r="AB101" i="20"/>
  <c r="S102" i="20"/>
  <c r="T102" i="20"/>
  <c r="V102" i="20"/>
  <c r="W102" i="20"/>
  <c r="Y102" i="20"/>
  <c r="Z102" i="20"/>
  <c r="AB102" i="20"/>
  <c r="S103" i="20"/>
  <c r="T103" i="20"/>
  <c r="V103" i="20"/>
  <c r="W103" i="20"/>
  <c r="Y103" i="20"/>
  <c r="Z103" i="20"/>
  <c r="AB103" i="20"/>
  <c r="S104" i="20"/>
  <c r="T104" i="20"/>
  <c r="V104" i="20"/>
  <c r="W104" i="20"/>
  <c r="Y104" i="20"/>
  <c r="Z104" i="20"/>
  <c r="AB104" i="20"/>
  <c r="S105" i="20"/>
  <c r="T105" i="20"/>
  <c r="V105" i="20"/>
  <c r="W105" i="20"/>
  <c r="Y105" i="20"/>
  <c r="Z105" i="20"/>
  <c r="AB105" i="20"/>
  <c r="S106" i="20"/>
  <c r="T106" i="20"/>
  <c r="V106" i="20"/>
  <c r="W106" i="20"/>
  <c r="Y106" i="20"/>
  <c r="Z106" i="20"/>
  <c r="AB106" i="20"/>
  <c r="S107" i="20"/>
  <c r="T107" i="20"/>
  <c r="V107" i="20"/>
  <c r="W107" i="20"/>
  <c r="Y107" i="20"/>
  <c r="Z107" i="20"/>
  <c r="AB107" i="20"/>
  <c r="S108" i="20"/>
  <c r="T108" i="20"/>
  <c r="V108" i="20"/>
  <c r="W108" i="20"/>
  <c r="Y108" i="20"/>
  <c r="Z108" i="20"/>
  <c r="AB108" i="20"/>
  <c r="S109" i="20"/>
  <c r="T109" i="20"/>
  <c r="V109" i="20"/>
  <c r="W109" i="20"/>
  <c r="Y109" i="20"/>
  <c r="Z109" i="20"/>
  <c r="AB109" i="20"/>
  <c r="S110" i="20"/>
  <c r="T110" i="20"/>
  <c r="V110" i="20"/>
  <c r="W110" i="20"/>
  <c r="Y110" i="20"/>
  <c r="Z110" i="20"/>
  <c r="AB110" i="20"/>
  <c r="S111" i="20"/>
  <c r="T111" i="20"/>
  <c r="V111" i="20"/>
  <c r="W111" i="20"/>
  <c r="Y111" i="20"/>
  <c r="Z111" i="20"/>
  <c r="AB111" i="20"/>
  <c r="S112" i="20"/>
  <c r="T112" i="20"/>
  <c r="V112" i="20"/>
  <c r="W112" i="20"/>
  <c r="Y112" i="20"/>
  <c r="Z112" i="20"/>
  <c r="AB112" i="20"/>
  <c r="S113" i="20"/>
  <c r="T113" i="20"/>
  <c r="V113" i="20"/>
  <c r="W113" i="20"/>
  <c r="Y113" i="20"/>
  <c r="Z113" i="20"/>
  <c r="AB113" i="20"/>
  <c r="S114" i="20"/>
  <c r="T114" i="20"/>
  <c r="V114" i="20"/>
  <c r="W114" i="20"/>
  <c r="Y114" i="20"/>
  <c r="Z114" i="20"/>
  <c r="AB114" i="20"/>
  <c r="S115" i="20"/>
  <c r="T115" i="20"/>
  <c r="V115" i="20"/>
  <c r="W115" i="20"/>
  <c r="Y115" i="20"/>
  <c r="Z115" i="20"/>
  <c r="AB115" i="20"/>
  <c r="S116" i="20"/>
  <c r="T116" i="20"/>
  <c r="V116" i="20"/>
  <c r="W116" i="20"/>
  <c r="Y116" i="20"/>
  <c r="Z116" i="20"/>
  <c r="AB116" i="20"/>
  <c r="S117" i="20"/>
  <c r="T117" i="20"/>
  <c r="V117" i="20"/>
  <c r="W117" i="20"/>
  <c r="Y117" i="20"/>
  <c r="Z117" i="20"/>
  <c r="AB117" i="20"/>
  <c r="S118" i="20"/>
  <c r="T118" i="20"/>
  <c r="V118" i="20"/>
  <c r="W118" i="20"/>
  <c r="Y118" i="20"/>
  <c r="Z118" i="20"/>
  <c r="AB118" i="20"/>
  <c r="S119" i="20"/>
  <c r="T119" i="20"/>
  <c r="V119" i="20"/>
  <c r="W119" i="20"/>
  <c r="Y119" i="20"/>
  <c r="Z119" i="20"/>
  <c r="AB119" i="20"/>
  <c r="S120" i="20"/>
  <c r="T120" i="20"/>
  <c r="V120" i="20"/>
  <c r="W120" i="20"/>
  <c r="Y120" i="20"/>
  <c r="Z120" i="20"/>
  <c r="AB120" i="20"/>
  <c r="A120" i="20"/>
  <c r="S121" i="20"/>
  <c r="T121" i="20"/>
  <c r="V121" i="20"/>
  <c r="W121" i="20"/>
  <c r="Y121" i="20"/>
  <c r="Z121" i="20"/>
  <c r="AB121" i="20"/>
  <c r="A121" i="20"/>
  <c r="A122" i="20" s="1"/>
  <c r="A123" i="20" s="1"/>
  <c r="A124" i="20" s="1"/>
  <c r="A125" i="20" s="1"/>
  <c r="A126" i="20" s="1"/>
  <c r="A127" i="20" s="1"/>
  <c r="A128" i="20" s="1"/>
  <c r="A129" i="20" s="1"/>
  <c r="A130" i="20" s="1"/>
  <c r="A131" i="20" s="1"/>
  <c r="A132" i="20" s="1"/>
  <c r="A133" i="20" s="1"/>
  <c r="A134" i="20" s="1"/>
  <c r="A135" i="20" s="1"/>
  <c r="S122" i="20"/>
  <c r="T122" i="20"/>
  <c r="V122" i="20"/>
  <c r="W122" i="20"/>
  <c r="Y122" i="20"/>
  <c r="Z122" i="20"/>
  <c r="AB122" i="20"/>
  <c r="S123" i="20"/>
  <c r="T123" i="20"/>
  <c r="V123" i="20"/>
  <c r="W123" i="20"/>
  <c r="Y123" i="20"/>
  <c r="Z123" i="20"/>
  <c r="AB123" i="20"/>
  <c r="S124" i="20"/>
  <c r="T124" i="20"/>
  <c r="V124" i="20"/>
  <c r="W124" i="20"/>
  <c r="Y124" i="20"/>
  <c r="Z124" i="20"/>
  <c r="AB124" i="20"/>
  <c r="S125" i="20"/>
  <c r="T125" i="20"/>
  <c r="V125" i="20"/>
  <c r="W125" i="20"/>
  <c r="Y125" i="20"/>
  <c r="Z125" i="20"/>
  <c r="AB125" i="20"/>
  <c r="S126" i="20"/>
  <c r="T126" i="20"/>
  <c r="V126" i="20"/>
  <c r="W126" i="20"/>
  <c r="Y126" i="20"/>
  <c r="Z126" i="20"/>
  <c r="AB126" i="20"/>
  <c r="S127" i="20"/>
  <c r="T127" i="20"/>
  <c r="V127" i="20"/>
  <c r="W127" i="20"/>
  <c r="Y127" i="20"/>
  <c r="Z127" i="20"/>
  <c r="AB127" i="20"/>
  <c r="S128" i="20"/>
  <c r="T128" i="20"/>
  <c r="V128" i="20"/>
  <c r="W128" i="20"/>
  <c r="Y128" i="20"/>
  <c r="Z128" i="20"/>
  <c r="AB128" i="20"/>
  <c r="S129" i="20"/>
  <c r="T129" i="20"/>
  <c r="V129" i="20"/>
  <c r="W129" i="20"/>
  <c r="Y129" i="20"/>
  <c r="Z129" i="20"/>
  <c r="AB129" i="20"/>
  <c r="S130" i="20"/>
  <c r="T130" i="20"/>
  <c r="V130" i="20"/>
  <c r="W130" i="20"/>
  <c r="Y130" i="20"/>
  <c r="Z130" i="20"/>
  <c r="AB130" i="20"/>
  <c r="S131" i="20"/>
  <c r="T131" i="20"/>
  <c r="V131" i="20"/>
  <c r="W131" i="20"/>
  <c r="Y131" i="20"/>
  <c r="Z131" i="20"/>
  <c r="AB131" i="20"/>
  <c r="S132" i="20"/>
  <c r="T132" i="20"/>
  <c r="V132" i="20"/>
  <c r="W132" i="20"/>
  <c r="Y132" i="20"/>
  <c r="Z132" i="20"/>
  <c r="AB132" i="20"/>
  <c r="S133" i="20"/>
  <c r="T133" i="20"/>
  <c r="V133" i="20"/>
  <c r="W133" i="20"/>
  <c r="Y133" i="20"/>
  <c r="Z133" i="20"/>
  <c r="AB133" i="20"/>
  <c r="S134" i="20"/>
  <c r="T134" i="20"/>
  <c r="V134" i="20"/>
  <c r="W134" i="20"/>
  <c r="Y134" i="20"/>
  <c r="Z134" i="20"/>
  <c r="AB134" i="20"/>
  <c r="S135" i="20"/>
  <c r="T135" i="20"/>
  <c r="V135" i="20"/>
  <c r="W135" i="20"/>
  <c r="Y135" i="20"/>
  <c r="Z135" i="20"/>
  <c r="AB135" i="20"/>
  <c r="S136" i="20"/>
  <c r="T136" i="20"/>
  <c r="V136" i="20"/>
  <c r="W136" i="20"/>
  <c r="Y136" i="20"/>
  <c r="Z136" i="20"/>
  <c r="AB136" i="20"/>
  <c r="S137" i="20"/>
  <c r="T137" i="20"/>
  <c r="V137" i="20"/>
  <c r="W137" i="20"/>
  <c r="Y137" i="20"/>
  <c r="Z137" i="20"/>
  <c r="AB137" i="20"/>
  <c r="S138" i="20"/>
  <c r="T138" i="20"/>
  <c r="V138" i="20"/>
  <c r="W138" i="20"/>
  <c r="Y138" i="20"/>
  <c r="Z138" i="20"/>
  <c r="AB138" i="20"/>
  <c r="S139" i="20"/>
  <c r="T139" i="20"/>
  <c r="V139" i="20"/>
  <c r="W139" i="20"/>
  <c r="Y139" i="20"/>
  <c r="Z139" i="20"/>
  <c r="AB139" i="20"/>
  <c r="S140" i="20"/>
  <c r="T140" i="20"/>
  <c r="V140" i="20"/>
  <c r="W140" i="20"/>
  <c r="Y140" i="20"/>
  <c r="Z140" i="20"/>
  <c r="AB140" i="20"/>
  <c r="S141" i="20"/>
  <c r="T141" i="20"/>
  <c r="V141" i="20"/>
  <c r="W141" i="20"/>
  <c r="Y141" i="20"/>
  <c r="Z141" i="20"/>
  <c r="AB141" i="20"/>
  <c r="S142" i="20"/>
  <c r="T142" i="20"/>
  <c r="V142" i="20"/>
  <c r="W142" i="20"/>
  <c r="Y142" i="20"/>
  <c r="Z142" i="20"/>
  <c r="AB142" i="20"/>
  <c r="S143" i="20"/>
  <c r="T143" i="20"/>
  <c r="V143" i="20"/>
  <c r="W143" i="20"/>
  <c r="Y143" i="20"/>
  <c r="Z143" i="20"/>
  <c r="AB143" i="20"/>
  <c r="S144" i="20"/>
  <c r="T144" i="20"/>
  <c r="V144" i="20"/>
  <c r="W144" i="20"/>
  <c r="Y144" i="20"/>
  <c r="Z144" i="20"/>
  <c r="AB144" i="20"/>
  <c r="S145" i="20"/>
  <c r="T145" i="20"/>
  <c r="V145" i="20"/>
  <c r="W145" i="20"/>
  <c r="Y145" i="20"/>
  <c r="Z145" i="20"/>
  <c r="AB145" i="20"/>
  <c r="S146" i="20"/>
  <c r="T146" i="20"/>
  <c r="V146" i="20"/>
  <c r="W146" i="20"/>
  <c r="Y146" i="20"/>
  <c r="Z146" i="20"/>
  <c r="AB146" i="20"/>
  <c r="S147" i="20"/>
  <c r="T147" i="20"/>
  <c r="V147" i="20"/>
  <c r="W147" i="20"/>
  <c r="Y147" i="20"/>
  <c r="Z147" i="20"/>
  <c r="AB147" i="20"/>
  <c r="S148" i="20"/>
  <c r="T148" i="20"/>
  <c r="V148" i="20"/>
  <c r="W148" i="20"/>
  <c r="Y148" i="20"/>
  <c r="Z148" i="20"/>
  <c r="AB148" i="20"/>
  <c r="S149" i="20"/>
  <c r="T149" i="20"/>
  <c r="V149" i="20"/>
  <c r="W149" i="20"/>
  <c r="Y149" i="20"/>
  <c r="Z149" i="20"/>
  <c r="AB149" i="20"/>
  <c r="S150" i="20"/>
  <c r="T150" i="20"/>
  <c r="V150" i="20"/>
  <c r="W150" i="20"/>
  <c r="Y150" i="20"/>
  <c r="Z150" i="20"/>
  <c r="AB150" i="20"/>
  <c r="S151" i="20"/>
  <c r="T151" i="20"/>
  <c r="V151" i="20"/>
  <c r="W151" i="20"/>
  <c r="Y151" i="20"/>
  <c r="Z151" i="20"/>
  <c r="AB151" i="20"/>
  <c r="S152" i="20"/>
  <c r="AI152" i="20" s="1"/>
  <c r="T152" i="20"/>
  <c r="V152" i="20"/>
  <c r="W152" i="20"/>
  <c r="Y152" i="20"/>
  <c r="Z152" i="20"/>
  <c r="AB152" i="20"/>
  <c r="S153" i="20"/>
  <c r="T153" i="20"/>
  <c r="V153" i="20"/>
  <c r="W153" i="20"/>
  <c r="Y153" i="20"/>
  <c r="Z153" i="20"/>
  <c r="AB153" i="20"/>
  <c r="S154" i="20"/>
  <c r="T154" i="20"/>
  <c r="V154" i="20"/>
  <c r="W154" i="20"/>
  <c r="Y154" i="20"/>
  <c r="Z154" i="20"/>
  <c r="AB154" i="20"/>
  <c r="S155" i="20"/>
  <c r="T155" i="20"/>
  <c r="V155" i="20"/>
  <c r="W155" i="20"/>
  <c r="Y155" i="20"/>
  <c r="Z155" i="20"/>
  <c r="AB155" i="20"/>
  <c r="S156" i="20"/>
  <c r="AI156" i="20" s="1"/>
  <c r="T156" i="20"/>
  <c r="V156" i="20"/>
  <c r="W156" i="20"/>
  <c r="Y156" i="20"/>
  <c r="Z156" i="20"/>
  <c r="AB156" i="20"/>
  <c r="S157" i="20"/>
  <c r="T157" i="20"/>
  <c r="V157" i="20"/>
  <c r="W157" i="20"/>
  <c r="Y157" i="20"/>
  <c r="Z157" i="20"/>
  <c r="AB157" i="20"/>
  <c r="S158" i="20"/>
  <c r="T158" i="20"/>
  <c r="V158" i="20"/>
  <c r="W158" i="20"/>
  <c r="Y158" i="20"/>
  <c r="Z158" i="20"/>
  <c r="AB158" i="20"/>
  <c r="S159" i="20"/>
  <c r="T159" i="20"/>
  <c r="V159" i="20"/>
  <c r="W159" i="20"/>
  <c r="Y159" i="20"/>
  <c r="Z159" i="20"/>
  <c r="AB159" i="20"/>
  <c r="S160" i="20"/>
  <c r="T160" i="20"/>
  <c r="V160" i="20"/>
  <c r="W160" i="20"/>
  <c r="Y160" i="20"/>
  <c r="Z160" i="20"/>
  <c r="AB160" i="20"/>
  <c r="S161" i="20"/>
  <c r="T161" i="20"/>
  <c r="V161" i="20"/>
  <c r="W161" i="20"/>
  <c r="Y161" i="20"/>
  <c r="Z161" i="20"/>
  <c r="AB161" i="20"/>
  <c r="S162" i="20"/>
  <c r="T162" i="20"/>
  <c r="V162" i="20"/>
  <c r="W162" i="20"/>
  <c r="Y162" i="20"/>
  <c r="Z162" i="20"/>
  <c r="AB162" i="20"/>
  <c r="S163" i="20"/>
  <c r="T163" i="20"/>
  <c r="V163" i="20"/>
  <c r="W163" i="20"/>
  <c r="Y163" i="20"/>
  <c r="Z163" i="20"/>
  <c r="AB163" i="20"/>
  <c r="S164" i="20"/>
  <c r="T164" i="20"/>
  <c r="V164" i="20"/>
  <c r="W164" i="20"/>
  <c r="Y164" i="20"/>
  <c r="Z164" i="20"/>
  <c r="AB164" i="20"/>
  <c r="S165" i="20"/>
  <c r="T165" i="20"/>
  <c r="V165" i="20"/>
  <c r="W165" i="20"/>
  <c r="Y165" i="20"/>
  <c r="Z165" i="20"/>
  <c r="AB165" i="20"/>
  <c r="S166" i="20"/>
  <c r="T166" i="20"/>
  <c r="V166" i="20"/>
  <c r="W166" i="20"/>
  <c r="Y166" i="20"/>
  <c r="Z166" i="20"/>
  <c r="AB166" i="20"/>
  <c r="S167" i="20"/>
  <c r="T167" i="20"/>
  <c r="V167" i="20"/>
  <c r="W167" i="20"/>
  <c r="Y167" i="20"/>
  <c r="Z167" i="20"/>
  <c r="AB167" i="20"/>
  <c r="S168" i="20"/>
  <c r="T168" i="20"/>
  <c r="V168" i="20"/>
  <c r="W168" i="20"/>
  <c r="Y168" i="20"/>
  <c r="Z168" i="20"/>
  <c r="AB168" i="20"/>
  <c r="S169" i="20"/>
  <c r="T169" i="20"/>
  <c r="V169" i="20"/>
  <c r="W169" i="20"/>
  <c r="Y169" i="20"/>
  <c r="Z169" i="20"/>
  <c r="AB169" i="20"/>
  <c r="S170" i="20"/>
  <c r="T170" i="20"/>
  <c r="V170" i="20"/>
  <c r="W170" i="20"/>
  <c r="Y170" i="20"/>
  <c r="Z170" i="20"/>
  <c r="AB170" i="20"/>
  <c r="S171" i="20"/>
  <c r="T171" i="20"/>
  <c r="V171" i="20"/>
  <c r="W171" i="20"/>
  <c r="Y171" i="20"/>
  <c r="Z171" i="20"/>
  <c r="AB171" i="20"/>
  <c r="S172" i="20"/>
  <c r="T172" i="20"/>
  <c r="V172" i="20"/>
  <c r="W172" i="20"/>
  <c r="Y172" i="20"/>
  <c r="Z172" i="20"/>
  <c r="AB172" i="20"/>
  <c r="S173" i="20"/>
  <c r="T173" i="20"/>
  <c r="V173" i="20"/>
  <c r="W173" i="20"/>
  <c r="Y173" i="20"/>
  <c r="Z173" i="20"/>
  <c r="AB173" i="20"/>
  <c r="S174" i="20"/>
  <c r="T174" i="20"/>
  <c r="V174" i="20"/>
  <c r="W174" i="20"/>
  <c r="Y174" i="20"/>
  <c r="Z174" i="20"/>
  <c r="AB174" i="20"/>
  <c r="S175" i="20"/>
  <c r="T175" i="20"/>
  <c r="V175" i="20"/>
  <c r="W175" i="20"/>
  <c r="Y175" i="20"/>
  <c r="Z175" i="20"/>
  <c r="AB175" i="20"/>
  <c r="S176" i="20"/>
  <c r="AI176" i="20" s="1"/>
  <c r="T176" i="20"/>
  <c r="V176" i="20"/>
  <c r="W176" i="20"/>
  <c r="Y176" i="20"/>
  <c r="Z176" i="20"/>
  <c r="AB176" i="20"/>
  <c r="S177" i="20"/>
  <c r="T177" i="20"/>
  <c r="V177" i="20"/>
  <c r="W177" i="20"/>
  <c r="Y177" i="20"/>
  <c r="Z177" i="20"/>
  <c r="AB177" i="20"/>
  <c r="S178" i="20"/>
  <c r="T178" i="20"/>
  <c r="V178" i="20"/>
  <c r="W178" i="20"/>
  <c r="Y178" i="20"/>
  <c r="Z178" i="20"/>
  <c r="AB178" i="20"/>
  <c r="S179" i="20"/>
  <c r="T179" i="20"/>
  <c r="V179" i="20"/>
  <c r="W179" i="20"/>
  <c r="Y179" i="20"/>
  <c r="Z179" i="20"/>
  <c r="AB179" i="20"/>
  <c r="S180" i="20"/>
  <c r="T180" i="20"/>
  <c r="V180" i="20"/>
  <c r="W180" i="20"/>
  <c r="Y180" i="20"/>
  <c r="Z180" i="20"/>
  <c r="AB180" i="20"/>
  <c r="S181" i="20"/>
  <c r="T181" i="20"/>
  <c r="V181" i="20"/>
  <c r="W181" i="20"/>
  <c r="Y181" i="20"/>
  <c r="Z181" i="20"/>
  <c r="AB181" i="20"/>
  <c r="S182" i="20"/>
  <c r="T182" i="20"/>
  <c r="V182" i="20"/>
  <c r="W182" i="20"/>
  <c r="Y182" i="20"/>
  <c r="Z182" i="20"/>
  <c r="AB182" i="20"/>
  <c r="S183" i="20"/>
  <c r="T183" i="20"/>
  <c r="V183" i="20"/>
  <c r="W183" i="20"/>
  <c r="Y183" i="20"/>
  <c r="Z183" i="20"/>
  <c r="AB183" i="20"/>
  <c r="S184" i="20"/>
  <c r="T184" i="20"/>
  <c r="V184" i="20"/>
  <c r="W184" i="20"/>
  <c r="Y184" i="20"/>
  <c r="Z184" i="20"/>
  <c r="AB184" i="20"/>
  <c r="S185" i="20"/>
  <c r="T185" i="20"/>
  <c r="V185" i="20"/>
  <c r="W185" i="20"/>
  <c r="Y185" i="20"/>
  <c r="Z185" i="20"/>
  <c r="AB185" i="20"/>
  <c r="S186" i="20"/>
  <c r="T186" i="20"/>
  <c r="V186" i="20"/>
  <c r="W186" i="20"/>
  <c r="Y186" i="20"/>
  <c r="Z186" i="20"/>
  <c r="AB186" i="20"/>
  <c r="S187" i="20"/>
  <c r="T187" i="20"/>
  <c r="V187" i="20"/>
  <c r="W187" i="20"/>
  <c r="Y187" i="20"/>
  <c r="Z187" i="20"/>
  <c r="AB187" i="20"/>
  <c r="S188" i="20"/>
  <c r="T188" i="20"/>
  <c r="V188" i="20"/>
  <c r="W188" i="20"/>
  <c r="Y188" i="20"/>
  <c r="Z188" i="20"/>
  <c r="AB188" i="20"/>
  <c r="S189" i="20"/>
  <c r="T189" i="20"/>
  <c r="V189" i="20"/>
  <c r="W189" i="20"/>
  <c r="Y189" i="20"/>
  <c r="Z189" i="20"/>
  <c r="AB189" i="20"/>
  <c r="S190" i="20"/>
  <c r="T190" i="20"/>
  <c r="V190" i="20"/>
  <c r="W190" i="20"/>
  <c r="Y190" i="20"/>
  <c r="Z190" i="20"/>
  <c r="AB190" i="20"/>
  <c r="S191" i="20"/>
  <c r="T191" i="20"/>
  <c r="V191" i="20"/>
  <c r="W191" i="20"/>
  <c r="Y191" i="20"/>
  <c r="Z191" i="20"/>
  <c r="AB191" i="20"/>
  <c r="S192" i="20"/>
  <c r="T192" i="20"/>
  <c r="V192" i="20"/>
  <c r="W192" i="20"/>
  <c r="Y192" i="20"/>
  <c r="Z192" i="20"/>
  <c r="AB192" i="20"/>
  <c r="S193" i="20"/>
  <c r="T193" i="20"/>
  <c r="V193" i="20"/>
  <c r="W193" i="20"/>
  <c r="Y193" i="20"/>
  <c r="Z193" i="20"/>
  <c r="AB193" i="20"/>
  <c r="S194" i="20"/>
  <c r="T194" i="20"/>
  <c r="V194" i="20"/>
  <c r="W194" i="20"/>
  <c r="Y194" i="20"/>
  <c r="Z194" i="20"/>
  <c r="AB194" i="20"/>
  <c r="S195" i="20"/>
  <c r="T195" i="20"/>
  <c r="V195" i="20"/>
  <c r="W195" i="20"/>
  <c r="Y195" i="20"/>
  <c r="Z195" i="20"/>
  <c r="AB195" i="20"/>
  <c r="S196" i="20"/>
  <c r="AI196" i="20" s="1"/>
  <c r="T196" i="20"/>
  <c r="V196" i="20"/>
  <c r="W196" i="20"/>
  <c r="Y196" i="20"/>
  <c r="Z196" i="20"/>
  <c r="AB196" i="20"/>
  <c r="S197" i="20"/>
  <c r="T197" i="20"/>
  <c r="V197" i="20"/>
  <c r="W197" i="20"/>
  <c r="Y197" i="20"/>
  <c r="Z197" i="20"/>
  <c r="AB197" i="20"/>
  <c r="S198" i="20"/>
  <c r="T198" i="20"/>
  <c r="V198" i="20"/>
  <c r="W198" i="20"/>
  <c r="Y198" i="20"/>
  <c r="Z198" i="20"/>
  <c r="AB198" i="20"/>
  <c r="S200" i="20"/>
  <c r="T200" i="20"/>
  <c r="V200" i="20"/>
  <c r="W200" i="20"/>
  <c r="Y200" i="20"/>
  <c r="Z200" i="20"/>
  <c r="AB200" i="20"/>
  <c r="S201" i="20"/>
  <c r="T201" i="20"/>
  <c r="V201" i="20"/>
  <c r="W201" i="20"/>
  <c r="Y201" i="20"/>
  <c r="Z201" i="20"/>
  <c r="AB201" i="20"/>
  <c r="S202" i="20"/>
  <c r="T202" i="20"/>
  <c r="V202" i="20"/>
  <c r="W202" i="20"/>
  <c r="Y202" i="20"/>
  <c r="Z202" i="20"/>
  <c r="AB202" i="20"/>
  <c r="S203" i="20"/>
  <c r="T203" i="20"/>
  <c r="V203" i="20"/>
  <c r="W203" i="20"/>
  <c r="Y203" i="20"/>
  <c r="Z203" i="20"/>
  <c r="AB203" i="20"/>
  <c r="S204" i="20"/>
  <c r="T204" i="20"/>
  <c r="V204" i="20"/>
  <c r="W204" i="20"/>
  <c r="Y204" i="20"/>
  <c r="Z204" i="20"/>
  <c r="AB204" i="20"/>
  <c r="S205" i="20"/>
  <c r="AI205" i="20" s="1"/>
  <c r="T205" i="20"/>
  <c r="V205" i="20"/>
  <c r="W205" i="20"/>
  <c r="Y205" i="20"/>
  <c r="Z205" i="20"/>
  <c r="AB205" i="20"/>
  <c r="S206" i="20"/>
  <c r="T206" i="20"/>
  <c r="V206" i="20"/>
  <c r="W206" i="20"/>
  <c r="Y206" i="20"/>
  <c r="Z206" i="20"/>
  <c r="AB206" i="20"/>
  <c r="S207" i="20"/>
  <c r="T207" i="20"/>
  <c r="V207" i="20"/>
  <c r="W207" i="20"/>
  <c r="Y207" i="20"/>
  <c r="Z207" i="20"/>
  <c r="AB207" i="20"/>
  <c r="S208" i="20"/>
  <c r="T208" i="20"/>
  <c r="V208" i="20"/>
  <c r="W208" i="20"/>
  <c r="Y208" i="20"/>
  <c r="Z208" i="20"/>
  <c r="AB208" i="20"/>
  <c r="S209" i="20"/>
  <c r="T209" i="20"/>
  <c r="V209" i="20"/>
  <c r="W209" i="20"/>
  <c r="Y209" i="20"/>
  <c r="Z209" i="20"/>
  <c r="AB209" i="20"/>
  <c r="S210" i="20"/>
  <c r="T210" i="20"/>
  <c r="V210" i="20"/>
  <c r="W210" i="20"/>
  <c r="Y210" i="20"/>
  <c r="Z210" i="20"/>
  <c r="AB210" i="20"/>
  <c r="S211" i="20"/>
  <c r="T211" i="20"/>
  <c r="V211" i="20"/>
  <c r="W211" i="20"/>
  <c r="Y211" i="20"/>
  <c r="Z211" i="20"/>
  <c r="AB211" i="20"/>
  <c r="S212" i="20"/>
  <c r="T212" i="20"/>
  <c r="V212" i="20"/>
  <c r="W212" i="20"/>
  <c r="Y212" i="20"/>
  <c r="Z212" i="20"/>
  <c r="AB212" i="20"/>
  <c r="S213" i="20"/>
  <c r="T213" i="20"/>
  <c r="V213" i="20"/>
  <c r="W213" i="20"/>
  <c r="Y213" i="20"/>
  <c r="Z213" i="20"/>
  <c r="AB213" i="20"/>
  <c r="S214" i="20"/>
  <c r="T214" i="20"/>
  <c r="V214" i="20"/>
  <c r="W214" i="20"/>
  <c r="Y214" i="20"/>
  <c r="Z214" i="20"/>
  <c r="AB214" i="20"/>
  <c r="S215" i="20"/>
  <c r="T215" i="20"/>
  <c r="V215" i="20"/>
  <c r="W215" i="20"/>
  <c r="Y215" i="20"/>
  <c r="Z215" i="20"/>
  <c r="AB215" i="20"/>
  <c r="S216" i="20"/>
  <c r="T216" i="20"/>
  <c r="V216" i="20"/>
  <c r="W216" i="20"/>
  <c r="Y216" i="20"/>
  <c r="Z216" i="20"/>
  <c r="AB216" i="20"/>
  <c r="S217" i="20"/>
  <c r="T217" i="20"/>
  <c r="V217" i="20"/>
  <c r="W217" i="20"/>
  <c r="Y217" i="20"/>
  <c r="Z217" i="20"/>
  <c r="AB217" i="20"/>
  <c r="S218" i="20"/>
  <c r="T218" i="20"/>
  <c r="V218" i="20"/>
  <c r="W218" i="20"/>
  <c r="Y218" i="20"/>
  <c r="Z218" i="20"/>
  <c r="AB218" i="20"/>
  <c r="S219" i="20"/>
  <c r="T219" i="20"/>
  <c r="V219" i="20"/>
  <c r="W219" i="20"/>
  <c r="Y219" i="20"/>
  <c r="Z219" i="20"/>
  <c r="AB219" i="20"/>
  <c r="S220" i="20"/>
  <c r="T220" i="20"/>
  <c r="V220" i="20"/>
  <c r="W220" i="20"/>
  <c r="Y220" i="20"/>
  <c r="Z220" i="20"/>
  <c r="AB220" i="20"/>
  <c r="S221" i="20"/>
  <c r="T221" i="20"/>
  <c r="V221" i="20"/>
  <c r="W221" i="20"/>
  <c r="Y221" i="20"/>
  <c r="Z221" i="20"/>
  <c r="AB221" i="20"/>
  <c r="S222" i="20"/>
  <c r="T222" i="20"/>
  <c r="V222" i="20"/>
  <c r="W222" i="20"/>
  <c r="Y222" i="20"/>
  <c r="Z222" i="20"/>
  <c r="AB222" i="20"/>
  <c r="S199" i="20"/>
  <c r="T199" i="20"/>
  <c r="V199" i="20"/>
  <c r="W199" i="20"/>
  <c r="Y199" i="20"/>
  <c r="Z199" i="20"/>
  <c r="AB199" i="20"/>
  <c r="AF4" i="20"/>
  <c r="R4" i="20"/>
  <c r="S4" i="20"/>
  <c r="T4" i="20"/>
  <c r="U4" i="20"/>
  <c r="V4" i="20"/>
  <c r="W4" i="20"/>
  <c r="X4" i="20"/>
  <c r="Y4" i="20"/>
  <c r="Z4" i="20"/>
  <c r="AA4" i="20"/>
  <c r="AB4" i="20"/>
  <c r="AC4" i="20"/>
  <c r="AE4" i="20"/>
  <c r="AD4" i="20"/>
  <c r="D3" i="1"/>
  <c r="B4" i="1"/>
  <c r="B5" i="1" s="1"/>
  <c r="A5" i="1" s="1"/>
  <c r="D61" i="1"/>
  <c r="B62" i="1"/>
  <c r="D118" i="1"/>
  <c r="B119" i="1"/>
  <c r="A3" i="10"/>
  <c r="B5" i="10"/>
  <c r="O8" i="10"/>
  <c r="O7" i="10"/>
  <c r="O6" i="10"/>
  <c r="O5" i="10"/>
  <c r="O4" i="10"/>
  <c r="A3" i="1"/>
  <c r="D3" i="10"/>
  <c r="A61" i="1"/>
  <c r="D4" i="10"/>
  <c r="A118" i="1"/>
  <c r="A218" i="19"/>
  <c r="A219" i="19" s="1"/>
  <c r="A220" i="19" s="1"/>
  <c r="A221" i="19" s="1"/>
  <c r="A222" i="19" s="1"/>
  <c r="B6" i="10"/>
  <c r="D5" i="10"/>
  <c r="A2" i="30" l="1"/>
  <c r="AI217" i="20"/>
  <c r="AI213" i="20"/>
  <c r="AI209" i="20"/>
  <c r="AI192" i="20"/>
  <c r="AI188" i="20"/>
  <c r="AI184" i="20"/>
  <c r="AI180" i="20"/>
  <c r="AI172" i="20"/>
  <c r="AI168" i="20"/>
  <c r="AI164" i="20"/>
  <c r="AI4" i="20"/>
  <c r="AI199" i="20"/>
  <c r="AI219" i="20"/>
  <c r="AI215" i="20"/>
  <c r="AI211" i="20"/>
  <c r="AI207" i="20"/>
  <c r="AI203" i="20"/>
  <c r="AI198" i="20"/>
  <c r="AI194" i="20"/>
  <c r="AI190" i="20"/>
  <c r="AI186" i="20"/>
  <c r="AI182" i="20"/>
  <c r="AI178" i="20"/>
  <c r="AI174" i="20"/>
  <c r="AI170" i="20"/>
  <c r="AI166" i="20"/>
  <c r="AI162" i="20"/>
  <c r="AI158" i="20"/>
  <c r="AI154" i="20"/>
  <c r="AI150" i="20"/>
  <c r="AI146" i="20"/>
  <c r="AI142" i="20"/>
  <c r="AI138" i="20"/>
  <c r="AI134" i="20"/>
  <c r="AJ134" i="20" s="1"/>
  <c r="AI130" i="20"/>
  <c r="AJ130" i="20" s="1"/>
  <c r="AI126" i="20"/>
  <c r="AJ126" i="20" s="1"/>
  <c r="AI122" i="20"/>
  <c r="AJ122" i="20" s="1"/>
  <c r="AI121" i="20"/>
  <c r="AJ121" i="20" s="1"/>
  <c r="AI120" i="20"/>
  <c r="AJ120" i="20" s="1"/>
  <c r="AI116" i="20"/>
  <c r="AJ116" i="20" s="1"/>
  <c r="AI112" i="20"/>
  <c r="AJ112" i="20" s="1"/>
  <c r="AI108" i="20"/>
  <c r="AJ108" i="20" s="1"/>
  <c r="AI104" i="20"/>
  <c r="AJ104" i="20" s="1"/>
  <c r="AI100" i="20"/>
  <c r="AJ100" i="20" s="1"/>
  <c r="AI96" i="20"/>
  <c r="AJ96" i="20" s="1"/>
  <c r="AI92" i="20"/>
  <c r="AJ92" i="20" s="1"/>
  <c r="AI88" i="20"/>
  <c r="AJ88" i="20" s="1"/>
  <c r="AI84" i="20"/>
  <c r="AJ84" i="20" s="1"/>
  <c r="AI80" i="20"/>
  <c r="AJ80" i="20" s="1"/>
  <c r="AI76" i="20"/>
  <c r="AJ76" i="20" s="1"/>
  <c r="AI72" i="20"/>
  <c r="AJ72" i="20" s="1"/>
  <c r="AI68" i="20"/>
  <c r="AJ68" i="20" s="1"/>
  <c r="AI64" i="20"/>
  <c r="AJ64" i="20" s="1"/>
  <c r="AI63" i="20"/>
  <c r="AJ63" i="20" s="1"/>
  <c r="AI59" i="20"/>
  <c r="AJ59" i="20" s="1"/>
  <c r="AI55" i="20"/>
  <c r="AJ55" i="20" s="1"/>
  <c r="AI51" i="20"/>
  <c r="AJ51" i="20" s="1"/>
  <c r="AI47" i="20"/>
  <c r="AI43" i="20"/>
  <c r="AJ43" i="20" s="1"/>
  <c r="AI39" i="20"/>
  <c r="AI35" i="20"/>
  <c r="AJ35" i="20" s="1"/>
  <c r="AI31" i="20"/>
  <c r="AI27" i="20"/>
  <c r="AJ27" i="20" s="1"/>
  <c r="AI23" i="20"/>
  <c r="AI19" i="20"/>
  <c r="AJ19" i="20" s="1"/>
  <c r="AI15" i="20"/>
  <c r="AJ15" i="20" s="1"/>
  <c r="AI11" i="20"/>
  <c r="AJ11" i="20" s="1"/>
  <c r="A9" i="20"/>
  <c r="A10" i="20" s="1"/>
  <c r="A11" i="20" s="1"/>
  <c r="A12" i="20" s="1"/>
  <c r="A13" i="20" s="1"/>
  <c r="A14" i="20" s="1"/>
  <c r="A15" i="20" s="1"/>
  <c r="A16" i="20" s="1"/>
  <c r="A17" i="20" s="1"/>
  <c r="A18" i="20" s="1"/>
  <c r="A19" i="20" s="1"/>
  <c r="A20" i="20" s="1"/>
  <c r="A21" i="20" s="1"/>
  <c r="A22" i="20" s="1"/>
  <c r="A23" i="20" s="1"/>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A49" i="20" s="1"/>
  <c r="A50" i="20" s="1"/>
  <c r="A51" i="20" s="1"/>
  <c r="A52" i="20" s="1"/>
  <c r="A53" i="20" s="1"/>
  <c r="A54" i="20" s="1"/>
  <c r="A55" i="20" s="1"/>
  <c r="A56" i="20" s="1"/>
  <c r="A57" i="20" s="1"/>
  <c r="A58" i="20" s="1"/>
  <c r="A59" i="20" s="1"/>
  <c r="A60" i="20" s="1"/>
  <c r="A61" i="20" s="1"/>
  <c r="AG8" i="20"/>
  <c r="AJ8" i="20" s="1"/>
  <c r="B7" i="21" s="1"/>
  <c r="E7" i="21" s="1"/>
  <c r="AI6" i="20"/>
  <c r="AJ6" i="20" s="1"/>
  <c r="AI5" i="20"/>
  <c r="AJ5" i="20" s="1"/>
  <c r="X110" i="19"/>
  <c r="X109" i="19"/>
  <c r="X78" i="19"/>
  <c r="Y78" i="19" s="1"/>
  <c r="D77" i="21" s="1"/>
  <c r="X70" i="19"/>
  <c r="Y70" i="19" s="1"/>
  <c r="D69" i="21" s="1"/>
  <c r="X35" i="19"/>
  <c r="Y35" i="19" s="1"/>
  <c r="D34" i="21" s="1"/>
  <c r="X33" i="19"/>
  <c r="Y33" i="19" s="1"/>
  <c r="D32" i="21" s="1"/>
  <c r="AI220" i="20"/>
  <c r="AI216" i="20"/>
  <c r="AI212" i="20"/>
  <c r="AI208" i="20"/>
  <c r="AI204" i="20"/>
  <c r="AI200" i="20"/>
  <c r="AI195" i="20"/>
  <c r="AI191" i="20"/>
  <c r="AI187" i="20"/>
  <c r="AI183" i="20"/>
  <c r="AI179" i="20"/>
  <c r="AI175" i="20"/>
  <c r="AI171" i="20"/>
  <c r="AI167" i="20"/>
  <c r="AI163" i="20"/>
  <c r="AI159" i="20"/>
  <c r="AI155" i="20"/>
  <c r="AI151" i="20"/>
  <c r="AI147" i="20"/>
  <c r="AI143" i="20"/>
  <c r="AI139" i="20"/>
  <c r="AI135" i="20"/>
  <c r="AI131" i="20"/>
  <c r="AJ131" i="20" s="1"/>
  <c r="AI127" i="20"/>
  <c r="AJ127" i="20" s="1"/>
  <c r="AI123" i="20"/>
  <c r="AJ123" i="20" s="1"/>
  <c r="A136" i="20"/>
  <c r="AG135" i="20"/>
  <c r="AJ135" i="20" s="1"/>
  <c r="AI117" i="20"/>
  <c r="AJ117" i="20" s="1"/>
  <c r="AI113" i="20"/>
  <c r="AJ113" i="20" s="1"/>
  <c r="AI109" i="20"/>
  <c r="AJ109" i="20" s="1"/>
  <c r="AI105" i="20"/>
  <c r="AJ105" i="20" s="1"/>
  <c r="AI101" i="20"/>
  <c r="AJ101" i="20" s="1"/>
  <c r="AI97" i="20"/>
  <c r="AJ97" i="20" s="1"/>
  <c r="AI93" i="20"/>
  <c r="AJ93" i="20" s="1"/>
  <c r="AI89" i="20"/>
  <c r="AJ89" i="20" s="1"/>
  <c r="AI85" i="20"/>
  <c r="AJ85" i="20" s="1"/>
  <c r="AI81" i="20"/>
  <c r="AJ81" i="20" s="1"/>
  <c r="AI77" i="20"/>
  <c r="AJ77" i="20" s="1"/>
  <c r="AI73" i="20"/>
  <c r="AJ73" i="20" s="1"/>
  <c r="AI69" i="20"/>
  <c r="AJ69" i="20" s="1"/>
  <c r="AI65" i="20"/>
  <c r="AJ65" i="20" s="1"/>
  <c r="AI60" i="20"/>
  <c r="AJ60" i="20" s="1"/>
  <c r="AI56" i="20"/>
  <c r="AJ56" i="20" s="1"/>
  <c r="AI52" i="20"/>
  <c r="AJ52" i="20" s="1"/>
  <c r="AI48" i="20"/>
  <c r="AJ48" i="20" s="1"/>
  <c r="AI44" i="20"/>
  <c r="AJ44" i="20" s="1"/>
  <c r="AI40" i="20"/>
  <c r="AJ40" i="20" s="1"/>
  <c r="AI36" i="20"/>
  <c r="AJ36" i="20" s="1"/>
  <c r="AI32" i="20"/>
  <c r="AJ32" i="20" s="1"/>
  <c r="AI28" i="20"/>
  <c r="AJ28" i="20" s="1"/>
  <c r="AI24" i="20"/>
  <c r="AJ24" i="20" s="1"/>
  <c r="AI20" i="20"/>
  <c r="AJ20" i="20" s="1"/>
  <c r="AI16" i="20"/>
  <c r="AJ16" i="20" s="1"/>
  <c r="AI12" i="20"/>
  <c r="AJ12" i="20" s="1"/>
  <c r="AI7" i="20"/>
  <c r="AJ7" i="20" s="1"/>
  <c r="X184" i="19"/>
  <c r="Y184" i="19" s="1"/>
  <c r="D183" i="21" s="1"/>
  <c r="X159" i="19"/>
  <c r="Y159" i="19" s="1"/>
  <c r="D158" i="21" s="1"/>
  <c r="X156" i="19"/>
  <c r="Y156" i="19" s="1"/>
  <c r="D155" i="21" s="1"/>
  <c r="X152" i="19"/>
  <c r="Y152" i="19" s="1"/>
  <c r="D151" i="21" s="1"/>
  <c r="X25" i="19"/>
  <c r="Y25" i="19" s="1"/>
  <c r="D24" i="21" s="1"/>
  <c r="X9" i="19"/>
  <c r="Y9" i="19" s="1"/>
  <c r="D8" i="21" s="1"/>
  <c r="AI221" i="20"/>
  <c r="AI201" i="20"/>
  <c r="AI160" i="20"/>
  <c r="AI148" i="20"/>
  <c r="AI144" i="20"/>
  <c r="AI140" i="20"/>
  <c r="AI136" i="20"/>
  <c r="AI132" i="20"/>
  <c r="AJ132" i="20" s="1"/>
  <c r="AI128" i="20"/>
  <c r="AJ128" i="20" s="1"/>
  <c r="AI124" i="20"/>
  <c r="AJ124" i="20" s="1"/>
  <c r="AI118" i="20"/>
  <c r="AJ118" i="20" s="1"/>
  <c r="AI114" i="20"/>
  <c r="AJ114" i="20" s="1"/>
  <c r="AI110" i="20"/>
  <c r="AJ110" i="20" s="1"/>
  <c r="AI106" i="20"/>
  <c r="AJ106" i="20" s="1"/>
  <c r="AI102" i="20"/>
  <c r="AJ102" i="20" s="1"/>
  <c r="AI98" i="20"/>
  <c r="AJ98" i="20" s="1"/>
  <c r="AI94" i="20"/>
  <c r="AJ94" i="20" s="1"/>
  <c r="AI90" i="20"/>
  <c r="AJ90" i="20" s="1"/>
  <c r="AI86" i="20"/>
  <c r="AJ86" i="20" s="1"/>
  <c r="AI82" i="20"/>
  <c r="AJ82" i="20" s="1"/>
  <c r="AI78" i="20"/>
  <c r="AJ78" i="20" s="1"/>
  <c r="AI74" i="20"/>
  <c r="AJ74" i="20" s="1"/>
  <c r="B73" i="21" s="1"/>
  <c r="E73" i="21" s="1"/>
  <c r="AI70" i="20"/>
  <c r="AJ70" i="20" s="1"/>
  <c r="AI66" i="20"/>
  <c r="AJ66" i="20" s="1"/>
  <c r="AI61" i="20"/>
  <c r="AJ61" i="20" s="1"/>
  <c r="AI57" i="20"/>
  <c r="AJ57" i="20" s="1"/>
  <c r="AI53" i="20"/>
  <c r="AJ53" i="20" s="1"/>
  <c r="AI49" i="20"/>
  <c r="AJ49" i="20" s="1"/>
  <c r="AI45" i="20"/>
  <c r="AJ45" i="20" s="1"/>
  <c r="AI41" i="20"/>
  <c r="AJ41" i="20" s="1"/>
  <c r="AI37" i="20"/>
  <c r="AJ37" i="20" s="1"/>
  <c r="AI33" i="20"/>
  <c r="AJ33" i="20" s="1"/>
  <c r="AI29" i="20"/>
  <c r="AJ29" i="20" s="1"/>
  <c r="AI25" i="20"/>
  <c r="AJ25" i="20" s="1"/>
  <c r="AI21" i="20"/>
  <c r="AJ21" i="20" s="1"/>
  <c r="AI17" i="20"/>
  <c r="AJ17" i="20" s="1"/>
  <c r="AI13" i="20"/>
  <c r="AJ13" i="20" s="1"/>
  <c r="AI8" i="20"/>
  <c r="X129" i="19"/>
  <c r="X125" i="19"/>
  <c r="Y125" i="19" s="1"/>
  <c r="D124" i="21" s="1"/>
  <c r="AI222" i="20"/>
  <c r="AI218" i="20"/>
  <c r="AI214" i="20"/>
  <c r="AI210" i="20"/>
  <c r="AI206" i="20"/>
  <c r="AI202" i="20"/>
  <c r="AI197" i="20"/>
  <c r="AI193" i="20"/>
  <c r="AI189" i="20"/>
  <c r="AI185" i="20"/>
  <c r="AI181" i="20"/>
  <c r="AI177" i="20"/>
  <c r="AI173" i="20"/>
  <c r="AJ173" i="20" s="1"/>
  <c r="AI169" i="20"/>
  <c r="AI165" i="20"/>
  <c r="AI161" i="20"/>
  <c r="AI157" i="20"/>
  <c r="AI153" i="20"/>
  <c r="AI149" i="20"/>
  <c r="AI145" i="20"/>
  <c r="AI141" i="20"/>
  <c r="AI137" i="20"/>
  <c r="AI133" i="20"/>
  <c r="AJ133" i="20" s="1"/>
  <c r="AI129" i="20"/>
  <c r="AJ129" i="20" s="1"/>
  <c r="AI125" i="20"/>
  <c r="AJ125" i="20" s="1"/>
  <c r="AI119" i="20"/>
  <c r="AJ119" i="20" s="1"/>
  <c r="AI115" i="20"/>
  <c r="AJ115" i="20" s="1"/>
  <c r="AI111" i="20"/>
  <c r="AJ111" i="20" s="1"/>
  <c r="AI107" i="20"/>
  <c r="AJ107" i="20" s="1"/>
  <c r="AI103" i="20"/>
  <c r="AJ103" i="20" s="1"/>
  <c r="AI99" i="20"/>
  <c r="AJ99" i="20" s="1"/>
  <c r="AI95" i="20"/>
  <c r="AJ95" i="20" s="1"/>
  <c r="AI91" i="20"/>
  <c r="AJ91" i="20" s="1"/>
  <c r="AI87" i="20"/>
  <c r="AJ87" i="20" s="1"/>
  <c r="AI83" i="20"/>
  <c r="AJ83" i="20" s="1"/>
  <c r="AI79" i="20"/>
  <c r="AJ79" i="20" s="1"/>
  <c r="AI75" i="20"/>
  <c r="AJ75" i="20" s="1"/>
  <c r="AI71" i="20"/>
  <c r="AJ71" i="20" s="1"/>
  <c r="AI67" i="20"/>
  <c r="AJ67" i="20" s="1"/>
  <c r="AI62" i="20"/>
  <c r="AJ62" i="20" s="1"/>
  <c r="AI58" i="20"/>
  <c r="AJ58" i="20" s="1"/>
  <c r="AI54" i="20"/>
  <c r="AJ54" i="20" s="1"/>
  <c r="AI50" i="20"/>
  <c r="AJ50" i="20" s="1"/>
  <c r="AI46" i="20"/>
  <c r="AJ46" i="20" s="1"/>
  <c r="AI42" i="20"/>
  <c r="AJ42" i="20" s="1"/>
  <c r="AI38" i="20"/>
  <c r="AJ38" i="20" s="1"/>
  <c r="B37" i="21" s="1"/>
  <c r="E37" i="21" s="1"/>
  <c r="AI34" i="20"/>
  <c r="AJ34" i="20" s="1"/>
  <c r="AI30" i="20"/>
  <c r="AJ30" i="20" s="1"/>
  <c r="AI26" i="20"/>
  <c r="AJ26" i="20" s="1"/>
  <c r="AI22" i="20"/>
  <c r="AJ22" i="20" s="1"/>
  <c r="B21" i="21" s="1"/>
  <c r="E21" i="21" s="1"/>
  <c r="AI18" i="20"/>
  <c r="AJ18" i="20" s="1"/>
  <c r="AI14" i="20"/>
  <c r="AJ14" i="20" s="1"/>
  <c r="AI10" i="20"/>
  <c r="AJ10" i="20" s="1"/>
  <c r="AI9" i="20"/>
  <c r="AJ9" i="20" s="1"/>
  <c r="X175" i="19"/>
  <c r="Y175" i="19" s="1"/>
  <c r="D174" i="21" s="1"/>
  <c r="X172" i="19"/>
  <c r="Y172" i="19" s="1"/>
  <c r="D171" i="21" s="1"/>
  <c r="X168" i="19"/>
  <c r="Y168" i="19" s="1"/>
  <c r="D167" i="21" s="1"/>
  <c r="X143" i="19"/>
  <c r="Y143" i="19" s="1"/>
  <c r="D142" i="21" s="1"/>
  <c r="X140" i="19"/>
  <c r="Y140" i="19" s="1"/>
  <c r="D139" i="21" s="1"/>
  <c r="X136" i="19"/>
  <c r="Y136" i="19" s="1"/>
  <c r="D135" i="21" s="1"/>
  <c r="X179" i="19"/>
  <c r="Y179" i="19" s="1"/>
  <c r="D178" i="21" s="1"/>
  <c r="X163" i="19"/>
  <c r="Y163" i="19" s="1"/>
  <c r="D162" i="21" s="1"/>
  <c r="X147" i="19"/>
  <c r="Y147" i="19" s="1"/>
  <c r="D146" i="21" s="1"/>
  <c r="X131" i="19"/>
  <c r="Y131" i="19" s="1"/>
  <c r="D130" i="21" s="1"/>
  <c r="X86" i="19"/>
  <c r="Y86" i="19" s="1"/>
  <c r="D85" i="21" s="1"/>
  <c r="X37" i="19"/>
  <c r="Y37" i="19" s="1"/>
  <c r="D36" i="21" s="1"/>
  <c r="X118" i="19"/>
  <c r="X116" i="19"/>
  <c r="X99" i="19"/>
  <c r="Y99" i="19" s="1"/>
  <c r="D98" i="21" s="1"/>
  <c r="X93" i="19"/>
  <c r="Y93" i="19" s="1"/>
  <c r="D92" i="21" s="1"/>
  <c r="X29" i="19"/>
  <c r="Y29" i="19" s="1"/>
  <c r="D28" i="21" s="1"/>
  <c r="X27" i="19"/>
  <c r="Y27" i="19" s="1"/>
  <c r="D26" i="21" s="1"/>
  <c r="X11" i="19"/>
  <c r="Y11" i="19" s="1"/>
  <c r="D10" i="21" s="1"/>
  <c r="B7" i="10"/>
  <c r="D6" i="10"/>
  <c r="X213" i="19"/>
  <c r="Y213" i="19" s="1"/>
  <c r="D212" i="21" s="1"/>
  <c r="X180" i="19"/>
  <c r="X171" i="19"/>
  <c r="Y171" i="19" s="1"/>
  <c r="D170" i="21" s="1"/>
  <c r="X164" i="19"/>
  <c r="Y164" i="19" s="1"/>
  <c r="D163" i="21" s="1"/>
  <c r="X155" i="19"/>
  <c r="Y155" i="19" s="1"/>
  <c r="D154" i="21" s="1"/>
  <c r="X148" i="19"/>
  <c r="Y148" i="19" s="1"/>
  <c r="D147" i="21" s="1"/>
  <c r="X139" i="19"/>
  <c r="Y139" i="19" s="1"/>
  <c r="D138" i="21" s="1"/>
  <c r="X132" i="19"/>
  <c r="Y132" i="19" s="1"/>
  <c r="D131" i="21" s="1"/>
  <c r="X128" i="19"/>
  <c r="Y128" i="19" s="1"/>
  <c r="D127" i="21" s="1"/>
  <c r="X108" i="19"/>
  <c r="Y108" i="19" s="1"/>
  <c r="D107" i="21" s="1"/>
  <c r="X102" i="19"/>
  <c r="X21" i="19"/>
  <c r="Y21" i="19" s="1"/>
  <c r="D20" i="21" s="1"/>
  <c r="X19" i="19"/>
  <c r="Y19" i="19" s="1"/>
  <c r="D18" i="21" s="1"/>
  <c r="X17" i="19"/>
  <c r="Y17" i="19" s="1"/>
  <c r="D16" i="21" s="1"/>
  <c r="X15" i="19"/>
  <c r="Y15" i="19" s="1"/>
  <c r="D14" i="21" s="1"/>
  <c r="X13" i="19"/>
  <c r="Y13" i="19" s="1"/>
  <c r="D12" i="21" s="1"/>
  <c r="X5" i="19"/>
  <c r="Y5" i="19" s="1"/>
  <c r="D4" i="21" s="1"/>
  <c r="X96" i="19"/>
  <c r="Y96" i="19" s="1"/>
  <c r="D95" i="21" s="1"/>
  <c r="X40" i="18"/>
  <c r="Y40" i="18" s="1"/>
  <c r="C39" i="21" s="1"/>
  <c r="X164" i="18"/>
  <c r="Y164" i="18" s="1"/>
  <c r="C163" i="21" s="1"/>
  <c r="X148" i="18"/>
  <c r="Y148" i="18" s="1"/>
  <c r="C147" i="21" s="1"/>
  <c r="X132" i="18"/>
  <c r="Y132" i="18" s="1"/>
  <c r="C131" i="21" s="1"/>
  <c r="X7" i="18"/>
  <c r="Y7" i="18" s="1"/>
  <c r="C6" i="21" s="1"/>
  <c r="X168" i="18"/>
  <c r="Y168" i="18" s="1"/>
  <c r="C167" i="21" s="1"/>
  <c r="X104" i="18"/>
  <c r="Y104" i="18" s="1"/>
  <c r="C103" i="21" s="1"/>
  <c r="A2" i="23"/>
  <c r="A4" i="1"/>
  <c r="A3" i="22" s="1"/>
  <c r="A2" i="11"/>
  <c r="A2" i="29"/>
  <c r="A119" i="1"/>
  <c r="D119" i="1"/>
  <c r="B120" i="1"/>
  <c r="D62" i="1"/>
  <c r="A62" i="1"/>
  <c r="B63" i="1"/>
  <c r="A2" i="27"/>
  <c r="A2" i="22"/>
  <c r="D5" i="1"/>
  <c r="B6" i="1"/>
  <c r="D4" i="1"/>
  <c r="AG4" i="20"/>
  <c r="AJ4" i="20" s="1"/>
  <c r="B3" i="21" s="1"/>
  <c r="A97" i="19"/>
  <c r="A98" i="19" s="1"/>
  <c r="A99" i="19" s="1"/>
  <c r="A100" i="19" s="1"/>
  <c r="A101" i="19" s="1"/>
  <c r="A102" i="19" s="1"/>
  <c r="A103" i="19" s="1"/>
  <c r="A104" i="19" s="1"/>
  <c r="A105" i="19" s="1"/>
  <c r="A106" i="19" s="1"/>
  <c r="A107" i="19" s="1"/>
  <c r="A108" i="19" s="1"/>
  <c r="A109" i="19" s="1"/>
  <c r="A110" i="19" s="1"/>
  <c r="X220" i="18"/>
  <c r="Y220" i="18" s="1"/>
  <c r="X216" i="18"/>
  <c r="Y216" i="18" s="1"/>
  <c r="C215" i="21" s="1"/>
  <c r="X212" i="18"/>
  <c r="Y212" i="18" s="1"/>
  <c r="C211" i="21" s="1"/>
  <c r="X203" i="18"/>
  <c r="Y203" i="18" s="1"/>
  <c r="C202" i="21" s="1"/>
  <c r="X198" i="18"/>
  <c r="Y198" i="18" s="1"/>
  <c r="C197" i="21" s="1"/>
  <c r="X43" i="18"/>
  <c r="Y43" i="18" s="1"/>
  <c r="C42" i="21" s="1"/>
  <c r="X39" i="18"/>
  <c r="Y39" i="18" s="1"/>
  <c r="C38" i="21" s="1"/>
  <c r="X38" i="18"/>
  <c r="Y38" i="18" s="1"/>
  <c r="C37" i="21" s="1"/>
  <c r="X34" i="18"/>
  <c r="Y34" i="18" s="1"/>
  <c r="C33" i="21" s="1"/>
  <c r="X30" i="18"/>
  <c r="Y30" i="18" s="1"/>
  <c r="C29" i="21" s="1"/>
  <c r="X26" i="18"/>
  <c r="Y26" i="18" s="1"/>
  <c r="C25" i="21" s="1"/>
  <c r="X24" i="18"/>
  <c r="Y24" i="18" s="1"/>
  <c r="C23" i="21" s="1"/>
  <c r="X22" i="18"/>
  <c r="Y22" i="18" s="1"/>
  <c r="C21" i="21" s="1"/>
  <c r="X18" i="18"/>
  <c r="Y18" i="18" s="1"/>
  <c r="C17" i="21" s="1"/>
  <c r="X219" i="19"/>
  <c r="Y219" i="19" s="1"/>
  <c r="X214" i="19"/>
  <c r="Y214" i="19" s="1"/>
  <c r="D213" i="21" s="1"/>
  <c r="X209" i="19"/>
  <c r="Y209" i="19" s="1"/>
  <c r="D208" i="21" s="1"/>
  <c r="X201" i="19"/>
  <c r="Y201" i="19" s="1"/>
  <c r="D200" i="21" s="1"/>
  <c r="X193" i="19"/>
  <c r="Y193" i="19" s="1"/>
  <c r="D192" i="21" s="1"/>
  <c r="X183" i="19"/>
  <c r="Y183" i="19" s="1"/>
  <c r="D182" i="21" s="1"/>
  <c r="X177" i="19"/>
  <c r="Y177" i="19" s="1"/>
  <c r="D176" i="21" s="1"/>
  <c r="X174" i="19"/>
  <c r="Y174" i="19" s="1"/>
  <c r="D173" i="21" s="1"/>
  <c r="X169" i="19"/>
  <c r="Y169" i="19" s="1"/>
  <c r="D168" i="21" s="1"/>
  <c r="X166" i="19"/>
  <c r="Y166" i="19" s="1"/>
  <c r="D165" i="21" s="1"/>
  <c r="X161" i="19"/>
  <c r="Y161" i="19" s="1"/>
  <c r="D160" i="21" s="1"/>
  <c r="X158" i="19"/>
  <c r="Y158" i="19" s="1"/>
  <c r="D157" i="21" s="1"/>
  <c r="X153" i="19"/>
  <c r="Y153" i="19" s="1"/>
  <c r="D152" i="21" s="1"/>
  <c r="X150" i="19"/>
  <c r="Y150" i="19" s="1"/>
  <c r="D149" i="21" s="1"/>
  <c r="X145" i="19"/>
  <c r="Y145" i="19" s="1"/>
  <c r="D144" i="21" s="1"/>
  <c r="X142" i="19"/>
  <c r="Y142" i="19" s="1"/>
  <c r="D141" i="21" s="1"/>
  <c r="X137" i="19"/>
  <c r="Y137" i="19" s="1"/>
  <c r="D136" i="21" s="1"/>
  <c r="X134" i="19"/>
  <c r="Y134" i="19" s="1"/>
  <c r="D133" i="21" s="1"/>
  <c r="Y129" i="19"/>
  <c r="D128" i="21" s="1"/>
  <c r="X123" i="19"/>
  <c r="Y123" i="19" s="1"/>
  <c r="D122" i="21" s="1"/>
  <c r="X112" i="19"/>
  <c r="X111" i="19"/>
  <c r="X104" i="19"/>
  <c r="Y104" i="19" s="1"/>
  <c r="D103" i="21" s="1"/>
  <c r="X94" i="19"/>
  <c r="Y94" i="19" s="1"/>
  <c r="D93" i="21" s="1"/>
  <c r="X73" i="19"/>
  <c r="Y73" i="19" s="1"/>
  <c r="D72" i="21" s="1"/>
  <c r="X58" i="19"/>
  <c r="Y58" i="19" s="1"/>
  <c r="D57" i="21" s="1"/>
  <c r="X51" i="19"/>
  <c r="Y51" i="19" s="1"/>
  <c r="D50" i="21" s="1"/>
  <c r="X43" i="19"/>
  <c r="Y43" i="19" s="1"/>
  <c r="D42" i="21" s="1"/>
  <c r="X38" i="19"/>
  <c r="Y38" i="19" s="1"/>
  <c r="D37" i="21" s="1"/>
  <c r="X30" i="19"/>
  <c r="Y30" i="19" s="1"/>
  <c r="D29" i="21" s="1"/>
  <c r="X22" i="19"/>
  <c r="Y22" i="19" s="1"/>
  <c r="D21" i="21" s="1"/>
  <c r="X16" i="19"/>
  <c r="Y16" i="19" s="1"/>
  <c r="D15" i="21" s="1"/>
  <c r="X213" i="18"/>
  <c r="Y213" i="18" s="1"/>
  <c r="C212" i="21" s="1"/>
  <c r="X209" i="18"/>
  <c r="Y209" i="18" s="1"/>
  <c r="C208" i="21" s="1"/>
  <c r="X173" i="18"/>
  <c r="Y173" i="18" s="1"/>
  <c r="C172" i="21" s="1"/>
  <c r="X169" i="18"/>
  <c r="Y169" i="18" s="1"/>
  <c r="C168" i="21" s="1"/>
  <c r="X165" i="18"/>
  <c r="Y165" i="18" s="1"/>
  <c r="C164" i="21" s="1"/>
  <c r="X161" i="18"/>
  <c r="Y161" i="18" s="1"/>
  <c r="C160" i="21" s="1"/>
  <c r="X157" i="18"/>
  <c r="Y157" i="18" s="1"/>
  <c r="C156" i="21" s="1"/>
  <c r="X153" i="18"/>
  <c r="Y153" i="18" s="1"/>
  <c r="C152" i="21" s="1"/>
  <c r="X149" i="18"/>
  <c r="Y149" i="18" s="1"/>
  <c r="C148" i="21" s="1"/>
  <c r="X145" i="18"/>
  <c r="Y145" i="18" s="1"/>
  <c r="C144" i="21" s="1"/>
  <c r="X141" i="18"/>
  <c r="Y141" i="18" s="1"/>
  <c r="C140" i="21" s="1"/>
  <c r="X137" i="18"/>
  <c r="Y137" i="18" s="1"/>
  <c r="C136" i="21" s="1"/>
  <c r="X133" i="18"/>
  <c r="Y133" i="18" s="1"/>
  <c r="C132" i="21" s="1"/>
  <c r="X120" i="18"/>
  <c r="Y120" i="18" s="1"/>
  <c r="C119" i="21" s="1"/>
  <c r="X88" i="18"/>
  <c r="Y88" i="18" s="1"/>
  <c r="C87" i="21" s="1"/>
  <c r="X72" i="18"/>
  <c r="Y72" i="18" s="1"/>
  <c r="C71" i="21" s="1"/>
  <c r="X62" i="18"/>
  <c r="Y62" i="18" s="1"/>
  <c r="C61" i="21" s="1"/>
  <c r="X46" i="18"/>
  <c r="Y46" i="18" s="1"/>
  <c r="C45" i="21" s="1"/>
  <c r="X220" i="19"/>
  <c r="Y220" i="19" s="1"/>
  <c r="X215" i="19"/>
  <c r="Y215" i="19" s="1"/>
  <c r="D214" i="21" s="1"/>
  <c r="X204" i="19"/>
  <c r="Y204" i="19" s="1"/>
  <c r="D203" i="21" s="1"/>
  <c r="X196" i="19"/>
  <c r="Y196" i="19" s="1"/>
  <c r="D195" i="21" s="1"/>
  <c r="X188" i="19"/>
  <c r="Y188" i="19" s="1"/>
  <c r="D187" i="21" s="1"/>
  <c r="X126" i="19"/>
  <c r="Y126" i="19" s="1"/>
  <c r="D125" i="21" s="1"/>
  <c r="Y109" i="19"/>
  <c r="D108" i="21" s="1"/>
  <c r="X97" i="19"/>
  <c r="Y97" i="19" s="1"/>
  <c r="D96" i="21" s="1"/>
  <c r="X89" i="19"/>
  <c r="Y89" i="19" s="1"/>
  <c r="D88" i="21" s="1"/>
  <c r="X81" i="19"/>
  <c r="Y81" i="19" s="1"/>
  <c r="D80" i="21" s="1"/>
  <c r="X76" i="19"/>
  <c r="Y76" i="19" s="1"/>
  <c r="D75" i="21" s="1"/>
  <c r="X71" i="19"/>
  <c r="Y71" i="19" s="1"/>
  <c r="D70" i="21" s="1"/>
  <c r="X65" i="19"/>
  <c r="Y65" i="19" s="1"/>
  <c r="D64" i="21" s="1"/>
  <c r="X53" i="19"/>
  <c r="Y53" i="19" s="1"/>
  <c r="D52" i="21" s="1"/>
  <c r="X44" i="19"/>
  <c r="Y44" i="19" s="1"/>
  <c r="D43" i="21" s="1"/>
  <c r="X200" i="18"/>
  <c r="Y200" i="18" s="1"/>
  <c r="C199" i="21" s="1"/>
  <c r="X196" i="18"/>
  <c r="Y196" i="18" s="1"/>
  <c r="C195" i="21" s="1"/>
  <c r="X192" i="18"/>
  <c r="Y192" i="18" s="1"/>
  <c r="C191" i="21" s="1"/>
  <c r="X188" i="18"/>
  <c r="Y188" i="18" s="1"/>
  <c r="C187" i="21" s="1"/>
  <c r="X184" i="18"/>
  <c r="Y184" i="18" s="1"/>
  <c r="C183" i="21" s="1"/>
  <c r="X183" i="18"/>
  <c r="Y183" i="18" s="1"/>
  <c r="C182" i="21" s="1"/>
  <c r="X179" i="18"/>
  <c r="Y179" i="18" s="1"/>
  <c r="C178" i="21" s="1"/>
  <c r="X15" i="18"/>
  <c r="Y15" i="18" s="1"/>
  <c r="C14" i="21" s="1"/>
  <c r="X11" i="18"/>
  <c r="Y11" i="18" s="1"/>
  <c r="C10" i="21" s="1"/>
  <c r="X4" i="19"/>
  <c r="Y4" i="19" s="1"/>
  <c r="D3" i="21" s="1"/>
  <c r="X205" i="19"/>
  <c r="Y205" i="19" s="1"/>
  <c r="D204" i="21" s="1"/>
  <c r="X197" i="19"/>
  <c r="Y197" i="19" s="1"/>
  <c r="D196" i="21" s="1"/>
  <c r="X189" i="19"/>
  <c r="Y189" i="19" s="1"/>
  <c r="D188" i="21" s="1"/>
  <c r="X182" i="19"/>
  <c r="Y182" i="19" s="1"/>
  <c r="D181" i="21" s="1"/>
  <c r="X173" i="19"/>
  <c r="Y173" i="19" s="1"/>
  <c r="D172" i="21" s="1"/>
  <c r="X170" i="19"/>
  <c r="Y170" i="19" s="1"/>
  <c r="D169" i="21" s="1"/>
  <c r="X165" i="19"/>
  <c r="Y165" i="19" s="1"/>
  <c r="D164" i="21" s="1"/>
  <c r="X162" i="19"/>
  <c r="Y162" i="19" s="1"/>
  <c r="D161" i="21" s="1"/>
  <c r="X157" i="19"/>
  <c r="Y157" i="19" s="1"/>
  <c r="D156" i="21" s="1"/>
  <c r="X154" i="19"/>
  <c r="Y154" i="19" s="1"/>
  <c r="D153" i="21" s="1"/>
  <c r="X149" i="19"/>
  <c r="Y149" i="19" s="1"/>
  <c r="D148" i="21" s="1"/>
  <c r="X146" i="19"/>
  <c r="Y146" i="19" s="1"/>
  <c r="D145" i="21" s="1"/>
  <c r="X141" i="19"/>
  <c r="Y141" i="19" s="1"/>
  <c r="D140" i="21" s="1"/>
  <c r="X138" i="19"/>
  <c r="Y138" i="19" s="1"/>
  <c r="D137" i="21" s="1"/>
  <c r="X133" i="19"/>
  <c r="Y133" i="19" s="1"/>
  <c r="D132" i="21" s="1"/>
  <c r="X119" i="19"/>
  <c r="Y119" i="19" s="1"/>
  <c r="D118" i="21" s="1"/>
  <c r="X113" i="19"/>
  <c r="X98" i="19"/>
  <c r="Y98" i="19" s="1"/>
  <c r="D97" i="21" s="1"/>
  <c r="X95" i="19"/>
  <c r="Y95" i="19" s="1"/>
  <c r="D94" i="21" s="1"/>
  <c r="X90" i="19"/>
  <c r="Y90" i="19" s="1"/>
  <c r="D89" i="21" s="1"/>
  <c r="X84" i="19"/>
  <c r="Y84" i="19" s="1"/>
  <c r="D83" i="21" s="1"/>
  <c r="X79" i="19"/>
  <c r="Y79" i="19" s="1"/>
  <c r="D78" i="21" s="1"/>
  <c r="X72" i="19"/>
  <c r="Y72" i="19" s="1"/>
  <c r="D71" i="21" s="1"/>
  <c r="X66" i="19"/>
  <c r="Y66" i="19" s="1"/>
  <c r="D65" i="21" s="1"/>
  <c r="X60" i="19"/>
  <c r="Y60" i="19" s="1"/>
  <c r="D59" i="21" s="1"/>
  <c r="X54" i="19"/>
  <c r="Y54" i="19" s="1"/>
  <c r="D53" i="21" s="1"/>
  <c r="X47" i="19"/>
  <c r="Y47" i="19" s="1"/>
  <c r="D46" i="21" s="1"/>
  <c r="X10" i="19"/>
  <c r="Y10" i="19" s="1"/>
  <c r="D9" i="21" s="1"/>
  <c r="X207" i="18"/>
  <c r="Y207" i="18" s="1"/>
  <c r="C206" i="21" s="1"/>
  <c r="X202" i="18"/>
  <c r="Y202" i="18" s="1"/>
  <c r="C201" i="21" s="1"/>
  <c r="X193" i="18"/>
  <c r="Y193" i="18" s="1"/>
  <c r="C192" i="21" s="1"/>
  <c r="X189" i="18"/>
  <c r="Y189" i="18" s="1"/>
  <c r="C188" i="21" s="1"/>
  <c r="X185" i="18"/>
  <c r="Y185" i="18" s="1"/>
  <c r="C184" i="21" s="1"/>
  <c r="X180" i="18"/>
  <c r="Y180" i="18" s="1"/>
  <c r="C179" i="21" s="1"/>
  <c r="X175" i="18"/>
  <c r="Y175" i="18" s="1"/>
  <c r="C174" i="21" s="1"/>
  <c r="X152" i="18"/>
  <c r="Y152" i="18" s="1"/>
  <c r="C151" i="21" s="1"/>
  <c r="X136" i="18"/>
  <c r="Y136" i="18" s="1"/>
  <c r="C135" i="21" s="1"/>
  <c r="X58" i="18"/>
  <c r="Y58" i="18" s="1"/>
  <c r="C57" i="21" s="1"/>
  <c r="X56" i="18"/>
  <c r="Y56" i="18" s="1"/>
  <c r="C55" i="21" s="1"/>
  <c r="X54" i="18"/>
  <c r="Y54" i="18" s="1"/>
  <c r="C53" i="21" s="1"/>
  <c r="X48" i="18"/>
  <c r="Y48" i="18" s="1"/>
  <c r="C47" i="21" s="1"/>
  <c r="X17" i="18"/>
  <c r="Y17" i="18" s="1"/>
  <c r="C16" i="21" s="1"/>
  <c r="X12" i="18"/>
  <c r="Y12" i="18" s="1"/>
  <c r="C11" i="21" s="1"/>
  <c r="X9" i="18"/>
  <c r="Y9" i="18" s="1"/>
  <c r="C8" i="21" s="1"/>
  <c r="X5" i="18"/>
  <c r="Y5" i="18" s="1"/>
  <c r="C4" i="21" s="1"/>
  <c r="X216" i="19"/>
  <c r="Y216" i="19" s="1"/>
  <c r="D215" i="21" s="1"/>
  <c r="X208" i="19"/>
  <c r="Y208" i="19" s="1"/>
  <c r="D207" i="21" s="1"/>
  <c r="X200" i="19"/>
  <c r="Y200" i="19" s="1"/>
  <c r="D199" i="21" s="1"/>
  <c r="X192" i="19"/>
  <c r="Y192" i="19" s="1"/>
  <c r="D191" i="21" s="1"/>
  <c r="X185" i="19"/>
  <c r="Y185" i="19" s="1"/>
  <c r="D184" i="21" s="1"/>
  <c r="Y180" i="19"/>
  <c r="D179" i="21" s="1"/>
  <c r="X127" i="19"/>
  <c r="Y127" i="19" s="1"/>
  <c r="D126" i="21" s="1"/>
  <c r="X120" i="19"/>
  <c r="Y120" i="19" s="1"/>
  <c r="D119" i="21" s="1"/>
  <c r="X114" i="19"/>
  <c r="X103" i="19"/>
  <c r="Y103" i="19" s="1"/>
  <c r="D102" i="21" s="1"/>
  <c r="X88" i="19"/>
  <c r="Y88" i="19" s="1"/>
  <c r="D87" i="21" s="1"/>
  <c r="X87" i="19"/>
  <c r="Y87" i="19" s="1"/>
  <c r="D86" i="21" s="1"/>
  <c r="X80" i="19"/>
  <c r="Y80" i="19" s="1"/>
  <c r="D79" i="21" s="1"/>
  <c r="X61" i="19"/>
  <c r="Y61" i="19" s="1"/>
  <c r="D60" i="21" s="1"/>
  <c r="X57" i="19"/>
  <c r="Y57" i="19" s="1"/>
  <c r="D56" i="21" s="1"/>
  <c r="X48" i="19"/>
  <c r="Y48" i="19" s="1"/>
  <c r="D47" i="21" s="1"/>
  <c r="X32" i="19"/>
  <c r="Y32" i="19" s="1"/>
  <c r="D31" i="21" s="1"/>
  <c r="X24" i="19"/>
  <c r="Y24" i="19" s="1"/>
  <c r="D23" i="21" s="1"/>
  <c r="X8" i="19"/>
  <c r="Y8" i="19" s="1"/>
  <c r="D7" i="21" s="1"/>
  <c r="B134" i="21"/>
  <c r="E134" i="21" s="1"/>
  <c r="B107" i="21"/>
  <c r="B91" i="21"/>
  <c r="X4" i="18"/>
  <c r="Y4" i="18" s="1"/>
  <c r="C3" i="21" s="1"/>
  <c r="X222" i="18"/>
  <c r="Y222" i="18" s="1"/>
  <c r="X218" i="18"/>
  <c r="Y218" i="18" s="1"/>
  <c r="X214" i="18"/>
  <c r="Y214" i="18" s="1"/>
  <c r="C213" i="21" s="1"/>
  <c r="X210" i="18"/>
  <c r="Y210" i="18" s="1"/>
  <c r="C209" i="21" s="1"/>
  <c r="X199" i="18"/>
  <c r="Y199" i="18" s="1"/>
  <c r="C198" i="21" s="1"/>
  <c r="X194" i="18"/>
  <c r="Y194" i="18" s="1"/>
  <c r="C193" i="21" s="1"/>
  <c r="X190" i="18"/>
  <c r="Y190" i="18" s="1"/>
  <c r="C189" i="21" s="1"/>
  <c r="X186" i="18"/>
  <c r="Y186" i="18" s="1"/>
  <c r="C185" i="21" s="1"/>
  <c r="X181" i="18"/>
  <c r="Y181" i="18" s="1"/>
  <c r="C180" i="21" s="1"/>
  <c r="X116" i="18"/>
  <c r="Y116" i="18" s="1"/>
  <c r="C115" i="21" s="1"/>
  <c r="X100" i="18"/>
  <c r="Y100" i="18" s="1"/>
  <c r="C99" i="21" s="1"/>
  <c r="X84" i="18"/>
  <c r="Y84" i="18" s="1"/>
  <c r="C83" i="21" s="1"/>
  <c r="X68" i="18"/>
  <c r="Y68" i="18" s="1"/>
  <c r="C67" i="21" s="1"/>
  <c r="X41" i="18"/>
  <c r="Y41" i="18" s="1"/>
  <c r="C40" i="21" s="1"/>
  <c r="X13" i="18"/>
  <c r="Y13" i="18" s="1"/>
  <c r="C12" i="21" s="1"/>
  <c r="X221" i="19"/>
  <c r="Y221" i="19" s="1"/>
  <c r="X217" i="19"/>
  <c r="Y217" i="19" s="1"/>
  <c r="X210" i="19"/>
  <c r="Y210" i="19" s="1"/>
  <c r="D209" i="21" s="1"/>
  <c r="X206" i="19"/>
  <c r="Y206" i="19" s="1"/>
  <c r="D205" i="21" s="1"/>
  <c r="X202" i="19"/>
  <c r="Y202" i="19" s="1"/>
  <c r="D201" i="21" s="1"/>
  <c r="X198" i="19"/>
  <c r="Y198" i="19" s="1"/>
  <c r="D197" i="21" s="1"/>
  <c r="X194" i="19"/>
  <c r="Y194" i="19" s="1"/>
  <c r="D193" i="21" s="1"/>
  <c r="X190" i="19"/>
  <c r="Y190" i="19" s="1"/>
  <c r="D189" i="21" s="1"/>
  <c r="X186" i="19"/>
  <c r="Y186" i="19" s="1"/>
  <c r="D185" i="21" s="1"/>
  <c r="X178" i="19"/>
  <c r="Y178" i="19" s="1"/>
  <c r="D177" i="21" s="1"/>
  <c r="X130" i="19"/>
  <c r="Y130" i="19" s="1"/>
  <c r="D129" i="21" s="1"/>
  <c r="X121" i="19"/>
  <c r="Y121" i="19" s="1"/>
  <c r="D120" i="21" s="1"/>
  <c r="X115" i="19"/>
  <c r="X107" i="19"/>
  <c r="X105" i="19"/>
  <c r="Y105" i="19" s="1"/>
  <c r="D104" i="21" s="1"/>
  <c r="X91" i="19"/>
  <c r="Y91" i="19" s="1"/>
  <c r="D90" i="21" s="1"/>
  <c r="X82" i="19"/>
  <c r="Y82" i="19" s="1"/>
  <c r="D81" i="21" s="1"/>
  <c r="X74" i="19"/>
  <c r="Y74" i="19" s="1"/>
  <c r="D73" i="21" s="1"/>
  <c r="X67" i="19"/>
  <c r="Y67" i="19" s="1"/>
  <c r="D66" i="21" s="1"/>
  <c r="X64" i="19"/>
  <c r="Y64" i="19" s="1"/>
  <c r="D63" i="21" s="1"/>
  <c r="X62" i="19"/>
  <c r="Y62" i="19" s="1"/>
  <c r="D61" i="21" s="1"/>
  <c r="X59" i="19"/>
  <c r="Y59" i="19" s="1"/>
  <c r="D58" i="21" s="1"/>
  <c r="X55" i="19"/>
  <c r="Y55" i="19" s="1"/>
  <c r="D54" i="21" s="1"/>
  <c r="X49" i="19"/>
  <c r="Y49" i="19" s="1"/>
  <c r="D48" i="21" s="1"/>
  <c r="X45" i="19"/>
  <c r="Y45" i="19" s="1"/>
  <c r="D44" i="21" s="1"/>
  <c r="X41" i="19"/>
  <c r="Y41" i="19" s="1"/>
  <c r="D40" i="21" s="1"/>
  <c r="X36" i="19"/>
  <c r="Y36" i="19" s="1"/>
  <c r="D35" i="21" s="1"/>
  <c r="X28" i="19"/>
  <c r="Y28" i="19" s="1"/>
  <c r="D27" i="21" s="1"/>
  <c r="X20" i="19"/>
  <c r="Y20" i="19" s="1"/>
  <c r="D19" i="21" s="1"/>
  <c r="X14" i="19"/>
  <c r="Y14" i="19" s="1"/>
  <c r="D13" i="21" s="1"/>
  <c r="X6" i="19"/>
  <c r="Y6" i="19" s="1"/>
  <c r="D5" i="21" s="1"/>
  <c r="B80" i="21"/>
  <c r="B36" i="21"/>
  <c r="E36" i="21" s="1"/>
  <c r="X211" i="18"/>
  <c r="Y211" i="18" s="1"/>
  <c r="C210" i="21" s="1"/>
  <c r="X206" i="18"/>
  <c r="Y206" i="18" s="1"/>
  <c r="C205" i="21" s="1"/>
  <c r="X205" i="18"/>
  <c r="Y205" i="18" s="1"/>
  <c r="C204" i="21" s="1"/>
  <c r="X195" i="18"/>
  <c r="Y195" i="18" s="1"/>
  <c r="C194" i="21" s="1"/>
  <c r="X191" i="18"/>
  <c r="Y191" i="18" s="1"/>
  <c r="C190" i="21" s="1"/>
  <c r="X187" i="18"/>
  <c r="Y187" i="18" s="1"/>
  <c r="C186" i="21" s="1"/>
  <c r="X178" i="18"/>
  <c r="Y178" i="18" s="1"/>
  <c r="C177" i="21" s="1"/>
  <c r="X177" i="18"/>
  <c r="Y177" i="18" s="1"/>
  <c r="C176" i="21" s="1"/>
  <c r="X171" i="18"/>
  <c r="Y171" i="18" s="1"/>
  <c r="C170" i="21" s="1"/>
  <c r="X167" i="18"/>
  <c r="Y167" i="18" s="1"/>
  <c r="C166" i="21" s="1"/>
  <c r="X163" i="18"/>
  <c r="Y163" i="18" s="1"/>
  <c r="C162" i="21" s="1"/>
  <c r="X159" i="18"/>
  <c r="Y159" i="18" s="1"/>
  <c r="C158" i="21" s="1"/>
  <c r="X155" i="18"/>
  <c r="Y155" i="18" s="1"/>
  <c r="C154" i="21" s="1"/>
  <c r="X151" i="18"/>
  <c r="Y151" i="18" s="1"/>
  <c r="C150" i="21" s="1"/>
  <c r="X147" i="18"/>
  <c r="Y147" i="18" s="1"/>
  <c r="C146" i="21" s="1"/>
  <c r="X143" i="18"/>
  <c r="Y143" i="18" s="1"/>
  <c r="C142" i="21" s="1"/>
  <c r="X139" i="18"/>
  <c r="Y139" i="18" s="1"/>
  <c r="C138" i="21" s="1"/>
  <c r="X135" i="18"/>
  <c r="Y135" i="18" s="1"/>
  <c r="C134" i="21" s="1"/>
  <c r="X131" i="18"/>
  <c r="Y131" i="18" s="1"/>
  <c r="C130" i="21" s="1"/>
  <c r="X130" i="18"/>
  <c r="Y130" i="18" s="1"/>
  <c r="C129" i="21" s="1"/>
  <c r="X129" i="18"/>
  <c r="Y129" i="18" s="1"/>
  <c r="C128" i="21" s="1"/>
  <c r="X128" i="18"/>
  <c r="Y128" i="18" s="1"/>
  <c r="C127" i="21" s="1"/>
  <c r="X127" i="18"/>
  <c r="Y127" i="18" s="1"/>
  <c r="C126" i="21" s="1"/>
  <c r="X126" i="18"/>
  <c r="Y126" i="18" s="1"/>
  <c r="C125" i="21" s="1"/>
  <c r="X125" i="18"/>
  <c r="Y125" i="18" s="1"/>
  <c r="C124" i="21" s="1"/>
  <c r="X124" i="18"/>
  <c r="Y124" i="18" s="1"/>
  <c r="C123" i="21" s="1"/>
  <c r="X123" i="18"/>
  <c r="Y123" i="18" s="1"/>
  <c r="C122" i="21" s="1"/>
  <c r="X122" i="18"/>
  <c r="Y122" i="18" s="1"/>
  <c r="C121" i="21" s="1"/>
  <c r="X121" i="18"/>
  <c r="Y121" i="18" s="1"/>
  <c r="C120" i="21" s="1"/>
  <c r="X60" i="18"/>
  <c r="Y60" i="18" s="1"/>
  <c r="C59" i="21" s="1"/>
  <c r="X52" i="18"/>
  <c r="Y52" i="18" s="1"/>
  <c r="C51" i="21" s="1"/>
  <c r="X50" i="18"/>
  <c r="Y50" i="18" s="1"/>
  <c r="C49" i="21" s="1"/>
  <c r="X44" i="18"/>
  <c r="Y44" i="18" s="1"/>
  <c r="C43" i="21" s="1"/>
  <c r="X36" i="18"/>
  <c r="Y36" i="18" s="1"/>
  <c r="C35" i="21" s="1"/>
  <c r="X32" i="18"/>
  <c r="Y32" i="18" s="1"/>
  <c r="C31" i="21" s="1"/>
  <c r="X28" i="18"/>
  <c r="Y28" i="18" s="1"/>
  <c r="C27" i="21" s="1"/>
  <c r="X20" i="18"/>
  <c r="Y20" i="18" s="1"/>
  <c r="C19" i="21" s="1"/>
  <c r="X222" i="19"/>
  <c r="Y222" i="19" s="1"/>
  <c r="X218" i="19"/>
  <c r="Y218" i="19" s="1"/>
  <c r="X212" i="19"/>
  <c r="Y212" i="19" s="1"/>
  <c r="D211" i="21" s="1"/>
  <c r="X211" i="19"/>
  <c r="Y211" i="19" s="1"/>
  <c r="D210" i="21" s="1"/>
  <c r="X207" i="19"/>
  <c r="Y207" i="19" s="1"/>
  <c r="D206" i="21" s="1"/>
  <c r="X203" i="19"/>
  <c r="Y203" i="19" s="1"/>
  <c r="D202" i="21" s="1"/>
  <c r="X199" i="19"/>
  <c r="Y199" i="19" s="1"/>
  <c r="D198" i="21" s="1"/>
  <c r="X195" i="19"/>
  <c r="Y195" i="19" s="1"/>
  <c r="D194" i="21" s="1"/>
  <c r="X191" i="19"/>
  <c r="Y191" i="19" s="1"/>
  <c r="D190" i="21" s="1"/>
  <c r="X187" i="19"/>
  <c r="Y187" i="19" s="1"/>
  <c r="D186" i="21" s="1"/>
  <c r="X124" i="19"/>
  <c r="Y124" i="19" s="1"/>
  <c r="D123" i="21" s="1"/>
  <c r="X122" i="19"/>
  <c r="Y122" i="19" s="1"/>
  <c r="D121" i="21" s="1"/>
  <c r="X117" i="19"/>
  <c r="X106" i="19"/>
  <c r="Y106" i="19" s="1"/>
  <c r="D105" i="21" s="1"/>
  <c r="X101" i="19"/>
  <c r="X85" i="19"/>
  <c r="Y85" i="19" s="1"/>
  <c r="D84" i="21" s="1"/>
  <c r="X83" i="19"/>
  <c r="Y83" i="19" s="1"/>
  <c r="D82" i="21" s="1"/>
  <c r="X77" i="19"/>
  <c r="Y77" i="19" s="1"/>
  <c r="D76" i="21" s="1"/>
  <c r="X75" i="19"/>
  <c r="Y75" i="19" s="1"/>
  <c r="D74" i="21" s="1"/>
  <c r="X69" i="19"/>
  <c r="Y69" i="19" s="1"/>
  <c r="D68" i="21" s="1"/>
  <c r="X68" i="19"/>
  <c r="Y68" i="19" s="1"/>
  <c r="D67" i="21" s="1"/>
  <c r="X63" i="19"/>
  <c r="Y63" i="19" s="1"/>
  <c r="D62" i="21" s="1"/>
  <c r="X56" i="19"/>
  <c r="Y56" i="19" s="1"/>
  <c r="D55" i="21" s="1"/>
  <c r="X52" i="19"/>
  <c r="Y52" i="19" s="1"/>
  <c r="D51" i="21" s="1"/>
  <c r="X50" i="19"/>
  <c r="Y50" i="19" s="1"/>
  <c r="D49" i="21" s="1"/>
  <c r="X46" i="19"/>
  <c r="Y46" i="19" s="1"/>
  <c r="D45" i="21" s="1"/>
  <c r="X39" i="19"/>
  <c r="Y39" i="19" s="1"/>
  <c r="D38" i="21" s="1"/>
  <c r="X34" i="19"/>
  <c r="Y34" i="19" s="1"/>
  <c r="D33" i="21" s="1"/>
  <c r="X26" i="19"/>
  <c r="Y26" i="19" s="1"/>
  <c r="D25" i="21" s="1"/>
  <c r="X18" i="19"/>
  <c r="Y18" i="19" s="1"/>
  <c r="D17" i="21" s="1"/>
  <c r="X12" i="19"/>
  <c r="Y12" i="19" s="1"/>
  <c r="D11" i="21" s="1"/>
  <c r="B85" i="21"/>
  <c r="E85" i="21" s="1"/>
  <c r="X219" i="18"/>
  <c r="Y219" i="18" s="1"/>
  <c r="X215" i="18"/>
  <c r="Y215" i="18" s="1"/>
  <c r="C214" i="21" s="1"/>
  <c r="X208" i="18"/>
  <c r="Y208" i="18" s="1"/>
  <c r="C207" i="21" s="1"/>
  <c r="X204" i="18"/>
  <c r="Y204" i="18" s="1"/>
  <c r="C203" i="21" s="1"/>
  <c r="X201" i="18"/>
  <c r="Y201" i="18" s="1"/>
  <c r="C200" i="21" s="1"/>
  <c r="X197" i="18"/>
  <c r="Y197" i="18" s="1"/>
  <c r="C196" i="21" s="1"/>
  <c r="X182" i="18"/>
  <c r="Y182" i="18" s="1"/>
  <c r="C181" i="21" s="1"/>
  <c r="X176" i="18"/>
  <c r="Y176" i="18" s="1"/>
  <c r="C175" i="21" s="1"/>
  <c r="X172" i="18"/>
  <c r="Y172" i="18" s="1"/>
  <c r="C171" i="21" s="1"/>
  <c r="X160" i="18"/>
  <c r="Y160" i="18" s="1"/>
  <c r="C159" i="21" s="1"/>
  <c r="X156" i="18"/>
  <c r="Y156" i="18" s="1"/>
  <c r="C155" i="21" s="1"/>
  <c r="X144" i="18"/>
  <c r="Y144" i="18" s="1"/>
  <c r="C143" i="21" s="1"/>
  <c r="X140" i="18"/>
  <c r="Y140" i="18" s="1"/>
  <c r="C139" i="21" s="1"/>
  <c r="X61" i="18"/>
  <c r="Y61" i="18" s="1"/>
  <c r="C60" i="21" s="1"/>
  <c r="X57" i="18"/>
  <c r="Y57" i="18" s="1"/>
  <c r="C56" i="21" s="1"/>
  <c r="X53" i="18"/>
  <c r="Y53" i="18" s="1"/>
  <c r="C52" i="21" s="1"/>
  <c r="X49" i="18"/>
  <c r="Y49" i="18" s="1"/>
  <c r="C48" i="21" s="1"/>
  <c r="X45" i="18"/>
  <c r="Y45" i="18" s="1"/>
  <c r="C44" i="21" s="1"/>
  <c r="X35" i="18"/>
  <c r="Y35" i="18" s="1"/>
  <c r="C34" i="21" s="1"/>
  <c r="X31" i="18"/>
  <c r="Y31" i="18" s="1"/>
  <c r="C30" i="21" s="1"/>
  <c r="X27" i="18"/>
  <c r="Y27" i="18" s="1"/>
  <c r="C26" i="21" s="1"/>
  <c r="X23" i="18"/>
  <c r="Y23" i="18" s="1"/>
  <c r="C22" i="21" s="1"/>
  <c r="X19" i="18"/>
  <c r="Y19" i="18" s="1"/>
  <c r="C18" i="21" s="1"/>
  <c r="X14" i="18"/>
  <c r="Y14" i="18" s="1"/>
  <c r="C13" i="21" s="1"/>
  <c r="X10" i="18"/>
  <c r="Y10" i="18" s="1"/>
  <c r="C9" i="21" s="1"/>
  <c r="X6" i="18"/>
  <c r="Y6" i="18" s="1"/>
  <c r="C5" i="21" s="1"/>
  <c r="X42" i="19"/>
  <c r="Y42" i="19" s="1"/>
  <c r="D41" i="21" s="1"/>
  <c r="B75" i="21"/>
  <c r="B16" i="21"/>
  <c r="E16" i="21" s="1"/>
  <c r="X221" i="18"/>
  <c r="Y221" i="18" s="1"/>
  <c r="X217" i="18"/>
  <c r="Y217" i="18" s="1"/>
  <c r="X174" i="18"/>
  <c r="Y174" i="18" s="1"/>
  <c r="C173" i="21" s="1"/>
  <c r="X170" i="18"/>
  <c r="Y170" i="18" s="1"/>
  <c r="C169" i="21" s="1"/>
  <c r="X166" i="18"/>
  <c r="Y166" i="18" s="1"/>
  <c r="C165" i="21" s="1"/>
  <c r="X162" i="18"/>
  <c r="Y162" i="18" s="1"/>
  <c r="C161" i="21" s="1"/>
  <c r="X158" i="18"/>
  <c r="Y158" i="18" s="1"/>
  <c r="C157" i="21" s="1"/>
  <c r="X154" i="18"/>
  <c r="Y154" i="18" s="1"/>
  <c r="C153" i="21" s="1"/>
  <c r="X150" i="18"/>
  <c r="Y150" i="18" s="1"/>
  <c r="C149" i="21" s="1"/>
  <c r="X146" i="18"/>
  <c r="Y146" i="18" s="1"/>
  <c r="C145" i="21" s="1"/>
  <c r="X142" i="18"/>
  <c r="Y142" i="18" s="1"/>
  <c r="C141" i="21" s="1"/>
  <c r="X138" i="18"/>
  <c r="Y138" i="18" s="1"/>
  <c r="C137" i="21" s="1"/>
  <c r="X134" i="18"/>
  <c r="Y134" i="18" s="1"/>
  <c r="C133" i="21" s="1"/>
  <c r="X119" i="18"/>
  <c r="Y119" i="18" s="1"/>
  <c r="C118" i="21" s="1"/>
  <c r="X118" i="18"/>
  <c r="Y118" i="18" s="1"/>
  <c r="C117" i="21" s="1"/>
  <c r="X117" i="18"/>
  <c r="Y117" i="18" s="1"/>
  <c r="C116" i="21" s="1"/>
  <c r="X115" i="18"/>
  <c r="Y115" i="18" s="1"/>
  <c r="C114" i="21" s="1"/>
  <c r="X114" i="18"/>
  <c r="Y114" i="18" s="1"/>
  <c r="C113" i="21" s="1"/>
  <c r="X113" i="18"/>
  <c r="Y113" i="18" s="1"/>
  <c r="C112" i="21" s="1"/>
  <c r="X112" i="18"/>
  <c r="Y112" i="18" s="1"/>
  <c r="C111" i="21" s="1"/>
  <c r="X111" i="18"/>
  <c r="Y111" i="18" s="1"/>
  <c r="C110" i="21" s="1"/>
  <c r="X110" i="18"/>
  <c r="Y110" i="18" s="1"/>
  <c r="C109" i="21" s="1"/>
  <c r="X109" i="18"/>
  <c r="Y109" i="18" s="1"/>
  <c r="C108" i="21" s="1"/>
  <c r="X108" i="18"/>
  <c r="Y108" i="18" s="1"/>
  <c r="C107" i="21" s="1"/>
  <c r="X107" i="18"/>
  <c r="Y107" i="18" s="1"/>
  <c r="C106" i="21" s="1"/>
  <c r="X106" i="18"/>
  <c r="Y106" i="18" s="1"/>
  <c r="C105" i="21" s="1"/>
  <c r="X105" i="18"/>
  <c r="Y105" i="18" s="1"/>
  <c r="C104" i="21" s="1"/>
  <c r="X103" i="18"/>
  <c r="Y103" i="18" s="1"/>
  <c r="C102" i="21" s="1"/>
  <c r="X102" i="18"/>
  <c r="Y102" i="18" s="1"/>
  <c r="C101" i="21" s="1"/>
  <c r="X101" i="18"/>
  <c r="Y101" i="18" s="1"/>
  <c r="C100" i="21" s="1"/>
  <c r="X99" i="18"/>
  <c r="Y99" i="18" s="1"/>
  <c r="C98" i="21" s="1"/>
  <c r="X98" i="18"/>
  <c r="Y98" i="18" s="1"/>
  <c r="C97" i="21" s="1"/>
  <c r="X97" i="18"/>
  <c r="Y97" i="18" s="1"/>
  <c r="C96" i="21" s="1"/>
  <c r="X96" i="18"/>
  <c r="Y96" i="18" s="1"/>
  <c r="C95" i="21" s="1"/>
  <c r="X95" i="18"/>
  <c r="Y95" i="18" s="1"/>
  <c r="C94" i="21" s="1"/>
  <c r="X94" i="18"/>
  <c r="Y94" i="18" s="1"/>
  <c r="C93" i="21" s="1"/>
  <c r="X93" i="18"/>
  <c r="Y93" i="18" s="1"/>
  <c r="C92" i="21" s="1"/>
  <c r="X92" i="18"/>
  <c r="Y92" i="18" s="1"/>
  <c r="C91" i="21" s="1"/>
  <c r="X91" i="18"/>
  <c r="Y91" i="18" s="1"/>
  <c r="C90" i="21" s="1"/>
  <c r="X90" i="18"/>
  <c r="Y90" i="18" s="1"/>
  <c r="C89" i="21" s="1"/>
  <c r="X89" i="18"/>
  <c r="Y89" i="18" s="1"/>
  <c r="C88" i="21" s="1"/>
  <c r="X87" i="18"/>
  <c r="Y87" i="18" s="1"/>
  <c r="C86" i="21" s="1"/>
  <c r="X86" i="18"/>
  <c r="Y86" i="18" s="1"/>
  <c r="C85" i="21" s="1"/>
  <c r="X85" i="18"/>
  <c r="Y85" i="18" s="1"/>
  <c r="C84" i="21" s="1"/>
  <c r="X83" i="18"/>
  <c r="Y83" i="18" s="1"/>
  <c r="C82" i="21" s="1"/>
  <c r="X82" i="18"/>
  <c r="Y82" i="18" s="1"/>
  <c r="C81" i="21" s="1"/>
  <c r="X81" i="18"/>
  <c r="Y81" i="18" s="1"/>
  <c r="C80" i="21" s="1"/>
  <c r="X80" i="18"/>
  <c r="Y80" i="18" s="1"/>
  <c r="C79" i="21" s="1"/>
  <c r="X79" i="18"/>
  <c r="Y79" i="18" s="1"/>
  <c r="C78" i="21" s="1"/>
  <c r="X78" i="18"/>
  <c r="Y78" i="18" s="1"/>
  <c r="C77" i="21" s="1"/>
  <c r="X77" i="18"/>
  <c r="Y77" i="18" s="1"/>
  <c r="C76" i="21" s="1"/>
  <c r="X76" i="18"/>
  <c r="Y76" i="18" s="1"/>
  <c r="C75" i="21" s="1"/>
  <c r="X75" i="18"/>
  <c r="Y75" i="18" s="1"/>
  <c r="C74" i="21" s="1"/>
  <c r="X74" i="18"/>
  <c r="Y74" i="18" s="1"/>
  <c r="C73" i="21" s="1"/>
  <c r="X73" i="18"/>
  <c r="Y73" i="18" s="1"/>
  <c r="C72" i="21" s="1"/>
  <c r="X71" i="18"/>
  <c r="Y71" i="18" s="1"/>
  <c r="C70" i="21" s="1"/>
  <c r="X70" i="18"/>
  <c r="Y70" i="18" s="1"/>
  <c r="C69" i="21" s="1"/>
  <c r="X69" i="18"/>
  <c r="Y69" i="18" s="1"/>
  <c r="C68" i="21" s="1"/>
  <c r="X67" i="18"/>
  <c r="Y67" i="18" s="1"/>
  <c r="C66" i="21" s="1"/>
  <c r="X66" i="18"/>
  <c r="Y66" i="18" s="1"/>
  <c r="C65" i="21" s="1"/>
  <c r="X65" i="18"/>
  <c r="Y65" i="18" s="1"/>
  <c r="C64" i="21" s="1"/>
  <c r="X64" i="18"/>
  <c r="Y64" i="18" s="1"/>
  <c r="C63" i="21" s="1"/>
  <c r="X63" i="18"/>
  <c r="Y63" i="18" s="1"/>
  <c r="C62" i="21" s="1"/>
  <c r="X59" i="18"/>
  <c r="Y59" i="18" s="1"/>
  <c r="C58" i="21" s="1"/>
  <c r="X55" i="18"/>
  <c r="Y55" i="18" s="1"/>
  <c r="C54" i="21" s="1"/>
  <c r="X51" i="18"/>
  <c r="Y51" i="18" s="1"/>
  <c r="C50" i="21" s="1"/>
  <c r="X47" i="18"/>
  <c r="Y47" i="18" s="1"/>
  <c r="C46" i="21" s="1"/>
  <c r="X42" i="18"/>
  <c r="Y42" i="18" s="1"/>
  <c r="C41" i="21" s="1"/>
  <c r="X37" i="18"/>
  <c r="Y37" i="18" s="1"/>
  <c r="C36" i="21" s="1"/>
  <c r="X33" i="18"/>
  <c r="Y33" i="18" s="1"/>
  <c r="C32" i="21" s="1"/>
  <c r="X29" i="18"/>
  <c r="Y29" i="18" s="1"/>
  <c r="C28" i="21" s="1"/>
  <c r="X25" i="18"/>
  <c r="Y25" i="18" s="1"/>
  <c r="C24" i="21" s="1"/>
  <c r="X21" i="18"/>
  <c r="Y21" i="18" s="1"/>
  <c r="C20" i="21" s="1"/>
  <c r="X16" i="18"/>
  <c r="Y16" i="18" s="1"/>
  <c r="C15" i="21" s="1"/>
  <c r="X8" i="18"/>
  <c r="Y8" i="18" s="1"/>
  <c r="C7" i="21" s="1"/>
  <c r="X40" i="19"/>
  <c r="Y40" i="19" s="1"/>
  <c r="D39" i="21" s="1"/>
  <c r="A3" i="30" l="1"/>
  <c r="E75" i="21"/>
  <c r="A137" i="20"/>
  <c r="AG136" i="20"/>
  <c r="AJ136" i="20" s="1"/>
  <c r="B135" i="21" s="1"/>
  <c r="E135" i="21" s="1"/>
  <c r="E80" i="21"/>
  <c r="AJ31" i="20"/>
  <c r="AJ47" i="20"/>
  <c r="E91" i="21"/>
  <c r="E107" i="21"/>
  <c r="AJ23" i="20"/>
  <c r="AJ39" i="20"/>
  <c r="B43" i="21"/>
  <c r="B54" i="21"/>
  <c r="E54" i="21" s="1"/>
  <c r="B70" i="21"/>
  <c r="E70" i="21" s="1"/>
  <c r="B87" i="21"/>
  <c r="B172" i="21"/>
  <c r="B120" i="21"/>
  <c r="E120" i="21" s="1"/>
  <c r="B20" i="21"/>
  <c r="B22" i="21"/>
  <c r="E22" i="21" s="1"/>
  <c r="B60" i="21"/>
  <c r="E60" i="21" s="1"/>
  <c r="B30" i="21"/>
  <c r="E30" i="21" s="1"/>
  <c r="B72" i="21"/>
  <c r="B116" i="21"/>
  <c r="B119" i="21"/>
  <c r="B23" i="21"/>
  <c r="E23" i="21" s="1"/>
  <c r="B25" i="21"/>
  <c r="B82" i="21"/>
  <c r="E82" i="21" s="1"/>
  <c r="B88" i="21"/>
  <c r="B111" i="21"/>
  <c r="B115" i="21"/>
  <c r="B122" i="21"/>
  <c r="E122" i="21" s="1"/>
  <c r="B126" i="21"/>
  <c r="B94" i="21"/>
  <c r="B109" i="21"/>
  <c r="E109" i="21" s="1"/>
  <c r="B117" i="21"/>
  <c r="B9" i="21"/>
  <c r="E9" i="21" s="1"/>
  <c r="B32" i="21"/>
  <c r="E32" i="21" s="1"/>
  <c r="B59" i="21"/>
  <c r="E59" i="21" s="1"/>
  <c r="B78" i="21"/>
  <c r="B100" i="21"/>
  <c r="E100" i="21" s="1"/>
  <c r="B106" i="21"/>
  <c r="B113" i="21"/>
  <c r="B121" i="21"/>
  <c r="E121" i="21" s="1"/>
  <c r="B129" i="21"/>
  <c r="B8" i="21"/>
  <c r="E8" i="21" s="1"/>
  <c r="B19" i="21"/>
  <c r="E19" i="21" s="1"/>
  <c r="B99" i="21"/>
  <c r="B14" i="21"/>
  <c r="B105" i="21"/>
  <c r="E105" i="21" s="1"/>
  <c r="B41" i="21"/>
  <c r="E41" i="21" s="1"/>
  <c r="B64" i="21"/>
  <c r="B27" i="21"/>
  <c r="E27" i="21" s="1"/>
  <c r="B10" i="21"/>
  <c r="E10" i="21" s="1"/>
  <c r="B38" i="21"/>
  <c r="E38" i="21" s="1"/>
  <c r="B42" i="21"/>
  <c r="B56" i="21"/>
  <c r="B57" i="21"/>
  <c r="B31" i="21"/>
  <c r="B44" i="21"/>
  <c r="E44" i="21" s="1"/>
  <c r="B63" i="21"/>
  <c r="E63" i="21" s="1"/>
  <c r="B12" i="21"/>
  <c r="B29" i="21"/>
  <c r="E29" i="21" s="1"/>
  <c r="B55" i="21"/>
  <c r="E55" i="21" s="1"/>
  <c r="B71" i="21"/>
  <c r="B26" i="21"/>
  <c r="E26" i="21" s="1"/>
  <c r="B40" i="21"/>
  <c r="E40" i="21" s="1"/>
  <c r="B49" i="21"/>
  <c r="E49" i="21" s="1"/>
  <c r="B58" i="21"/>
  <c r="E58" i="21" s="1"/>
  <c r="B69" i="21"/>
  <c r="E69" i="21" s="1"/>
  <c r="B81" i="21"/>
  <c r="E81" i="21" s="1"/>
  <c r="B93" i="21"/>
  <c r="E93" i="21" s="1"/>
  <c r="B101" i="21"/>
  <c r="E101" i="21" s="1"/>
  <c r="Y101" i="19"/>
  <c r="D100" i="21" s="1"/>
  <c r="B5" i="21"/>
  <c r="E5" i="21" s="1"/>
  <c r="B15" i="21"/>
  <c r="E15" i="21" s="1"/>
  <c r="B61" i="21"/>
  <c r="E61" i="21" s="1"/>
  <c r="B92" i="21"/>
  <c r="E92" i="21" s="1"/>
  <c r="B102" i="21"/>
  <c r="E102" i="21" s="1"/>
  <c r="B112" i="21"/>
  <c r="Y107" i="19"/>
  <c r="D106" i="21" s="1"/>
  <c r="B33" i="21"/>
  <c r="B46" i="21"/>
  <c r="B52" i="21"/>
  <c r="B74" i="21"/>
  <c r="B98" i="21"/>
  <c r="E98" i="21" s="1"/>
  <c r="Y100" i="19"/>
  <c r="D99" i="21" s="1"/>
  <c r="B62" i="21"/>
  <c r="E62" i="21" s="1"/>
  <c r="B96" i="21"/>
  <c r="B114" i="21"/>
  <c r="B11" i="21"/>
  <c r="B48" i="21"/>
  <c r="B76" i="21"/>
  <c r="E76" i="21" s="1"/>
  <c r="B83" i="21"/>
  <c r="B103" i="21"/>
  <c r="E103" i="21" s="1"/>
  <c r="B6" i="21"/>
  <c r="E6" i="21" s="1"/>
  <c r="B110" i="21"/>
  <c r="B118" i="21"/>
  <c r="E118" i="21" s="1"/>
  <c r="B124" i="21"/>
  <c r="E124" i="21" s="1"/>
  <c r="B68" i="21"/>
  <c r="B84" i="21"/>
  <c r="E84" i="21" s="1"/>
  <c r="B90" i="21"/>
  <c r="E90" i="21" s="1"/>
  <c r="B131" i="21"/>
  <c r="D7" i="10"/>
  <c r="B8" i="10"/>
  <c r="D8" i="10" s="1"/>
  <c r="A3" i="11"/>
  <c r="A3" i="27"/>
  <c r="A4" i="11"/>
  <c r="A3" i="23"/>
  <c r="A3" i="29"/>
  <c r="F69" i="21"/>
  <c r="F107" i="21"/>
  <c r="F80" i="21"/>
  <c r="F75" i="21"/>
  <c r="F16" i="21"/>
  <c r="F91" i="21"/>
  <c r="F124" i="21"/>
  <c r="F26" i="21"/>
  <c r="F92" i="21"/>
  <c r="F8" i="21"/>
  <c r="A111" i="19"/>
  <c r="A112" i="19" s="1"/>
  <c r="A113" i="19" s="1"/>
  <c r="A114" i="19" s="1"/>
  <c r="A115" i="19" s="1"/>
  <c r="A116" i="19" s="1"/>
  <c r="Y110" i="19"/>
  <c r="D109" i="21" s="1"/>
  <c r="B133" i="21"/>
  <c r="E133" i="21" s="1"/>
  <c r="Y102" i="19"/>
  <c r="D101" i="21" s="1"/>
  <c r="D6" i="1"/>
  <c r="B7" i="1"/>
  <c r="A6" i="1"/>
  <c r="F37" i="21"/>
  <c r="E3" i="21"/>
  <c r="F3" i="21"/>
  <c r="F85" i="21"/>
  <c r="F15" i="21"/>
  <c r="B39" i="21"/>
  <c r="E39" i="21" s="1"/>
  <c r="B34" i="21"/>
  <c r="E34" i="21" s="1"/>
  <c r="F7" i="21"/>
  <c r="F36" i="21"/>
  <c r="F122" i="21"/>
  <c r="B130" i="21"/>
  <c r="E130" i="21" s="1"/>
  <c r="F134" i="21"/>
  <c r="B51" i="21"/>
  <c r="E51" i="21" s="1"/>
  <c r="B123" i="21"/>
  <c r="E123" i="21" s="1"/>
  <c r="F21" i="21"/>
  <c r="F90" i="21"/>
  <c r="D63" i="1"/>
  <c r="A63" i="1"/>
  <c r="B64" i="1"/>
  <c r="F9" i="21"/>
  <c r="F120" i="21"/>
  <c r="F73" i="21"/>
  <c r="F105" i="21"/>
  <c r="B35" i="21"/>
  <c r="E35" i="21" s="1"/>
  <c r="B50" i="21"/>
  <c r="E50" i="21" s="1"/>
  <c r="B67" i="21"/>
  <c r="E67" i="21" s="1"/>
  <c r="B89" i="21"/>
  <c r="E89" i="21" s="1"/>
  <c r="B18" i="21"/>
  <c r="E18" i="21" s="1"/>
  <c r="B28" i="21"/>
  <c r="E28" i="21" s="1"/>
  <c r="F54" i="21"/>
  <c r="B65" i="21"/>
  <c r="E65" i="21" s="1"/>
  <c r="B77" i="21"/>
  <c r="E77" i="21" s="1"/>
  <c r="B97" i="21"/>
  <c r="E97" i="21" s="1"/>
  <c r="B13" i="21"/>
  <c r="E13" i="21" s="1"/>
  <c r="B86" i="21"/>
  <c r="E86" i="21" s="1"/>
  <c r="B95" i="21"/>
  <c r="E95" i="21" s="1"/>
  <c r="B108" i="21"/>
  <c r="E108" i="21" s="1"/>
  <c r="B127" i="21"/>
  <c r="E127" i="21" s="1"/>
  <c r="B4" i="21"/>
  <c r="E4" i="21" s="1"/>
  <c r="B47" i="21"/>
  <c r="E47" i="21" s="1"/>
  <c r="B66" i="21"/>
  <c r="E66" i="21" s="1"/>
  <c r="B79" i="21"/>
  <c r="E79" i="21" s="1"/>
  <c r="B104" i="21"/>
  <c r="E104" i="21" s="1"/>
  <c r="B132" i="21"/>
  <c r="E132" i="21" s="1"/>
  <c r="B128" i="21"/>
  <c r="E128" i="21" s="1"/>
  <c r="B53" i="21"/>
  <c r="E53" i="21" s="1"/>
  <c r="B125" i="21"/>
  <c r="E125" i="21" s="1"/>
  <c r="B17" i="21"/>
  <c r="E17" i="21" s="1"/>
  <c r="B24" i="21"/>
  <c r="E24" i="21" s="1"/>
  <c r="B45" i="21"/>
  <c r="E45" i="21" s="1"/>
  <c r="F135" i="21"/>
  <c r="A120" i="1"/>
  <c r="B121" i="1"/>
  <c r="D120" i="1"/>
  <c r="F131" i="21" l="1"/>
  <c r="E131" i="21"/>
  <c r="F11" i="21"/>
  <c r="E11" i="21"/>
  <c r="F33" i="21"/>
  <c r="E33" i="21"/>
  <c r="F71" i="21"/>
  <c r="E71" i="21"/>
  <c r="F56" i="21"/>
  <c r="E56" i="21"/>
  <c r="F14" i="21"/>
  <c r="E14" i="21"/>
  <c r="F129" i="21"/>
  <c r="E129" i="21"/>
  <c r="F59" i="21"/>
  <c r="F82" i="21"/>
  <c r="F100" i="21"/>
  <c r="F23" i="21"/>
  <c r="F83" i="21"/>
  <c r="E83" i="21"/>
  <c r="F96" i="21"/>
  <c r="E96" i="21"/>
  <c r="F74" i="21"/>
  <c r="E74" i="21"/>
  <c r="F42" i="21"/>
  <c r="E42" i="21"/>
  <c r="F64" i="21"/>
  <c r="E64" i="21"/>
  <c r="F99" i="21"/>
  <c r="E99" i="21"/>
  <c r="F78" i="21"/>
  <c r="E78" i="21"/>
  <c r="F94" i="21"/>
  <c r="E94" i="21"/>
  <c r="F126" i="21"/>
  <c r="E126" i="21"/>
  <c r="F88" i="21"/>
  <c r="E88" i="21"/>
  <c r="F119" i="21"/>
  <c r="E119" i="21"/>
  <c r="F52" i="21"/>
  <c r="E52" i="21"/>
  <c r="F31" i="21"/>
  <c r="E31" i="21"/>
  <c r="F172" i="21"/>
  <c r="E172" i="21"/>
  <c r="F43" i="21"/>
  <c r="E43" i="21"/>
  <c r="A138" i="20"/>
  <c r="AG137" i="20"/>
  <c r="AJ137" i="20" s="1"/>
  <c r="B136" i="21" s="1"/>
  <c r="F22" i="21"/>
  <c r="F30" i="21"/>
  <c r="F68" i="21"/>
  <c r="E68" i="21"/>
  <c r="F48" i="21"/>
  <c r="E48" i="21"/>
  <c r="F46" i="21"/>
  <c r="E46" i="21"/>
  <c r="F12" i="21"/>
  <c r="E12" i="21"/>
  <c r="F57" i="21"/>
  <c r="E57" i="21"/>
  <c r="E106" i="21"/>
  <c r="F25" i="21"/>
  <c r="E25" i="21"/>
  <c r="F72" i="21"/>
  <c r="E72" i="21"/>
  <c r="F20" i="21"/>
  <c r="E20" i="21"/>
  <c r="F87" i="21"/>
  <c r="E87" i="21"/>
  <c r="F103" i="21"/>
  <c r="F70" i="21"/>
  <c r="F121" i="21"/>
  <c r="F19" i="21"/>
  <c r="F58" i="21"/>
  <c r="F29" i="21"/>
  <c r="F32" i="21"/>
  <c r="F44" i="21"/>
  <c r="F60" i="21"/>
  <c r="F63" i="21"/>
  <c r="F98" i="21"/>
  <c r="F61" i="21"/>
  <c r="F118" i="21"/>
  <c r="F10" i="21"/>
  <c r="F41" i="21"/>
  <c r="F49" i="21"/>
  <c r="F55" i="21"/>
  <c r="F38" i="21"/>
  <c r="F27" i="21"/>
  <c r="F81" i="21"/>
  <c r="F76" i="21"/>
  <c r="F62" i="21"/>
  <c r="F93" i="21"/>
  <c r="F106" i="21"/>
  <c r="F109" i="21"/>
  <c r="F84" i="21"/>
  <c r="F102" i="21"/>
  <c r="F40" i="21"/>
  <c r="F6" i="21"/>
  <c r="F5" i="21"/>
  <c r="Y115" i="19"/>
  <c r="D114" i="21" s="1"/>
  <c r="E114" i="21" s="1"/>
  <c r="F86" i="21"/>
  <c r="F28" i="21"/>
  <c r="F51" i="21"/>
  <c r="F4" i="21"/>
  <c r="B122" i="1"/>
  <c r="D121" i="1"/>
  <c r="A121" i="1"/>
  <c r="F128" i="21"/>
  <c r="F132" i="21"/>
  <c r="F77" i="21"/>
  <c r="F50" i="21"/>
  <c r="A117" i="19"/>
  <c r="Y116" i="19"/>
  <c r="D115" i="21" s="1"/>
  <c r="E115" i="21" s="1"/>
  <c r="F101" i="21"/>
  <c r="F17" i="21"/>
  <c r="F127" i="21"/>
  <c r="F18" i="21"/>
  <c r="Y111" i="19"/>
  <c r="D110" i="21" s="1"/>
  <c r="E110" i="21" s="1"/>
  <c r="Y112" i="19"/>
  <c r="D111" i="21" s="1"/>
  <c r="E111" i="21" s="1"/>
  <c r="F53" i="21"/>
  <c r="F79" i="21"/>
  <c r="F108" i="21"/>
  <c r="F89" i="21"/>
  <c r="F39" i="21"/>
  <c r="B8" i="1"/>
  <c r="D7" i="1"/>
  <c r="A7" i="1"/>
  <c r="F133" i="21"/>
  <c r="F24" i="21"/>
  <c r="F47" i="21"/>
  <c r="F125" i="21"/>
  <c r="F104" i="21"/>
  <c r="F65" i="21"/>
  <c r="F35" i="21"/>
  <c r="B65" i="1"/>
  <c r="D64" i="1"/>
  <c r="A64" i="1"/>
  <c r="F45" i="21"/>
  <c r="Y114" i="19"/>
  <c r="D113" i="21" s="1"/>
  <c r="E113" i="21" s="1"/>
  <c r="F66" i="21"/>
  <c r="F95" i="21"/>
  <c r="F13" i="21"/>
  <c r="F97" i="21"/>
  <c r="F67" i="21"/>
  <c r="F123" i="21"/>
  <c r="F130" i="21"/>
  <c r="F34" i="21"/>
  <c r="Y113" i="19"/>
  <c r="D112" i="21" s="1"/>
  <c r="E112" i="21" s="1"/>
  <c r="E136" i="21" l="1"/>
  <c r="F136" i="21"/>
  <c r="A139" i="20"/>
  <c r="AG138" i="20"/>
  <c r="AJ138" i="20" s="1"/>
  <c r="B137" i="21" s="1"/>
  <c r="F114" i="21"/>
  <c r="F111" i="21"/>
  <c r="F110" i="21"/>
  <c r="D122" i="1"/>
  <c r="A122" i="1"/>
  <c r="B123" i="1"/>
  <c r="B9" i="1"/>
  <c r="A8" i="1"/>
  <c r="D8" i="1"/>
  <c r="A118" i="19"/>
  <c r="Y118" i="19" s="1"/>
  <c r="D117" i="21" s="1"/>
  <c r="E117" i="21" s="1"/>
  <c r="Y117" i="19"/>
  <c r="D116" i="21" s="1"/>
  <c r="E116" i="21" s="1"/>
  <c r="F112" i="21"/>
  <c r="F113" i="21"/>
  <c r="D65" i="1"/>
  <c r="B66" i="1"/>
  <c r="A65" i="1"/>
  <c r="F115" i="21"/>
  <c r="E137" i="21" l="1"/>
  <c r="F137" i="21"/>
  <c r="A140" i="20"/>
  <c r="AG139" i="20"/>
  <c r="AJ139" i="20" s="1"/>
  <c r="B138" i="21" s="1"/>
  <c r="F117" i="21"/>
  <c r="B67" i="1"/>
  <c r="D66" i="1"/>
  <c r="A66" i="1"/>
  <c r="A9" i="1"/>
  <c r="A4" i="30" s="1"/>
  <c r="B10" i="1"/>
  <c r="D9" i="1"/>
  <c r="F116" i="21"/>
  <c r="D123" i="1"/>
  <c r="A123" i="1"/>
  <c r="B124" i="1"/>
  <c r="E138" i="21" l="1"/>
  <c r="F138" i="21"/>
  <c r="A141" i="20"/>
  <c r="AG140" i="20"/>
  <c r="AJ140" i="20" s="1"/>
  <c r="B139" i="21" s="1"/>
  <c r="D67" i="1"/>
  <c r="A67" i="1"/>
  <c r="B68" i="1"/>
  <c r="D124" i="1"/>
  <c r="B125" i="1"/>
  <c r="A124" i="1"/>
  <c r="A10" i="1"/>
  <c r="A5" i="30" s="1"/>
  <c r="D10" i="1"/>
  <c r="B11" i="1"/>
  <c r="E139" i="21" l="1"/>
  <c r="F139" i="21"/>
  <c r="A142" i="20"/>
  <c r="AG141" i="20"/>
  <c r="AJ141" i="20" s="1"/>
  <c r="B140" i="21" s="1"/>
  <c r="A4" i="22"/>
  <c r="A5" i="11"/>
  <c r="B69" i="1"/>
  <c r="A68" i="1"/>
  <c r="D68" i="1"/>
  <c r="B12" i="1"/>
  <c r="D11" i="1"/>
  <c r="A11" i="1"/>
  <c r="B126" i="1"/>
  <c r="A125" i="1"/>
  <c r="D125" i="1"/>
  <c r="E140" i="21" l="1"/>
  <c r="F140" i="21"/>
  <c r="A143" i="20"/>
  <c r="AG142" i="20"/>
  <c r="AJ142" i="20" s="1"/>
  <c r="B141" i="21" s="1"/>
  <c r="A5" i="22"/>
  <c r="B70" i="1"/>
  <c r="A69" i="1"/>
  <c r="D69" i="1"/>
  <c r="B127" i="1"/>
  <c r="A126" i="1"/>
  <c r="D126" i="1"/>
  <c r="A12" i="1"/>
  <c r="D12" i="1"/>
  <c r="B13" i="1"/>
  <c r="E141" i="21" l="1"/>
  <c r="F141" i="21"/>
  <c r="A144" i="20"/>
  <c r="AG143" i="20"/>
  <c r="AJ143" i="20" s="1"/>
  <c r="B142" i="21" s="1"/>
  <c r="B14" i="1"/>
  <c r="D13" i="1"/>
  <c r="A13" i="1"/>
  <c r="D127" i="1"/>
  <c r="B128" i="1"/>
  <c r="A127" i="1"/>
  <c r="A70" i="1"/>
  <c r="D70" i="1"/>
  <c r="B71" i="1"/>
  <c r="A145" i="20" l="1"/>
  <c r="AG144" i="20"/>
  <c r="AJ144" i="20" s="1"/>
  <c r="B143" i="21" s="1"/>
  <c r="E142" i="21"/>
  <c r="F142" i="21"/>
  <c r="A71" i="1"/>
  <c r="B72" i="1"/>
  <c r="D71" i="1"/>
  <c r="A128" i="1"/>
  <c r="B129" i="1"/>
  <c r="D128" i="1"/>
  <c r="A14" i="1"/>
  <c r="D14" i="1"/>
  <c r="B15" i="1"/>
  <c r="E143" i="21" l="1"/>
  <c r="F143" i="21"/>
  <c r="A146" i="20"/>
  <c r="AG145" i="20"/>
  <c r="AJ145" i="20" s="1"/>
  <c r="B144" i="21" s="1"/>
  <c r="D15" i="1"/>
  <c r="A15" i="1"/>
  <c r="B16" i="1"/>
  <c r="D129" i="1"/>
  <c r="A129" i="1"/>
  <c r="B130" i="1"/>
  <c r="A72" i="1"/>
  <c r="B73" i="1"/>
  <c r="D72" i="1"/>
  <c r="E144" i="21" l="1"/>
  <c r="F144" i="21"/>
  <c r="A147" i="20"/>
  <c r="AG146" i="20"/>
  <c r="AJ146" i="20" s="1"/>
  <c r="B145" i="21" s="1"/>
  <c r="D73" i="1"/>
  <c r="A73" i="1"/>
  <c r="B74" i="1"/>
  <c r="D130" i="1"/>
  <c r="B131" i="1"/>
  <c r="A130" i="1"/>
  <c r="A16" i="1"/>
  <c r="B17" i="1"/>
  <c r="D16" i="1"/>
  <c r="E145" i="21" l="1"/>
  <c r="F145" i="21"/>
  <c r="A148" i="20"/>
  <c r="AG147" i="20"/>
  <c r="AJ147" i="20" s="1"/>
  <c r="B146" i="21" s="1"/>
  <c r="B18" i="1"/>
  <c r="D17" i="1"/>
  <c r="A17" i="1"/>
  <c r="A131" i="1"/>
  <c r="D131" i="1"/>
  <c r="B132" i="1"/>
  <c r="D74" i="1"/>
  <c r="B75" i="1"/>
  <c r="A74" i="1"/>
  <c r="E146" i="21" l="1"/>
  <c r="F146" i="21"/>
  <c r="A149" i="20"/>
  <c r="AG148" i="20"/>
  <c r="AJ148" i="20" s="1"/>
  <c r="B147" i="21" s="1"/>
  <c r="B133" i="1"/>
  <c r="A132" i="1"/>
  <c r="D132" i="1"/>
  <c r="A18" i="1"/>
  <c r="D18" i="1"/>
  <c r="B19" i="1"/>
  <c r="D75" i="1"/>
  <c r="B76" i="1"/>
  <c r="A75" i="1"/>
  <c r="E147" i="21" l="1"/>
  <c r="F147" i="21"/>
  <c r="A150" i="20"/>
  <c r="AG149" i="20"/>
  <c r="AJ149" i="20" s="1"/>
  <c r="B148" i="21" s="1"/>
  <c r="D19" i="1"/>
  <c r="A19" i="1"/>
  <c r="B20" i="1"/>
  <c r="B77" i="1"/>
  <c r="D76" i="1"/>
  <c r="A76" i="1"/>
  <c r="D133" i="1"/>
  <c r="B134" i="1"/>
  <c r="A133" i="1"/>
  <c r="E148" i="21" l="1"/>
  <c r="F148" i="21"/>
  <c r="A151" i="20"/>
  <c r="AG150" i="20"/>
  <c r="AJ150" i="20" s="1"/>
  <c r="B149" i="21" s="1"/>
  <c r="A20" i="1"/>
  <c r="B21" i="1"/>
  <c r="D20" i="1"/>
  <c r="A77" i="1"/>
  <c r="D77" i="1"/>
  <c r="B78" i="1"/>
  <c r="B135" i="1"/>
  <c r="D134" i="1"/>
  <c r="A134" i="1"/>
  <c r="E149" i="21" l="1"/>
  <c r="F149" i="21"/>
  <c r="A152" i="20"/>
  <c r="AG151" i="20"/>
  <c r="AJ151" i="20" s="1"/>
  <c r="B150" i="21" s="1"/>
  <c r="D135" i="1"/>
  <c r="A135" i="1"/>
  <c r="B136" i="1"/>
  <c r="B79" i="1"/>
  <c r="D78" i="1"/>
  <c r="A78" i="1"/>
  <c r="D21" i="1"/>
  <c r="B22" i="1"/>
  <c r="A21" i="1"/>
  <c r="A153" i="20" l="1"/>
  <c r="AG152" i="20"/>
  <c r="AJ152" i="20" s="1"/>
  <c r="B151" i="21" s="1"/>
  <c r="E150" i="21"/>
  <c r="F150" i="21"/>
  <c r="B137" i="1"/>
  <c r="A136" i="1"/>
  <c r="D136" i="1"/>
  <c r="D22" i="1"/>
  <c r="B23" i="1"/>
  <c r="A22" i="1"/>
  <c r="B80" i="1"/>
  <c r="A79" i="1"/>
  <c r="D79" i="1"/>
  <c r="E151" i="21" l="1"/>
  <c r="F151" i="21"/>
  <c r="A154" i="20"/>
  <c r="AG153" i="20"/>
  <c r="AJ153" i="20" s="1"/>
  <c r="B152" i="21" s="1"/>
  <c r="B24" i="1"/>
  <c r="D23" i="1"/>
  <c r="A23" i="1"/>
  <c r="A80" i="1"/>
  <c r="B81" i="1"/>
  <c r="D80" i="1"/>
  <c r="D137" i="1"/>
  <c r="B138" i="1"/>
  <c r="A137" i="1"/>
  <c r="E152" i="21" l="1"/>
  <c r="F152" i="21"/>
  <c r="A155" i="20"/>
  <c r="AG154" i="20"/>
  <c r="AJ154" i="20" s="1"/>
  <c r="B153" i="21" s="1"/>
  <c r="B139" i="1"/>
  <c r="D138" i="1"/>
  <c r="A138" i="1"/>
  <c r="A81" i="1"/>
  <c r="D81" i="1"/>
  <c r="B82" i="1"/>
  <c r="B25" i="1"/>
  <c r="D24" i="1"/>
  <c r="A24" i="1"/>
  <c r="E153" i="21" l="1"/>
  <c r="F153" i="21"/>
  <c r="A156" i="20"/>
  <c r="AG155" i="20"/>
  <c r="AJ155" i="20" s="1"/>
  <c r="B154" i="21" s="1"/>
  <c r="A82" i="1"/>
  <c r="D82" i="1"/>
  <c r="B83" i="1"/>
  <c r="D139" i="1"/>
  <c r="A139" i="1"/>
  <c r="B140" i="1"/>
  <c r="B26" i="1"/>
  <c r="A25" i="1"/>
  <c r="D25" i="1"/>
  <c r="E154" i="21" l="1"/>
  <c r="F154" i="21"/>
  <c r="A157" i="20"/>
  <c r="AG156" i="20"/>
  <c r="AJ156" i="20" s="1"/>
  <c r="B155" i="21" s="1"/>
  <c r="D26" i="1"/>
  <c r="B27" i="1"/>
  <c r="A26" i="1"/>
  <c r="A140" i="1"/>
  <c r="D140" i="1"/>
  <c r="B141" i="1"/>
  <c r="A83" i="1"/>
  <c r="B84" i="1"/>
  <c r="D83" i="1"/>
  <c r="A158" i="20" l="1"/>
  <c r="AG157" i="20"/>
  <c r="AJ157" i="20" s="1"/>
  <c r="B156" i="21" s="1"/>
  <c r="E155" i="21"/>
  <c r="F155" i="21"/>
  <c r="D84" i="1"/>
  <c r="A84" i="1"/>
  <c r="B85" i="1"/>
  <c r="D141" i="1"/>
  <c r="B142" i="1"/>
  <c r="A141" i="1"/>
  <c r="D27" i="1"/>
  <c r="A27" i="1"/>
  <c r="B28" i="1"/>
  <c r="E156" i="21" l="1"/>
  <c r="F156" i="21"/>
  <c r="A159" i="20"/>
  <c r="AG158" i="20"/>
  <c r="AJ158" i="20" s="1"/>
  <c r="B157" i="21" s="1"/>
  <c r="D85" i="1"/>
  <c r="A85" i="1"/>
  <c r="B86" i="1"/>
  <c r="B29" i="1"/>
  <c r="A28" i="1"/>
  <c r="D28" i="1"/>
  <c r="B143" i="1"/>
  <c r="D142" i="1"/>
  <c r="A142" i="1"/>
  <c r="A160" i="20" l="1"/>
  <c r="AG159" i="20"/>
  <c r="AJ159" i="20" s="1"/>
  <c r="B158" i="21" s="1"/>
  <c r="E157" i="21"/>
  <c r="F157" i="21"/>
  <c r="D143" i="1"/>
  <c r="B144" i="1"/>
  <c r="A143" i="1"/>
  <c r="B87" i="1"/>
  <c r="D86" i="1"/>
  <c r="A86" i="1"/>
  <c r="B30" i="1"/>
  <c r="D29" i="1"/>
  <c r="A29" i="1"/>
  <c r="E158" i="21" l="1"/>
  <c r="F158" i="21"/>
  <c r="A161" i="20"/>
  <c r="AG160" i="20"/>
  <c r="AJ160" i="20" s="1"/>
  <c r="B159" i="21" s="1"/>
  <c r="B145" i="1"/>
  <c r="A144" i="1"/>
  <c r="D144" i="1"/>
  <c r="D87" i="1"/>
  <c r="B88" i="1"/>
  <c r="A87" i="1"/>
  <c r="D30" i="1"/>
  <c r="A30" i="1"/>
  <c r="B31" i="1"/>
  <c r="E159" i="21" l="1"/>
  <c r="F159" i="21"/>
  <c r="A162" i="20"/>
  <c r="AG161" i="20"/>
  <c r="AJ161" i="20" s="1"/>
  <c r="B160" i="21" s="1"/>
  <c r="B32" i="1"/>
  <c r="A31" i="1"/>
  <c r="D31" i="1"/>
  <c r="A88" i="1"/>
  <c r="B89" i="1"/>
  <c r="D88" i="1"/>
  <c r="D145" i="1"/>
  <c r="B146" i="1"/>
  <c r="A145" i="1"/>
  <c r="E160" i="21" l="1"/>
  <c r="F160" i="21"/>
  <c r="A163" i="20"/>
  <c r="AG162" i="20"/>
  <c r="AJ162" i="20" s="1"/>
  <c r="B161" i="21" s="1"/>
  <c r="D89" i="1"/>
  <c r="A89" i="1"/>
  <c r="B90" i="1"/>
  <c r="D32" i="1"/>
  <c r="B33" i="1"/>
  <c r="A32" i="1"/>
  <c r="B147" i="1"/>
  <c r="D146" i="1"/>
  <c r="A146" i="1"/>
  <c r="A164" i="20" l="1"/>
  <c r="AG163" i="20"/>
  <c r="AJ163" i="20" s="1"/>
  <c r="B162" i="21" s="1"/>
  <c r="E161" i="21"/>
  <c r="F161" i="21"/>
  <c r="A147" i="1"/>
  <c r="B148" i="1"/>
  <c r="D147" i="1"/>
  <c r="B91" i="1"/>
  <c r="D90" i="1"/>
  <c r="A90" i="1"/>
  <c r="A33" i="1"/>
  <c r="B34" i="1"/>
  <c r="D33" i="1"/>
  <c r="E162" i="21" l="1"/>
  <c r="F162" i="21"/>
  <c r="A165" i="20"/>
  <c r="AG164" i="20"/>
  <c r="AJ164" i="20" s="1"/>
  <c r="B163" i="21" s="1"/>
  <c r="A148" i="1"/>
  <c r="D148" i="1"/>
  <c r="B149" i="1"/>
  <c r="D34" i="1"/>
  <c r="B35" i="1"/>
  <c r="A34" i="1"/>
  <c r="D91" i="1"/>
  <c r="B92" i="1"/>
  <c r="E163" i="21" l="1"/>
  <c r="F163" i="21"/>
  <c r="A166" i="20"/>
  <c r="AG165" i="20"/>
  <c r="AJ165" i="20" s="1"/>
  <c r="B164" i="21" s="1"/>
  <c r="A35" i="1"/>
  <c r="D35" i="1"/>
  <c r="B36" i="1"/>
  <c r="A149" i="1"/>
  <c r="B150" i="1"/>
  <c r="D149" i="1"/>
  <c r="D92" i="1"/>
  <c r="B93" i="1"/>
  <c r="E164" i="21" l="1"/>
  <c r="F164" i="21"/>
  <c r="A167" i="20"/>
  <c r="AG166" i="20"/>
  <c r="AJ166" i="20" s="1"/>
  <c r="B165" i="21" s="1"/>
  <c r="D93" i="1"/>
  <c r="B94" i="1"/>
  <c r="D36" i="1"/>
  <c r="B37" i="1"/>
  <c r="A36" i="1"/>
  <c r="B151" i="1"/>
  <c r="D150" i="1"/>
  <c r="A150" i="1"/>
  <c r="A168" i="20" l="1"/>
  <c r="AG167" i="20"/>
  <c r="AJ167" i="20" s="1"/>
  <c r="B166" i="21" s="1"/>
  <c r="E165" i="21"/>
  <c r="F165" i="21"/>
  <c r="B95" i="1"/>
  <c r="D94" i="1"/>
  <c r="B152" i="1"/>
  <c r="D151" i="1"/>
  <c r="A151" i="1"/>
  <c r="D37" i="1"/>
  <c r="A37" i="1"/>
  <c r="B38" i="1"/>
  <c r="E166" i="21" l="1"/>
  <c r="F166" i="21"/>
  <c r="A169" i="20"/>
  <c r="AG168" i="20"/>
  <c r="AJ168" i="20" s="1"/>
  <c r="B167" i="21" s="1"/>
  <c r="A95" i="1"/>
  <c r="D95" i="1"/>
  <c r="B96" i="1"/>
  <c r="B39" i="1"/>
  <c r="D38" i="1"/>
  <c r="A38" i="1"/>
  <c r="A152" i="1"/>
  <c r="D152" i="1"/>
  <c r="B153" i="1"/>
  <c r="E167" i="21" l="1"/>
  <c r="F167" i="21"/>
  <c r="A170" i="20"/>
  <c r="AJ169" i="20"/>
  <c r="B168" i="21" s="1"/>
  <c r="B154" i="1"/>
  <c r="D153" i="1"/>
  <c r="A153" i="1"/>
  <c r="D39" i="1"/>
  <c r="B40" i="1"/>
  <c r="A39" i="1"/>
  <c r="B97" i="1"/>
  <c r="D96" i="1"/>
  <c r="A96" i="1"/>
  <c r="E168" i="21" l="1"/>
  <c r="F168" i="21"/>
  <c r="A171" i="20"/>
  <c r="AJ170" i="20"/>
  <c r="B169" i="21" s="1"/>
  <c r="B41" i="1"/>
  <c r="A40" i="1"/>
  <c r="D40" i="1"/>
  <c r="B98" i="1"/>
  <c r="D97" i="1"/>
  <c r="A97" i="1"/>
  <c r="A154" i="1"/>
  <c r="D154" i="1"/>
  <c r="B155" i="1"/>
  <c r="E169" i="21" l="1"/>
  <c r="F169" i="21"/>
  <c r="A172" i="20"/>
  <c r="AJ171" i="20"/>
  <c r="B170" i="21" s="1"/>
  <c r="D41" i="1"/>
  <c r="A41" i="1"/>
  <c r="B42" i="1"/>
  <c r="A155" i="1"/>
  <c r="B156" i="1"/>
  <c r="D155" i="1"/>
  <c r="B99" i="1"/>
  <c r="A98" i="1"/>
  <c r="D98" i="1"/>
  <c r="E170" i="21" l="1"/>
  <c r="F170" i="21"/>
  <c r="A173" i="20"/>
  <c r="A174" i="20" s="1"/>
  <c r="AJ172" i="20"/>
  <c r="B171" i="21" s="1"/>
  <c r="A99" i="1"/>
  <c r="D99" i="1"/>
  <c r="B100" i="1"/>
  <c r="A42" i="1"/>
  <c r="B43" i="1"/>
  <c r="D42" i="1"/>
  <c r="A156" i="1"/>
  <c r="B157" i="1"/>
  <c r="D156" i="1"/>
  <c r="A175" i="20" l="1"/>
  <c r="AJ174" i="20"/>
  <c r="B173" i="21" s="1"/>
  <c r="F171" i="21"/>
  <c r="E171" i="21"/>
  <c r="D100" i="1"/>
  <c r="B101" i="1"/>
  <c r="A100" i="1"/>
  <c r="D157" i="1"/>
  <c r="A157" i="1"/>
  <c r="B158" i="1"/>
  <c r="A43" i="1"/>
  <c r="B44" i="1"/>
  <c r="D43" i="1"/>
  <c r="F173" i="21" l="1"/>
  <c r="E173" i="21"/>
  <c r="A176" i="20"/>
  <c r="AG175" i="20"/>
  <c r="AJ175" i="20" s="1"/>
  <c r="B174" i="21" s="1"/>
  <c r="D158" i="1"/>
  <c r="A158" i="1"/>
  <c r="B159" i="1"/>
  <c r="D101" i="1"/>
  <c r="B102" i="1"/>
  <c r="A101" i="1"/>
  <c r="D44" i="1"/>
  <c r="A44" i="1"/>
  <c r="B45" i="1"/>
  <c r="A177" i="20" l="1"/>
  <c r="AG176" i="20"/>
  <c r="AJ176" i="20" s="1"/>
  <c r="B175" i="21" s="1"/>
  <c r="E174" i="21"/>
  <c r="F174" i="21"/>
  <c r="A159" i="1"/>
  <c r="B160" i="1"/>
  <c r="D159" i="1"/>
  <c r="A45" i="1"/>
  <c r="D45" i="1"/>
  <c r="B46" i="1"/>
  <c r="A46" i="1" s="1"/>
  <c r="B103" i="1"/>
  <c r="D102" i="1"/>
  <c r="E175" i="21" l="1"/>
  <c r="F175" i="21"/>
  <c r="A178" i="20"/>
  <c r="AJ177" i="20"/>
  <c r="B176" i="21" s="1"/>
  <c r="B47" i="1"/>
  <c r="D46" i="1"/>
  <c r="B161" i="1"/>
  <c r="D160" i="1"/>
  <c r="A160" i="1"/>
  <c r="D103" i="1"/>
  <c r="B104" i="1"/>
  <c r="A103" i="1"/>
  <c r="E176" i="21" l="1"/>
  <c r="F176" i="21"/>
  <c r="A179" i="20"/>
  <c r="AJ178" i="20"/>
  <c r="B177" i="21" s="1"/>
  <c r="B105" i="1"/>
  <c r="D104" i="1"/>
  <c r="A104" i="1"/>
  <c r="A161" i="1"/>
  <c r="D161" i="1"/>
  <c r="B162" i="1"/>
  <c r="A47" i="1"/>
  <c r="D47" i="1"/>
  <c r="B48" i="1"/>
  <c r="F177" i="21" l="1"/>
  <c r="E177" i="21"/>
  <c r="A180" i="20"/>
  <c r="AJ179" i="20"/>
  <c r="B178" i="21" s="1"/>
  <c r="A105" i="1"/>
  <c r="B106" i="1"/>
  <c r="D105" i="1"/>
  <c r="A48" i="1"/>
  <c r="D48" i="1"/>
  <c r="B49" i="1"/>
  <c r="B163" i="1"/>
  <c r="D162" i="1"/>
  <c r="A162" i="1"/>
  <c r="E178" i="21" l="1"/>
  <c r="F178" i="21"/>
  <c r="A181" i="20"/>
  <c r="AJ180" i="20"/>
  <c r="B179" i="21" s="1"/>
  <c r="B164" i="1"/>
  <c r="A163" i="1"/>
  <c r="D163" i="1"/>
  <c r="A49" i="1"/>
  <c r="D49" i="1"/>
  <c r="B50" i="1"/>
  <c r="D106" i="1"/>
  <c r="B107" i="1"/>
  <c r="A106" i="1"/>
  <c r="E179" i="21" l="1"/>
  <c r="F179" i="21"/>
  <c r="A182" i="20"/>
  <c r="AG181" i="20"/>
  <c r="AJ181" i="20" s="1"/>
  <c r="B180" i="21" s="1"/>
  <c r="A107" i="1"/>
  <c r="B108" i="1"/>
  <c r="D107" i="1"/>
  <c r="A50" i="1"/>
  <c r="D50" i="1"/>
  <c r="B51" i="1"/>
  <c r="B165" i="1"/>
  <c r="D164" i="1"/>
  <c r="A164" i="1"/>
  <c r="E180" i="21" l="1"/>
  <c r="F180" i="21"/>
  <c r="A183" i="20"/>
  <c r="AG182" i="20"/>
  <c r="AJ182" i="20" s="1"/>
  <c r="B181" i="21" s="1"/>
  <c r="D51" i="1"/>
  <c r="A51" i="1"/>
  <c r="B52" i="1"/>
  <c r="B166" i="1"/>
  <c r="A165" i="1"/>
  <c r="D165" i="1"/>
  <c r="A108" i="1"/>
  <c r="D108" i="1"/>
  <c r="B109" i="1"/>
  <c r="E181" i="21" l="1"/>
  <c r="F181" i="21"/>
  <c r="A184" i="20"/>
  <c r="AJ183" i="20"/>
  <c r="B182" i="21" s="1"/>
  <c r="B167" i="1"/>
  <c r="D166" i="1"/>
  <c r="A166" i="1"/>
  <c r="A52" i="1"/>
  <c r="D52" i="1"/>
  <c r="B53" i="1"/>
  <c r="A109" i="1"/>
  <c r="D109" i="1"/>
  <c r="B110" i="1"/>
  <c r="E182" i="21" l="1"/>
  <c r="F182" i="21"/>
  <c r="A185" i="20"/>
  <c r="AJ184" i="20"/>
  <c r="B183" i="21" s="1"/>
  <c r="D110" i="1"/>
  <c r="A110" i="1"/>
  <c r="B111" i="1"/>
  <c r="B54" i="1"/>
  <c r="D53" i="1"/>
  <c r="A53" i="1"/>
  <c r="B168" i="1"/>
  <c r="D167" i="1"/>
  <c r="A167" i="1"/>
  <c r="E183" i="21" l="1"/>
  <c r="F183" i="21"/>
  <c r="A186" i="20"/>
  <c r="AJ185" i="20"/>
  <c r="B184" i="21" s="1"/>
  <c r="A111" i="1"/>
  <c r="B112" i="1"/>
  <c r="D111" i="1"/>
  <c r="A168" i="1"/>
  <c r="D168" i="1"/>
  <c r="B169" i="1"/>
  <c r="A54" i="1"/>
  <c r="D54" i="1"/>
  <c r="B55" i="1"/>
  <c r="F184" i="21" l="1"/>
  <c r="E184" i="21"/>
  <c r="A187" i="20"/>
  <c r="AJ186" i="20"/>
  <c r="B185" i="21" s="1"/>
  <c r="D55" i="1"/>
  <c r="B56" i="1"/>
  <c r="A55" i="1"/>
  <c r="D112" i="1"/>
  <c r="B113" i="1"/>
  <c r="A112" i="1"/>
  <c r="B170" i="1"/>
  <c r="A169" i="1"/>
  <c r="D169" i="1"/>
  <c r="F185" i="21" l="1"/>
  <c r="E185" i="21"/>
  <c r="A188" i="20"/>
  <c r="AJ187" i="20"/>
  <c r="B186" i="21" s="1"/>
  <c r="A113" i="1"/>
  <c r="D113" i="1"/>
  <c r="B114" i="1"/>
  <c r="D56" i="1"/>
  <c r="A56" i="1"/>
  <c r="B57" i="1"/>
  <c r="A170" i="1"/>
  <c r="D170" i="1"/>
  <c r="B171" i="1"/>
  <c r="F186" i="21" l="1"/>
  <c r="E186" i="21"/>
  <c r="A189" i="20"/>
  <c r="AJ188" i="20"/>
  <c r="B187" i="21" s="1"/>
  <c r="D171" i="1"/>
  <c r="A171" i="1"/>
  <c r="B172" i="1"/>
  <c r="A114" i="1"/>
  <c r="D114" i="1"/>
  <c r="B115" i="1"/>
  <c r="A57" i="1"/>
  <c r="D57" i="1"/>
  <c r="B58" i="1"/>
  <c r="A190" i="20" l="1"/>
  <c r="AJ189" i="20"/>
  <c r="B188" i="21" s="1"/>
  <c r="E187" i="21"/>
  <c r="F187" i="21"/>
  <c r="B173" i="1"/>
  <c r="A172" i="1"/>
  <c r="D172" i="1"/>
  <c r="B59" i="1"/>
  <c r="D58" i="1"/>
  <c r="A58" i="1"/>
  <c r="A115" i="1"/>
  <c r="D115" i="1"/>
  <c r="B116" i="1"/>
  <c r="E188" i="21" l="1"/>
  <c r="F188" i="21"/>
  <c r="A191" i="20"/>
  <c r="AJ190" i="20"/>
  <c r="B189" i="21" s="1"/>
  <c r="A59" i="1"/>
  <c r="B60" i="1"/>
  <c r="D59" i="1"/>
  <c r="D116" i="1"/>
  <c r="B117" i="1"/>
  <c r="A116" i="1"/>
  <c r="D173" i="1"/>
  <c r="B174" i="1"/>
  <c r="A173" i="1"/>
  <c r="E189" i="21" l="1"/>
  <c r="F189" i="21"/>
  <c r="A192" i="20"/>
  <c r="AJ191" i="20"/>
  <c r="B190" i="21" s="1"/>
  <c r="B175" i="1"/>
  <c r="D174" i="1"/>
  <c r="A174" i="1"/>
  <c r="D117" i="1"/>
  <c r="A117" i="1"/>
  <c r="A60" i="1"/>
  <c r="D60" i="1"/>
  <c r="F190" i="21" l="1"/>
  <c r="E190" i="21"/>
  <c r="A193" i="20"/>
  <c r="AJ192" i="20"/>
  <c r="B191" i="21" s="1"/>
  <c r="A175" i="1"/>
  <c r="D175" i="1"/>
  <c r="B176" i="1"/>
  <c r="F191" i="21" l="1"/>
  <c r="E191" i="21"/>
  <c r="A194" i="20"/>
  <c r="AJ193" i="20"/>
  <c r="B192" i="21" s="1"/>
  <c r="A176" i="1"/>
  <c r="D176" i="1"/>
  <c r="B177" i="1"/>
  <c r="E192" i="21" l="1"/>
  <c r="F192" i="21"/>
  <c r="A195" i="20"/>
  <c r="AJ194" i="20"/>
  <c r="B193" i="21" s="1"/>
  <c r="D177" i="1"/>
  <c r="A177" i="1"/>
  <c r="B178" i="1"/>
  <c r="F193" i="21" l="1"/>
  <c r="E193" i="21"/>
  <c r="A196" i="20"/>
  <c r="AJ195" i="20"/>
  <c r="B194" i="21" s="1"/>
  <c r="B179" i="1"/>
  <c r="D178" i="1"/>
  <c r="A178" i="1"/>
  <c r="A197" i="20" l="1"/>
  <c r="AJ196" i="20"/>
  <c r="B195" i="21" s="1"/>
  <c r="E194" i="21"/>
  <c r="F194" i="21"/>
  <c r="D179" i="1"/>
  <c r="A179" i="1"/>
  <c r="B180" i="1"/>
  <c r="E195" i="21" l="1"/>
  <c r="F195" i="21"/>
  <c r="A198" i="20"/>
  <c r="AJ197" i="20"/>
  <c r="B196" i="21" s="1"/>
  <c r="D180" i="1"/>
  <c r="B181" i="1"/>
  <c r="A180" i="1"/>
  <c r="E196" i="21" l="1"/>
  <c r="F196" i="21"/>
  <c r="A199" i="20"/>
  <c r="AJ198" i="20"/>
  <c r="B197" i="21" s="1"/>
  <c r="D181" i="1"/>
  <c r="B182" i="1"/>
  <c r="A181" i="1"/>
  <c r="E197" i="21" l="1"/>
  <c r="F197" i="21"/>
  <c r="A200" i="20"/>
  <c r="AJ199" i="20"/>
  <c r="B198" i="21" s="1"/>
  <c r="D182" i="1"/>
  <c r="A182" i="1"/>
  <c r="B183" i="1"/>
  <c r="F198" i="21" l="1"/>
  <c r="E198" i="21"/>
  <c r="A201" i="20"/>
  <c r="AJ200" i="20"/>
  <c r="B199" i="21" s="1"/>
  <c r="D183" i="1"/>
  <c r="A183" i="1"/>
  <c r="B184" i="1"/>
  <c r="E199" i="21" l="1"/>
  <c r="F199" i="21"/>
  <c r="A202" i="20"/>
  <c r="AJ201" i="20"/>
  <c r="B200" i="21" s="1"/>
  <c r="B185" i="1"/>
  <c r="D184" i="1"/>
  <c r="A184" i="1"/>
  <c r="E200" i="21" l="1"/>
  <c r="F200" i="21"/>
  <c r="A203" i="20"/>
  <c r="AJ202" i="20"/>
  <c r="B201" i="21" s="1"/>
  <c r="D185" i="1"/>
  <c r="B186" i="1"/>
  <c r="A185" i="1"/>
  <c r="F201" i="21" l="1"/>
  <c r="E201" i="21"/>
  <c r="A204" i="20"/>
  <c r="AJ203" i="20"/>
  <c r="B202" i="21" s="1"/>
  <c r="B187" i="1"/>
  <c r="A186" i="1"/>
  <c r="D186" i="1"/>
  <c r="F202" i="21" l="1"/>
  <c r="E202" i="21"/>
  <c r="A205" i="20"/>
  <c r="AJ204" i="20"/>
  <c r="B203" i="21" s="1"/>
  <c r="A187" i="1"/>
  <c r="D187" i="1"/>
  <c r="B188" i="1"/>
  <c r="E203" i="21" l="1"/>
  <c r="F203" i="21"/>
  <c r="A206" i="20"/>
  <c r="AJ205" i="20"/>
  <c r="B204" i="21" s="1"/>
  <c r="A188" i="1"/>
  <c r="B189" i="1"/>
  <c r="D188" i="1"/>
  <c r="E204" i="21" l="1"/>
  <c r="F204" i="21"/>
  <c r="A207" i="20"/>
  <c r="AJ206" i="20"/>
  <c r="B205" i="21" s="1"/>
  <c r="A189" i="1"/>
  <c r="D189" i="1"/>
  <c r="B190" i="1"/>
  <c r="E205" i="21" l="1"/>
  <c r="F205" i="21"/>
  <c r="A208" i="20"/>
  <c r="AJ207" i="20"/>
  <c r="B206" i="21" s="1"/>
  <c r="D190" i="1"/>
  <c r="B191" i="1"/>
  <c r="A190" i="1"/>
  <c r="A209" i="20" l="1"/>
  <c r="AJ208" i="20"/>
  <c r="B207" i="21" s="1"/>
  <c r="E206" i="21"/>
  <c r="F206" i="21"/>
  <c r="D191" i="1"/>
  <c r="B192" i="1"/>
  <c r="A191" i="1"/>
  <c r="F207" i="21" l="1"/>
  <c r="E207" i="21"/>
  <c r="A210" i="20"/>
  <c r="AJ209" i="20"/>
  <c r="B208" i="21" s="1"/>
  <c r="B193" i="1"/>
  <c r="D192" i="1"/>
  <c r="A192" i="1"/>
  <c r="F208" i="21" l="1"/>
  <c r="E208" i="21"/>
  <c r="A211" i="20"/>
  <c r="AJ210" i="20"/>
  <c r="B209" i="21" s="1"/>
  <c r="A193" i="1"/>
  <c r="D193" i="1"/>
  <c r="B194" i="1"/>
  <c r="E209" i="21" l="1"/>
  <c r="F209" i="21"/>
  <c r="A212" i="20"/>
  <c r="AJ211" i="20"/>
  <c r="B210" i="21" s="1"/>
  <c r="D194" i="1"/>
  <c r="B195" i="1"/>
  <c r="A194" i="1"/>
  <c r="E210" i="21" l="1"/>
  <c r="F210" i="21"/>
  <c r="A213" i="20"/>
  <c r="AJ212" i="20"/>
  <c r="B211" i="21" s="1"/>
  <c r="B196" i="1"/>
  <c r="D195" i="1"/>
  <c r="A195" i="1"/>
  <c r="E211" i="21" l="1"/>
  <c r="F211" i="21"/>
  <c r="A214" i="20"/>
  <c r="AJ213" i="20"/>
  <c r="B212" i="21" s="1"/>
  <c r="D196" i="1"/>
  <c r="B197" i="1"/>
  <c r="A196" i="1"/>
  <c r="E212" i="21" l="1"/>
  <c r="F212" i="21"/>
  <c r="A215" i="20"/>
  <c r="AJ214" i="20"/>
  <c r="B213" i="21" s="1"/>
  <c r="A197" i="1"/>
  <c r="D197" i="1"/>
  <c r="B198" i="1"/>
  <c r="F213" i="21" l="1"/>
  <c r="E213" i="21"/>
  <c r="A216" i="20"/>
  <c r="AJ215" i="20"/>
  <c r="B214" i="21" s="1"/>
  <c r="B199" i="1"/>
  <c r="D198" i="1"/>
  <c r="A198" i="1"/>
  <c r="A217" i="20" l="1"/>
  <c r="AJ216" i="20"/>
  <c r="B215" i="21" s="1"/>
  <c r="E214" i="21"/>
  <c r="F214" i="21"/>
  <c r="A199" i="1"/>
  <c r="D199" i="1"/>
  <c r="B200" i="1"/>
  <c r="E215" i="21" l="1"/>
  <c r="F215" i="21"/>
  <c r="A218" i="20"/>
  <c r="AJ217" i="20"/>
  <c r="B216" i="21" s="1"/>
  <c r="E216" i="21" s="1"/>
  <c r="A200" i="1"/>
  <c r="B201" i="1"/>
  <c r="D200" i="1"/>
  <c r="A219" i="20" l="1"/>
  <c r="AJ218" i="20"/>
  <c r="B217" i="21" s="1"/>
  <c r="E217" i="21" s="1"/>
  <c r="A201" i="1"/>
  <c r="D201" i="1"/>
  <c r="B202" i="1"/>
  <c r="A220" i="20" l="1"/>
  <c r="AJ219" i="20"/>
  <c r="B218" i="21" s="1"/>
  <c r="E218" i="21" s="1"/>
  <c r="B203" i="1"/>
  <c r="A202" i="1"/>
  <c r="D202" i="1"/>
  <c r="A221" i="20" l="1"/>
  <c r="AJ220" i="20"/>
  <c r="B219" i="21" s="1"/>
  <c r="A203" i="1"/>
  <c r="B204" i="1"/>
  <c r="D203" i="1"/>
  <c r="A222" i="20" l="1"/>
  <c r="AJ222" i="20" s="1"/>
  <c r="B221" i="21" s="1"/>
  <c r="AJ221" i="20"/>
  <c r="B220" i="21" s="1"/>
  <c r="D204" i="1"/>
  <c r="B205" i="1"/>
  <c r="A204" i="1"/>
  <c r="A205" i="1" l="1"/>
  <c r="D205" i="1"/>
  <c r="B206" i="1"/>
  <c r="D206" i="1" l="1"/>
  <c r="A206" i="1"/>
  <c r="B207" i="1"/>
  <c r="A207" i="1" l="1"/>
  <c r="D207" i="1"/>
  <c r="B208" i="1"/>
  <c r="D208" i="1" l="1"/>
  <c r="B209" i="1"/>
  <c r="A208" i="1"/>
  <c r="D209" i="1" l="1"/>
  <c r="B210" i="1"/>
  <c r="A209" i="1"/>
  <c r="D210" i="1" l="1"/>
  <c r="B211" i="1"/>
  <c r="A210" i="1"/>
  <c r="D211" i="1" l="1"/>
  <c r="A211" i="1"/>
  <c r="B212" i="1"/>
  <c r="D212" i="1" l="1"/>
  <c r="A212" i="1"/>
  <c r="B213" i="1"/>
  <c r="CE223" i="1" l="1"/>
  <c r="CG223" i="1"/>
  <c r="CF223" i="1"/>
  <c r="D213" i="1"/>
  <c r="B214" i="1"/>
  <c r="A213" i="1"/>
  <c r="D214" i="1" l="1"/>
  <c r="A214" i="1"/>
  <c r="B215" i="1"/>
  <c r="B216" i="1" l="1"/>
  <c r="A215" i="1"/>
  <c r="D215" i="1"/>
  <c r="CD223" i="1" l="1"/>
  <c r="AH223" i="1"/>
  <c r="AT223" i="1"/>
  <c r="AJ223" i="1"/>
  <c r="AM223" i="1"/>
  <c r="X223" i="1"/>
  <c r="AO223" i="1"/>
  <c r="AU223" i="1"/>
  <c r="AV223" i="1"/>
  <c r="AI223" i="1"/>
  <c r="AR223" i="1"/>
  <c r="AN223" i="1"/>
  <c r="AP223" i="1"/>
  <c r="AS223" i="1"/>
  <c r="AG223" i="1"/>
  <c r="AQ223" i="1"/>
  <c r="CC223" i="1"/>
  <c r="AL223" i="1"/>
  <c r="AF223" i="1"/>
  <c r="AK223" i="1"/>
  <c r="A216" i="1"/>
  <c r="D216" i="1"/>
  <c r="B217" i="1"/>
  <c r="D217" i="1" l="1"/>
  <c r="B218" i="1"/>
  <c r="A217" i="1"/>
  <c r="B219" i="1" l="1"/>
  <c r="A218" i="1"/>
  <c r="D218" i="1"/>
  <c r="D219" i="1" l="1"/>
  <c r="B220" i="1"/>
  <c r="A219" i="1"/>
  <c r="D220" i="1" l="1"/>
  <c r="B221" i="1"/>
  <c r="A220" i="1"/>
  <c r="A6" i="30" l="1"/>
  <c r="A27" i="30"/>
  <c r="A31" i="30"/>
  <c r="A24" i="30"/>
  <c r="A20" i="30"/>
  <c r="A26" i="30"/>
  <c r="A30" i="30"/>
  <c r="A10" i="30"/>
  <c r="A28" i="30"/>
  <c r="A17" i="30"/>
  <c r="A7" i="30"/>
  <c r="A19" i="30"/>
  <c r="A18" i="30"/>
  <c r="A16" i="30"/>
  <c r="A13" i="30"/>
  <c r="A21" i="30"/>
  <c r="A11" i="30"/>
  <c r="A8" i="30"/>
  <c r="A23" i="30"/>
  <c r="A15" i="30"/>
  <c r="A22" i="30"/>
  <c r="A12" i="30"/>
  <c r="A29" i="30"/>
  <c r="A25" i="30"/>
  <c r="A9" i="30"/>
  <c r="A14" i="30"/>
  <c r="A25" i="29"/>
  <c r="A20" i="29"/>
  <c r="A16" i="29"/>
  <c r="A13" i="29"/>
  <c r="A24" i="29"/>
  <c r="A18" i="29"/>
  <c r="A19" i="29"/>
  <c r="A17" i="29"/>
  <c r="A14" i="29"/>
  <c r="A21" i="29"/>
  <c r="A15" i="29"/>
  <c r="A23" i="29"/>
  <c r="A22" i="29"/>
  <c r="A4" i="29"/>
  <c r="A11" i="29"/>
  <c r="A7" i="29"/>
  <c r="A6" i="29"/>
  <c r="A9" i="29"/>
  <c r="A5" i="29"/>
  <c r="A8" i="29"/>
  <c r="A10" i="29"/>
  <c r="A221" i="1"/>
  <c r="A6" i="23" s="1"/>
  <c r="D221" i="1"/>
  <c r="A18" i="11"/>
  <c r="A7" i="23"/>
  <c r="A9" i="11"/>
  <c r="A23" i="22"/>
  <c r="A15" i="11"/>
  <c r="A15" i="22"/>
  <c r="A12" i="11"/>
  <c r="A9" i="23"/>
  <c r="A11" i="22"/>
  <c r="A4" i="23"/>
  <c r="A28" i="22"/>
  <c r="A7" i="27"/>
  <c r="A10" i="11"/>
  <c r="A18" i="22"/>
  <c r="A11" i="27"/>
  <c r="A5" i="23"/>
  <c r="A6" i="22"/>
  <c r="A14" i="22"/>
  <c r="A5" i="27"/>
  <c r="A22" i="22"/>
  <c r="A10" i="27"/>
  <c r="A17" i="22"/>
  <c r="A25" i="22"/>
  <c r="A17" i="11"/>
  <c r="A13" i="23"/>
  <c r="A15" i="23"/>
  <c r="A17" i="23"/>
  <c r="A16" i="11"/>
  <c r="A21" i="22"/>
  <c r="A6" i="11"/>
  <c r="A19" i="22"/>
  <c r="A14" i="23"/>
  <c r="A7" i="22"/>
  <c r="A7" i="11"/>
  <c r="A8" i="22"/>
  <c r="A11" i="23"/>
  <c r="A16" i="22"/>
  <c r="A19" i="11"/>
  <c r="A4" i="27"/>
  <c r="A14" i="11"/>
  <c r="A16" i="23"/>
  <c r="A8" i="23"/>
  <c r="A12" i="22"/>
  <c r="A21" i="11"/>
  <c r="A8" i="27"/>
  <c r="A24" i="22"/>
  <c r="A13" i="11"/>
  <c r="A9" i="22"/>
  <c r="A26" i="22"/>
  <c r="A20" i="11"/>
  <c r="A27" i="22"/>
  <c r="A20" i="22"/>
  <c r="A9" i="27"/>
  <c r="A11" i="11"/>
  <c r="A6" i="27"/>
  <c r="A10" i="23"/>
  <c r="A8" i="11"/>
  <c r="A13" i="22"/>
  <c r="A10" i="22"/>
  <c r="A12" i="23"/>
  <c r="A32" i="30" l="1"/>
  <c r="A26" i="29"/>
  <c r="A12" i="29"/>
  <c r="A12" i="27"/>
</calcChain>
</file>

<file path=xl/sharedStrings.xml><?xml version="1.0" encoding="utf-8"?>
<sst xmlns="http://schemas.openxmlformats.org/spreadsheetml/2006/main" count="8957" uniqueCount="2044">
  <si>
    <t>Indicator</t>
  </si>
  <si>
    <t>BRB Requirement</t>
  </si>
  <si>
    <t>Type</t>
  </si>
  <si>
    <t>Description</t>
  </si>
  <si>
    <t>Counterparty rating</t>
  </si>
  <si>
    <t>Result type</t>
  </si>
  <si>
    <t>Customer Table Fields</t>
  </si>
  <si>
    <t>Details about the calculation:</t>
  </si>
  <si>
    <t>CRR Default</t>
  </si>
  <si>
    <t>Flag (1 o 0)</t>
  </si>
  <si>
    <t>Presence of blocked accounts</t>
  </si>
  <si>
    <t>Da calcolare?</t>
  </si>
  <si>
    <t>N</t>
  </si>
  <si>
    <t>Presence of prohibition to issue bank cheques</t>
  </si>
  <si>
    <t>Blocked accounts</t>
  </si>
  <si>
    <t>Prohibition to issue bank cheques</t>
  </si>
  <si>
    <t>Credit lines revoked</t>
  </si>
  <si>
    <t>Overdue amount/exposure amount</t>
  </si>
  <si>
    <t>Numerical</t>
  </si>
  <si>
    <t>S</t>
  </si>
  <si>
    <t>The indicator is the Ratio between Overdue amount and Exposure amount</t>
  </si>
  <si>
    <t>Account turnover oscillation</t>
  </si>
  <si>
    <t>The indicator is the Ratio between account turnover quarterly average and account turnover annual average</t>
  </si>
  <si>
    <t>Ownership changes</t>
  </si>
  <si>
    <t>Significant statutory or ownership changes</t>
  </si>
  <si>
    <t>Monitoring rating downgrade</t>
  </si>
  <si>
    <t>Business current accounts average balance - 12 months</t>
  </si>
  <si>
    <t>Number of business current accounts</t>
  </si>
  <si>
    <t>Overdraft limit utilization</t>
  </si>
  <si>
    <t>Overdraft limit average utilization &gt; 80% - 6 months</t>
  </si>
  <si>
    <t>Default</t>
  </si>
  <si>
    <t>Default status</t>
  </si>
  <si>
    <t>Request for restructuring</t>
  </si>
  <si>
    <t>Credit restructured at other bank</t>
  </si>
  <si>
    <t>Missing financial statements</t>
  </si>
  <si>
    <t>Unfulfilled financial covenant</t>
  </si>
  <si>
    <t>Unfulfilment of payments</t>
  </si>
  <si>
    <t>Knowledge of negative external information</t>
  </si>
  <si>
    <t>Delinquency</t>
  </si>
  <si>
    <t>Execution</t>
  </si>
  <si>
    <t>Knowledge Of Negative External Information</t>
  </si>
  <si>
    <t>Sector Segmentation Analysis</t>
  </si>
  <si>
    <t xml:space="preserve">Change of headquarters </t>
  </si>
  <si>
    <t xml:space="preserve">Change of main activity </t>
  </si>
  <si>
    <t xml:space="preserve">Change of tax number </t>
  </si>
  <si>
    <t>Cancelled from Court register</t>
  </si>
  <si>
    <t>Deleted collateral from Land registry</t>
  </si>
  <si>
    <t>Sector segmentation analysis</t>
  </si>
  <si>
    <t>Change of main activity - 12 months</t>
  </si>
  <si>
    <t xml:space="preserve">Cash or non-cash collaterals expiring within 90 days  </t>
  </si>
  <si>
    <t>Negative own equity</t>
  </si>
  <si>
    <t>Debt settlement procedure</t>
  </si>
  <si>
    <t xml:space="preserve">New account at other bank </t>
  </si>
  <si>
    <t>New account opened by guarantor</t>
  </si>
  <si>
    <t>Notarization, pledge are missing more than 60 days</t>
  </si>
  <si>
    <t>New account at other bank - 6 months</t>
  </si>
  <si>
    <t>New account opened by guarantor - 6 months</t>
  </si>
  <si>
    <t xml:space="preserve">Collateral missing </t>
  </si>
  <si>
    <t xml:space="preserve">Notarization, pledge missing </t>
  </si>
  <si>
    <t>Loan to value ratio</t>
  </si>
  <si>
    <t>Past due amount</t>
  </si>
  <si>
    <t>Debt Service Coverage Ratio</t>
  </si>
  <si>
    <t>Forborne NPE</t>
  </si>
  <si>
    <t>Outstanding + overdue/Approved amount for loans</t>
  </si>
  <si>
    <t>Max number of days with overdue</t>
  </si>
  <si>
    <t>Months with overdue</t>
  </si>
  <si>
    <t>Current accounts average balance - last 12 months</t>
  </si>
  <si>
    <t>Current accounts average inflows - last 12 months</t>
  </si>
  <si>
    <t>Currents accounts outflows average - last 12 months</t>
  </si>
  <si>
    <t>Current accounts std deviation - last 12 months</t>
  </si>
  <si>
    <t>Current accounts inflows std deviation - last 12 months</t>
  </si>
  <si>
    <t>Total debt/EBITDA</t>
  </si>
  <si>
    <t>Total debt per interest due/Total debt per interest due older than 30 days</t>
  </si>
  <si>
    <t>Max debt/EBITDA - 1 year</t>
  </si>
  <si>
    <t>Max debt/EBITDA - 6 months</t>
  </si>
  <si>
    <t>Max debt/turnover - 1 year</t>
  </si>
  <si>
    <t>Working capital - change</t>
  </si>
  <si>
    <t>Cost of goods sold - change</t>
  </si>
  <si>
    <t>Creditors turnover</t>
  </si>
  <si>
    <t>Creditors turnover - change</t>
  </si>
  <si>
    <t>Short term assets - change</t>
  </si>
  <si>
    <t>Short term assets/short term liabilities - change</t>
  </si>
  <si>
    <t>Short term liabilities - change</t>
  </si>
  <si>
    <t>Short term liabilities/total assets - change</t>
  </si>
  <si>
    <t>Debtors turnover - change</t>
  </si>
  <si>
    <t>EBIT - change</t>
  </si>
  <si>
    <t>EBITDA - change</t>
  </si>
  <si>
    <t>EBITDA/turnover - change</t>
  </si>
  <si>
    <t>Interest expenses/total liabilities</t>
  </si>
  <si>
    <t>Gross margin</t>
  </si>
  <si>
    <t>Gross margin - change</t>
  </si>
  <si>
    <t>Gross margin/sales change</t>
  </si>
  <si>
    <t>Tangible net worth - change</t>
  </si>
  <si>
    <t>Interest cover</t>
  </si>
  <si>
    <t>Interest cover - change</t>
  </si>
  <si>
    <t>Interest expenses - change</t>
  </si>
  <si>
    <t>Liquidity gap</t>
  </si>
  <si>
    <t>Material costs/sales - change</t>
  </si>
  <si>
    <t>Net debt - change</t>
  </si>
  <si>
    <t>Net debt/EBITDA</t>
  </si>
  <si>
    <t>Net debt/EBITDA - change</t>
  </si>
  <si>
    <t>Net debt/tangible net worth</t>
  </si>
  <si>
    <t>Net debt/tangible net worth - change</t>
  </si>
  <si>
    <t>Net debt/turnover</t>
  </si>
  <si>
    <t>Net debt/turnover - change</t>
  </si>
  <si>
    <t>Net Income change</t>
  </si>
  <si>
    <t>Net Income/turnover change</t>
  </si>
  <si>
    <t>Interest expenses/short term liabilities - change</t>
  </si>
  <si>
    <t>Interest expenses/total liabilities - change</t>
  </si>
  <si>
    <t>Net working assets turnover - change</t>
  </si>
  <si>
    <t xml:space="preserve">Quick ratio </t>
  </si>
  <si>
    <t>Quick ratio - change</t>
  </si>
  <si>
    <t xml:space="preserve">Return on sales </t>
  </si>
  <si>
    <t>Return on sales - change</t>
  </si>
  <si>
    <t>Short term debt - change</t>
  </si>
  <si>
    <t>Stock turnover</t>
  </si>
  <si>
    <t>Stock turnover - change</t>
  </si>
  <si>
    <t>Total debt/turnover</t>
  </si>
  <si>
    <t>Total debt/turnover - change</t>
  </si>
  <si>
    <t>Turnover - change</t>
  </si>
  <si>
    <t>Flag percentage unpaid bills increase and higher than 20%</t>
  </si>
  <si>
    <t>Presence of unpaid invoices or called back in the quarter</t>
  </si>
  <si>
    <t>Presence of invoices presented for discount in the quarter</t>
  </si>
  <si>
    <t>Presence of invoices become due in the quarter</t>
  </si>
  <si>
    <t>Unpaid or called back bills/bills presented for discount</t>
  </si>
  <si>
    <t>Unpaid financial bills/financial bills presented for discount</t>
  </si>
  <si>
    <t>Percentage of unpaid bills/bills presented for discount in the month</t>
  </si>
  <si>
    <t>Amount unpaid bills/ amount bills become due in the month</t>
  </si>
  <si>
    <t>Unpaid bills/amount of credit line used</t>
  </si>
  <si>
    <t>Unpaid and called back bills in the last quarter</t>
  </si>
  <si>
    <t>Amount of bills unpaid and called back/ amount bills become due in the quarter</t>
  </si>
  <si>
    <t>Number of unpaid bills in the month/numbers of bills presented for discount</t>
  </si>
  <si>
    <t>Number of unpaid bills in the month/number of bills become due in the month</t>
  </si>
  <si>
    <t>Number of unpaid and called back bills in the last quarter</t>
  </si>
  <si>
    <t>Over limit overdraft/credit line</t>
  </si>
  <si>
    <t>Over limit overdraft/credit line - advances accounts</t>
  </si>
  <si>
    <t>Over limit overdraft/credit line - prosolvendo</t>
  </si>
  <si>
    <t>Over limit overdraft/credit line - discounting accounts</t>
  </si>
  <si>
    <t>Over limit overdraft/amount of credit line used</t>
  </si>
  <si>
    <t>Over limit overdraft/amount of credit line used - advances accounts</t>
  </si>
  <si>
    <t>Over limit overdraft pro solvendo /amount of credit line used pro solvendo</t>
  </si>
  <si>
    <t>Over limit overdraft/amount of credit line used - discounting accounts</t>
  </si>
  <si>
    <t>Reciprocal of number of bills presented for discount in the last quarter</t>
  </si>
  <si>
    <t>Reciprocal of number of bills become due in the last quarter</t>
  </si>
  <si>
    <t>Reciprocal of amount of bills presented for discount in the last quarter</t>
  </si>
  <si>
    <t>Reciprocal of amount of bills become due in the last quarter</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</si>
  <si>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</si>
  <si>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</si>
  <si>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</si>
  <si>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</si>
  <si>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</si>
  <si>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</si>
  <si>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</si>
  <si>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</si>
  <si>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</si>
  <si>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</si>
  <si>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</si>
  <si>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</si>
  <si>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Flag decrease in current accounts inflows in last month</t>
  </si>
  <si>
    <t>Flag decrease in outflows in current accounts in last month</t>
  </si>
  <si>
    <t>Flag account cumulated inflows in current accounts in the month &gt; credit line * 3</t>
  </si>
  <si>
    <t>Flag account cumulated outflows in current accounts  in the month &gt; credit line * 3</t>
  </si>
  <si>
    <t>Flag presence of unpaid cheques</t>
  </si>
  <si>
    <t>Days of over limit overdraft for current accounts</t>
  </si>
  <si>
    <t xml:space="preserve">Monthly inflows from cheques/monthly total inflows in current accounts </t>
  </si>
  <si>
    <t xml:space="preserve">Monthly outflows from cheques/monthly total outflows in current accounts </t>
  </si>
  <si>
    <t>Monthly cumulated inflows/credit line</t>
  </si>
  <si>
    <t>Monthly cumulated outflows/monthly cumulated inflows</t>
  </si>
  <si>
    <t>Monthly cumulated outflows/credit line</t>
  </si>
  <si>
    <t>(Cumulated monthly Inflows + cumulated monthly outflows)/credit line</t>
  </si>
  <si>
    <t>Number of monthly inflows transactions from cheques/total number of monthly inflows transactions in current accounts</t>
  </si>
  <si>
    <t>Number of monthly outflows transactions from cheques/total number of monthly outflows transactions in current accounts</t>
  </si>
  <si>
    <t>Number of monthly outflow transactions in current accounts/number of monthly inflow transactions in current accounts</t>
  </si>
  <si>
    <t>Monthly cumulated inflows amount in current accounts- variation in the last month</t>
  </si>
  <si>
    <t>Monthly cumulated outflows amount in current accounts - variation in the last month</t>
  </si>
  <si>
    <t>Max number of unpaid days for the last 4 unpaid instalments</t>
  </si>
  <si>
    <t>Amount of unpaid overdue - other contracts (no loans, no amortizing products)</t>
  </si>
  <si>
    <t>Amount of unpaid overdue - leasing contracts</t>
  </si>
  <si>
    <t>Amount of unpaid overdue - amortizing products</t>
  </si>
  <si>
    <t>Amount of unpaid overdue - loans</t>
  </si>
  <si>
    <t>Amount of unpaid instalments - other contracts (no loans, no amortizing products)</t>
  </si>
  <si>
    <t>Amount of unpaid instalments - leasing contracts</t>
  </si>
  <si>
    <t>Amount of unpaid instalments - amortizing products</t>
  </si>
  <si>
    <t>Amount of unpaid instalments - loans</t>
  </si>
  <si>
    <t>Overdue amount/approved amount - other contracts (no loans, no amortizing products)</t>
  </si>
  <si>
    <t>Overdue amount/approved amount - leasing contracts</t>
  </si>
  <si>
    <t>Overdue amount/approved amount - amortizing products</t>
  </si>
  <si>
    <t>Overdue amount/Approved amount for loans</t>
  </si>
  <si>
    <t>Overdue amount/initial approved amount - other contracts (no loans, no amortizing products)</t>
  </si>
  <si>
    <t>Overdue amount/initial approved amount - leasing contracts</t>
  </si>
  <si>
    <t>Overdue amount/initial approved amount - amortizing products</t>
  </si>
  <si>
    <t>Overdue amount/initial approved amount</t>
  </si>
  <si>
    <t>Unpaid instalments for other contracts (no amortizing products, no leasing)</t>
  </si>
  <si>
    <t>Unpaid instalments for leasing contracts</t>
  </si>
  <si>
    <t>Unpaid instalments for amortizing products</t>
  </si>
  <si>
    <t xml:space="preserve">Max past due days in last year </t>
  </si>
  <si>
    <t>Number of days from last delinquency on loans</t>
  </si>
  <si>
    <t>Number of entries in blockade in last twelve months</t>
  </si>
  <si>
    <t>Total number of days in blockade in last six months</t>
  </si>
  <si>
    <t>Max number of consecutive days where daily utilization of overdraft-a was more than 75% of the limit in last 3 months</t>
  </si>
  <si>
    <t>Max number of consecutive days where daily utilization of overdraft-a was more than 50% of the limit in last 6 months</t>
  </si>
  <si>
    <t>Number of days in which client did not use overdraft during the month (calculated daily when this happens) in last 6 months</t>
  </si>
  <si>
    <t>Number of days when client exceeded overdraft limit in last 12 months</t>
  </si>
  <si>
    <t>Maximum number of consecutive days in which client exceeded overdraft limit in last 6 months</t>
  </si>
  <si>
    <t xml:space="preserve">Knowledge about criminal prosecution of mgmt  </t>
  </si>
  <si>
    <t xml:space="preserve">Claim for Client guarantee payout </t>
  </si>
  <si>
    <t>Guarantor/ collateral provider is declared insolvent/ bankrupt</t>
  </si>
  <si>
    <t>Amount past due</t>
  </si>
  <si>
    <t>Breach of any credit line covenant</t>
  </si>
  <si>
    <t xml:space="preserve">Doubts in fin. info consistency </t>
  </si>
  <si>
    <t>Upcoming contractual deadlines (less than 60 days)</t>
  </si>
  <si>
    <t>Net Operating Income/ Total Debt Service at the report date</t>
  </si>
  <si>
    <t>Bankruptcy proceedings started on the debtor</t>
  </si>
  <si>
    <t>Any legal entity within the group of connected clients of the debtor (including subsidiaries of the debtor) has filed bankruptcy application</t>
  </si>
  <si>
    <t>Presence of overdraft</t>
  </si>
  <si>
    <t>Bills or cheques rejection (referring to those presenting by the bank) (IRIS FATAL)</t>
  </si>
  <si>
    <t>Proposal of exposure fixing by solution in full and final settlement</t>
  </si>
  <si>
    <t>Notification of a non performing exposure in credit bureau</t>
  </si>
  <si>
    <t>All exposures that would be defined as forborne NPE as defined in EBA/ITS/2013/03</t>
  </si>
  <si>
    <t>(Outstanding+Overdue)/Initially Approved amount for loans</t>
  </si>
  <si>
    <t>Maximum number of days with overdue-biannual</t>
  </si>
  <si>
    <t>Continuous number of months with overdue -quarterly</t>
  </si>
  <si>
    <t xml:space="preserve">Average balance by all business accounts of a business entity in the previous 12 months </t>
  </si>
  <si>
    <t>Average inflows by all business accounts of a business entity in the previous 12 months</t>
  </si>
  <si>
    <t>Average outflows under all business accounts of a business entity in the previous 12 months</t>
  </si>
  <si>
    <t>Standard deviation of balance by all  business accounts of a business entity in the previous 12 months</t>
  </si>
  <si>
    <t>Standard deviation of inflows by all business accounts of a business entity in the previous 12 months</t>
  </si>
  <si>
    <t>Total debt by all facility accounts of a business entity on the date of the report in relation to the earnings before interest, depreciation and amortization (EBITDA).</t>
  </si>
  <si>
    <t>Total debt per interest due in relation to the total debt per interest due older than 30 days according to the CRP01 methodology on the date of the report.</t>
  </si>
  <si>
    <t>Maximum debt by all facility accounts of a business entity in the previous 1 year in relation to the earnings before interest, depreciation and amortization (EBITDA).</t>
  </si>
  <si>
    <t>Maximum debt by all facility accounts of a business entity in the previous 6 months in relation to the earnings before interest, depreciation and amortization (EBITDA).</t>
  </si>
  <si>
    <t>Maximum debt by all facility accounts of a business entity in the previous 1 year in relation to the total annual business turnover from annual financial report.</t>
  </si>
  <si>
    <t xml:space="preserve">Change in cash </t>
  </si>
  <si>
    <t xml:space="preserve">Change in working capital </t>
  </si>
  <si>
    <t>Change in cost of goods sold</t>
  </si>
  <si>
    <t>Change in creditors turnover</t>
  </si>
  <si>
    <t xml:space="preserve">Change in short term assets </t>
  </si>
  <si>
    <t xml:space="preserve">Short term assets to short term liabilities </t>
  </si>
  <si>
    <t xml:space="preserve">Change in short term assets to short term liabilities </t>
  </si>
  <si>
    <t xml:space="preserve">Change in trend in short term liabilities </t>
  </si>
  <si>
    <t xml:space="preserve">Short term liabilities to total assets </t>
  </si>
  <si>
    <t xml:space="preserve">Change in short term liabilities to total assets </t>
  </si>
  <si>
    <t>Sales to average account receivables</t>
  </si>
  <si>
    <t>Change in debtors turnover</t>
  </si>
  <si>
    <t>Change in EBIT</t>
  </si>
  <si>
    <t xml:space="preserve">Change in EBIT to change in net debt </t>
  </si>
  <si>
    <t xml:space="preserve">Change in EBIT to change in total assets </t>
  </si>
  <si>
    <t>Change in EBITDA</t>
  </si>
  <si>
    <t xml:space="preserve">Change in EBITDA to change in net debt </t>
  </si>
  <si>
    <t xml:space="preserve">Change in EBITDA to change in total assets </t>
  </si>
  <si>
    <t xml:space="preserve">EBITDA to turnover </t>
  </si>
  <si>
    <t xml:space="preserve">Change in EBITDA to turnover </t>
  </si>
  <si>
    <t xml:space="preserve">Financial payments to short term liabilities  </t>
  </si>
  <si>
    <t xml:space="preserve">Change in financial payments to short term liabilities  </t>
  </si>
  <si>
    <t xml:space="preserve">Financial payments to total liabilities  </t>
  </si>
  <si>
    <t xml:space="preserve">Change in financial payments to total liabilities  </t>
  </si>
  <si>
    <t>Sales - cost of goods sold</t>
  </si>
  <si>
    <t>Change in gross margin</t>
  </si>
  <si>
    <t xml:space="preserve">Gross margin on sales </t>
  </si>
  <si>
    <t xml:space="preserve">Change in gross margin on sales from the previous fiscal year </t>
  </si>
  <si>
    <t>Change in tangible net worth</t>
  </si>
  <si>
    <t xml:space="preserve">Interest cover </t>
  </si>
  <si>
    <t xml:space="preserve">Change in interest cover </t>
  </si>
  <si>
    <t>Change in interest expenses</t>
  </si>
  <si>
    <t xml:space="preserve">Labour cost on sales </t>
  </si>
  <si>
    <t xml:space="preserve">Change in labour cost on sales </t>
  </si>
  <si>
    <t xml:space="preserve">Material costs on sales </t>
  </si>
  <si>
    <t xml:space="preserve">Change in material costs on sales </t>
  </si>
  <si>
    <t xml:space="preserve">Change in trend in net debt </t>
  </si>
  <si>
    <t>Net debt to EBITDA</t>
  </si>
  <si>
    <t>Change in net debt to EBITDA</t>
  </si>
  <si>
    <t xml:space="preserve">Net debt to tangible net worth </t>
  </si>
  <si>
    <t xml:space="preserve">Change in net debt to tangible net worth </t>
  </si>
  <si>
    <t xml:space="preserve">Net debt to turnover </t>
  </si>
  <si>
    <t>Change in net debt to turnover from the previous fiscal year</t>
  </si>
  <si>
    <t xml:space="preserve">Change in net income/loss from the previous fiscal year </t>
  </si>
  <si>
    <t xml:space="preserve">Net income/loss to turnover </t>
  </si>
  <si>
    <t xml:space="preserve">Interest expenses to short term liabilities </t>
  </si>
  <si>
    <t xml:space="preserve">Change in interest expenses to short term liabilities </t>
  </si>
  <si>
    <t xml:space="preserve">Interest expenses to total liabilities </t>
  </si>
  <si>
    <t xml:space="preserve">Change in interest expenses to total liabilities </t>
  </si>
  <si>
    <t>Sales/Operating assets</t>
  </si>
  <si>
    <t xml:space="preserve">Change in net working assets turnover </t>
  </si>
  <si>
    <t xml:space="preserve">Change in quick ratio </t>
  </si>
  <si>
    <t xml:space="preserve">Change in return on sales </t>
  </si>
  <si>
    <t xml:space="preserve">Change in short term debt to banks and other financial institutions </t>
  </si>
  <si>
    <t>Change in stock turnover</t>
  </si>
  <si>
    <t xml:space="preserve">Total debt to banks and other financial institutions to turnover </t>
  </si>
  <si>
    <t xml:space="preserve">Change in total debt to banks and other financial institutions to turnover </t>
  </si>
  <si>
    <t xml:space="preserve">Change in turnover </t>
  </si>
  <si>
    <t>Client management</t>
  </si>
  <si>
    <t>External database</t>
  </si>
  <si>
    <t>Client’s mispayments</t>
  </si>
  <si>
    <t>Balance sheet</t>
  </si>
  <si>
    <t>Client Status &amp; AQR Impairment Triggers</t>
  </si>
  <si>
    <t>Handling account</t>
  </si>
  <si>
    <t>Guarantor/collateral provider insolvent/bankrupt</t>
  </si>
  <si>
    <t>On breach of any credit line covenant</t>
  </si>
  <si>
    <t>Presence of unpaid cheques</t>
  </si>
  <si>
    <t>Account cumulated inflows in current accounts in the month &gt; credit line * 3</t>
  </si>
  <si>
    <t>Decrease in outflows in current accounts in last month</t>
  </si>
  <si>
    <t>Decrease in current accounts inflows in last month</t>
  </si>
  <si>
    <t>Percentage unpaid bills increase and higher than 20%</t>
  </si>
  <si>
    <t>Proposal of exposure fixing by solution in full and final settlement (write offs)</t>
  </si>
  <si>
    <t>Bills or cheques rejection</t>
  </si>
  <si>
    <t>Overdraft</t>
  </si>
  <si>
    <t>Group bankruptcy</t>
  </si>
  <si>
    <t>Upcoming contractual deadlines</t>
  </si>
  <si>
    <t>Days past due</t>
  </si>
  <si>
    <t>Past Due &gt; 90</t>
  </si>
  <si>
    <t>Number of days past due</t>
  </si>
  <si>
    <t>&gt; 90 days past due on any facility at the debtor level (subject to materiality criteria)</t>
  </si>
  <si>
    <t>Days past due external</t>
  </si>
  <si>
    <t>Delta turnover</t>
  </si>
  <si>
    <t>Delta equity</t>
  </si>
  <si>
    <t>Rating</t>
  </si>
  <si>
    <t>Client’s Mispayments</t>
  </si>
  <si>
    <t>Number of days past due in other banks</t>
  </si>
  <si>
    <t>A material decrease in turnover or the loss of a major customer</t>
  </si>
  <si>
    <t>External or internal rating indicating default or near default (Credit Quality Step 6 as defined in CRR</t>
  </si>
  <si>
    <t>The debtor is classified as defaulted according to Article 178 of CRR</t>
  </si>
  <si>
    <t>Percentage change in equity in the latest reporting period</t>
  </si>
  <si>
    <t>Categorical</t>
  </si>
  <si>
    <t>Total Debt
Cash and cash equivalents
Total Assets
Total liabilities
Intangible Assets
Total Debt_t-1
Cash and cash equivalents_t-1
Total Assets_t-1
Total liabilities_t-1
Intangible Assets_t-1</t>
  </si>
  <si>
    <t>Info on blocked account (at report date)</t>
  </si>
  <si>
    <t>Info on prohibition to issue bank cheques</t>
  </si>
  <si>
    <t>Number of days past due at other banks
Financial institutions</t>
  </si>
  <si>
    <t>Info on presence of credit lines revoked</t>
  </si>
  <si>
    <t xml:space="preserve">Sum of inflows in current account over the month </t>
  </si>
  <si>
    <t>Info on statutory or ownership changes in the last 12 months</t>
  </si>
  <si>
    <t>Current account balance (amount as last day of the month)</t>
  </si>
  <si>
    <t>Info on default status</t>
  </si>
  <si>
    <t>Info on classification according to article 178 of CRR</t>
  </si>
  <si>
    <t>Info on a request of restructuring</t>
  </si>
  <si>
    <t>Info on credit restructured at other bank</t>
  </si>
  <si>
    <t>Info on missing financial statements</t>
  </si>
  <si>
    <t>Info on unfulfilled financial covenant</t>
  </si>
  <si>
    <t>Info on unfulfilled payments related to both listed and not listed debt securities</t>
  </si>
  <si>
    <t>Info on presence of delinquency on contract/commitment</t>
  </si>
  <si>
    <t>Info on open execution present on client</t>
  </si>
  <si>
    <t>Info on negative external information</t>
  </si>
  <si>
    <t>Info on client segment/industry performance</t>
  </si>
  <si>
    <t>Info on change of headquarters</t>
  </si>
  <si>
    <t>Info on change of main activity</t>
  </si>
  <si>
    <t>Info on change of tax number</t>
  </si>
  <si>
    <t>Info on cancellation from Court register</t>
  </si>
  <si>
    <t>Info on deleted collateral from Land registry</t>
  </si>
  <si>
    <t>Info on debt settlement procedure (municipality)</t>
  </si>
  <si>
    <t>Equity</t>
  </si>
  <si>
    <t>Info on new account at other bank</t>
  </si>
  <si>
    <t>Info on new account opened by guarantor</t>
  </si>
  <si>
    <t>Info on notarization of collateral missing</t>
  </si>
  <si>
    <t>Info on notarization, pledge are missing more than 60 days</t>
  </si>
  <si>
    <t>Info on criminal prosecution of management</t>
  </si>
  <si>
    <t>Info on claim for client guarantee payout</t>
  </si>
  <si>
    <t>Info on guarantor/ collateral provider declared insolvent/ bankrupt</t>
  </si>
  <si>
    <t>Info on breach of any credit line covenant</t>
  </si>
  <si>
    <t>Info on doubts in fin. info consistency</t>
  </si>
  <si>
    <t>Info on upcoming contractual deadlines</t>
  </si>
  <si>
    <t>Info on bankruptcy proceedings started on the debtor</t>
  </si>
  <si>
    <t>Info on any legal entity within the group of connected clients of the debtor (including subsidiaries of the debtor) that has filed bankruptcy application</t>
  </si>
  <si>
    <t>Overdraft amount (as of the last business day of the month)</t>
  </si>
  <si>
    <t>Info on bills or cheques rejection</t>
  </si>
  <si>
    <t>Info on proposal of exposure fixing by solution in full and final settlement</t>
  </si>
  <si>
    <t>Info on notification of a non performing exposure in credit bureau</t>
  </si>
  <si>
    <t>Forborne NPE as defined in EBA/ITS/2013/03</t>
  </si>
  <si>
    <t>Continuous number of months with overdue in the last quarter</t>
  </si>
  <si>
    <t xml:space="preserve">Sum of outflows from current account over the month </t>
  </si>
  <si>
    <t>Short term assets
Short term liabilities
Short term assets_t-1
Short term liabilities_t-1</t>
  </si>
  <si>
    <t>EBIT
EBIT_t-1
Total assets
Total assets_t-1</t>
  </si>
  <si>
    <t>EBITDA
Sales
EBITDA_t-1
Sales_t-1</t>
  </si>
  <si>
    <t xml:space="preserve">Interest expenses
Short term liabilities
Interest expenses_t-1
Short term liabilities_t-1  </t>
  </si>
  <si>
    <t xml:space="preserve">Interest expenses
total liabilities
Interest expenses_t-1
Total liabilities_t-1  </t>
  </si>
  <si>
    <t>Sales
Cost of goods sold
Sales_t-1
Cost of goods sold_t-1</t>
  </si>
  <si>
    <t>EBIT
Interest Expenses
EBIT_t-1
Interest Expenses_t-1</t>
  </si>
  <si>
    <t>Labour cost
Sales
Labour cost_t-1
Sales_t-1</t>
  </si>
  <si>
    <t>Short term liabilities
Long term liabilities
Short term assets
Long term assets</t>
  </si>
  <si>
    <t>Material costs
Sales
Material costs_t-1
Sales_t-1</t>
  </si>
  <si>
    <t>Total Debt
Cash and cash equivalents
Total Debt_t-1
Cash and cash equivalents_t-1</t>
  </si>
  <si>
    <t>Net Income
Sales
Net Income_t-1
Sales_t-1</t>
  </si>
  <si>
    <t>Interest expenses
Short term liabilities
Interest expenses_t-1
Short term liabilities_t-1</t>
  </si>
  <si>
    <t>Interest expenses
total liabilities
Interest expenses_t-1
total liabilities_t-1</t>
  </si>
  <si>
    <t>Sales
Sales_t-1
Operating assets
Operating assets_t-1</t>
  </si>
  <si>
    <t>EBIT
Sales
EBIT_t-1
Sales_t-1</t>
  </si>
  <si>
    <t>Sales
Inventories
Sales_t-1
Inventories_t-1</t>
  </si>
  <si>
    <t>Total debt
Sales
Total debt_t-1
Sales_t-1</t>
  </si>
  <si>
    <t>Number of invoices presented for discounting over the month</t>
  </si>
  <si>
    <t>Number of invoices become due over the month</t>
  </si>
  <si>
    <t>Number of bills presented for discount over the month</t>
  </si>
  <si>
    <t>Number of bills become due over the month</t>
  </si>
  <si>
    <t>Sum of amount of bills presented for discount over the month</t>
  </si>
  <si>
    <t>Sum of amount of bills become due over the month</t>
  </si>
  <si>
    <t>Number of unpaid cheques</t>
  </si>
  <si>
    <t>Overdue amount for other contracts (no loans, no amortizing products)</t>
  </si>
  <si>
    <t>Overdue amount for leasing contracts</t>
  </si>
  <si>
    <t>Overdue amount for amortizing products</t>
  </si>
  <si>
    <t>Overdue amount for loans</t>
  </si>
  <si>
    <t>Amount of unpaid instalments for other contracts (no loans, no amortizing products)</t>
  </si>
  <si>
    <t>Amount of unpaid instalments for leasing contracts</t>
  </si>
  <si>
    <t>Amount of unpaid instalments for amortizing products</t>
  </si>
  <si>
    <t>Amount of unpaid instalments for loans</t>
  </si>
  <si>
    <t>Number of unpaid instalments for other contracts (no amortizing products, no leasing)</t>
  </si>
  <si>
    <t>Number of unpaid instalments for leasing contracts</t>
  </si>
  <si>
    <t>Number of unpaid instalments for amortizing products</t>
  </si>
  <si>
    <t>Max number of consecutive days where daily utilization of overdraft was more than 75% of the limit in last 3 months</t>
  </si>
  <si>
    <t>Overdue amount on cash loans
Exposure amount on cash loans</t>
  </si>
  <si>
    <t>Sales
Sales_t-1</t>
  </si>
  <si>
    <t>Internal rating grade
External rating</t>
  </si>
  <si>
    <t>Overdraft amount (as of the last business day of the month)
Overdraft limit (as of the last business day of the month)</t>
  </si>
  <si>
    <t>Collateral expiring date
Report date</t>
  </si>
  <si>
    <t>Equity
Equity_t-1</t>
  </si>
  <si>
    <t>Approved amount for loans
Total value of collateral</t>
  </si>
  <si>
    <t>Total debt
EBITDA</t>
  </si>
  <si>
    <t>Total debt per interest due
Total debt per interest due older than 30 days</t>
  </si>
  <si>
    <t>Total debt
Sales</t>
  </si>
  <si>
    <t>Cash and cash equivalents
Cash and cash equivalents_t-1</t>
  </si>
  <si>
    <t>Working Capital
Working Capital_t-1</t>
  </si>
  <si>
    <t>Cost of goods sold
Cost of goods sold_t-1</t>
  </si>
  <si>
    <t>Total suppliers purchases
Account payables
Account payables_t-1
Total suppliers purchases_t-1
Account payables_t-2</t>
  </si>
  <si>
    <t>Short term assets
Short term assets_t-1</t>
  </si>
  <si>
    <t>Short term assets
Short term liabilities</t>
  </si>
  <si>
    <t>Short term liabilities
Short term liabilities_t-1</t>
  </si>
  <si>
    <t>Short term liabilities
Total Assets</t>
  </si>
  <si>
    <t>Sales
Account receivables
Account receivables_t-1
Sales_t-1
Account receivables_t-2</t>
  </si>
  <si>
    <t>EBIT
EBIT_t-1</t>
  </si>
  <si>
    <t>EBITDA
EBITDA_t-1</t>
  </si>
  <si>
    <t>EBITDA
sales</t>
  </si>
  <si>
    <t>Interest expenses
Short term liabilities</t>
  </si>
  <si>
    <t>Interest expenses
total liabilities</t>
  </si>
  <si>
    <t>Sales
Cost of goods sold</t>
  </si>
  <si>
    <t>EBIT
Interest Expenses</t>
  </si>
  <si>
    <t>Interest expenses
Interest expenses_t-1</t>
  </si>
  <si>
    <t>Labour cost
Sales</t>
  </si>
  <si>
    <t>Material costs
Sales</t>
  </si>
  <si>
    <t>Total Debt
Cash and cash equivalents
Total Assets
Total liabilities
Intangible Assets</t>
  </si>
  <si>
    <t>Net income
Net income_t-1</t>
  </si>
  <si>
    <t>Net income
Sales</t>
  </si>
  <si>
    <t>Sales
Operating assets</t>
  </si>
  <si>
    <t>EBIT
Sales</t>
  </si>
  <si>
    <t>Short Term debt due to Banks
Short term debt due to banks_t-1</t>
  </si>
  <si>
    <t>Sales
Inventories</t>
  </si>
  <si>
    <t>Sum of amount of unpaid bills over the month
Sum of amount of bills presented for discount over the month</t>
  </si>
  <si>
    <t>Number of unpaid invoices over the month
Number of called back invoices over the month</t>
  </si>
  <si>
    <t>Sum of amount of unpaid bills over the month
Sum of amount of bills become due over the month</t>
  </si>
  <si>
    <t>Sum of amount of unpaid bills over the month
Amount utilized of approved overdraft for self liquidating accounts</t>
  </si>
  <si>
    <t>Sum of amount of unpaid bills over the month
Sum of amount of called-back bills over the month</t>
  </si>
  <si>
    <t>Number of unpaid bills over the month
Number of bills presented for discount over the month</t>
  </si>
  <si>
    <t>Number of unpaid bills over the month
Number of bills become due over the month</t>
  </si>
  <si>
    <t>Number of unpaid bills over the month
Number of called back bills over the month</t>
  </si>
  <si>
    <t>Amount of over limit overdraft for self liquidating accounts
Approved overdraft for self liquidating accounts</t>
  </si>
  <si>
    <t>Amount of over limit overdraft for advances accounts
Approved overdraft for advances accounts</t>
  </si>
  <si>
    <t>Amount of over limit overdraft for pro-solvendo accounts
Approved overdraft for pro-solvendo accounts</t>
  </si>
  <si>
    <t>Amount of over limit overdraft for discounting accounts
Approved overdraft for discounting accounts</t>
  </si>
  <si>
    <t>Amount of over limit overdraft for self liquidating accounts
Amount utilized of approved overdraft for self liquidating accounts</t>
  </si>
  <si>
    <t>Amount of over limit overdraft for advances accounts
Amount utilized of approved overdraft for advances accounts</t>
  </si>
  <si>
    <t>Amount of over limit overdraft for pro-solvendo accounts
Amount utilized of approved overdraft for pro-solvendo accounts</t>
  </si>
  <si>
    <t>Amount of over limit overdraft for discounting accounts
Amount utilized of approved overdraft for discounting accounts</t>
  </si>
  <si>
    <t>Sum of inflows in current account over the month 
Overdraft limit (as of the last business day of the month)</t>
  </si>
  <si>
    <t>Sum of outflows from current account over the month 
Overdraft limit (as of the last business day of the month)</t>
  </si>
  <si>
    <t xml:space="preserve">Sum of inflows from cheques in current account over the month 
Sum of inflows in current account over the month </t>
  </si>
  <si>
    <t xml:space="preserve">Sum of outflows from cheques from current account over the month 
Sum of outflows from current account over the month </t>
  </si>
  <si>
    <t xml:space="preserve">Sum of outflows from current account over the month 
Sum of inflows in current account over the month </t>
  </si>
  <si>
    <t>Number of inflows from cheques in current account over the month
Number of inflows in current account over the month</t>
  </si>
  <si>
    <t>Number of outflows from cheques from current account over the month
Number of outflows from current account over the month</t>
  </si>
  <si>
    <t>Number of outflows from current account over the month
Number of inflows in current account over the month</t>
  </si>
  <si>
    <t>Overdue amount for other contracts (no loans, no amortizing products)
Approved amount for other contracts (no amortizing products, no leasing)</t>
  </si>
  <si>
    <t>Overdue amount for leasing contracts
Approved amount for leasing contracts</t>
  </si>
  <si>
    <t>Overdue amount for amortizing products
Approved amount for amortizing products</t>
  </si>
  <si>
    <t>Overdue amount for loans
Approved amount for loans</t>
  </si>
  <si>
    <t>Overdue amount for other contracts (no loans, no amortizing products)
Initial approved amount for other contracts (no amortizing products, no leasing)</t>
  </si>
  <si>
    <t>Overdue amount for leasing contracts
Initial approved amount for leasing contracts</t>
  </si>
  <si>
    <t>Overdue amount for amortizing products
Initial approved amount for amortizing products</t>
  </si>
  <si>
    <t>Overdue amount for loans
Initial approved amount for loans</t>
  </si>
  <si>
    <t>Total suppliers purchases
Account payables
Account payables_t-1</t>
  </si>
  <si>
    <t>Sum of outflows from current account over the month 
Sum of inflows in current account over the month 
Overdraft limit (as of the last business day of the month)</t>
  </si>
  <si>
    <t>Sum of amount of unpaid invoices over the month
Sum of amount of called-back invoices over the month
Sum of amount of invoices become due over the month</t>
  </si>
  <si>
    <t>Sum of amount of unpaid financial bills over the month
Sum of amount of financial called-back bills over the month
Sum of amount of financial bills presented for discount over the month</t>
  </si>
  <si>
    <t>Sum of amount of unpaid bills over the month
Sum of amount of called-back bills over the month
Sum of amount of bills presented for discount over the month</t>
  </si>
  <si>
    <t>Short term assets
Inventories
Short term liabilities
Short term assets_t-1
Inventories_t-1
Short term liabilities_t-1</t>
  </si>
  <si>
    <t>Exposure (on balance)
Overdue amount for loans
Approved amount for loans</t>
  </si>
  <si>
    <t>EBIT
EBIT_t-1
Total Debt
Cash and cash equivalents
Total Debt_t-1
Cash and cash equivalents_t-1</t>
  </si>
  <si>
    <t>Sales
Account receivables
Account receivables_t-1</t>
  </si>
  <si>
    <t>EBITDA
EBITDA_t-1
Total Debt
Cash and cash equivalents
Total Debt_t-1
Cash and cash equivalents_t-1</t>
  </si>
  <si>
    <t>Total Assets
Total Liabilities
Intangible Assets
Total Assets_t-1
Total Liabilities_t-1
Intangible Assets_t-1</t>
  </si>
  <si>
    <t>Total Debt
Cash and cash equivalents
EBITDA</t>
  </si>
  <si>
    <t>Total Debt
Cash and cash equivalents
EBITDA
Total Debt_t-1
Cash and cash equivalents_t-1
EBITDA_t-1</t>
  </si>
  <si>
    <t>Total Debt
Cash and cash equivalents
Sales</t>
  </si>
  <si>
    <t>Total Debt
Cash and cash equivalents
Sales
Total Debt_t-1
Cash and cash equivalents_t-1
Sales_t-1</t>
  </si>
  <si>
    <t>Short term assets
Inventories
Short term liabilities</t>
  </si>
  <si>
    <t xml:space="preserve">For each Client Homogeneous NDG, assign the count of the number of days past due at the report date </t>
  </si>
  <si>
    <t>For each Client Homogeneous NDG, the indicator is “true” (value 1) in presence of days past due &gt; 90 on any facility at the debtor level, 0 otherwise</t>
  </si>
  <si>
    <t>For each Client Homogeneous NDG, the indicator is “true” (value 1) in presence of prohibition/issue bank cheques, otherwise the field is null.</t>
  </si>
  <si>
    <t>For each Client Homogeneous NDG, assign the count of number of days past due at the report date in external financial institutions</t>
  </si>
  <si>
    <t>For each Client Homogeneous NDG, the indicator is “true” (value 1) in presence of credit lines revoked, otherwise the field is null.</t>
  </si>
  <si>
    <t>For each Client Homogeneous NDG, the value associated to the indicator is the result of the Ratio between:
- Numerator: Overdue amount (the past due amount for cash loans for credit facilities: credit cards, overdraft, revolving and each loans without amortization schedule)
- Denominator: Exposure amount (the total on balance exposure on cash loans (credit facilities: credit cards, overdraft, revolving and each loans without amortization schedule)</t>
  </si>
  <si>
    <t>For each Client Homogeneous NDG, the indicator is the Ratio between the quaterly average and annual average of the sum of monthly inflows . The inflows are in current account.</t>
  </si>
  <si>
    <t>For each Client Homogeneous NDG, assign the value from the formula (Sales/sales_t-1)-1</t>
  </si>
  <si>
    <t>For each Client Homogeneous NDG, the indicator is “true” (value 1) in presence of statutory or ownership changes in the last 12 months, otherwise the field is null.</t>
  </si>
  <si>
    <t>For each Client Homogeneous NDG, the indicator shows the numbers of notches downgrade calculated as the difference between current and previous (month t-1) internal rating grade</t>
  </si>
  <si>
    <t>For each Client Homogeneous NDG, assign the external or internal rating indicating a default</t>
  </si>
  <si>
    <t>For each Client Homogeneous NDG, the indicator is the average amount of the business account in the last 12 months. The amount is calculated at last day of the month (without overdraft).</t>
  </si>
  <si>
    <t>For each Client Homogeneous NDG, the indicator is the number of business current accounts at client level.</t>
  </si>
  <si>
    <t>For each Client Homogeneous NDG, the indicator is “true” (value 1) in presence of overdraft limit average utilization &gt; 80% - 6 months. The overdraft limit is calculated at the last business day of the month.</t>
  </si>
  <si>
    <t>For each Client Homogeneous NDG, the indicator is “true” (value 1) if the counterparty is classified as non performing, otherwise the field is null. Indicator is active if a client, in the moment of calculation of indicators, has a default longer than 5 days in the amount higher than 10.000 RSD (for SME and LC segments) and 1.000 RSD (for SB segment).</t>
  </si>
  <si>
    <t>For each Client Homogeneous NDG, the indicator is “true” (value 1) if the counterparty is classified as defined as default according/article 178 of CRR, 0 otherwise</t>
  </si>
  <si>
    <t>For each Client Homogeneous NDG, the indicator is "true" (value 1) if client requested a restructuring, otherwise the field is null.</t>
  </si>
  <si>
    <t>For each Client Homogeneous NDG, the indicator is "true" (value 1) if client has restructured credits in other banks, otherwise the field is null.</t>
  </si>
  <si>
    <t>For each Client Homogeneous NDG, the indicator is "true" (value 1) if client financial statements related to the previous closed financial year are missing, otherwise the field is null.</t>
  </si>
  <si>
    <t>For each Client Homogeneous NDG, the indicator is "true" (value 1) in presence of al least one unfulfilled financial covenant, otherwise the field is null.</t>
  </si>
  <si>
    <t>For each Client Homogeneous NDG, the indicator is "true" (value 1) in presence of unfulfilment of payments related/both listed and not listed debt securities, otherwise the field is null.</t>
  </si>
  <si>
    <t>For each Client Homogeneous NDG, the indicator is "true" (value 1) in presence of delinquency on contract/commitment, otherwise the field is null.</t>
  </si>
  <si>
    <t>For each Client Homogeneous NDG, the indicator is "true" (value 1) in presence of an open execution on the client, otherwise the field is null.</t>
  </si>
  <si>
    <t>For each Client Homogeneous NDG, the indicator is "true" (value 1) in presence of negative external information on the client, otherwise the field is null.</t>
  </si>
  <si>
    <t>For each Client Homogeneous NDG, the indicator is "true" (value 1) in presence of negative information about client industry, otherwise the field is null.</t>
  </si>
  <si>
    <t>For each Client Homogeneous NDG, the indicator is "true" (value 1) in presence of change of headquarters in the last 12 months, otherwise the field is null.</t>
  </si>
  <si>
    <t>For each Client Homogeneous NDG, the indicator is "true" (value 1) in presence of change of main activity in the last 12 months, otherwise the field is null.</t>
  </si>
  <si>
    <t>For each Client Homogeneous NDG, the indicator is "true" (value 1) in presence of change of tax number in the last 12 months, otherwise the field is null.</t>
  </si>
  <si>
    <t>For each Client Homogeneous NDG, the value associated to the indicator is "true" (value 1) if client is cancelled from Court register, otherwise the field is null.</t>
  </si>
  <si>
    <t>For each Client Homogeneous NDG, the value associated to the indicator is "true" (value 1) if (collateral expiry date - report date) &lt;= 90 days for collateral, otherwise the field is null. The indicator uses the minimal expiring date in case of more collaterals.</t>
  </si>
  <si>
    <t>For each Client Homogeneous NDG, the value associated to the indicator is "true" (value 1) if collateral is deleted from Land registry, otherwise the field is null.</t>
  </si>
  <si>
    <t>For each Client Homogeneous NDG, the value associated to the indicator is "true" (value 1) in presence of any debt settlement procedure, otherwise the field is null.</t>
  </si>
  <si>
    <t>For each Client Homogeneous NDG, the value associated to the indicator is "true" (value 1) in presence of equity &lt;0 in latest financial statements, otherwise the field is null.</t>
  </si>
  <si>
    <t>For each Client Homogeneous NDG, assign the value from the formula: (Equity/Equity_t-1)-1</t>
  </si>
  <si>
    <t>For each Client Homogeneous NDG, the value associated to the indicator is "true" (value 1) if client opened a new account at other banks in the last 6 months, otherwise the field is null.</t>
  </si>
  <si>
    <t>For each Client Homogeneous NDG, the value associated to the indicator is "true" (value 1) if guarantor opened a new account at other banks in the last 6 months, otherwise the field is null.</t>
  </si>
  <si>
    <t>For each Client Homogeneous NDG, the indicator is "true" (value 1) if a collateral is missing, otherwise the field is null.</t>
  </si>
  <si>
    <t>For each Client Homogeneous NDG, the indicator is "true" (value 1) if notarization, pledge are missing more than 60 days, otherwise the field is null.</t>
  </si>
  <si>
    <t>For each Client Homogeneous NDG, assign the value of the approved amount for loans/total value of collateral</t>
  </si>
  <si>
    <t>For each Client Homogeneous NDG, the indicator is "true" (value 1) in presence of knowledge about criminal prosecution on the client management, 0 otherwise</t>
  </si>
  <si>
    <t>For each Client Homogeneous NDG, the indicator is "true" (value 1) in presence of claim for client guarantee payout, 0 otherwise</t>
  </si>
  <si>
    <t>For each Client Homogeneous NDG, the indicator is "true" (value 1) if guarantor/collateral provider is declared insolvent/bankrupt, 0 otherwise</t>
  </si>
  <si>
    <t>For each Client Homogeneous NDG, assign the amount past due at the report date</t>
  </si>
  <si>
    <t>For each Client Homogeneous NDG, the indicator is "true" (value 1) if client don't breach any credit line covenant, 0 otherwise</t>
  </si>
  <si>
    <t>For each Client Homogeneous NDG, the indicator is "true" (value 1) in presence of doubts in financial information consistency, 0 otherwise</t>
  </si>
  <si>
    <t>For each Client Homogeneous NDG, the indicator is "true" (value 1) if any contractual deadline come in less than 60 days, 0 otherwise</t>
  </si>
  <si>
    <t>For each Client Homogeneous NDG, assign the value from the following ratio.
Numerator: (Net income + amortization + interest expenses)
Denominator: ((short term debt due to banks + Short term financial debt (other short term debt)) + (Long term financial debt /3,5) - Cash and cash equivalents + interest expenses)</t>
  </si>
  <si>
    <t>For each Client Homogeneous NDG, the indicator is "true" (value 1) if bankruptcy proceedings started on the client, 0 otherwise</t>
  </si>
  <si>
    <t>For each Client Homogeneous NDG, the indicator is "true" (value 1) if any legal entity within the group of connected clients of the client (including client subsidiaries) has filed bankruptcy application, 0 otherwise</t>
  </si>
  <si>
    <t>For each Client Homogeneous NDG, the indicator is "true" (value 1) in presence of overdraft amount &gt; 0, 0 otherwise</t>
  </si>
  <si>
    <t>For each Client Homogeneous NDG, the indicator is "true" (value 1) in presence of bills or cheques rejection, 0 otherwise</t>
  </si>
  <si>
    <t>For each Client Homogeneous NDG, the indicator is "true" (value 1) in case of proposal of exposure fixing by solution in full and final settlement, 0 otherwise</t>
  </si>
  <si>
    <t>For each Client Homogeneous NDG, the indicator is "true" (value 1) in presence of any notification of a non performing exposure in credit bureau, 0 otherwise</t>
  </si>
  <si>
    <t>For each Client Homogeneous NDG, assign the value from ratio of:
Numerator: (Exposure on balance + overdue amount for loans)
Denominator: Approved amount for loans</t>
  </si>
  <si>
    <t>For each Client Homogeneous NDG, assign the value of Max number of days with overdue in the last 2 years</t>
  </si>
  <si>
    <t>For each Client Homogeneous NDG, assign the Continuous number of months with overdue in the last quarter</t>
  </si>
  <si>
    <t>For each Client Homogeneous NDG, assign the value of Average balance of all business accounts in the last 12 months</t>
  </si>
  <si>
    <t>For each Client Homogeneous NDG, assign the value of Average inflows of all business accounts in the last 12 months</t>
  </si>
  <si>
    <t>For each Client Homogeneous NDG, assign the value of Average outflows of all business accounts in the last 12 months</t>
  </si>
  <si>
    <t>For each Client Homogeneous NDG, assign the value of Standard deviation of all business account balance in the last 12 months</t>
  </si>
  <si>
    <t>For each Client Homogeneous NDG, assign the value of Standard deviation of inflows of all business account balance in the last 12 months</t>
  </si>
  <si>
    <t>For each Client Homogeneous NDG, assign the value from ratio of:
Numerator: (Total debt)
Denominator: EBITDA</t>
  </si>
  <si>
    <t>For each Client Homogeneous NDG, assign the value from ratio of:
Numerator: Total debt per interest due
Denominator: total debt per interest due older than 30 days</t>
  </si>
  <si>
    <t>For each Client Homogeneous NDG, assign the value from ratio of:
Numerator: Max total debt in the last year
Denominator: EBITDA</t>
  </si>
  <si>
    <t>For each Client Homogeneous NDG, assign the value from ratio of:
Numerator: Max total debt in the last 6 months
Denominator: EBITDA</t>
  </si>
  <si>
    <t>For each Client Homogeneous NDG, assign the value from ratio of:
Numerator: Max total debt in the last year
Denominator: sales</t>
  </si>
  <si>
    <t>For each Client Homogeneous NDG, assign the value from the formula (Cash and cash equivalents/Cash and cash equivalents_t-1)-1</t>
  </si>
  <si>
    <t>For each Client Homogeneous NDG, assign the value from the formula (Working Capital/ Working Capital_t-1)-1</t>
  </si>
  <si>
    <t>For each Client Homogeneous NDG, assign the value from ratio of:
Numerator: Total suppliers purchases
Denominator: ((Account payables + Account payables_t-1)/2)</t>
  </si>
  <si>
    <t>For each Client Homogeneous NDG, assign the value from the delta formula ((Total suppliers purchases/((Account payables + Account payables_t-1)/2))/(Total suppliers purchases_t-1/((Account payables_t-1 + Account payables_t-2)/2))-1</t>
  </si>
  <si>
    <t>For each Client Homogeneous NDG, assign the value from the formula: (Short term assets/short term assets_t-1)-1</t>
  </si>
  <si>
    <t>For each Client Homogeneous NDG, assign the value from ratio of:
Numerator: Short term assets
Denominator:short term liabilities</t>
  </si>
  <si>
    <t>For each Client Homogeneous NDG, assign the value from the formula: ((Short term assets/short term liabilities)/(Short term assets_t-1/short term liabilities_t-1))-1</t>
  </si>
  <si>
    <t>For each Client Homogeneous NDG, assign the value from the formula: (Short term liabilities/Short term liabilities_t-1)-1</t>
  </si>
  <si>
    <t>For each Client Homogeneous NDG, assign the value from ratio of:
Numerator: Short term liabilities
Denominator: Total Assets</t>
  </si>
  <si>
    <t>For each Client Homogeneous NDG, assign the value from the formula: ((Short term liabilities/Total Assets)/(Short term liabilities_t-1/Total Assets_t-1))-1</t>
  </si>
  <si>
    <t>For each Client Homogeneous NDG, assign the value from ratio of:
Numerator: Sales
Denominator: ((Account receivables + Account receivables_t-1)/2)</t>
  </si>
  <si>
    <t>For each Client Homogeneous NDG, assign the value from the formula: ((Sales/((Account receivables + Account receivables_t-1)/2))/(Sales_t-1/((Account receivables_t-1 + Account receivables_t-2)/2)))-1</t>
  </si>
  <si>
    <t>For each Client Homogeneous NDG, assign the value from the formula: (EBIT/EBIT_t-1)-1</t>
  </si>
  <si>
    <t>For each Client Homogeneous NDG, assign the value from the formula: ((EBIT/EBIT_t-1)-1)/(((Total Debt - Cash and cash equivalents))/(Total Debt_t-1 - Cash and cash equivalents_t-1))-1)</t>
  </si>
  <si>
    <t>For each Client Homogeneous NDG, assign the value from the formula: ((EBIT/EBIT_t-1)-1)/((Total assets/Total assets_t-1)-1)</t>
  </si>
  <si>
    <t>For each Client Homogeneous NDG, assign the value from the formula: (EBITDA/EBITDA_t-1)-1</t>
  </si>
  <si>
    <t>For each Client Homogeneous NDG, assign the value from the formula: ((EBITDA/EBITDA_t-1)-1)/((Total assets/Total assets_t-1)-1)</t>
  </si>
  <si>
    <t>For each Client Homogeneous NDG, assign the value from ratio of:
Numerator: EBITDA
Denominator: sales</t>
  </si>
  <si>
    <t>For each Client Homogeneous NDG, assign the value from the formula: ((EBITDA/sales)/(EBITDA_t-1/Sales_t-1))-1</t>
  </si>
  <si>
    <t xml:space="preserve">For each Client Homogeneous NDG, assign the value from ratio of:
Numerator: Interest expenses
Denominator: short term liabilities  </t>
  </si>
  <si>
    <t>For each Client Homogeneous NDG, assign the value from the formula: ((Interest expenses/short term liabilities) /(Interest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</si>
  <si>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</si>
  <si>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 /(Interest expenses_t-1/total liabilities_t-1))-1</t>
  </si>
  <si>
    <t>For each Client Homogeneous NDG, assign the value of Sales - cost of goods sold</t>
  </si>
  <si>
    <t xml:space="preserve">For each Client Homogeneous NDG, assign the value from the formula: ((Sales - cost of goods sold))/(Sales_t-1 - cost of goods sold_t-1))-1 </t>
  </si>
  <si>
    <t xml:space="preserve">For each Client Homogeneous NDG, assign the value from ratio of:
Numerator: (Sales - cost of goods sold)
Denominator: Sales </t>
  </si>
  <si>
    <t xml:space="preserve">For each Client Homogeneous NDG, assign the value from the formula: (((Sales - cost of goods sold)/Sales)/((Sales_t-1 - cost of goods sold_t-1)/Sales_t-1))-1 </t>
  </si>
  <si>
    <t>For each Client Homogeneous NDG, assign the value from the formula: ((Total Assets - Total Liabilities - Intangible Assets)/(Total Assets_t-1 - Total Liabilities_t-1 - Intangible Assets_t-1))-1</t>
  </si>
  <si>
    <t>For each Client Homogeneous NDG, assign the value from ratio of:
Numerator: EBIT 
Denominator: Interest Expenses</t>
  </si>
  <si>
    <t>For each Client Homogeneous NDG, assign the value from the formula: ((EBIT/Interest Expenses)/(EBIT_t-1/Interest Expenses_t-1))-1</t>
  </si>
  <si>
    <t>For each Client Homogeneous NDG, assign the value from the formula: (Interest expenses/Interest expenses_t-1)-1</t>
  </si>
  <si>
    <t>For each Client Homogeneous NDG, assign the value from ratio of:
Numerator: Labour cost
Denominator: sales</t>
  </si>
  <si>
    <t>For each Client Homogeneous NDG, assign the value from the formula: ((Labour cost/sales)/(Labour cost_t-1/sales_t-1))-1</t>
  </si>
  <si>
    <t>For each Client Homogeneous NDG, assign the value from ratio of:
Numerator: (Short term liabilities/long term liabilities)
Denominator: (Short term assets/long term assets)</t>
  </si>
  <si>
    <t xml:space="preserve">For each Client Homogeneous NDG, assign the value from ratio of:
Numerator: Material costs
Denominator: Sales </t>
  </si>
  <si>
    <t>For each Client Homogeneous NDG, assign the value from the formula: ((Material costs/Sales)/(Material costs_t-1/Sales_t-1))-1</t>
  </si>
  <si>
    <t>For each Client Homogeneous NDG, assign the value from the formula: ((Total Debt - Cash and cash equivalents)/(Total Debt_t-1 - Cash and cash equivalents_t-1))-1</t>
  </si>
  <si>
    <t>For each Client Homogeneous NDG, assign the value from ratio of:
Numerator: (Total Debt - Cash and cash equivalents)
Denominator: EBITDA</t>
  </si>
  <si>
    <t>For each Client Homogeneous NDG, assign the value from the formula: (((Total Debt - Cash and cash equivalents)/EBITDA)/((Total Debt_t-1 - Cash and cash equivalents_t-1)/EBITDA_t-1))-1</t>
  </si>
  <si>
    <t>For each Client Homogeneous NDG, assign the value from ratio of:
Numerator: (Total Debt - Cash and cash equivalents)
Denominator: (Total Assets - Total Liabilities - Intangible Assets)</t>
  </si>
  <si>
    <t>For each Client Homogeneous NDG, assign the value from the formula: (((Total Debt - Cash and cash equivalents)/(Total Assets - Total Liabilities - Intangible Assets))/((Total Debt_t-1 - Cash and cash equivalents_t-1)/(Total Assets_t-1 - Total Liabilities_t-1 - Intangible Assets_t-1))-1</t>
  </si>
  <si>
    <t>For each Client Homogeneous NDG, assign the value from ratio of:
Numerator: (Total Debt - Cash and cash equivalents)
Denominator: Sales</t>
  </si>
  <si>
    <t>For each Client Homogeneous NDG, assign the value from the formula: (((Total Debt - Cash and cash equivalents)/Sales)/((Total Debt_t-1 - Cash and cash equivalents_t-1)/Sales_t-1))-1</t>
  </si>
  <si>
    <t>For each Client Homogeneous NDG, assign the value from the formula: (Net income/Net income_t-1)-1</t>
  </si>
  <si>
    <t>For each Client Homogeneous NDG, assign the value from ratio of:
Numerator: Net income
Denominator: Sales</t>
  </si>
  <si>
    <t>For each Client Homogeneous NDG, assign the value from the formula: ((Net Income/sales)/(Net Income_t-1/sales_t-1))-1</t>
  </si>
  <si>
    <t xml:space="preserve">For each Client Homogeneous NDG, assign the value from ratio of:
Numerator: Interest expenses
Denominator: short term liabilities </t>
  </si>
  <si>
    <t>For each Client Homogeneous NDG, assign the value from the formula: ((Interest expenses/short term liabilities)/(Interest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</si>
  <si>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</si>
  <si>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liabilities)/(Interest expenses_t-1/total liabilities_t-1))-1</t>
  </si>
  <si>
    <t>For each Client Homogeneous NDG, assign the value from ratio of:
Numerator: Sales
Denominator: operating assets</t>
  </si>
  <si>
    <t>For each Client Homogeneous NDG, assign the value from the formula: ((Sales/operating assets)/(Sales_t-1/operating assets_t-1))-1</t>
  </si>
  <si>
    <t>For each Client Homogeneous NDG, assign the value from ratio of:
Numerator: (Short term assets – Inventories)
Denominator: short term liabilities</t>
  </si>
  <si>
    <t>For each Client Homogeneous NDG, assign the value from the formula: (((Short term assets – Inventories)/short term liabilities))/((Short term assets_t-1 – Inventories_t-1)/short term liabilities_t-1))-1</t>
  </si>
  <si>
    <t>For each Client Homogeneous NDG, assign the value from ratio of:
Numerator: EBIT
Denominator: Sales</t>
  </si>
  <si>
    <t>For each Client Homogeneous NDG, assign the value from the formula: ((EBIT/Sales)/(EBIT_t-1/Sales_t-1))-1</t>
  </si>
  <si>
    <t>For each Client Homogeneous NDG, assign the value from the formula: (Short term debt due to banks/short term debt due to banks_t-1)-1</t>
  </si>
  <si>
    <t>For each Client Homogeneous NDG, assign the value from ratio of:
Numerator: Sales
Denominator: inventories</t>
  </si>
  <si>
    <t>For each Client Homogeneous NDG, assign the value from the formula: ((Sales/inventories)/(Sales_t-1/inventories_t-1))-1</t>
  </si>
  <si>
    <t>For each Client Homogeneous NDG, assign the value from ratio of:
Numerator: Total debt
Denominator: Sales</t>
  </si>
  <si>
    <t>For each Client Homogeneous NDG, assign the value from the formula: ((Total debt/Sales)/(Total debt_t-1/Sales_t-1))-1</t>
  </si>
  <si>
    <t>For each Client Homogeneous NDG, assign the value from the formula: (Sales/sales_t-1)-1</t>
  </si>
  <si>
    <t>For each Client Homogeneous NDG, the indicator is "true" (value 1) if ((sum of amount of unpaid bills_month t &gt;sum of amount of unpaid bills_month t-1) and (sum of amount of unpaid bills_month t/sum of amount of bills presented for discount_month t &gt; 20%)), 0 otherwise</t>
  </si>
  <si>
    <t>For each Client Homogeneous NDG, the indicator is "true" (value 1) in presence of unpaid or called back invoices at least in one month of the quarter, 0 otherwise</t>
  </si>
  <si>
    <t>For each Client Homogeneous NDG, the indicator is "true" (value 1) in presence of invoices presented for discount in at least one month of the quarter, 0 otherwise</t>
  </si>
  <si>
    <t>For each Client Homogeneous NDG, the indicator is "true" (value 1) in presence of invoices become due in at least one month of the quarter, 0 otherwise</t>
  </si>
  <si>
    <t>For each Client Homogeneous NDG, assign the value from ratio of:
Numerator: (Sum of amount of unpaid bills over the month or Sum of amount of called-back bills over the month)
Denominator: Sum of amount of bills presented for discount over the month</t>
  </si>
  <si>
    <t>For each Client Homogeneous NDG, assign the value from ratio of:
Numerator: (Sum of amount of unpaid financial bills over the month or Sum of amount of called-back financial bills over the month)
Denominator: Sum of amount of financial bills presented for discount over the month</t>
  </si>
  <si>
    <t>For each Client Homogeneous NDG, assign the value from ratio of:
Numerator: Sum of amount of unpaid bills over the month
Denominator: Sum of amount of bills presented for discount over the month</t>
  </si>
  <si>
    <t>For each Client Homogeneous NDG, assign the value from ratio of:
Numerator: Sum of amount of unpaid bills over the month
Denominator: Sum of amount of bills become due over the month</t>
  </si>
  <si>
    <t>For each Client Homogeneous NDG, assign the value from ratio of:
Numerator: Sum of amount of unpaid bills over the month
Denominator: Amount utilized of approved overdraft for self liquidating accounts</t>
  </si>
  <si>
    <t>For each Client Homogeneous NDG, assign the Sum of amount of unpaid and called back bills over the last 3 months</t>
  </si>
  <si>
    <t>For each Client Homogeneous NDG, assign the value from ratio of:
Numerator: Sum of amount of unpaid invoices and called-back invoices over the quarter
Denominator: Sum of amount of invoices become due over the quarter</t>
  </si>
  <si>
    <t>For each Client Homogeneous NDG, assign the value from ratio of:
Numerator: Number of unpaid bills over the month
Denominator: Number of bills presented for discount over the month</t>
  </si>
  <si>
    <t>For each Client Homogeneous NDG, assign the value from ratio of:
Numerator: Number of unpaid bills over the month
Denominator: Number of bills become due over the month</t>
  </si>
  <si>
    <t>For each Client Homogeneous NDG, assign the sum of Number of unpaid bills + Number of called back bills over the quarter</t>
  </si>
  <si>
    <t>For each Client Homogeneous NDG, assign the value from ratio of:
Numerator: Amount of over limit overdraft for self liquidating accounts
Denominator: Approved overdraft for self liquidating accounts</t>
  </si>
  <si>
    <t>For each Client Homogeneous NDG, assign the value from ratio of:
Numerator: Amount of over limit overdraft for advances accounts
Denominator: Approved overdraft for advances accounts</t>
  </si>
  <si>
    <t>For each Client Homogeneous NDG, assign the value from ratio of:
Numerator: Amount of over limit overdraft for pro-solvendo accounts
Denominator: Approved overdraft for pro-solvendo accounts</t>
  </si>
  <si>
    <t>For each Client Homogeneous NDG, assign the value from ratio of:
Numerator: amount of over limit overdraft for discounting accounts
Denominator: Approved overdraft for discounting accounts</t>
  </si>
  <si>
    <t>For each Client Homogeneous NDG, assign the value from ratio of:
Numerator: amount of over limit overdraft for self liquidating accounts
Denominator: Amount utilized of approved overdraft for self liquidating accounts</t>
  </si>
  <si>
    <t>For each Client Homogeneous NDG, assign the value from ratio of:
Numerator: over limit overdraft for advances accounts
Denominator: Amount utilized of approved overdraft for advances accounts</t>
  </si>
  <si>
    <t>For each Client Homogeneous NDG, assign the value from ratio of:
Numerator: amount of over limit overdraft for pro-solvendo accounts
Denominator: Amount utilized of approved overdraft for pro-solvendo accounts</t>
  </si>
  <si>
    <t>For each Client Homogeneous NDG, assign the value from ratio of:
Numerator: amount of over limit overdraft for discounting accounts
Denominator: Amount utilized of approved overdraft for discounting accounts</t>
  </si>
  <si>
    <t>For each Client Homogeneous NDG, assign the value from formula: 1/number of bills presented for discount in the last quarter</t>
  </si>
  <si>
    <t>For each Client Homogeneous NDG, assign the value from formula: 1/number of bills become due in the last quarter</t>
  </si>
  <si>
    <t>For each Client Homogeneous NDG, assign the value from formula: 1/Sum of amount of bills presented for discount over the quarter</t>
  </si>
  <si>
    <t>For each Client Homogeneous NDG, assign the value from formula: 1/Sum of amount of bills become due over the quarter</t>
  </si>
  <si>
    <t>For each Client Homogeneous NDG, assign the value from formula: ((Sum of amount of unpaid and called back bills over the month_month t)/(Sum of amount of unpaid and called back bills over the month_month t-1))-1</t>
  </si>
  <si>
    <t>For each Client Homogeneous NDG, assign the value from formula: ((Sum of amount of unpaid and called back bills over the month_month t)/(Sum of amount of unpaid and called back bills over the month_month t-2))-1</t>
  </si>
  <si>
    <t>For each Client Homogeneous NDG, assign the value from formula: ((Number of unpaid and called back bills over the month_month t)/(Number of unpaid and called back bills over the month_month t-1))-1</t>
  </si>
  <si>
    <t>For each Client Homogeneous NDG, assign the value from formula: ((Number unpaid and called back bills)/(number unpaid and called back bills_month-2))-1</t>
  </si>
  <si>
    <t>For each Client Homogeneous NDG, assign the value from formula: ((Number of bills presented for discount over the month_month t)/(Number of bills presented for discount over the month_month t-1))-1</t>
  </si>
  <si>
    <t>For each Client Homogeneous NDG, assign the value from formula: ((Number of bills presented for discount over the month_month t)/(Number of bills presented for discount over the month_month t-2))-1</t>
  </si>
  <si>
    <t>For each Client Homogeneous NDG, assign the value from formula: ((Number of bills become due over the month_month t)/(Number of bills become due over the month_month t-1))-1</t>
  </si>
  <si>
    <t>For each Client Homogeneous NDG, assign the value from formula: ((Number of bills become due over the month_month t)/(Number of bills become due over the month_month t-2))-1</t>
  </si>
  <si>
    <t>For each Client Homogeneous NDG, assign the value from formula: ((Sum of amount of bills presented for discount over the month_month t)/(Sum of amount of bills presented for discount over the month_month t-1))-1</t>
  </si>
  <si>
    <t>For each Client Homogeneous NDG, assign the value from formula: ((Sum of amount of bills presented for discount over the month_month t)/(Sum of amount of bills presented for discount over the month_month t-2))-1</t>
  </si>
  <si>
    <t>For each Client Homogeneous NDG, assign the value from formula: ((Sum of amount of bills become due over the month_month t)/(Sum of amount of bills become due over the month_month t-1))-1</t>
  </si>
  <si>
    <t>For each Client Homogeneous NDG, assign the value from formula: ((Sum of amount of bills become due over the month_month t)/(Sum of amount of bills become due over the month_month t-2))-1</t>
  </si>
  <si>
    <t>For each Client Homogeneous NDG, the indicator is "true" (value 1) if Sum of inflows in current accounts_month t &lt; Sum of inflows in current accounts_month t-1, 0 otherwise</t>
  </si>
  <si>
    <t>For each Client Homogeneous NDG, the indicator is "true" (value 1) if Sum of outflows from current accounts_month t &lt; Sum of outflows from current accounts_month t-1, 0 otherwise</t>
  </si>
  <si>
    <t>For each Client Homogeneous NDG, the indicator is "true" (value 1) if Sum of inflows in current account over the month &gt; (Current account approved overdraft*3), 0 otherwise</t>
  </si>
  <si>
    <t>For each Client Homogeneous NDG, the indicator is "true" (value 1) if Sum of outflows from current account over the month &gt; (Current account approved overdraft*3) , 0 otherwise</t>
  </si>
  <si>
    <t>For each Client Homogeneous NDG, the indicator is "true" (value 1) if Number of unpaid cheques &gt;0, 0 otherwise</t>
  </si>
  <si>
    <t>For each Client Homogeneous NDG, assign the number of days of over limit overdraft for current accounts</t>
  </si>
  <si>
    <t>For each Client Homogeneous NDG, assign the value from the ratio of: 
Numerator: Sum of inflows from cheques in current account over the month
Denominator: Sum of inflows in current account over the month</t>
  </si>
  <si>
    <t>For each Client Homogeneous NDG, assign the value from the ratio of: 
Numerator: Sum of outflows from cheques from current account over the month
Denominator: Sum of outflows from current account over the month</t>
  </si>
  <si>
    <t>For each Client Homogeneous NDG, assign the value from the ratio of: 
Numerator: sum of inflows in current account over the month
Denominator: Overdraft limit (as of the last business day of the month)</t>
  </si>
  <si>
    <t>For each Client Homogeneous NDG, assign the value from the ratio of: 
Numerator: sum of outflows from current accounts over the month
Denominator: Sum of inflows in current account over the month</t>
  </si>
  <si>
    <t>For each Client Homogeneous NDG, assign the value from the ratio of: 
Numerator: Sum of outflows from current account over the month
Denominator: Overdraft limit (as of the last business day of the month)</t>
  </si>
  <si>
    <t>For each Client Homogeneous NDG, assign the value from the ratio of: 
Numerator: Number of inflows from cheques in current account over the month
Denominator: Number of inflows in current account over the month</t>
  </si>
  <si>
    <t>For each Client Homogeneous NDG, assign the value from the ratio of: 
Numerator: Number of outflows from cheques from current account over the month
Denominator: Number of outflows from current account over the month</t>
  </si>
  <si>
    <t>For each Client Homogeneous NDG, assign the value from the ratio of: 
Numerator: Number of outflows from current account over the month
Denominator: Number of inflows in current account over the month</t>
  </si>
  <si>
    <t>For each Client Homogeneous NDG, assign the value from formula: ((Sum of inflows in current account over the month_month t)/(Sum of inflows in current account over the month_month t-1))-1</t>
  </si>
  <si>
    <t>For each Client Homogeneous NDG, assign the value from formula: ((Sum of outflows from current account over the month_month t)/(Sum of outflows from current account over the month_month t-1))-1</t>
  </si>
  <si>
    <t>For each Client Homogeneous NDG, assign the max number of unpaid days for the last 4 unpaid instalments</t>
  </si>
  <si>
    <t>For each Client Homogeneous NDG, assign the amount overdue for other contracts (no loans, no amortizing products)</t>
  </si>
  <si>
    <t>For each Client Homogeneous NDG, assign the amount overdue for leasing contracts</t>
  </si>
  <si>
    <t>For each Client Homogeneous NDG, assign the amount overdue for amortizing products</t>
  </si>
  <si>
    <t>For each Client Homogeneous NDG, assign the amount overdue for loans</t>
  </si>
  <si>
    <t>For each Client Homogeneous NDG, assign the amount of unpaid instalments for other contracts (no loans, no amortizing products)</t>
  </si>
  <si>
    <t>For each Client Homogeneous NDG, assign the amount of unpaid instalments for leasing contracts</t>
  </si>
  <si>
    <t>For each Client Homogeneous NDG, assign the amount of unpaid instalments for amortizing products</t>
  </si>
  <si>
    <t>For each Client Homogeneous NDG, assign the amount of unpaid instalments for loans</t>
  </si>
  <si>
    <t>For each Client Homogeneous NDG, assign the overdue amount for other contracts (no loans, no amortizing products)/Approved amount for other contracts (no loans, no amortizing products)</t>
  </si>
  <si>
    <t>For each Client Homogeneous NDG, assign the overdue amount for leasing contracts/Approved amount for leasing contracts</t>
  </si>
  <si>
    <t>For each Client Homogeneous NDG, assign the overdue amount for amortizing products/Approved amount for amortizing products</t>
  </si>
  <si>
    <t>For each Client Homogeneous NDG, assign the overdue amount for loans/Approved amount for loans</t>
  </si>
  <si>
    <t>For each Client Homogeneous NDG, assign the overdue amount for other contracts (no loans, no amortizing products)/Initial approved amount for other contracts (no loans, no amortizing products)</t>
  </si>
  <si>
    <t>For each Client Homogeneous NDG, assign the value from ratio:
Numerator: Overdue amount for leasing contracts
Denominator: Initial approved amount for leasing contracts</t>
  </si>
  <si>
    <t>For each Client Homogeneous NDG, assign the value from ratio:
Numerator: Overdue amount for amortizing products
Denominator: Initial approved amount for amortizing products</t>
  </si>
  <si>
    <t>For each Client Homogeneous NDG, assign the value from ratio:
Numerator: Overdue amount
Denominator: Initial approved amount</t>
  </si>
  <si>
    <t>For each Client Homogeneous NDG, assign the number of unpaid instalments for other contracts (no amortizing products, no leasing)</t>
  </si>
  <si>
    <t>For each Client Homogeneous NDG, assign the number od unpaid instalments for leasing contracts</t>
  </si>
  <si>
    <t>For each Client Homogeneous NDG, assign the number od unpaid instalments for amortizing products</t>
  </si>
  <si>
    <t xml:space="preserve">For each Client Homogeneous NDG, assign the max past due days in last year </t>
  </si>
  <si>
    <t>For each Client Homogeneous NDG, assign the number of days from last delinquency on loans</t>
  </si>
  <si>
    <t>For each Client Homogeneous NDG, assign the number of entries in blockade in last 12 months</t>
  </si>
  <si>
    <t>For each Client Homogeneous NDG, assign the total number of days in blockade in last 6 months</t>
  </si>
  <si>
    <t>For each Client Homogeneous NDG, assign the max number of consecutive days where daily utilization of overdraft was more than 75% of the limit in last 3 months</t>
  </si>
  <si>
    <t>For each Client Homogeneous NDG, assign the max number of consecutive days where daily utilization of overdraft-a was more than 50% of the limit in last 6 months</t>
  </si>
  <si>
    <t>For each Client Homogeneous NDG, assign the number of days in which client did not use overdraft during the month (calculated daily when this happens) in last 6 months</t>
  </si>
  <si>
    <t>For each Client Homogeneous NDG, assign the number of days when client exceeded overdraft limit in last 12 months</t>
  </si>
  <si>
    <t>For each Client Homogeneous NDG, assign the maximum number of consecutive days in which client exceeded overdraft limit in last 6 months</t>
  </si>
  <si>
    <t>Data category</t>
  </si>
  <si>
    <t>BALANCE_SHEET</t>
  </si>
  <si>
    <t>DEFAULT</t>
  </si>
  <si>
    <t xml:space="preserve">PREJUDICIAL_EVENTS
</t>
  </si>
  <si>
    <t>PREJUDICIAL_EVENTS</t>
  </si>
  <si>
    <t>ADDITIONAL</t>
  </si>
  <si>
    <t>ADDITIONAL
MASTER_DATA</t>
  </si>
  <si>
    <t>FINANCE
MASTER_DATA</t>
  </si>
  <si>
    <t>PREJUDICIAL_EVENTS
ADDITIONAL</t>
  </si>
  <si>
    <t>MASTER_DATA
PREJUDICIAL_EVENTS
DEFAULT</t>
  </si>
  <si>
    <t>ADDITIONAL
PREJUDICIAL_EVENTS</t>
  </si>
  <si>
    <t>BALANCE_SHEET
ADDITIONAL</t>
  </si>
  <si>
    <t>PREJUDICIAL_EVENTS
BALANCE_SHEET</t>
  </si>
  <si>
    <t>PREJUDICIAL_EVENTS
DEFAULT</t>
  </si>
  <si>
    <t>FINANCE</t>
  </si>
  <si>
    <t>MASTER_DATA</t>
  </si>
  <si>
    <t>At report date</t>
  </si>
  <si>
    <t>Month t</t>
  </si>
  <si>
    <t>Year t, year t-1</t>
  </si>
  <si>
    <t>Year t, year t-1
Year t, year t-1, year t-2</t>
  </si>
  <si>
    <t>Year t
Year t, year t-1</t>
  </si>
  <si>
    <t>Year t</t>
  </si>
  <si>
    <t>Month t, month t-1, month t-2, month t-3, month t-4, month t-5, month t-6</t>
  </si>
  <si>
    <t>Month t, month t-1, month t-2</t>
  </si>
  <si>
    <t>Month t, month t-1, month t-2
At report date</t>
  </si>
  <si>
    <t>Month t
Month t, month t-1, month t-2</t>
  </si>
  <si>
    <t>Elementary Variables</t>
  </si>
  <si>
    <t>AMORTIZ_PROD_OVERDUE
AMORTIZ_PROD_INIT_APPR</t>
  </si>
  <si>
    <t>AMORTIZ_PROD_OVERDUE
APPR_AMORTIZ_PROD</t>
  </si>
  <si>
    <t>APPROVED_LOANS
TOTAL_COLLATERAL</t>
  </si>
  <si>
    <t>COLLATERAL_EXPIRING_DATE
REPORT_DATE</t>
  </si>
  <si>
    <t>EXPOSURE_ON_BALANCE
LOANS_OVERDUE
APPROVED_LOANS</t>
  </si>
  <si>
    <t>FLG_EXTERNAL_RESTRUCT_CREDIT</t>
  </si>
  <si>
    <t>LEASING_CONTR_OVERDUE
APPR_LEASING_CONTR</t>
  </si>
  <si>
    <t>LEASING_CONTR_OVERDUE
LEASING_CONTRACT_INIT_APPR</t>
  </si>
  <si>
    <t>LOANS_OVERDUE
APPROVED_LOANS</t>
  </si>
  <si>
    <t>LOANS_OVERDUE
LOANS_INIT_APPR</t>
  </si>
  <si>
    <t>OTHER_CONTR_OVERDUE
APPR_OTHER_CONTR</t>
  </si>
  <si>
    <t>OVERDRAFT_ADVANC_ACC_OVER
APPR_OVERDRAFT_ADVANC_ACC</t>
  </si>
  <si>
    <t>OVERDRAFT_DISCOUNT_ACC_OVER
APPR_OVERDRAFT_DISCOUNT_ACC</t>
  </si>
  <si>
    <t>OVERDRAFT_CURRENT_ACC_DAYS</t>
  </si>
  <si>
    <t>OVERDUE_AMOUNT
EXPOSURE_AMOUNT</t>
  </si>
  <si>
    <t>OVERDRAFT_SELFLIQ_ACC
APPR_OVERDRAFT_SELFLIQ_ACC</t>
  </si>
  <si>
    <t>OVERDRAFT_PROSOLV_ACC
APPR_OVERDRAFT_PROSOLV_ACC</t>
  </si>
  <si>
    <t>OVERDRAFT_SELFLIQ_ACC
APPR_OVERDRAFT_SELFLIQ_USED</t>
  </si>
  <si>
    <t>OVERDRAFT_PROSOLV_ACC
APPR_OVERDRAFT_PROSOLV_USED</t>
  </si>
  <si>
    <t>UNPAID_INSTAL_AMORTIZ</t>
  </si>
  <si>
    <t>DAYS_PAST_DUE</t>
  </si>
  <si>
    <t>FLG_BLOCKED_ACCOUNT</t>
  </si>
  <si>
    <t>EXTERNAL_DAYS_PAST_DUE</t>
  </si>
  <si>
    <t>FLG_CREDIT_REVOKED</t>
  </si>
  <si>
    <t>FLG_STATUTORY_CHANGE</t>
  </si>
  <si>
    <t>BUSINESS_ACCOUNTS</t>
  </si>
  <si>
    <t>FLG_DEFAULT_STATUS</t>
  </si>
  <si>
    <t>FLG_CRR_DEFAULT</t>
  </si>
  <si>
    <t>FLG_RESTRUCT_REQUEST</t>
  </si>
  <si>
    <t>FLG_MISSING_FIN_STAT</t>
  </si>
  <si>
    <t>FLG_UNFULFILLED_COVENANT</t>
  </si>
  <si>
    <t>FLG_UNFULFILLED_PAYMENTS</t>
  </si>
  <si>
    <t>FLG_DELINQUENCY</t>
  </si>
  <si>
    <t>FLG_OPEN_EXECUTION</t>
  </si>
  <si>
    <t>FLG_EXTERNAL_NEGATIVE_INFO</t>
  </si>
  <si>
    <t>FLG_CLIENT_PERFORMANCE</t>
  </si>
  <si>
    <t>FLG_HEADQUARTER_CHANGE</t>
  </si>
  <si>
    <t>FLG_ACTIVITY_CHANGE</t>
  </si>
  <si>
    <t>FLG_TAX_CHANGE</t>
  </si>
  <si>
    <t>FLG_COURT_REGISTER_DELETE</t>
  </si>
  <si>
    <t>FLG_COLLATERAL_DELETE</t>
  </si>
  <si>
    <t>FLG_DEBT_SETTLEMENT</t>
  </si>
  <si>
    <t>FLG_CLIENT_EXT_ACCOUNT</t>
  </si>
  <si>
    <t>FLG_GUARANTOR_EXT_ACCOUNT</t>
  </si>
  <si>
    <t>FLG_COLLATERAL_MISSING</t>
  </si>
  <si>
    <t>FLG_PLEDGE_MISSING</t>
  </si>
  <si>
    <t>FLG_CRIMINAL_PROSECUTION</t>
  </si>
  <si>
    <t>FLG_CLIENT_PAYOUT_CLAIM</t>
  </si>
  <si>
    <t>FLG_INSOLVENT_GUARANTOR</t>
  </si>
  <si>
    <t>PAST_DUE_AMOUNT</t>
  </si>
  <si>
    <t>FLG_CREDIT_COVENANT</t>
  </si>
  <si>
    <t>FLG_FIN_CONSISTENCY</t>
  </si>
  <si>
    <t>FLG_CONTRACTUAL_DEADLINES</t>
  </si>
  <si>
    <t>FLG_BANKRUPT_APPL_DEBTOR</t>
  </si>
  <si>
    <t>FLG_BANKRUPT_APPL_GROUP</t>
  </si>
  <si>
    <t>FLG_BILLS_CHEQUES_REJECTION</t>
  </si>
  <si>
    <t>FLG_EXPOSURE</t>
  </si>
  <si>
    <t>FLG_NON_PERFORMING_EXPOSURE</t>
  </si>
  <si>
    <t>FORBORNE_NPE</t>
  </si>
  <si>
    <t>MONTHS_WITH_OVERDUE</t>
  </si>
  <si>
    <t>UNPAID_INSTAL_MAX_DAYS</t>
  </si>
  <si>
    <t>OTHER_CONTR_OVERDUE</t>
  </si>
  <si>
    <t>LEASING_CONTR_OVERDUE</t>
  </si>
  <si>
    <t>AMORTIZ_PROD_OVERDUE</t>
  </si>
  <si>
    <t>LOANS_OVERDUE</t>
  </si>
  <si>
    <t>UNPAID_INSTAL_OTHER</t>
  </si>
  <si>
    <t>UNPAID_INSTAL_LEASING</t>
  </si>
  <si>
    <t>UNPAID_INSTAL_LOANS</t>
  </si>
  <si>
    <t>OTHER_CONTR_INSTAL_UNPAID</t>
  </si>
  <si>
    <t>UNPAID_INSTAL_LEASING_CONTR</t>
  </si>
  <si>
    <t>UNPAID_INSTAL_AMORTIZ_PROD</t>
  </si>
  <si>
    <t>LOANS_DELINQUENCY_DAYS</t>
  </si>
  <si>
    <t>BLOCKADE_ENTRIES_TWELVE</t>
  </si>
  <si>
    <t>BLOCKADE_ENTRIES_SIX</t>
  </si>
  <si>
    <t>OVERDRAFT_NOT_USED</t>
  </si>
  <si>
    <t>OVERDRAFT_EXCEEDED</t>
  </si>
  <si>
    <t>OVERDRAFT_EXCEEDED_CONS_DAYS</t>
  </si>
  <si>
    <t>OTHER_CONTR_OVERDUE
OTHER_CONTRACT_INIT_APPR</t>
  </si>
  <si>
    <t>Time horizon</t>
  </si>
  <si>
    <t>Script indicator</t>
  </si>
  <si>
    <t>Prog</t>
  </si>
  <si>
    <t>Monitoring rating</t>
  </si>
  <si>
    <t>For each Client Homogeneous NDG, assign the value from the formula (Cost of goods sold / cost of goods sold_t-1)-1</t>
  </si>
  <si>
    <t>Short term liabilities
Total Assets
Short term liabilities_t-1
Total assets_t-1</t>
  </si>
  <si>
    <t>EBITDA
EBITDA_t-1
Total assets
Total assets_t-1</t>
  </si>
  <si>
    <t>Yes</t>
  </si>
  <si>
    <t>INTERNAL_RATING</t>
  </si>
  <si>
    <t>EXPOSURE_ON_BALANCE</t>
  </si>
  <si>
    <t>EXPOSURE_AMOUNT</t>
  </si>
  <si>
    <t>EXTERNAL_RATING</t>
  </si>
  <si>
    <t>APPROVED_LOANS</t>
  </si>
  <si>
    <t>1</t>
  </si>
  <si>
    <t>LT_ASSETS</t>
  </si>
  <si>
    <t>LT_LIABILITIES</t>
  </si>
  <si>
    <t>LT_FINANCIAL_DEBT</t>
  </si>
  <si>
    <t>OVERDUE_AMOUNT</t>
  </si>
  <si>
    <t>TOTAL_DEBT_INTEREST</t>
  </si>
  <si>
    <t>TOTAL_COLLATERAL</t>
  </si>
  <si>
    <t>APPR_AMORTIZ_PROD</t>
  </si>
  <si>
    <t>AMORTIZ_PROD_INIT_APPR</t>
  </si>
  <si>
    <t>LOANS_INIT_APPR</t>
  </si>
  <si>
    <t>Historical Table</t>
  </si>
  <si>
    <t>Net income
Short term debt due to banks
Long term financial debt
Cash and cash equivalents
Amortization
Interest expenses
Short term financial debt (other short term debt)</t>
  </si>
  <si>
    <t>Formula</t>
  </si>
  <si>
    <t>BIB</t>
  </si>
  <si>
    <t>Test sviluppo (Y/N)</t>
  </si>
  <si>
    <t>Test funzionale (OK/KO/n.a.)</t>
  </si>
  <si>
    <t>Unpaid instalments for loans</t>
  </si>
  <si>
    <t>For each Client Homogeneous NDG, assign the number of unpaid instalments for loans calculated as amortizing products + leasing contracts + other contracts</t>
  </si>
  <si>
    <t>Number of unpaid instalments for loans</t>
  </si>
  <si>
    <t>n.a.</t>
  </si>
  <si>
    <t>EQUITY_Y0</t>
  </si>
  <si>
    <t>NET_INCOME_Y0
ST_BANK_DEBT_Y0
LT_FINANCIAL_DEBT
CASH_AMOUNT_Y0
AMORTIZATION_Y0
INTEREST_EXPENSES_Y0
ST_FIN_DEBT_Y0</t>
  </si>
  <si>
    <t>PAST_DUE_MAX_DAYS_Y0</t>
  </si>
  <si>
    <t>TOTAL_DEBT_Y0
EBITDA_Y0</t>
  </si>
  <si>
    <t>TOTAL_DEBT_Y0
SALES_Y0</t>
  </si>
  <si>
    <t>ST_ASSETS_Y0
ST_LIABILITIES_Y0</t>
  </si>
  <si>
    <t>ST_LIABILITIES_Y0
TOTAL_ASSETS_Y0</t>
  </si>
  <si>
    <t>EBITDA_Y0
SALES_Y0</t>
  </si>
  <si>
    <t>INTEREST_EXPENSES_Y0
ST_LIABILITIES_Y0</t>
  </si>
  <si>
    <t>INTEREST_EXPENSES_Y0
TOTAL_LIABILITIES_Y0</t>
  </si>
  <si>
    <t>SALES_Y0
COST_SOLD_Y0</t>
  </si>
  <si>
    <t>EBIT_Y0
INTEREST_EXPENSES_Y0</t>
  </si>
  <si>
    <t>LABOUR_COST_Y0
SALES_Y0</t>
  </si>
  <si>
    <t>ST_LIABILITIES_Y0
LT_LIABILITIES
ST_ASSETS_Y0
LT_ASSETS</t>
  </si>
  <si>
    <t>MATERIAL_COSTS_Y0
SALES_Y0</t>
  </si>
  <si>
    <t>TOTAL_DEBT_Y0
CASH_AMOUNT_Y0
EBITDA_Y0</t>
  </si>
  <si>
    <t>TOTAL_DEBT_Y0
CASH_AMOUNT_Y0
TOTAL_ASSETS_Y0
TOTAL_LIABILITIES_Y0
INTANGIBLE_ASSETS_Y0</t>
  </si>
  <si>
    <t>TOTAL_DEBT_Y0
CASH_AMOUNT_Y0
SALES_Y0</t>
  </si>
  <si>
    <t>NET_INCOME_Y0
SALES_Y0</t>
  </si>
  <si>
    <t>SALES_Y0
OPERATING_ASSETS_Y0</t>
  </si>
  <si>
    <t>ST_ASSETS_Y0
INVENTORIES_Y0
ST_LIABILITIES_Y0</t>
  </si>
  <si>
    <t>EBIT_Y0
SALES_Y0</t>
  </si>
  <si>
    <t>SALES_Y0
INVENTORIES_Y0</t>
  </si>
  <si>
    <t>SALES_Y0
SALES_Y1</t>
  </si>
  <si>
    <t>EQUITY_Y0
EQUITY_Y1</t>
  </si>
  <si>
    <t>CASH_AMOUNT_Y0
CASH_AMOUNT_Y1</t>
  </si>
  <si>
    <t>WORKING_CAPITAL_Y0
WORKING_CAPITAL_Y1</t>
  </si>
  <si>
    <t>COST_SOLD_Y0
COST_SOLD_Y1</t>
  </si>
  <si>
    <t>TOTAL_SUPPLIERS_Y0
ACCOUNT_PAYABLES_Y0
ACCOUNT_PAYABLES_Y1</t>
  </si>
  <si>
    <t>ST_ASSETS_Y0
ST_ASSETS_Y1</t>
  </si>
  <si>
    <t>ST_ASSETS_Y0
ST_LIABILITIES_Y0
ST_ASSETS_Y1
ST_LIABILITIES_Y1</t>
  </si>
  <si>
    <t>ST_LIABILITIES_Y0
ST_LIABILITIES_Y1</t>
  </si>
  <si>
    <t>ST_LIABILITIES_Y0
TOTAL_ASSETS_Y0
ST_LIABILITIES_Y1
TOTAL_ASSETS_Y1</t>
  </si>
  <si>
    <t>SALES_Y0
ACCOUNT_RECEIVABLES_Y0
ACCOUNT_RECEIVABLES_Y1</t>
  </si>
  <si>
    <t>EBIT_Y0
EBIT_Y1</t>
  </si>
  <si>
    <t>EBIT_Y0
EBIT_Y1
TOTAL_DEBT_Y0
CASH_AMOUNT_Y0
TOTAL_DEBT_Y1
CASH_AMOUNT_Y1</t>
  </si>
  <si>
    <t>EBIT_Y0
EBIT_Y1
TOTAL_ASSETS_Y0
TOTAL_ASSETS_Y1</t>
  </si>
  <si>
    <t>EBITDA_Y0
EBITDA_Y1</t>
  </si>
  <si>
    <t>EBITDA_Y0
EBITDA_Y1
TOTAL_DEBT_Y0
CASH_AMOUNT_Y0
TOTAL_DEBT_Y1
CASH_AMOUNT_Y1</t>
  </si>
  <si>
    <t>EBITDA_Y0
EBITDA_Y1
TOTAL_ASSETS_Y0
TOTAL_ASSETS_Y1</t>
  </si>
  <si>
    <t>EBITDA_Y0
SALES_Y0
EBITDA_Y1
SALES_Y1</t>
  </si>
  <si>
    <t>INTEREST_EXPENSES_Y0
ST_LIABILITIES_Y0
INTEREST_EXPENSES_Y1
ST_LIABILITIES_Y1</t>
  </si>
  <si>
    <t>INTEREST_EXPENSES_Y0
TOTAL_LIABILITIES_Y0
INTEREST_EXPENSES_Y1
TOTAL_LIABILITIES_Y1</t>
  </si>
  <si>
    <t>SALES_Y0
COST_SOLD_Y0
SALES_Y1
COST_SOLD_Y1</t>
  </si>
  <si>
    <t>TOTAL_ASSETS_Y0
TOTAL_LIABILITIES_Y0
INTANGIBLE_ASSETS_Y0
TOTAL_ASSETS_Y1
TOTAL_LIABILITIES_Y1
INTANGIBLE_ASSETS_Y1</t>
  </si>
  <si>
    <t>EBIT_Y0
INTEREST_EXPENSES_Y0
EBIT_Y1
INTEREST_EXPENSES_Y1</t>
  </si>
  <si>
    <t>INTEREST_EXPENSES_Y0
INTEREST_EXPENSES_Y1</t>
  </si>
  <si>
    <t>LABOUR_COST_Y0
SALES_Y0
LABOUR_COST_Y1
SALES_Y1</t>
  </si>
  <si>
    <t>MATERIAL_COSTS_Y0
SALES_Y0
MATERIAL_COSTS_Y1
SALES_Y1</t>
  </si>
  <si>
    <t>TOTAL_DEBT_Y0
CASH_AMOUNT_Y0
TOTAL_DEBT_Y1
CASH_AMOUNT_Y1</t>
  </si>
  <si>
    <t>TOTAL_DEBT_Y0
CASH_AMOUNT_Y0
EBITDA_Y0
TOTAL_DEBT_Y1
CASH_AMOUNT_Y1
EBITDA_Y1</t>
  </si>
  <si>
    <t>TOTAL_DEBT_Y0
CASH_AMOUNT_Y0
TOTAL_ASSETS_Y0
TOTAL_LIABILITIES_Y0
INTANGIBLE_ASSETS_Y0
TOTAL_DEBT_Y1
CASH_AMOUNT_Y1
TOTAL_ASSETS_Y1
TOTAL_LIABILITIES_Y1
INTANGIBLE_ASSETS_Y1</t>
  </si>
  <si>
    <t>TOTAL_DEBT_Y0
CASH_AMOUNT_Y0
SALES_Y0
TOTAL_DEBT_Y1
CASH_AMOUNT_Y1
SALES_Y1</t>
  </si>
  <si>
    <t>NET_INCOME_Y0
NET_INCOME_Y1</t>
  </si>
  <si>
    <t>NET_INCOME_Y0
SALES_Y0
NET_INCOME_Y1
SALES_Y1</t>
  </si>
  <si>
    <t>SALES_Y0
OPERATING_ASSETS_Y0
SALES_Y1
OPERATING_ASSETS_Y1</t>
  </si>
  <si>
    <t>ST_ASSETS_Y0
INVENTORIES_Y0
ST_LIABILITIES_Y0
ST_ASSETS_Y1
INVENTORIES_Y1
ST_LIABILITIES_Y1</t>
  </si>
  <si>
    <t>EBIT_Y0
SALES_Y0
EBIT_Y1
SALES_Y1</t>
  </si>
  <si>
    <t>ST_BANK_DEBT_Y0
ST_BANK_DEBT_Y1</t>
  </si>
  <si>
    <t>SALES_Y0
INVENTORIES_Y0
SALES_Y1
INVENTORIES_Y1</t>
  </si>
  <si>
    <t>TOTAL_DEBT_Y0
SALES_Y0
TOTAL_DEBT_Y1
SALES_Y1</t>
  </si>
  <si>
    <t>TOTAL_SUPPLIERS_Y0
ACCOUNT_PAYABLES_Y0
ACCOUNT_PAYABLES_Y1
TOTAL_SUPPLIERS_Y1
ACCOUNT_PAYABLES_Y2</t>
  </si>
  <si>
    <t>SALES_Y0
ACCOUNT_RECEIVABLES_Y0
ACCOUNT_RECEIVABLES_Y1
SALES_Y1
ACCOUNT_RECEIVABLES_Y2</t>
  </si>
  <si>
    <t>Complessità (1-2-3)</t>
  </si>
  <si>
    <t>ACCOUNT_PAYABLES_Y0</t>
  </si>
  <si>
    <t>ACCOUNT_RECEIVABLES_Y0</t>
  </si>
  <si>
    <t>AMORTIZATION_Y0</t>
  </si>
  <si>
    <t>CASH_AMOUNT_Y0</t>
  </si>
  <si>
    <t>COST_SOLD_Y0</t>
  </si>
  <si>
    <t>EBIT_Y0</t>
  </si>
  <si>
    <t>EBITDA_Y0</t>
  </si>
  <si>
    <t>INTANGIBLE_ASSETS_Y0</t>
  </si>
  <si>
    <t>INTEREST_EXPENSES_Y0</t>
  </si>
  <si>
    <t>INVENTORIES_Y0</t>
  </si>
  <si>
    <t>LABOUR_COST_Y0</t>
  </si>
  <si>
    <t>MATERIAL_COSTS_Y0</t>
  </si>
  <si>
    <t>NET_INCOME_Y0</t>
  </si>
  <si>
    <t>OPERATING_ASSETS_Y0</t>
  </si>
  <si>
    <t>SALES_Y0</t>
  </si>
  <si>
    <t>ST_ASSETS_Y0</t>
  </si>
  <si>
    <t>ST_BANK_DEBT_Y0</t>
  </si>
  <si>
    <t>ST_FIN_DEBT_Y0</t>
  </si>
  <si>
    <t>ST_LIABILITIES_Y0</t>
  </si>
  <si>
    <t>TOTAL_ASSETS_Y0</t>
  </si>
  <si>
    <t>TOTAL_DEBT_Y0</t>
  </si>
  <si>
    <t>TOTAL_LIABILITIES_Y0</t>
  </si>
  <si>
    <t>TOTAL_SUPPLIERS_Y0</t>
  </si>
  <si>
    <t>WORKING_CAPITAL_Y0</t>
  </si>
  <si>
    <t>ACCOUNT_PAYABLES_Y1</t>
  </si>
  <si>
    <t>ACCOUNT_RECEIVABLES_Y1</t>
  </si>
  <si>
    <t>CASH_AMOUNT_Y1</t>
  </si>
  <si>
    <t>COST_SOLD_Y1</t>
  </si>
  <si>
    <t>EBIT_Y1</t>
  </si>
  <si>
    <t>EBITDA_Y1</t>
  </si>
  <si>
    <t>EQUITY_Y1</t>
  </si>
  <si>
    <t>INTANGIBLE_ASSETS_Y1</t>
  </si>
  <si>
    <t>INTEREST_EXPENSES_Y1</t>
  </si>
  <si>
    <t>INVENTORIES_Y1</t>
  </si>
  <si>
    <t>LABOUR_COST_Y1</t>
  </si>
  <si>
    <t>MATERIAL_COSTS_Y1</t>
  </si>
  <si>
    <t>NET_INCOME_Y1</t>
  </si>
  <si>
    <t>OPERATING_ASSETS_Y1</t>
  </si>
  <si>
    <t>SALES_Y1</t>
  </si>
  <si>
    <t>ST_ASSETS_Y1</t>
  </si>
  <si>
    <t>ST_BANK_DEBT_Y1</t>
  </si>
  <si>
    <t>ST_LIABILITIES_Y1</t>
  </si>
  <si>
    <t>TOTAL_ASSETS_Y1</t>
  </si>
  <si>
    <t>TOTAL_DEBT_Y1</t>
  </si>
  <si>
    <t>TOTAL_LIABILITIES_Y1</t>
  </si>
  <si>
    <t>TOTAL_SUPPLIERS_Y1</t>
  </si>
  <si>
    <t>WORKING_CAPITAL_Y1</t>
  </si>
  <si>
    <t>ACCOUNT_PAYABLES_Y2</t>
  </si>
  <si>
    <t>ACCOUNT_RECEIVABLES_Y2</t>
  </si>
  <si>
    <t>ACCOUNT_BALANCE_M0</t>
  </si>
  <si>
    <t>INFLOWS_ACCOUNT_M0</t>
  </si>
  <si>
    <t>OUTFLOWS_AMOUNT_M0</t>
  </si>
  <si>
    <t>MONITORING_RATING_M0</t>
  </si>
  <si>
    <t>OVERDRAFT_AMOUNT_M0</t>
  </si>
  <si>
    <t>OVERDRAFT_LIMIT_M0</t>
  </si>
  <si>
    <t>CHEQUES_UNPAID_M0</t>
  </si>
  <si>
    <t>ACCOUNT_BALANCE_M1</t>
  </si>
  <si>
    <t>INFLOWS_ACCOUNT_M1</t>
  </si>
  <si>
    <t>OUTFLOWS_AMOUNT_M1</t>
  </si>
  <si>
    <t>OVERDRAFT_AMOUNT_M1</t>
  </si>
  <si>
    <t>OVERDRAFT_LIMIT_M1</t>
  </si>
  <si>
    <t>ACCOUNT_BALANCE_M10</t>
  </si>
  <si>
    <t>INFLOWS_ACCOUNT_M10</t>
  </si>
  <si>
    <t>OUTFLOWS_AMOUNT_M10</t>
  </si>
  <si>
    <t>ACCOUNT_BALANCE_M11</t>
  </si>
  <si>
    <t>INFLOWS_ACCOUNT_M11</t>
  </si>
  <si>
    <t>OUTFLOWS_AMOUNT_M11</t>
  </si>
  <si>
    <t>ACCOUNT_BALANCE_M2</t>
  </si>
  <si>
    <t>INFLOWS_ACCOUNT_M2</t>
  </si>
  <si>
    <t>OUTFLOWS_AMOUNT_M2</t>
  </si>
  <si>
    <t>OVERDRAFT_AMOUNT_M2</t>
  </si>
  <si>
    <t>OVERDRAFT_LIMIT_M2</t>
  </si>
  <si>
    <t>ACCOUNT_BALANCE_M3</t>
  </si>
  <si>
    <t>INFLOWS_ACCOUNT_M3</t>
  </si>
  <si>
    <t>OUTFLOWS_AMOUNT_M3</t>
  </si>
  <si>
    <t>OVERDRAFT_AMOUNT_M3</t>
  </si>
  <si>
    <t>OVERDRAFT_LIMIT_M3</t>
  </si>
  <si>
    <t>ACCOUNT_BALANCE_M4</t>
  </si>
  <si>
    <t>INFLOWS_ACCOUNT_M4</t>
  </si>
  <si>
    <t>OUTFLOWS_AMOUNT_M4</t>
  </si>
  <si>
    <t>OVERDRAFT_AMOUNT_M4</t>
  </si>
  <si>
    <t>OVERDRAFT_LIMIT_M4</t>
  </si>
  <si>
    <t>ACCOUNT_BALANCE_M5</t>
  </si>
  <si>
    <t>INFLOWS_ACCOUNT_M5</t>
  </si>
  <si>
    <t>OUTFLOWS_AMOUNT_M5</t>
  </si>
  <si>
    <t>OVERDRAFT_AMOUNT_M5</t>
  </si>
  <si>
    <t>OVERDRAFT_LIMIT_M5</t>
  </si>
  <si>
    <t>ACCOUNT_BALANCE_M6</t>
  </si>
  <si>
    <t>INFLOWS_ACCOUNT_M6</t>
  </si>
  <si>
    <t>OUTFLOWS_AMOUNT_M6</t>
  </si>
  <si>
    <t>OVERDRAFT_AMOUNT_M6</t>
  </si>
  <si>
    <t>OVERDRAFT_LIMIT_M6</t>
  </si>
  <si>
    <t>ACCOUNT_BALANCE_M7</t>
  </si>
  <si>
    <t>INFLOWS_ACCOUNT_M7</t>
  </si>
  <si>
    <t>OUTFLOWS_AMOUNT_M7</t>
  </si>
  <si>
    <t>ACCOUNT_BALANCE_M8</t>
  </si>
  <si>
    <t>INFLOWS_ACCOUNT_M8</t>
  </si>
  <si>
    <t>OUTFLOWS_AMOUNT_M8</t>
  </si>
  <si>
    <t>ACCOUNT_BALANCE_M9</t>
  </si>
  <si>
    <t>INFLOWS_ACCOUNT_M9</t>
  </si>
  <si>
    <t>OUTFLOWS_AMOUNT_M9</t>
  </si>
  <si>
    <t>INFLOWS_CURR_ACC_M0</t>
  </si>
  <si>
    <t>OUTFLOWS_CURR_ACC_M0</t>
  </si>
  <si>
    <t>Sviluppato da:</t>
  </si>
  <si>
    <t>Elaborato (Y/N/n.a.)</t>
  </si>
  <si>
    <t>Y</t>
  </si>
  <si>
    <t>Noemi</t>
  </si>
  <si>
    <t>Matteo</t>
  </si>
  <si>
    <t>Roberto</t>
  </si>
  <si>
    <t>Gian Carlo</t>
  </si>
  <si>
    <t>Note</t>
  </si>
  <si>
    <t>Indicator 117 - Interest expenses - change</t>
  </si>
  <si>
    <t xml:space="preserve">Indicator 118 - Interest expenses/short term liabilities </t>
  </si>
  <si>
    <t>Indicator 119 - Interest expenses/short term liabilities - change</t>
  </si>
  <si>
    <t xml:space="preserve">Indicator 120 - Interest expenses/total liabilities </t>
  </si>
  <si>
    <t>Indicator 121 - Interest expenses/total liabilities - change</t>
  </si>
  <si>
    <t>Indicator 101 - Interest expenses - change</t>
  </si>
  <si>
    <t xml:space="preserve">Indicator 90 - Interest expenses/short term liabilities  </t>
  </si>
  <si>
    <t>Indicator 91 - Interest expense/short term liabilities  - change</t>
  </si>
  <si>
    <t>Indicator 92 - Interest expenses/total liabilities</t>
  </si>
  <si>
    <t>Indicator 93 - Interest expenses/total liabilities  - change</t>
  </si>
  <si>
    <t>Change of headquarters - 12 months</t>
  </si>
  <si>
    <t>Change of tax number - 12 months</t>
  </si>
  <si>
    <t>Cash or non-cash collaterals expiring within 90 days</t>
  </si>
  <si>
    <t>Debt settlement procedure (municipality)</t>
  </si>
  <si>
    <t>Collateral missing</t>
  </si>
  <si>
    <t>Criminal prosecution of mgmt</t>
  </si>
  <si>
    <t>Claim for Client guarantee payout</t>
  </si>
  <si>
    <t>Doubts in fin. info consistency</t>
  </si>
  <si>
    <t>Cash - change</t>
  </si>
  <si>
    <t>Short term assets/short term liabilities</t>
  </si>
  <si>
    <t>Short term liabilities/total assets</t>
  </si>
  <si>
    <t>Debtors turnover</t>
  </si>
  <si>
    <t>EBIT change/net debt change</t>
  </si>
  <si>
    <t>EBIT change/total assets change</t>
  </si>
  <si>
    <t>EBITDA change/net debt change</t>
  </si>
  <si>
    <t>EBITDA change/total assets change</t>
  </si>
  <si>
    <t>EBITDA/turnover</t>
  </si>
  <si>
    <t>Interest expenses/short term liabilities</t>
  </si>
  <si>
    <t>Gross margin/sales</t>
  </si>
  <si>
    <t>Labour cost/sales</t>
  </si>
  <si>
    <t>Labour cost/sales - change</t>
  </si>
  <si>
    <t>Material costs/sales</t>
  </si>
  <si>
    <t>Net income/turnover</t>
  </si>
  <si>
    <t>Net working assets turnover</t>
  </si>
  <si>
    <t>Quick ratio</t>
  </si>
  <si>
    <t>Return on sales</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</si>
  <si>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</si>
  <si>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</si>
  <si>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</si>
  <si>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</si>
  <si>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</si>
  <si>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</si>
  <si>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</si>
  <si>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</si>
  <si>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</si>
  <si>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</si>
  <si>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</si>
  <si>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</si>
  <si>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Account cumulated outflows in current accounts in the month &gt; credit line * 3</t>
  </si>
  <si>
    <t>Monthly inflows from cheques/monthly total inflows in current accounts</t>
  </si>
  <si>
    <t>Monthly outflows from cheques/monthly total outflows in current accounts</t>
  </si>
  <si>
    <t>Max past due days in last year</t>
  </si>
  <si>
    <t>OVERDRAFT_UTILIZ_CONS_DAYS_3M</t>
  </si>
  <si>
    <t>OVERDRAFT_UTILIZ_CONS_DAYS_6M</t>
  </si>
  <si>
    <t>Month t, month t-1</t>
  </si>
  <si>
    <t>TOTAL_DEBT_INTEREST
TOTAL_DEBT_INTEREST_30D</t>
  </si>
  <si>
    <t>Year t, year t-1
Year t, year t-1</t>
  </si>
  <si>
    <t>INFLOWS_ACCOUNT_M0
INFLOWS_ACCOUNT_M1</t>
  </si>
  <si>
    <t>OUTFLOWS_AMOUNT_M0
OUTFLOWS_AMOUNT_M1</t>
  </si>
  <si>
    <t>OUTFLOWS_CURR_ACC_M0
INFLOWS_CURR_ACC_M0</t>
  </si>
  <si>
    <t xml:space="preserve">Month t, month t-1, month t-2, month t-3, month t-4, month t-5, month t-6, month t-7, month t-8, month t-9, month t-10, month t-11 </t>
  </si>
  <si>
    <t>ACCOUNT_BALANCE_M0
ACCOUNT_BALANCE_M1
ACCOUNT_BALANCE_M2
ACCOUNT_BALANCE_M3
ACCOUNT_BALANCE_M4
ACCOUNT_BALANCE_M5
ACCOUNT_BALANCE_M6
ACCOUNT_BALANCE_M7
ACCOUNT_BALANCE_M8
ACCOUNT_BALANCE_M9
ACCOUNT_BALANCE_M10
ACCOUNT_BALANCE_M11</t>
  </si>
  <si>
    <t>INFLOWS_ACCOUNT_M0
INFLOWS_ACCOUNT_M1
INFLOWS_ACCOUNT_M2
INFLOWS_ACCOUNT_M3
INFLOWS_ACCOUNT_M4
INFLOWS_ACCOUNT_M5
INFLOWS_ACCOUNT_M6
INFLOWS_ACCOUNT_M7
INFLOWS_ACCOUNT_M8
INFLOWS_ACCOUNT_M9
INFLOWS_ACCOUNT_M10
INFLOWS_ACCOUNT_M11</t>
  </si>
  <si>
    <t>OUTFLOWS_AMOUNT_M0
OUTFLOWS_AMOUNT_M1
OUTFLOWS_AMOUNT_M2
OUTFLOWS_AMOUNT_M3
OUTFLOWS_AMOUNT_M4
OUTFLOWS_AMOUNT_M5
OUTFLOWS_AMOUNT_M6
OUTFLOWS_AMOUNT_M7
OUTFLOWS_AMOUNT_M8
OUTFLOWS_AMOUNT_M9
OUTFLOWS_AMOUNT_M10
OUTFLOWS_AMOUNT_M11</t>
  </si>
  <si>
    <t>OUTFLOWS_AMOUNT_M0
INFLOWS_ACCOUNT_M0</t>
  </si>
  <si>
    <t>OUTFLOWS_AMOUNT_M0
OVERDRAFT_LIMIT_M0</t>
  </si>
  <si>
    <t>OUTFLOWS_AMOUNT_M0
INFLOWS_ACCOUNT_M0
OVERDRAFT_LIMIT_M0</t>
  </si>
  <si>
    <t>INFLOWS_ACCOUNT_M0
OVERDRAFT_LIMIT_M0</t>
  </si>
  <si>
    <t>da eliminare</t>
  </si>
  <si>
    <t>Max Total debt in the last year
EBITDA</t>
  </si>
  <si>
    <t>Max Total debt in the last year
Sales</t>
  </si>
  <si>
    <t>Max Total debt in the last 6 months
EBITDA</t>
  </si>
  <si>
    <t>MAX_TOT_DEBT_1Y</t>
  </si>
  <si>
    <t>MAX_TOT_DEBT_6M</t>
  </si>
  <si>
    <t>DEN &gt; 0</t>
  </si>
  <si>
    <t>DEN = 0</t>
  </si>
  <si>
    <t>DEN &lt; 0</t>
  </si>
  <si>
    <t>DEN = BLANK</t>
  </si>
  <si>
    <t>Flag necessario gestione forma indeterminata</t>
  </si>
  <si>
    <t xml:space="preserve">NUM &gt; 0 </t>
  </si>
  <si>
    <t>NUM = 0</t>
  </si>
  <si>
    <t>NUM &lt; 0</t>
  </si>
  <si>
    <t>NUM = Blank</t>
  </si>
  <si>
    <t>Valore Missing (su indicatori calcolabili in BIB)</t>
  </si>
  <si>
    <t>NUM/DEN</t>
  </si>
  <si>
    <t/>
  </si>
  <si>
    <t>Median</t>
  </si>
  <si>
    <t>Valore da tabella Missing</t>
  </si>
  <si>
    <t>MAX_TOT_DEBT_1Y
EBITDA_Y0</t>
  </si>
  <si>
    <t>MAX_TOT_DEBT_6M
EBITDA_Y0</t>
  </si>
  <si>
    <t>MAX_TOT_DEBT_1Y
SALES_Y0</t>
  </si>
  <si>
    <t>se REGULAMENTARY_SEGMENT = Corporate</t>
  </si>
  <si>
    <t>se REGULAMENTARY_SEGMENT = Retail</t>
  </si>
  <si>
    <t>Non è presente il valore missing</t>
  </si>
  <si>
    <t>Non è presente il valore missing.
Le colonne sono da allineare con quelle indicate nell'AFU</t>
  </si>
  <si>
    <t>Non è presente il valore missing.</t>
  </si>
  <si>
    <t>Manca il valore missing.</t>
  </si>
  <si>
    <t>Minimum</t>
  </si>
  <si>
    <t>dati di flusso tutti null</t>
  </si>
  <si>
    <t>Indicator 13 - Business current accounts average balance - 12 months</t>
  </si>
  <si>
    <t>Indicator 172 - Decrease in current accounts inflows in last month</t>
  </si>
  <si>
    <t>Indicator 174 - Account cumulated inflows in current accounts in the month &gt; credit line * 3</t>
  </si>
  <si>
    <t>Indicator 187 - Monthly cumulated inflows amount in current accounts- variation in the last month</t>
  </si>
  <si>
    <t>Indicator 2 - Past Due &gt; 90</t>
  </si>
  <si>
    <t>Indicator 20 - Missing financial statements</t>
  </si>
  <si>
    <t>Indicator 205 - Overdue amount/initial approved amount</t>
  </si>
  <si>
    <t>Indicator 212 - Number of entries in blockade in last twelve months</t>
  </si>
  <si>
    <t>Indicator 213 - Total number of days in blockade in last six months</t>
  </si>
  <si>
    <t>Indicator 216 - Number of days in which client did not use overdraft during the month (calculated daily when this happens) in last 6 months</t>
  </si>
  <si>
    <t>Indicator 3 - Blocked accounts</t>
  </si>
  <si>
    <t>Indicator 35 - Delta equity</t>
  </si>
  <si>
    <t>Indicator 44 - Past due amount</t>
  </si>
  <si>
    <t>Indicator 55 - Forborne NPE</t>
  </si>
  <si>
    <t>Indicator 56 - Outstanding + overdue/Approved amount for loans</t>
  </si>
  <si>
    <t>Indicator 58 - Months with overdue</t>
  </si>
  <si>
    <t>Indicator 8 - Account turnover oscillation</t>
  </si>
  <si>
    <t>Indicator 9 - Delta turnover</t>
  </si>
  <si>
    <t>INTERNAL_RATING
EXTERNAL_RATING</t>
  </si>
  <si>
    <t>Flag 1 e 0</t>
  </si>
  <si>
    <t>rivedere formula sql</t>
  </si>
  <si>
    <t>rivedere formula sql + segnalare mancanza SUM_CALLED_BACK_M2</t>
  </si>
  <si>
    <t>BILLS_UNPAID_M0
BILLS_DUE_M0</t>
  </si>
  <si>
    <t>rivedere formula (solo M0)</t>
  </si>
  <si>
    <t>rivedere formula e manca missing</t>
  </si>
  <si>
    <t>Manca il valore di missing
Interpretato come: (SUM_BILLS_UNPAID_M0+SUM_CALLED_BACK_BILLS_M0) / SUM_BILLS_UNPAID_M2+SUM_CALLED_BACK_BILLS_M2)-1</t>
  </si>
  <si>
    <t xml:space="preserve">Manca il valroe di missing.
Interpretato come: (BILLS_UNPAID_M0+CALLED_BACK_BILLS_M0) / (BILLS_UNPAID_M2+CALLED_BACK_BILLS_M2)-1
</t>
  </si>
  <si>
    <t>SUM_CHEQUES_INFLOWS_M0
INFLOWS_ACCOUNT_M0</t>
  </si>
  <si>
    <t>manca missing</t>
  </si>
  <si>
    <t>SUM_CHEQUES_OUTFLOWS_M0
OUTFLOWS_AMOUNT_M0</t>
  </si>
  <si>
    <t>CHEQUES_OUTFLOWS_M0
OUTFLOWS_CURR_ACC_M0</t>
  </si>
  <si>
    <t>manca anche il missing</t>
  </si>
  <si>
    <t>OVERDRAFT_AMOUNT_M0
OVERDRAFT_AMOUNT_M1
OVERDRAFT_AMOUNT_M2
OVERDRAFT_AMOUNT_M3
OVERDRAFT_AMOUNT_M4
OVERDRAFT_AMOUNT_M5
OVERDRAFT_AMOUNT_M6
OVERDRAFT_LIMIT_M0
OVERDRAFT_LIMIT_M1
OVERDRAFT_LIMIT_M2
OVERDRAFT_LIMIT_M3
OVERDRAFT_LIMIT_M4
OVERDRAFT_LIMIT_M5
OVERDRAFT_LIMIT_M6</t>
  </si>
  <si>
    <t>Indicator 1 - Days past due</t>
  </si>
  <si>
    <t>forma indeterminata non calcolabile al momento per BIB</t>
  </si>
  <si>
    <t>NR</t>
  </si>
  <si>
    <t>Indicator 219 - Monitoring rating</t>
  </si>
  <si>
    <t>MAX_DAYS_OVERDUE_Y0
MAX_DAYS_OVERDUE_Y1</t>
  </si>
  <si>
    <t>TOTAL_DEBT_INTEREST_30D</t>
  </si>
  <si>
    <t>Tipo di numerico</t>
  </si>
  <si>
    <t>days</t>
  </si>
  <si>
    <t>flag</t>
  </si>
  <si>
    <t>percentuale</t>
  </si>
  <si>
    <t>numero</t>
  </si>
  <si>
    <t>rating</t>
  </si>
  <si>
    <t>importo</t>
  </si>
  <si>
    <t>BIB Initial conf.</t>
  </si>
  <si>
    <t xml:space="preserve">For each Client Homogeneous NDG, the indicator is "true" (value 1) in presence of amount of all exposures that would be defined as forborne NPE as defined in EBA/ITS/2013/03&gt;0, 0 otherwise </t>
  </si>
  <si>
    <t>Gestione outlier e taglio code</t>
  </si>
  <si>
    <t>Richiesto</t>
  </si>
  <si>
    <t>Non richiesto</t>
  </si>
  <si>
    <t>no</t>
  </si>
  <si>
    <t>FAST TRACK</t>
  </si>
  <si>
    <t>MODULE 1</t>
  </si>
  <si>
    <t>EXCEPTION 2</t>
  </si>
  <si>
    <t>EXCEPTION 1</t>
  </si>
  <si>
    <t>MODULE 2</t>
  </si>
  <si>
    <t>CORPORATE</t>
  </si>
  <si>
    <t>RETAIL</t>
  </si>
  <si>
    <t>ID_MONITORING_RATING_M0</t>
  </si>
  <si>
    <t>ID_MONITORING_RATING_M1</t>
  </si>
  <si>
    <t>ID_MONITORING_RATING_M0
ID_MONITORING_RATING_M1</t>
  </si>
  <si>
    <t>FLG_BANK_CHEQUES</t>
  </si>
  <si>
    <t>CHEQUES_INV_CURR_ACC_M0
INFLOWS_CURR_ACC_M0</t>
  </si>
  <si>
    <t>SUM_BILLS_UNPAID_M0
SUM_CALLED_BACK_BILLS_M0
SUM_BILLS_DISCOUNT_M0</t>
  </si>
  <si>
    <t>SUM_FIN_BILLS_UNPAID_M0
SUM_FIN_CALLED_BACK_BILLS_M0
SUM_FIN_BILLS_DISCOUNT_M0</t>
  </si>
  <si>
    <t>SUM_INVOICES_UNPAID_M0
SUM_INVOICES_UNPAID_M1
SUM_INVOICES_UNPAID_M2
SUM_CALLED_BACK_INVOICES_M0
SUM_CALLED_BACK_INVOICES_M1
SUM_CALLED_BACK_INVOICES_M2
SUM_INVOICES_DUE_M0
SUM_INVOICES_DUE_M1
SUM_INVOICES_DUE_M2</t>
  </si>
  <si>
    <t>OVERDRAFT_ADVANC_ACC_OVER
OVERDRAFT_ADV_ACC_UTILIZED</t>
  </si>
  <si>
    <t>OVERDRAFT_DISCOUNT_ACC_OVER
OVERDRAFT_DISC_ACC_UTILIZED</t>
  </si>
  <si>
    <t>SUM_BILLS_UNPAID_M0
SUM_BILLS_DISCOUNT_M0</t>
  </si>
  <si>
    <t>INVOICES_UNPAID_M0
INVOICES_UNPAID_M1
INVOICES_UNPAID_M2
CALLED_BACK_INVOICES_M0
CALLED_BACK_INVOICES_M1
CALLED_BACK_INVOICES_M2</t>
  </si>
  <si>
    <t>INVOICES_DISCOUNT_M0
INVOICES_DISCOUNT_M1
INVOICES_DISCOUNT_M2</t>
  </si>
  <si>
    <t>INVOICES_DUE_M0
INVOICES_DUE_M1
INVOICES_DUE_M2</t>
  </si>
  <si>
    <t>SUM_BILLS_UNPAID_M0
SUM_BILLS_DUE_M0</t>
  </si>
  <si>
    <t>SUM_BILLS_UNPAID_M0
APPR_OVERDRAFT_SELFLIQ_USED</t>
  </si>
  <si>
    <t>SUM_BILLS_UNPAID_M0
SUM_BILLS_UNPAID_M1
SUM_BILLS_UNPAID_M2
SUM_CALLED_BACK_BILLS_M0
SUM_CALLED_BACK_BILLS_M1
SUM_CALLED_BACK_BILLS_M2</t>
  </si>
  <si>
    <t>BILLS_UNPAID_M0
BILLS_DISCOUNT_M0</t>
  </si>
  <si>
    <t>BILLS_UNPAID_M0
BILLS_UNPAID_M1
BILLS_UNPAID_M2
CALLED_BACK_BILLS_M0
CALLED_BACK_BILLS_M1
CALLED_BACK_BILLS_M2</t>
  </si>
  <si>
    <t>BILLS_DISCOUNT_M0
BILLS_DISCOUNT_M1
BILLS_DISCOUNT_M2</t>
  </si>
  <si>
    <t>BILLS_DUE_M0
BILLS_DUE_M1
BILLS_DUE_M2</t>
  </si>
  <si>
    <t>SUM_BILLS_DISCOUNT_M0
SUM_BILLS_DISCOUNT_M1
SUM_BILLS_DISCOUNT_M2</t>
  </si>
  <si>
    <t>SUM_BILLS_DUE_M0
SUM_BILLS_DUE_M1
SUM_BILLS_DUE_M2</t>
  </si>
  <si>
    <t>SUM_BILLS_UNPAID_M0
SUM_BILLS_UNPAID_M1
SUM_CALLED_BACK_BILLS_M0
SUM_CALLED_BACK_BILLS_M1</t>
  </si>
  <si>
    <t>BILLS_UNPAID_M0
BILLS_UNPAID_M1
CALLED_BACK_BILLS_M0
CALLED_BACK_BILLS_M1</t>
  </si>
  <si>
    <t>BILLS_UNPAID_M0
BILLS_UNPAID_M2
CALLED_BACK_BILLS_M0
CALLED_BACK_BILLS_M1</t>
  </si>
  <si>
    <t>BILLS_DISCOUNT_M0
BILLS_DISCOUNT_M1</t>
  </si>
  <si>
    <t>BILLS_DISCOUNT_M0
BILLS_DISCOUNT_M2</t>
  </si>
  <si>
    <t>BILLS_DUE_M0
BILLS_DUE_M1</t>
  </si>
  <si>
    <t>BILLS_DUE_M0
BILLS_DUE_M2</t>
  </si>
  <si>
    <t>SUM_BILLS_DISCOUNT_M0
SUM_BILLS_DISCOUNT_M1</t>
  </si>
  <si>
    <t>SUM_BILLS_DISCOUNT_M0
SUM_BILLS_DISCOUNT_M2</t>
  </si>
  <si>
    <t>SUM_BILLS_DUE_M0
SUM_BILLS_DUE_M1</t>
  </si>
  <si>
    <t>SUM_BILLS_DUE_M0
SUM_BILLS_DUE_M2</t>
  </si>
  <si>
    <t>utilizzato da sistema autoliquidante</t>
  </si>
  <si>
    <t>SUM_BILLS_UNPAID_M0
SUM_BILLS_UNPAID_M2
SUM_CALLED_BACK_BILLS_M0
SUM_CALLED_BACK_BILLS_M2</t>
  </si>
  <si>
    <t>Valore Missing (su indicatori calcolabili in Koper)</t>
  </si>
  <si>
    <t>se REGULAMENTARY_SEGMENT = Small/Micro</t>
  </si>
  <si>
    <t>KOPER</t>
  </si>
  <si>
    <t>KOPER Initial conf.</t>
  </si>
  <si>
    <t>(Min = 1380)</t>
  </si>
  <si>
    <t>(Min = 1259)</t>
  </si>
  <si>
    <t>-</t>
  </si>
  <si>
    <t>SMALL/MICRO</t>
  </si>
  <si>
    <t>MISSING_VALUE</t>
  </si>
  <si>
    <t>FORMULE BIB</t>
  </si>
  <si>
    <t>MAX_VAL</t>
  </si>
  <si>
    <t>MIN_VAL</t>
  </si>
  <si>
    <t>FORMULE KOPER</t>
  </si>
  <si>
    <t>IND</t>
  </si>
  <si>
    <t>CASE FINALE</t>
  </si>
  <si>
    <t>VAL_MAX</t>
  </si>
  <si>
    <t>VAL_MIN</t>
  </si>
  <si>
    <t>FORMULA FINALE</t>
  </si>
  <si>
    <t>Cella vuota</t>
  </si>
  <si>
    <t>0.79426789</t>
  </si>
  <si>
    <t>0.58823532</t>
  </si>
  <si>
    <t>0.9966705</t>
  </si>
  <si>
    <t>0.9145281</t>
  </si>
  <si>
    <t>0.4015377</t>
  </si>
  <si>
    <t>0.3516507</t>
  </si>
  <si>
    <t>0.51284325</t>
  </si>
  <si>
    <t>0.71321386</t>
  </si>
  <si>
    <t>0.9748662</t>
  </si>
  <si>
    <t>0.6357476</t>
  </si>
  <si>
    <t>179082.13</t>
  </si>
  <si>
    <t>183674.6</t>
  </si>
  <si>
    <t>178372.33</t>
  </si>
  <si>
    <t>193535.4</t>
  </si>
  <si>
    <t>29388.63</t>
  </si>
  <si>
    <t>202969.25</t>
  </si>
  <si>
    <t>208980.6</t>
  </si>
  <si>
    <t>10417.75</t>
  </si>
  <si>
    <t>0.38435042</t>
  </si>
  <si>
    <t>0.25999987</t>
  </si>
  <si>
    <t>0.4982336</t>
  </si>
  <si>
    <t>0.3419732</t>
  </si>
  <si>
    <t>0.1480531</t>
  </si>
  <si>
    <t>0.1109992</t>
  </si>
  <si>
    <t>0.23026249</t>
  </si>
  <si>
    <t>0.1971831</t>
  </si>
  <si>
    <t>0.2008283</t>
  </si>
  <si>
    <t>0.1877206</t>
  </si>
  <si>
    <t>0.4570232</t>
  </si>
  <si>
    <t>0.62583858</t>
  </si>
  <si>
    <t>0.3646888</t>
  </si>
  <si>
    <t>0.4255371</t>
  </si>
  <si>
    <t>0.0641645</t>
  </si>
  <si>
    <t>0.04885011</t>
  </si>
  <si>
    <t>0.0853213</t>
  </si>
  <si>
    <t>0.0687933</t>
  </si>
  <si>
    <t>0.0218502</t>
  </si>
  <si>
    <t>0.0249093</t>
  </si>
  <si>
    <t>0.00789</t>
  </si>
  <si>
    <t>0.00998</t>
  </si>
  <si>
    <t>1175196.5</t>
  </si>
  <si>
    <t>0.25418279</t>
  </si>
  <si>
    <t>0.27879429</t>
  </si>
  <si>
    <t>0.7651813</t>
  </si>
  <si>
    <t>0.7044486</t>
  </si>
  <si>
    <t>0.07693736</t>
  </si>
  <si>
    <t>0.09840684</t>
  </si>
  <si>
    <t>0.1440417</t>
  </si>
  <si>
    <t>0.1251156</t>
  </si>
  <si>
    <t>0.10588412</t>
  </si>
  <si>
    <t>0.05298038</t>
  </si>
  <si>
    <t>0.167584</t>
  </si>
  <si>
    <t>0.1445877</t>
  </si>
  <si>
    <t>0.353852</t>
  </si>
  <si>
    <t>0.2644859</t>
  </si>
  <si>
    <t>0.4720106</t>
  </si>
  <si>
    <t>0.2991793</t>
  </si>
  <si>
    <t>0.02171407</t>
  </si>
  <si>
    <t>0.01998575</t>
  </si>
  <si>
    <t>0.0217927</t>
  </si>
  <si>
    <t>0.0409422</t>
  </si>
  <si>
    <t>0.805116</t>
  </si>
  <si>
    <t>0.6816625</t>
  </si>
  <si>
    <t>0.8107947</t>
  </si>
  <si>
    <t>0.8284199</t>
  </si>
  <si>
    <t>0.03870615</t>
  </si>
  <si>
    <t>0.02951718</t>
  </si>
  <si>
    <t>0.0423064</t>
  </si>
  <si>
    <t>0.0404819</t>
  </si>
  <si>
    <t>0.9867917</t>
  </si>
  <si>
    <t>6058.6855</t>
  </si>
  <si>
    <t>0</t>
  </si>
  <si>
    <t>145.21431</t>
  </si>
  <si>
    <t>9545.164</t>
  </si>
  <si>
    <t>104.7183</t>
  </si>
  <si>
    <t>6362.064</t>
  </si>
  <si>
    <t>9216.291</t>
  </si>
  <si>
    <t>6343.7617</t>
  </si>
  <si>
    <t>8190.569</t>
  </si>
  <si>
    <t>10391.223</t>
  </si>
  <si>
    <t>353.39893</t>
  </si>
  <si>
    <t>3093.536</t>
  </si>
  <si>
    <t>7435.1768</t>
  </si>
  <si>
    <t>4.5284538</t>
  </si>
  <si>
    <t>2.4769738</t>
  </si>
  <si>
    <t>6.201973</t>
  </si>
  <si>
    <t>4.904056</t>
  </si>
  <si>
    <t>5.9253654</t>
  </si>
  <si>
    <t>6.5795145</t>
  </si>
  <si>
    <t>4.854529</t>
  </si>
  <si>
    <t>5.92368</t>
  </si>
  <si>
    <t>32091.178</t>
  </si>
  <si>
    <t>3176191</t>
  </si>
  <si>
    <t>38238</t>
  </si>
  <si>
    <t>4.319317</t>
  </si>
  <si>
    <t>4.160491</t>
  </si>
  <si>
    <t>3.6227205</t>
  </si>
  <si>
    <t>2.1221309</t>
  </si>
  <si>
    <t>2.708896</t>
  </si>
  <si>
    <t>1.950781</t>
  </si>
  <si>
    <t>4.2176456</t>
  </si>
  <si>
    <t>2.7173913</t>
  </si>
  <si>
    <t>5.915803</t>
  </si>
  <si>
    <t>4.317695</t>
  </si>
  <si>
    <t>-216.50633</t>
  </si>
  <si>
    <t>-108.9804</t>
  </si>
  <si>
    <t>-122.5099</t>
  </si>
  <si>
    <t>-84.6868</t>
  </si>
  <si>
    <t>3.177937</t>
  </si>
  <si>
    <t>4.598423</t>
  </si>
  <si>
    <t>9.109025</t>
  </si>
  <si>
    <t>6.1172247</t>
  </si>
  <si>
    <t>10.182</t>
  </si>
  <si>
    <t>12.60775</t>
  </si>
  <si>
    <t>6.8720946</t>
  </si>
  <si>
    <t>3.5886025</t>
  </si>
  <si>
    <t>1.790829</t>
  </si>
  <si>
    <t>1.016172</t>
  </si>
  <si>
    <t>1.0003474</t>
  </si>
  <si>
    <t>1.000179</t>
  </si>
  <si>
    <t>6.8988957</t>
  </si>
  <si>
    <t>3.5528727</t>
  </si>
  <si>
    <t>1.912064</t>
  </si>
  <si>
    <t>1.021909</t>
  </si>
  <si>
    <t>13.82958</t>
  </si>
  <si>
    <t>7.1755738</t>
  </si>
  <si>
    <t>3.64347</t>
  </si>
  <si>
    <t>2.104347</t>
  </si>
  <si>
    <t>1.5752341</t>
  </si>
  <si>
    <t>2.2650061</t>
  </si>
  <si>
    <t>1.338586</t>
  </si>
  <si>
    <t>2.833333</t>
  </si>
  <si>
    <t>221617.1</t>
  </si>
  <si>
    <t>29135.72</t>
  </si>
  <si>
    <t>91717.19</t>
  </si>
  <si>
    <t>0.161947</t>
  </si>
  <si>
    <t>1.670961</t>
  </si>
  <si>
    <t>1.958556</t>
  </si>
  <si>
    <t>22492.17</t>
  </si>
  <si>
    <t>8000000</t>
  </si>
  <si>
    <t>4633.32</t>
  </si>
  <si>
    <t>1.51457</t>
  </si>
  <si>
    <t>104776.4</t>
  </si>
  <si>
    <t>62</t>
  </si>
  <si>
    <t>123</t>
  </si>
  <si>
    <t>3.5855</t>
  </si>
  <si>
    <t>4.487243</t>
  </si>
  <si>
    <t>3.863042</t>
  </si>
  <si>
    <t>10100000</t>
  </si>
  <si>
    <t>7</t>
  </si>
  <si>
    <t>94</t>
  </si>
  <si>
    <t>26</t>
  </si>
  <si>
    <t>23</t>
  </si>
  <si>
    <t>19</t>
  </si>
  <si>
    <t>48.1689</t>
  </si>
  <si>
    <t>-20342.19</t>
  </si>
  <si>
    <t>898.9567</t>
  </si>
  <si>
    <t>-1</t>
  </si>
  <si>
    <t>-0.7771054</t>
  </si>
  <si>
    <t>-0.7620203</t>
  </si>
  <si>
    <t>1380</t>
  </si>
  <si>
    <t>1259</t>
  </si>
  <si>
    <t>MISSING_VALUE_TMP</t>
  </si>
  <si>
    <t>FORMULA PER MISSING</t>
  </si>
  <si>
    <t>FORMULA PER CORPORATE</t>
  </si>
  <si>
    <t>FORMULA PER RETAIL</t>
  </si>
  <si>
    <t>FORMULA PER SMALL/MICRO</t>
  </si>
  <si>
    <t>FORMULA MISSING TEMPORANEA</t>
  </si>
  <si>
    <t>SMALL/RETAIL</t>
  </si>
  <si>
    <t>NON SUBITO</t>
  </si>
  <si>
    <t>Indicator 43 - Guarantor/collateral provider insolvent/bankrupt</t>
  </si>
  <si>
    <t>Indicator 27 - Change of headquarters - 12 months</t>
  </si>
  <si>
    <t>Indicator 49 - Bankruptcy proceedings started on the debtor</t>
  </si>
  <si>
    <t>Indicator 193 - Amount of unpaid overdue - loans</t>
  </si>
  <si>
    <t>Indicator 177 - Days of over limit overdraft for current accounts</t>
  </si>
  <si>
    <t>Indicator 47 - Upcoming contractual deadlines</t>
  </si>
  <si>
    <t>Indicator 48 - Debt Service Coverage Ratio</t>
  </si>
  <si>
    <t>Indicator 50 - Group bankruptcy</t>
  </si>
  <si>
    <t>Indicator 51 - Overdraft</t>
  </si>
  <si>
    <t>Indicator 209 - Unpaid instalments for loans</t>
  </si>
  <si>
    <t>Indicator 173 - Decrease in outflows in current accounts in last month</t>
  </si>
  <si>
    <t>Indicator 60 - Current accounts average inflows - last 12 months</t>
  </si>
  <si>
    <t>non subito</t>
  </si>
  <si>
    <t>For each Client Homogeneous NDG, the indicator is “true” (value 1) in presence of blocked accounts, otherwise the field is 0.</t>
  </si>
  <si>
    <t>Materiality threshold is active</t>
  </si>
  <si>
    <t>Materiality threshold exceeded</t>
  </si>
  <si>
    <t>For each Client Homogeneous NDG, the indicator is “true” (value 1) if the past due exceeded the materiality threshold, otherwise the field is 0.</t>
  </si>
  <si>
    <t>FLG_MATERIALITY_THRESHOLD</t>
  </si>
  <si>
    <t>Materiality threshold</t>
  </si>
  <si>
    <t>For each Client Homogeneous NDG, assign the value from the formula: ((EBITDA/EBITDA_t-1)-1)/(((Total Debt - Cash and cash equivalents))/(Total Debt_t-1 - Cash and cash equivalents_t-1))-1)</t>
  </si>
  <si>
    <t>For each Client Homogeneous NDG, assign the value from the ratio of: 
Numerator: (Sum of inflows in current account over the month - Sum of outflows from current account overt the month)
Denominator: Overdraft limit (as of the last business day of the month)</t>
  </si>
  <si>
    <t>indicatore 183 cambia formula</t>
  </si>
  <si>
    <t>celle aggiornate</t>
  </si>
  <si>
    <t>indicatori senza formula indeterminata</t>
  </si>
  <si>
    <t>celle per indicatori NO BIB, NO KOPER da correggere sulla prossima AFU</t>
  </si>
  <si>
    <t>Indicator 220 - Materiality threshold</t>
  </si>
  <si>
    <t>valori a NULL</t>
  </si>
  <si>
    <t>Past due public creditors / employees</t>
  </si>
  <si>
    <t>Indicazione della presenza di past due verso creditori pubblici o personale dipendente</t>
  </si>
  <si>
    <t>A material amount past due to public creditors or employees</t>
  </si>
  <si>
    <t>Collateral Value Decrease</t>
  </si>
  <si>
    <t>A material decrease in the collateral value where the sale of the financed asset is required to repay the loan (e.g. CRE)</t>
  </si>
  <si>
    <t>Indicazione di Collateral Value in decremento</t>
  </si>
  <si>
    <t xml:space="preserve">• Per il singolo SNDG il campo può assumere valore 0 o 1 a seconda che venga attivato o meno il flag sul cruscotto;
• Il flag è valorizzato a 1 se si verifica la presenza di una significativa riduzione del valore del collateral qualora la vendita dello stesso sia necessaria per il rimborso del finanziamento;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</si>
  <si>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Delta Cashflow</t>
  </si>
  <si>
    <t>A material decrease in estimated future cash flows</t>
  </si>
  <si>
    <t>Indicazione di futuri flussi di cassa in decremento</t>
  </si>
  <si>
    <t xml:space="preserve">• Per il singolo SNDG il campo può assumere valore 0 o 1 a seconda che venga attivato o meno il flag sul cruscotto;
• L’indicatore è valorizzato a 1 se si verifica un decremento significativo nei flussi di cassa futuri previsionali;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</si>
  <si>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Covenant Breach</t>
  </si>
  <si>
    <t>Covenant breach not waived by the bank</t>
  </si>
  <si>
    <t>I covenant che verranno segnalati al motore EWS saranno solo quelli la cui rottura prevede, contrattualmente, come effetto il Default (verranno dunque esclusi i covenant che comportano, in caso di rottura, conseguenze di altro genere come quelle legate al pricing)</t>
  </si>
  <si>
    <t xml:space="preserve">• Per il singolo SNDG l’indicatore ha il seguente dominio (seguirà traduzione): 
o COVENANT ROTTO NON ANCORA SANATO
o COVENANT IN TENSIONE
o COVENANT SCADUTO E NON MONITORATO 
o COVENANT NON RISPETTATO E NON SANATO 
• Lasciamo all’IT la scelta tra le seguenti modalità di inserimento a cruscotto e nel repository dei dati delle informazioni relative a questo trigger
o MODALITA’ 1
A cruscotto viene evidenziata una domanda a risposta multipla sui covenant;
Nel datamart EWS verrà storicizzata un’unica variabile valorizzata con un codice (ad. es. 01 = covenant rotto non ancora sanato, 02 = etc….);
o MODALITA’ 2
A cruscotto vengono evidenziate 4 domande afferenti i covenant; 
Nel datamart EWS verranno storicizzate 4 variabili flag, il cui valore può essere pari a 0 o 1, corrispondenti a ciascuna domanda del cruscotto.
• L’alimentazione è manuale attraverso l’applicativo “cruscotto” a cura del gestore della posizione;
• L’indicatore è attualmente manuale e non sono possibili casi di errore, ma nelle successive versioni dovranno essere previsti dei controlli.
</t>
  </si>
  <si>
    <t>Bond Trade Suspended</t>
  </si>
  <si>
    <t>Bond trade (temporarily) suspended at primary exchange</t>
  </si>
  <si>
    <t>Indicazione della sospensione temporanea della negoziazione di un bond per difficoltà finanziarie</t>
  </si>
  <si>
    <t xml:space="preserve">Triqqer AQR </t>
  </si>
  <si>
    <t>FLG_PAST_DUE_CREDIT_EMPL</t>
  </si>
  <si>
    <t>AQR</t>
  </si>
  <si>
    <t>Past due public creditors/employees</t>
  </si>
  <si>
    <t>FLG_COLLATERAL _DECREASE</t>
  </si>
  <si>
    <t>FLG_DELTA_CASHFLOW</t>
  </si>
  <si>
    <t>Covenant breach</t>
  </si>
  <si>
    <t>COVENANT_BREACH</t>
  </si>
  <si>
    <t>FLG_BOND_SUSPENDED</t>
  </si>
  <si>
    <t>BIR Initial conf.</t>
  </si>
  <si>
    <t>Other AQR Triggers</t>
  </si>
  <si>
    <t>BIR</t>
  </si>
  <si>
    <t>FORMULE BIR</t>
  </si>
  <si>
    <t>14</t>
  </si>
  <si>
    <t>369</t>
  </si>
  <si>
    <t>3</t>
  </si>
  <si>
    <t>130855.4</t>
  </si>
  <si>
    <t>2.130984</t>
  </si>
  <si>
    <t>12.32576</t>
  </si>
  <si>
    <t>1.793758</t>
  </si>
  <si>
    <t>12.27247</t>
  </si>
  <si>
    <t>1.308322</t>
  </si>
  <si>
    <t>18.8</t>
  </si>
  <si>
    <t>3.552018</t>
  </si>
  <si>
    <t>6.406273</t>
  </si>
  <si>
    <t>636832.1</t>
  </si>
  <si>
    <t>124614.3</t>
  </si>
  <si>
    <t>0.0450142</t>
  </si>
  <si>
    <t>0.0347071</t>
  </si>
  <si>
    <t>626614.20</t>
  </si>
  <si>
    <t>4.282961</t>
  </si>
  <si>
    <t>138885.00</t>
  </si>
  <si>
    <t>0.9702842</t>
  </si>
  <si>
    <t>4254531.00</t>
  </si>
  <si>
    <t>4740252.00</t>
  </si>
  <si>
    <t>956248.70</t>
  </si>
  <si>
    <t>3151518.00</t>
  </si>
  <si>
    <t>1.623285</t>
  </si>
  <si>
    <t>6.735648</t>
  </si>
  <si>
    <t>0.8080547</t>
  </si>
  <si>
    <t>2.867651</t>
  </si>
  <si>
    <t>136001.4</t>
  </si>
  <si>
    <t>136001.40</t>
  </si>
  <si>
    <t>3.00</t>
  </si>
  <si>
    <t>2.5000</t>
  </si>
  <si>
    <t>0.0000</t>
  </si>
  <si>
    <t>19020.55</t>
  </si>
  <si>
    <t>0.004714</t>
  </si>
  <si>
    <t>11160.79</t>
  </si>
  <si>
    <t>53000.1600</t>
  </si>
  <si>
    <t>750.2392</t>
  </si>
  <si>
    <t>28174.4800</t>
  </si>
  <si>
    <t>-0.7012413</t>
  </si>
  <si>
    <t>-1.094923</t>
  </si>
  <si>
    <t>1.00</t>
  </si>
  <si>
    <t>0.5744479</t>
  </si>
  <si>
    <t>234458.5</t>
  </si>
  <si>
    <t>132096.9</t>
  </si>
  <si>
    <t>0.9972165</t>
  </si>
  <si>
    <t>0.0304758</t>
  </si>
  <si>
    <t>15227.31</t>
  </si>
  <si>
    <t>0.5759107</t>
  </si>
  <si>
    <t>294732.4</t>
  </si>
  <si>
    <t>327326.2</t>
  </si>
  <si>
    <t>17364.96</t>
  </si>
  <si>
    <t>216981.1</t>
  </si>
  <si>
    <t>0.2571281</t>
  </si>
  <si>
    <t>0.0748125</t>
  </si>
  <si>
    <t>1.5</t>
  </si>
  <si>
    <t>365</t>
  </si>
  <si>
    <t>SME RETAIL</t>
  </si>
  <si>
    <t>Indicator 221 - Past due public creditors / employees</t>
  </si>
  <si>
    <t>Indicator 225 - Bond Trade Suspended</t>
  </si>
  <si>
    <t>Indicator 180 - Monthly cumulated inflows/credit line</t>
  </si>
  <si>
    <t>Indicator 181 - Monthly cumulated outflows/monthly cumulated inflows</t>
  </si>
  <si>
    <t>Indicator 189 - Max number of unpaid days for the last 4 unpaid instalments</t>
  </si>
  <si>
    <t>Indicator 201 - Overdue amount/Approved amount for loans</t>
  </si>
  <si>
    <t>Variables</t>
  </si>
  <si>
    <t>SME Retail</t>
  </si>
  <si>
    <t>('CORPORATE','SME Corporate')</t>
  </si>
  <si>
    <t>ALEX BANK</t>
  </si>
  <si>
    <t>ALEX BANK
Initial conf.</t>
  </si>
  <si>
    <t>BR eliminate</t>
  </si>
  <si>
    <t>BR mancanti</t>
  </si>
  <si>
    <t>BUSINESS RULES</t>
  </si>
  <si>
    <t>SVIL</t>
  </si>
  <si>
    <t>SIT</t>
  </si>
  <si>
    <t>LOGICA</t>
  </si>
  <si>
    <t>NOTE</t>
  </si>
  <si>
    <t>WORKSPACE</t>
  </si>
  <si>
    <t>BLUE</t>
  </si>
  <si>
    <t>LIGHT_BLUE</t>
  </si>
  <si>
    <t>RED</t>
  </si>
  <si>
    <t>ORANGE</t>
  </si>
  <si>
    <t>LIGHT_GREEN</t>
  </si>
  <si>
    <t>GREEN</t>
  </si>
  <si>
    <t>note</t>
  </si>
  <si>
    <t>BR02-Forborne (indicatore 55)</t>
  </si>
  <si>
    <t>ind_02 = 1</t>
  </si>
  <si>
    <t>ind_55 = 1</t>
  </si>
  <si>
    <t>ind_20 = 1</t>
  </si>
  <si>
    <t>BR03-Missing Financial Statement (indicatore 20)</t>
  </si>
  <si>
    <t>ind_219 = 'C3'</t>
  </si>
  <si>
    <t>BR04-Monitoring Rating (indicatore 219)</t>
  </si>
  <si>
    <t>BR05-Delta Equity (indicatore 35)</t>
  </si>
  <si>
    <t>ind_35 &lt; -0.8</t>
  </si>
  <si>
    <t>BR06-Delta Turnover (indicatore 9)</t>
  </si>
  <si>
    <t>ind_9 &lt; -0.8</t>
  </si>
  <si>
    <t>BR15_Past due public creditors / employees (Indicatore 221)</t>
  </si>
  <si>
    <t>BR16_Bond Trade Suspended (Indicatore 225)</t>
  </si>
  <si>
    <t>BR08-Materiality threshold (indicatore 220)</t>
  </si>
  <si>
    <t>ind_220 = 1</t>
  </si>
  <si>
    <t>BR17_Days Past Due greater than 30 (Indicatore 1)</t>
  </si>
  <si>
    <t xml:space="preserve">ind_01 &gt; 30 </t>
  </si>
  <si>
    <t>in KOPER ind_219 = 'P4'</t>
  </si>
  <si>
    <t>in KOPER ind_35 &lt; -0.7</t>
  </si>
  <si>
    <t>in KOPER ind_9 &lt; -0.5</t>
  </si>
  <si>
    <t>BR07-Delta Turnover Small/Micro (indicatore 9)</t>
  </si>
  <si>
    <t>ind_9 &lt; -0.7</t>
  </si>
  <si>
    <t>BR09_Bankruptcy proceedings started on the debtor</t>
  </si>
  <si>
    <t>ind_49 = 1</t>
  </si>
  <si>
    <t>BR10_Debt Service Coverage Ratio</t>
  </si>
  <si>
    <t>BR11_Group bankruptcy</t>
  </si>
  <si>
    <t>ind_50 = 1</t>
  </si>
  <si>
    <t>ind_48 &lt; 0.402</t>
  </si>
  <si>
    <t>BR12_Overdraft</t>
  </si>
  <si>
    <t>ind_51 = 1</t>
  </si>
  <si>
    <t>BR13_Change of headquarters</t>
  </si>
  <si>
    <t>ind_27 = 1</t>
  </si>
  <si>
    <t>BR14_Guarantor/collateral provider insolvent/bankrupt</t>
  </si>
  <si>
    <t>ind_43 = 1</t>
  </si>
  <si>
    <t>ind_221 = 1</t>
  </si>
  <si>
    <t>ind_225 = 1</t>
  </si>
  <si>
    <t>BANCA</t>
  </si>
  <si>
    <t>SME corporate</t>
  </si>
  <si>
    <t>corporate</t>
  </si>
  <si>
    <t>retail</t>
  </si>
  <si>
    <t>SME retail</t>
  </si>
  <si>
    <t>small/micro</t>
  </si>
  <si>
    <t>2 OR
(1 AND 8)</t>
  </si>
  <si>
    <t>2 OR
9 OR
(1 AND 8)</t>
  </si>
  <si>
    <t>1 OR 2</t>
  </si>
  <si>
    <t>ALEX</t>
  </si>
  <si>
    <t>FORMULE ALEX</t>
  </si>
  <si>
    <t>0.0517188</t>
  </si>
  <si>
    <t>0.3333333</t>
  </si>
  <si>
    <t>0.9385118</t>
  </si>
  <si>
    <t>0.7260989</t>
  </si>
  <si>
    <t>Max number of consecutive days where daily utilization of overdraft was more than 50% of the limit in last 6 months</t>
  </si>
  <si>
    <t>Corporate e SME Corporate</t>
  </si>
  <si>
    <t>min</t>
  </si>
  <si>
    <t>max</t>
  </si>
  <si>
    <t>BIB Corporate</t>
  </si>
  <si>
    <t>BIB Retail</t>
  </si>
  <si>
    <t>KOPER Corporate</t>
  </si>
  <si>
    <t>KOPER Small/Micro</t>
  </si>
  <si>
    <t>ALEX Corporate e SME Corporate</t>
  </si>
  <si>
    <t>ALEX SME Retail</t>
  </si>
  <si>
    <t>Indicator 15 - Overdraft limit utilization</t>
  </si>
  <si>
    <t>Indicator 190 - Amount of unpaid overdue - other contracts (no loans, no amortizing products)</t>
  </si>
  <si>
    <t>Indicator 204 - Overdue amount/initial approved amount - amortizing products</t>
  </si>
  <si>
    <t>COUNTRY</t>
  </si>
  <si>
    <t>SEGMENT</t>
  </si>
  <si>
    <t>EXCEPTION</t>
  </si>
  <si>
    <t>LOGIC</t>
  </si>
  <si>
    <t>Exception 1 – AQR Trigger</t>
  </si>
  <si>
    <t>COLOR</t>
  </si>
  <si>
    <t>L. GREEN</t>
  </si>
  <si>
    <t xml:space="preserve">Exception 2 - Missing Financial Statements </t>
  </si>
  <si>
    <t xml:space="preserve">Exception 3 - Other AQR </t>
  </si>
  <si>
    <t>15 AND 16</t>
  </si>
  <si>
    <t>3(f) AND 4 AND (5 OR 6)</t>
  </si>
  <si>
    <t>L.BLUE</t>
  </si>
  <si>
    <t>3(f) AND 4 AND (5 OR 6 OR 10 OR 11 0R 12)</t>
  </si>
  <si>
    <r>
      <t xml:space="preserve">14 AND 3(f) AND [4(f) OR </t>
    </r>
    <r>
      <rPr>
        <b/>
        <sz val="12"/>
        <color theme="1"/>
        <rFont val="Calibri"/>
        <family val="2"/>
        <scheme val="minor"/>
      </rPr>
      <t xml:space="preserve">( </t>
    </r>
    <r>
      <rPr>
        <sz val="12"/>
        <color theme="1"/>
        <rFont val="Calibri"/>
        <family val="2"/>
        <scheme val="minor"/>
      </rPr>
      <t xml:space="preserve">5(f) OR 6(f) OR 10(f) OR 11(f) </t>
    </r>
    <r>
      <rPr>
        <b/>
        <sz val="12"/>
        <color theme="1"/>
        <rFont val="Calibri"/>
        <family val="2"/>
        <scheme val="minor"/>
      </rPr>
      <t xml:space="preserve">) </t>
    </r>
    <r>
      <rPr>
        <sz val="12"/>
        <color theme="1"/>
        <rFont val="Calibri"/>
        <family val="2"/>
        <scheme val="minor"/>
      </rPr>
      <t xml:space="preserve">] </t>
    </r>
  </si>
  <si>
    <t xml:space="preserve">Exception 5 – Guarantor/collateral insolvent/bankrupt </t>
  </si>
  <si>
    <t>Exception 6 – Change of Headquarter</t>
  </si>
  <si>
    <t>3(f) AND 12 AND (5 OR 7)</t>
  </si>
  <si>
    <r>
      <t xml:space="preserve">13 AND 3(f) AND [12(f) OR </t>
    </r>
    <r>
      <rPr>
        <b/>
        <sz val="12"/>
        <color theme="1"/>
        <rFont val="Calibri"/>
        <family val="2"/>
        <scheme val="minor"/>
      </rPr>
      <t xml:space="preserve">( </t>
    </r>
    <r>
      <rPr>
        <sz val="12"/>
        <color theme="1"/>
        <rFont val="Calibri"/>
        <family val="2"/>
        <scheme val="minor"/>
      </rPr>
      <t xml:space="preserve">5(f) OR 7(f) </t>
    </r>
    <r>
      <rPr>
        <b/>
        <sz val="12"/>
        <color theme="1"/>
        <rFont val="Calibri"/>
        <family val="2"/>
        <scheme val="minor"/>
      </rPr>
      <t xml:space="preserve">) </t>
    </r>
    <r>
      <rPr>
        <sz val="12"/>
        <color theme="1"/>
        <rFont val="Calibri"/>
        <family val="2"/>
        <scheme val="minor"/>
      </rPr>
      <t xml:space="preserve">] </t>
    </r>
  </si>
  <si>
    <t>Small/Micro</t>
  </si>
  <si>
    <t>1 AND 8</t>
  </si>
  <si>
    <t>Alex BANK</t>
  </si>
  <si>
    <t>15 OR 16</t>
  </si>
  <si>
    <t>Exception 4 – Final Risk</t>
  </si>
  <si>
    <t xml:space="preserve">Exception 4 - Final risk </t>
  </si>
  <si>
    <t>BR01-Days past due (indicatore 2)</t>
  </si>
  <si>
    <t>90</t>
  </si>
  <si>
    <t>0.0015264</t>
  </si>
  <si>
    <t>13.38688</t>
  </si>
  <si>
    <t>3231590</t>
  </si>
  <si>
    <t>1.075907</t>
  </si>
  <si>
    <t>60547.87</t>
  </si>
  <si>
    <t>3204.376</t>
  </si>
  <si>
    <t>68799.97</t>
  </si>
  <si>
    <t>3204376</t>
  </si>
  <si>
    <t>0.0096046</t>
  </si>
  <si>
    <t>0.2749283</t>
  </si>
  <si>
    <t>0.0467941</t>
  </si>
  <si>
    <t>0.0084824</t>
  </si>
  <si>
    <t>0.1574585</t>
  </si>
  <si>
    <t>0.0358434</t>
  </si>
  <si>
    <t>0.0240039</t>
  </si>
  <si>
    <t>1.111111</t>
  </si>
  <si>
    <t>26893.81</t>
  </si>
  <si>
    <t>1.012411</t>
  </si>
  <si>
    <t>1803.37</t>
  </si>
  <si>
    <t>2440.22</t>
  </si>
  <si>
    <t>3275.79</t>
  </si>
  <si>
    <t>0.0088039</t>
  </si>
  <si>
    <t>0.0525817</t>
  </si>
  <si>
    <t>0.0406939</t>
  </si>
  <si>
    <t>0.0071993</t>
  </si>
  <si>
    <t>0.0490395</t>
  </si>
  <si>
    <t>0.0387453</t>
  </si>
  <si>
    <t>0.000994</t>
  </si>
  <si>
    <t>0.0999928</t>
  </si>
  <si>
    <t>'NR'</t>
  </si>
  <si>
    <t>CIB</t>
  </si>
  <si>
    <t>1084740</t>
  </si>
  <si>
    <t>0.2167367</t>
  </si>
  <si>
    <t>0.2405182</t>
  </si>
  <si>
    <t>1.43181</t>
  </si>
  <si>
    <t>40500000</t>
  </si>
  <si>
    <t>40300000</t>
  </si>
  <si>
    <t>4548672</t>
  </si>
  <si>
    <t>29200000</t>
  </si>
  <si>
    <t>4.654859</t>
  </si>
  <si>
    <t>0.3555136</t>
  </si>
  <si>
    <t>8.971643</t>
  </si>
  <si>
    <t>1.261127</t>
  </si>
  <si>
    <t>0.4070179</t>
  </si>
  <si>
    <t>9.505834</t>
  </si>
  <si>
    <t>0.0611782</t>
  </si>
  <si>
    <t>903000000</t>
  </si>
  <si>
    <t>0.9457279</t>
  </si>
  <si>
    <t>5.088045</t>
  </si>
  <si>
    <t>0.0866222</t>
  </si>
  <si>
    <t>3.57801</t>
  </si>
  <si>
    <t>0.8291138</t>
  </si>
  <si>
    <t>3.934493</t>
  </si>
  <si>
    <t>1.042553</t>
  </si>
  <si>
    <t>0.3001155</t>
  </si>
  <si>
    <t>0.0257661</t>
  </si>
  <si>
    <t>4.282425</t>
  </si>
  <si>
    <t>0.8741036</t>
  </si>
  <si>
    <t>0.0327239</t>
  </si>
  <si>
    <t>11.49542</t>
  </si>
  <si>
    <t>1.757586</t>
  </si>
  <si>
    <t>0.9910419</t>
  </si>
  <si>
    <t>1.873253</t>
  </si>
  <si>
    <t>34.45</t>
  </si>
  <si>
    <t>0.472973</t>
  </si>
  <si>
    <t>0.3119493</t>
  </si>
  <si>
    <t>756.673</t>
  </si>
  <si>
    <t>2894946</t>
  </si>
  <si>
    <t>2710462</t>
  </si>
  <si>
    <t>613527.6</t>
  </si>
  <si>
    <t>2361766</t>
  </si>
  <si>
    <t>2.829791</t>
  </si>
  <si>
    <t>0.3397027</t>
  </si>
  <si>
    <t>82.77694</t>
  </si>
  <si>
    <t>1.484087</t>
  </si>
  <si>
    <t>0.3557541</t>
  </si>
  <si>
    <t>10.35578</t>
  </si>
  <si>
    <t>0.0804977</t>
  </si>
  <si>
    <t>61100000</t>
  </si>
  <si>
    <t>4.526389</t>
  </si>
  <si>
    <t>0.1400549</t>
  </si>
  <si>
    <t>1.927889</t>
  </si>
  <si>
    <t>0.7334428</t>
  </si>
  <si>
    <t>1.968547</t>
  </si>
  <si>
    <t>0.6630268</t>
  </si>
  <si>
    <t>0.2424429</t>
  </si>
  <si>
    <t>0.0281612</t>
  </si>
  <si>
    <t>3.618711</t>
  </si>
  <si>
    <t>1.143966</t>
  </si>
  <si>
    <t>0.032116</t>
  </si>
  <si>
    <t>10.62415</t>
  </si>
  <si>
    <t>1.01636</t>
  </si>
  <si>
    <t>0.9805786</t>
  </si>
  <si>
    <t>0.9947514</t>
  </si>
  <si>
    <t>0.013313</t>
  </si>
  <si>
    <t>FORMULE CIB</t>
  </si>
  <si>
    <t>-0.8240759</t>
  </si>
  <si>
    <t>-237000000</t>
  </si>
  <si>
    <t>-2.773906</t>
  </si>
  <si>
    <t>-4.522081</t>
  </si>
  <si>
    <t>772233.8</t>
  </si>
  <si>
    <t>540252.7</t>
  </si>
  <si>
    <t>2652268</t>
  </si>
  <si>
    <t>-86.00328</t>
  </si>
  <si>
    <t>-0.9848943</t>
  </si>
  <si>
    <t>-16.75822</t>
  </si>
  <si>
    <t>-0.7051479</t>
  </si>
  <si>
    <t>-17.28415</t>
  </si>
  <si>
    <t>-262.4501</t>
  </si>
  <si>
    <t>-314.5502</t>
  </si>
  <si>
    <t>-17.54271</t>
  </si>
  <si>
    <t>-200.742</t>
  </si>
  <si>
    <t>-208.869</t>
  </si>
  <si>
    <t>-0.5579793</t>
  </si>
  <si>
    <t>-12.30903</t>
  </si>
  <si>
    <t>1784717</t>
  </si>
  <si>
    <t>-0.7903088</t>
  </si>
  <si>
    <t>-0.5093638</t>
  </si>
  <si>
    <t>-37.88939</t>
  </si>
  <si>
    <t>-9.385029</t>
  </si>
  <si>
    <t>-3.297872</t>
  </si>
  <si>
    <t>-78.96063</t>
  </si>
  <si>
    <t>-13.67739</t>
  </si>
  <si>
    <t>-17.57274</t>
  </si>
  <si>
    <t>-5.785002</t>
  </si>
  <si>
    <t>-0.1184067</t>
  </si>
  <si>
    <t>-2.001034</t>
  </si>
  <si>
    <t>-22.05456</t>
  </si>
  <si>
    <t>-0.6398616</t>
  </si>
  <si>
    <t>-19.53169</t>
  </si>
  <si>
    <t>-0.6363943</t>
  </si>
  <si>
    <t>-12.73378</t>
  </si>
  <si>
    <t>-4.51547</t>
  </si>
  <si>
    <t>-10000000000</t>
  </si>
  <si>
    <t>4.6343120</t>
  </si>
  <si>
    <t>99400000</t>
  </si>
  <si>
    <t>20</t>
  </si>
  <si>
    <t>6.159763</t>
  </si>
  <si>
    <t>10.91399</t>
  </si>
  <si>
    <t>2839891</t>
  </si>
  <si>
    <t>14201</t>
  </si>
  <si>
    <t>2280000000</t>
  </si>
  <si>
    <t>3010000000</t>
  </si>
  <si>
    <t>83300</t>
  </si>
  <si>
    <t>396000000</t>
  </si>
  <si>
    <t>110.6923</t>
  </si>
  <si>
    <t>23.23102</t>
  </si>
  <si>
    <t>79.50398</t>
  </si>
  <si>
    <t>14.23445</t>
  </si>
  <si>
    <t>5.512821</t>
  </si>
  <si>
    <t>49.92105</t>
  </si>
  <si>
    <t>6.52961</t>
  </si>
  <si>
    <t>13.07846</t>
  </si>
  <si>
    <t>4.515303</t>
  </si>
  <si>
    <t>1.569799</t>
  </si>
  <si>
    <t>3.633866</t>
  </si>
  <si>
    <t>1053.803</t>
  </si>
  <si>
    <t>5.241854</t>
  </si>
  <si>
    <t>21.0075</t>
  </si>
  <si>
    <t>347.2054</t>
  </si>
  <si>
    <t>563.6532</t>
  </si>
  <si>
    <t>10.50069</t>
  </si>
  <si>
    <t>205.7491</t>
  </si>
  <si>
    <t>8.508943</t>
  </si>
  <si>
    <t>322.4184</t>
  </si>
  <si>
    <t>0.8269702</t>
  </si>
  <si>
    <t>6.926369</t>
  </si>
  <si>
    <t>0.1516084</t>
  </si>
  <si>
    <t>10.96952</t>
  </si>
  <si>
    <t>0.0686293</t>
  </si>
  <si>
    <t>9.943462</t>
  </si>
  <si>
    <t>125000000000</t>
  </si>
  <si>
    <t>3.465448</t>
  </si>
  <si>
    <t>0.9670162</t>
  </si>
  <si>
    <t>5.65769</t>
  </si>
  <si>
    <t>315.7363</t>
  </si>
  <si>
    <t>81.29268</t>
  </si>
  <si>
    <t>11.19878</t>
  </si>
  <si>
    <t>0.9851206</t>
  </si>
  <si>
    <t>3.05539</t>
  </si>
  <si>
    <t>84.40054</t>
  </si>
  <si>
    <t>1.480539</t>
  </si>
  <si>
    <t>1.406001</t>
  </si>
  <si>
    <t>9.373135</t>
  </si>
  <si>
    <t>96</t>
  </si>
  <si>
    <t>21.25407</t>
  </si>
  <si>
    <t>32.17671</t>
  </si>
  <si>
    <t>7.405472</t>
  </si>
  <si>
    <t>23.00005</t>
  </si>
  <si>
    <t>11.16137</t>
  </si>
  <si>
    <t>35.08556</t>
  </si>
  <si>
    <t>0.6019425</t>
  </si>
  <si>
    <t>24.48358</t>
  </si>
  <si>
    <t>1196.168</t>
  </si>
  <si>
    <t>3.778554</t>
  </si>
  <si>
    <t>8.213259</t>
  </si>
  <si>
    <t>5.448284</t>
  </si>
  <si>
    <t xml:space="preserve">0.678269 </t>
  </si>
  <si>
    <t xml:space="preserve">13.591 </t>
  </si>
  <si>
    <t xml:space="preserve">3.28698 </t>
  </si>
  <si>
    <t>2341.414</t>
  </si>
  <si>
    <t>14.00518</t>
  </si>
  <si>
    <t>5.547648</t>
  </si>
  <si>
    <t xml:space="preserve">4.634312 </t>
  </si>
  <si>
    <t>26.04</t>
  </si>
  <si>
    <t xml:space="preserve"> 4.756564 </t>
  </si>
  <si>
    <t>19.38</t>
  </si>
  <si>
    <t xml:space="preserve"> 4.003854 </t>
  </si>
  <si>
    <t>50.74483</t>
  </si>
  <si>
    <t>37.81219</t>
  </si>
  <si>
    <t>1680349</t>
  </si>
  <si>
    <t>202504.4</t>
  </si>
  <si>
    <t>1654.244</t>
  </si>
  <si>
    <t>2342673</t>
  </si>
  <si>
    <t>185831.6</t>
  </si>
  <si>
    <t>1634049</t>
  </si>
  <si>
    <t>1300</t>
  </si>
  <si>
    <t>2264027</t>
  </si>
  <si>
    <t>13884</t>
  </si>
  <si>
    <t>9181.92</t>
  </si>
  <si>
    <t>267</t>
  </si>
  <si>
    <t>181</t>
  </si>
  <si>
    <t>92</t>
  </si>
  <si>
    <t>184</t>
  </si>
  <si>
    <t xml:space="preserve"> 90 </t>
  </si>
  <si>
    <t>7.055777</t>
  </si>
  <si>
    <t>19200000.00</t>
  </si>
  <si>
    <t>7.00</t>
  </si>
  <si>
    <t xml:space="preserve"> 15.12402 </t>
  </si>
  <si>
    <t>547835.6</t>
  </si>
  <si>
    <t>53.25926</t>
  </si>
  <si>
    <t>53745.87</t>
  </si>
  <si>
    <t>32800000</t>
  </si>
  <si>
    <t>30400000</t>
  </si>
  <si>
    <t xml:space="preserve"> 12900000 </t>
  </si>
  <si>
    <t>26800000</t>
  </si>
  <si>
    <t>97.90804</t>
  </si>
  <si>
    <t>13.81786</t>
  </si>
  <si>
    <t>60.98551</t>
  </si>
  <si>
    <t>19.75445</t>
  </si>
  <si>
    <t xml:space="preserve"> 11.24408 </t>
  </si>
  <si>
    <t xml:space="preserve"> 152.5782 </t>
  </si>
  <si>
    <t>3.321014</t>
  </si>
  <si>
    <t xml:space="preserve"> 7.031384 </t>
  </si>
  <si>
    <t>42.09641</t>
  </si>
  <si>
    <t>10.5923</t>
  </si>
  <si>
    <t>15.6597</t>
  </si>
  <si>
    <t>0.9658544</t>
  </si>
  <si>
    <t>8.377796</t>
  </si>
  <si>
    <t>624.4211</t>
  </si>
  <si>
    <t>24.62825</t>
  </si>
  <si>
    <t>48.98851</t>
  </si>
  <si>
    <t>241.0093</t>
  </si>
  <si>
    <t>619.8761</t>
  </si>
  <si>
    <t>22.77601</t>
  </si>
  <si>
    <t>161.8246</t>
  </si>
  <si>
    <t>344.1216</t>
  </si>
  <si>
    <t>0.7587788</t>
  </si>
  <si>
    <t>16.09147</t>
  </si>
  <si>
    <t xml:space="preserve"> 3820000000 </t>
  </si>
  <si>
    <t xml:space="preserve"> 3.401049 </t>
  </si>
  <si>
    <t>1.234198</t>
  </si>
  <si>
    <t>8.125571</t>
  </si>
  <si>
    <t>1911.591</t>
  </si>
  <si>
    <t>0.9252092</t>
  </si>
  <si>
    <t>6.019523</t>
  </si>
  <si>
    <t>366.5833</t>
  </si>
  <si>
    <t>1.542319</t>
  </si>
  <si>
    <t>2.300439</t>
  </si>
  <si>
    <t>20.68627</t>
  </si>
  <si>
    <t>86.6747</t>
  </si>
  <si>
    <t>31.50627</t>
  </si>
  <si>
    <t>31.3538</t>
  </si>
  <si>
    <t>20.14783</t>
  </si>
  <si>
    <t>13.27249</t>
  </si>
  <si>
    <t>19.59329</t>
  </si>
  <si>
    <t>72.14893</t>
  </si>
  <si>
    <t>0.5844238</t>
  </si>
  <si>
    <t>48.97926</t>
  </si>
  <si>
    <t>1452.309</t>
  </si>
  <si>
    <t>4.432305</t>
  </si>
  <si>
    <t>40.50623</t>
  </si>
  <si>
    <t>15.92004</t>
  </si>
  <si>
    <t>0.6346902</t>
  </si>
  <si>
    <t>37.69851</t>
  </si>
  <si>
    <t>2442</t>
  </si>
  <si>
    <t>32.52797</t>
  </si>
  <si>
    <t>10.36736</t>
  </si>
  <si>
    <t>12.34084</t>
  </si>
  <si>
    <t>15.85352</t>
  </si>
  <si>
    <t>11.31538</t>
  </si>
  <si>
    <t>3.48</t>
  </si>
  <si>
    <t>33.255670</t>
  </si>
  <si>
    <t>33.7132</t>
  </si>
  <si>
    <t>165868</t>
  </si>
  <si>
    <t>410198</t>
  </si>
  <si>
    <t xml:space="preserve"> 344179.5 </t>
  </si>
  <si>
    <t>486620.1</t>
  </si>
  <si>
    <t>408591.2</t>
  </si>
  <si>
    <t>17500000</t>
  </si>
  <si>
    <t>487181.9</t>
  </si>
  <si>
    <t xml:space="preserve"> 0.0000114 </t>
  </si>
  <si>
    <t xml:space="preserve"> 0.0003943 </t>
  </si>
  <si>
    <t xml:space="preserve">-1 </t>
  </si>
  <si>
    <t>-0.9284518</t>
  </si>
  <si>
    <t>-11800000</t>
  </si>
  <si>
    <t>-5.235611</t>
  </si>
  <si>
    <t>-5.490733</t>
  </si>
  <si>
    <t>0.0000092</t>
  </si>
  <si>
    <t>163473.3</t>
  </si>
  <si>
    <t>159575.3</t>
  </si>
  <si>
    <t>112937.7</t>
  </si>
  <si>
    <t>-69.63927</t>
  </si>
  <si>
    <t>-0.9945541</t>
  </si>
  <si>
    <t>-16.72832</t>
  </si>
  <si>
    <t>0.0297082</t>
  </si>
  <si>
    <t>-0.9515571</t>
  </si>
  <si>
    <t>-26.5082</t>
  </si>
  <si>
    <t>-285.447</t>
  </si>
  <si>
    <t>-510.5036</t>
  </si>
  <si>
    <t>-14.2547</t>
  </si>
  <si>
    <t>-168.800</t>
  </si>
  <si>
    <t>-230.0819</t>
  </si>
  <si>
    <t>-1.33511</t>
  </si>
  <si>
    <t>-15.49232</t>
  </si>
  <si>
    <t>-5.323741</t>
  </si>
  <si>
    <t>0.0032425</t>
  </si>
  <si>
    <t>0.0890052</t>
  </si>
  <si>
    <t>-17.08824</t>
  </si>
  <si>
    <t>-68.13974</t>
  </si>
  <si>
    <t>-35.89215</t>
  </si>
  <si>
    <t>-12.69874</t>
  </si>
  <si>
    <t>-15.10772</t>
  </si>
  <si>
    <t>-0.8720919</t>
  </si>
  <si>
    <t>-12.45157</t>
  </si>
  <si>
    <t>-33.02985</t>
  </si>
  <si>
    <t>-2.007788</t>
  </si>
  <si>
    <t>-42.26339</t>
  </si>
  <si>
    <t>-2.006231</t>
  </si>
  <si>
    <t>-28.94181</t>
  </si>
  <si>
    <t>-0.9145911</t>
  </si>
  <si>
    <t>0.0166667</t>
  </si>
  <si>
    <t>0.106</t>
  </si>
  <si>
    <t>-2.418722</t>
  </si>
  <si>
    <t>Small Business</t>
  </si>
  <si>
    <t>CIB
Initial conf.</t>
  </si>
  <si>
    <t>364</t>
  </si>
  <si>
    <t>29.22355</t>
  </si>
  <si>
    <t xml:space="preserve">Per il singolo SNDG il campo può assumere valore 0 o 1 a seconda che venga attivato o meno il flag sul cruscotto;
Il flag è valorizzato a 1 se si verifica la presenza di un past due verso impiegati e creditori pubblici;
L’alimentazione è manuale attraverso l’applicativo “cruscotto” a cura del gestore della posizione;
La materialità dell’importo è expert-based, per cui è affidato interamente al giudizio del gestore  (CRMD non definisce al momento alcuna linea guida);
L’indicatore è manuale e non sono previsti possibili casi di errore.
</t>
  </si>
  <si>
    <t>Per il singolo SNDG il campo può assumere valore 0 o 1 a seconda che venga attivato o meno il flag sul cruscotto;
L’indicatore è valorizzato a 1 se si verifica una sospensione temporanea alla negoziazione di un bond per momentanea difficoltà della controparte emittente;
L’alimentazione è manuale attraverso l’applicativo “cruscotto” a cura del gestore della posizione;
L’indicatore è manuale e non sono previsti possibili casi di errore.</t>
  </si>
  <si>
    <t>Indicator 17 - CRR Default</t>
  </si>
  <si>
    <t>Indicator 54 - Notification of a non performing exposure in credit bureau</t>
  </si>
  <si>
    <t>Indicator 175 - Account cumulated outflows in current accounts in the month &gt; credit line * 3</t>
  </si>
  <si>
    <t>Indicator 182 - Monthly cumulated outflows/credit line</t>
  </si>
  <si>
    <t>Indicator 194 - Amount of unpaid instalments - other contracts (no loans, no amortizing products)</t>
  </si>
  <si>
    <t>Indicator 195 - Amount of unpaid instalments - leasing contracts</t>
  </si>
  <si>
    <t>Indicator 196 - Amount of unpaid instalments - amortizing products</t>
  </si>
  <si>
    <t>Indicator 211 - Number of days from last delinquency on loans</t>
  </si>
  <si>
    <t>Indicator 214 - Max number of consecutive days where daily utilization of overdraft was more than 75% of the limit in last 3 months</t>
  </si>
  <si>
    <t>Small Business - Retail</t>
  </si>
  <si>
    <t xml:space="preserve">SME Corporate - Large Corporate – Corporate
</t>
  </si>
  <si>
    <t>Count(*)</t>
  </si>
  <si>
    <t>in produzione</t>
  </si>
  <si>
    <t>(1.824)</t>
  </si>
  <si>
    <t>Alex Bank</t>
  </si>
  <si>
    <t>svil</t>
  </si>
  <si>
    <t>CIB BANK Corporate</t>
  </si>
  <si>
    <t>CIB BANK Retail</t>
  </si>
  <si>
    <t>Valore Missing (su indicatori calcolabili)</t>
  </si>
  <si>
    <t>Corporate</t>
  </si>
  <si>
    <t>Retail</t>
  </si>
  <si>
    <t>CIB BANK</t>
  </si>
  <si>
    <t>Max</t>
  </si>
  <si>
    <t>Max (=364)</t>
  </si>
  <si>
    <t>Gestire missing con valore = 364</t>
  </si>
  <si>
    <t>EXCEPTION 3</t>
  </si>
  <si>
    <t xml:space="preserve">0 </t>
  </si>
  <si>
    <t>ISPRO</t>
  </si>
  <si>
    <t>ISPRO
Initial conf.</t>
  </si>
  <si>
    <t>ISPRO BANK</t>
  </si>
  <si>
    <t>Indicator 7 - Overdue amount/exposure amount</t>
  </si>
  <si>
    <t>Indicator 34 - Negative own equity</t>
  </si>
  <si>
    <t>Indicator 52 - Bills or cheques rejection</t>
  </si>
  <si>
    <t>Indicator 69 - Cash - change</t>
  </si>
  <si>
    <t>Indicator 72 - Creditors turnover</t>
  </si>
  <si>
    <t>Indicator 73 - Creditors turnover - change</t>
  </si>
  <si>
    <t>Indicator 80 - Debtors turnover</t>
  </si>
  <si>
    <t>Indicator 94 - Gross margin</t>
  </si>
  <si>
    <t>Indicator 95 - Gross margin - change</t>
  </si>
  <si>
    <t>Indicator 132 - Total debt/turnover - change</t>
  </si>
  <si>
    <t>MODULE 3</t>
  </si>
  <si>
    <t>no segments</t>
  </si>
  <si>
    <t>indicatori</t>
  </si>
  <si>
    <t>CIB_BANK</t>
  </si>
  <si>
    <t>ISPRO_BANK</t>
  </si>
  <si>
    <t>ind_54=1</t>
  </si>
  <si>
    <t>ind_17=1</t>
  </si>
  <si>
    <t xml:space="preserve">BR18_CRR Default </t>
  </si>
  <si>
    <t xml:space="preserve">BR19_Notification of a non performing exposure in credit bureau </t>
  </si>
  <si>
    <t xml:space="preserve">BR20_Bills or cheques rejection </t>
  </si>
  <si>
    <t>ind_52=1</t>
  </si>
  <si>
    <t xml:space="preserve">For each Client Homogeneous NDG, the indicator shows the  internal rating grade.The internal debtor rating is decoded in a standard value in according to a master scale elaborated for ISP Group.  </t>
  </si>
  <si>
    <t>1 OR
2 OR
8 OR
17</t>
  </si>
  <si>
    <t>Business</t>
  </si>
  <si>
    <t>in CIB business abbiamo Other AQR 1,2,3</t>
  </si>
  <si>
    <t xml:space="preserve">Exception 2 - Other AQR </t>
  </si>
  <si>
    <t xml:space="preserve">3 OR 5 OR 6 </t>
  </si>
  <si>
    <t xml:space="preserve">Exception 3 – Guarantor/collateral insolvent/bankrupt </t>
  </si>
  <si>
    <t>14 AND Exception_2 = 0 (false)</t>
  </si>
  <si>
    <t>BUSINESS</t>
  </si>
  <si>
    <t>Exception 2 - Other AQR 1</t>
  </si>
  <si>
    <t>(5 OR 6) AND 18</t>
  </si>
  <si>
    <t>Exception 3 - Other AQR 2</t>
  </si>
  <si>
    <t>(5 OR 6) AND 18(f)</t>
  </si>
  <si>
    <t>Exception 4 - Other AQR 3</t>
  </si>
  <si>
    <t>(5(f) AND 6(f)) AND 18</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</si>
</sst>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 #,##0.00_-;_-* &quot;-&quot;??_-;_-@_-"/>
    <numFmt numFmtId="164" formatCode="0.000"/>
    <numFmt numFmtId="165" formatCode="0.0000"/>
    <numFmt numFmtId="166" formatCode="_-* #,##0_-;\-* #,##0_-;_-* &quot;-&quot;??_-;_-@_-"/>
    <numFmt numFmtId="167" formatCode="_-* #,##0.0000000_-;\-* #,##0.0000000_-;_-* &quot;-&quot;??_-;_-@_-"/>
    <numFmt numFmtId="168" formatCode="#,###"/>
    <numFmt numFmtId="169" formatCode="#,##0.00000000"/>
    <numFmt numFmtId="170" formatCode="0.0000000"/>
    <numFmt numFmtId="171" formatCode="0.00000000"/>
  </numFmts>
  <fonts count="30"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b/>
      <sz val="11"/>
      <color rgb="FFFFFFFF"/>
      <name val="Calibri"/>
      <family val="2"/>
    </font>
    <font>
      <sz val="11"/>
      <color theme="1"/>
      <name val="Calibri"/>
      <family val="2"/>
      <scheme val="minor"/>
    </font>
    <font>
      <sz val="11"/>
      <name val="Calibri"/>
      <family val="2"/>
    </font>
    <font>
      <sz val="11"/>
      <name val="Calibri"/>
      <family val="2"/>
      <scheme val="minor"/>
    </font>
    <font>
      <b/>
      <i/>
      <sz val="12"/>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i/>
      <sz val="11"/>
      <color theme="1"/>
      <name val="Calibri"/>
      <family val="2"/>
      <scheme val="minor"/>
    </font>
    <font>
      <sz val="11"/>
      <color rgb="FF9C0006"/>
      <name val="Calibri"/>
      <family val="2"/>
      <scheme val="minor"/>
    </font>
    <font>
      <b/>
      <sz val="10"/>
      <color theme="1"/>
      <name val="Calibri"/>
      <family val="2"/>
      <scheme val="minor"/>
    </font>
    <font>
      <b/>
      <sz val="11"/>
      <color theme="9" tint="-0.249977111117893"/>
      <name val="Calibri"/>
      <family val="2"/>
      <scheme val="minor"/>
    </font>
    <font>
      <b/>
      <i/>
      <sz val="12"/>
      <color theme="1"/>
      <name val="Calibri"/>
      <family val="2"/>
      <scheme val="minor"/>
    </font>
    <font>
      <b/>
      <sz val="12"/>
      <color theme="1"/>
      <name val="Calibri"/>
      <family val="2"/>
      <scheme val="minor"/>
    </font>
    <font>
      <sz val="12"/>
      <color theme="1"/>
      <name val="Calibri"/>
      <family val="2"/>
      <scheme val="minor"/>
    </font>
    <font>
      <b/>
      <sz val="18"/>
      <color theme="1"/>
      <name val="Calibri"/>
      <family val="2"/>
      <scheme val="minor"/>
    </font>
    <font>
      <sz val="12"/>
      <color rgb="FFFF0000"/>
      <name val="Calibri"/>
      <family val="2"/>
      <scheme val="minor"/>
    </font>
    <font>
      <b/>
      <sz val="11"/>
      <name val="Calibri"/>
      <family val="2"/>
      <scheme val="minor"/>
    </font>
    <font>
      <sz val="11"/>
      <color theme="1"/>
      <name val="Calibri"/>
      <family val="2"/>
    </font>
    <font>
      <sz val="9.5"/>
      <color theme="1"/>
      <name val="Calibri"/>
      <family val="2"/>
      <scheme val="minor"/>
    </font>
    <font>
      <sz val="9.5"/>
      <color rgb="FFFF0000"/>
      <name val="Calibri"/>
      <family val="2"/>
      <scheme val="minor"/>
    </font>
  </fonts>
  <fills count="41">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C7CE"/>
      </patternFill>
    </fill>
    <fill>
      <patternFill patternType="solid">
        <fgColor theme="9" tint="0.79998168889431442"/>
        <bgColor indexed="64"/>
      </patternFill>
    </fill>
    <fill>
      <patternFill patternType="solid">
        <fgColor theme="5"/>
        <bgColor indexed="64"/>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rgb="FFFF00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FF5050"/>
        <bgColor indexed="64"/>
      </patternFill>
    </fill>
    <fill>
      <patternFill patternType="solid">
        <fgColor theme="3" tint="0.79998168889431442"/>
        <bgColor indexed="64"/>
      </patternFill>
    </fill>
    <fill>
      <patternFill patternType="solid">
        <fgColor theme="1"/>
        <bgColor indexed="64"/>
      </patternFill>
    </fill>
    <fill>
      <patternFill patternType="solid">
        <fgColor theme="9"/>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00B050"/>
        <bgColor indexed="64"/>
      </patternFill>
    </fill>
    <fill>
      <patternFill patternType="solid">
        <fgColor rgb="FFFF7575"/>
        <bgColor indexed="64"/>
      </patternFill>
    </fill>
    <fill>
      <patternFill patternType="solid">
        <fgColor theme="2" tint="-9.9978637043366805E-2"/>
        <bgColor indexed="64"/>
      </patternFill>
    </fill>
    <fill>
      <patternFill patternType="solid">
        <fgColor theme="8"/>
        <bgColor indexed="64"/>
      </patternFill>
    </fill>
    <fill>
      <patternFill patternType="solid">
        <fgColor theme="4"/>
        <bgColor indexed="64"/>
      </patternFill>
    </fill>
    <fill>
      <patternFill patternType="solid">
        <fgColor rgb="FFFF6A05"/>
        <bgColor indexed="64"/>
      </patternFill>
    </fill>
    <fill>
      <patternFill patternType="solid">
        <fgColor rgb="FF92D050"/>
        <bgColor indexed="64"/>
      </patternFill>
    </fill>
    <fill>
      <patternFill patternType="solid">
        <fgColor theme="6"/>
        <bgColor indexed="64"/>
      </patternFill>
    </fill>
    <fill>
      <patternFill patternType="solid">
        <fgColor theme="6" tint="0.59999389629810485"/>
        <bgColor indexed="64"/>
      </patternFill>
    </fill>
    <fill>
      <patternFill patternType="solid">
        <fgColor rgb="FF00B0F0"/>
        <bgColor indexed="64"/>
      </patternFill>
    </fill>
    <fill>
      <patternFill patternType="solid">
        <fgColor theme="2"/>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0" tint="-0.14999847407452621"/>
        <bgColor indexed="64"/>
      </patternFill>
    </fill>
  </fills>
  <borders count="54">
    <border>
      <left/>
      <right/>
      <top/>
      <bottom/>
      <diagonal/>
    </border>
    <border>
      <left/>
      <right style="medium">
        <color rgb="FF595959"/>
      </right>
      <top style="medium">
        <color rgb="FF595959"/>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style="medium">
        <color auto="1"/>
      </left>
      <right style="medium">
        <color rgb="FF262626"/>
      </right>
      <top style="medium">
        <color auto="1"/>
      </top>
      <bottom style="medium">
        <color auto="1"/>
      </bottom>
      <diagonal/>
    </border>
    <border>
      <left style="medium">
        <color rgb="FF262626"/>
      </left>
      <right style="medium">
        <color rgb="FF262626"/>
      </right>
      <top style="medium">
        <color auto="1"/>
      </top>
      <bottom style="medium">
        <color auto="1"/>
      </bottom>
      <diagonal/>
    </border>
    <border>
      <left/>
      <right style="medium">
        <color rgb="FF262626"/>
      </right>
      <top style="medium">
        <color auto="1"/>
      </top>
      <bottom style="medium">
        <color auto="1"/>
      </bottom>
      <diagonal/>
    </border>
    <border>
      <left/>
      <right/>
      <top style="medium">
        <color auto="1"/>
      </top>
      <bottom style="medium">
        <color auto="1"/>
      </bottom>
      <diagonal/>
    </border>
    <border>
      <left style="medium">
        <color rgb="FF595959"/>
      </left>
      <right/>
      <top style="medium">
        <color rgb="FF595959"/>
      </top>
      <bottom style="medium">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right style="dashed">
        <color theme="1" tint="0.499984740745262"/>
      </right>
      <top style="dashed">
        <color theme="1" tint="0.499984740745262"/>
      </top>
      <bottom style="dashed">
        <color theme="1" tint="0.499984740745262"/>
      </bottom>
      <diagonal/>
    </border>
    <border>
      <left style="medium">
        <color auto="1"/>
      </left>
      <right/>
      <top style="medium">
        <color auto="1"/>
      </top>
      <bottom style="medium">
        <color auto="1"/>
      </bottom>
      <diagonal/>
    </border>
    <border>
      <left/>
      <right style="thin">
        <color auto="1"/>
      </right>
      <top/>
      <bottom/>
      <diagonal/>
    </border>
    <border>
      <left/>
      <right style="thin">
        <color auto="1"/>
      </right>
      <top style="thin">
        <color auto="1"/>
      </top>
      <bottom style="thin">
        <color auto="1"/>
      </bottom>
      <diagonal/>
    </border>
    <border>
      <left style="thin">
        <color auto="1"/>
      </left>
      <right/>
      <top/>
      <bottom/>
      <diagonal/>
    </border>
    <border>
      <left/>
      <right/>
      <top style="medium">
        <color auto="1"/>
      </top>
      <bottom/>
      <diagonal/>
    </border>
    <border>
      <left style="medium">
        <color auto="1"/>
      </left>
      <right style="medium">
        <color auto="1"/>
      </right>
      <top style="medium">
        <color auto="1"/>
      </top>
      <bottom/>
      <diagonal/>
    </border>
    <border>
      <left style="thin">
        <color auto="1"/>
      </left>
      <right/>
      <top style="thin">
        <color auto="1"/>
      </top>
      <bottom/>
      <diagonal/>
    </border>
    <border>
      <left/>
      <right/>
      <top style="thin">
        <color auto="1"/>
      </top>
      <bottom/>
      <diagonal/>
    </border>
    <border>
      <left style="medium">
        <color auto="1"/>
      </left>
      <right/>
      <top style="medium">
        <color auto="1"/>
      </top>
      <bottom/>
      <diagonal/>
    </border>
    <border>
      <left style="medium">
        <color rgb="FF262626"/>
      </left>
      <right/>
      <top style="medium">
        <color auto="1"/>
      </top>
      <bottom style="medium">
        <color auto="1"/>
      </bottom>
      <diagonal/>
    </border>
    <border>
      <left/>
      <right/>
      <top/>
      <bottom style="thin">
        <color auto="1"/>
      </bottom>
      <diagonal/>
    </border>
    <border>
      <left/>
      <right/>
      <top style="thin">
        <color auto="1"/>
      </top>
      <bottom style="thin">
        <color auto="1"/>
      </bottom>
      <diagonal/>
    </border>
    <border>
      <left style="thin">
        <color auto="1"/>
      </left>
      <right/>
      <top/>
      <bottom style="thin">
        <color auto="1"/>
      </bottom>
      <diagonal/>
    </border>
    <border>
      <left style="medium">
        <color auto="1"/>
      </left>
      <right style="medium">
        <color rgb="FF262626"/>
      </right>
      <top/>
      <bottom style="medium">
        <color auto="1"/>
      </bottom>
      <diagonal/>
    </border>
    <border>
      <left style="medium">
        <color rgb="FF262626"/>
      </left>
      <right style="medium">
        <color rgb="FF262626"/>
      </right>
      <top/>
      <bottom style="medium">
        <color auto="1"/>
      </bottom>
      <diagonal/>
    </border>
    <border>
      <left/>
      <right style="medium">
        <color rgb="FF262626"/>
      </right>
      <top/>
      <bottom style="medium">
        <color auto="1"/>
      </bottom>
      <diagonal/>
    </border>
    <border>
      <left/>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right style="medium">
        <color rgb="FF595959"/>
      </right>
      <top style="medium">
        <color rgb="FF595959"/>
      </top>
      <bottom style="thin">
        <color auto="1"/>
      </bottom>
      <diagonal/>
    </border>
    <border>
      <left style="medium">
        <color rgb="FF595959"/>
      </left>
      <right/>
      <top style="medium">
        <color rgb="FF595959"/>
      </top>
      <bottom style="thin">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style="dashed">
        <color theme="1" tint="0.499984740745262"/>
      </left>
      <right style="dashed">
        <color theme="1" tint="0.499984740745262"/>
      </right>
      <top style="dashed">
        <color theme="1" tint="0.499984740745262"/>
      </top>
      <bottom style="thin">
        <color auto="1"/>
      </bottom>
      <diagonal/>
    </border>
    <border>
      <left style="medium">
        <color auto="1"/>
      </left>
      <right/>
      <top style="medium">
        <color auto="1"/>
      </top>
      <bottom style="thin">
        <color auto="1"/>
      </bottom>
      <diagonal/>
    </border>
    <border>
      <left/>
      <right/>
      <top style="medium">
        <color rgb="FF595959"/>
      </top>
      <bottom/>
      <diagonal/>
    </border>
    <border>
      <left style="medium">
        <color rgb="FF262626"/>
      </left>
      <right style="medium">
        <color rgb="FF262626"/>
      </right>
      <top style="medium">
        <color auto="1"/>
      </top>
      <bottom/>
      <diagonal/>
    </border>
    <border>
      <left style="medium">
        <color rgb="FF262626"/>
      </left>
      <right style="medium">
        <color rgb="FF262626"/>
      </right>
      <top/>
      <bottom/>
      <diagonal/>
    </border>
    <border>
      <left/>
      <right style="thin">
        <color auto="1"/>
      </right>
      <top style="thin">
        <color auto="1"/>
      </top>
      <bottom/>
      <diagonal/>
    </border>
    <border>
      <left style="thick">
        <color theme="0"/>
      </left>
      <right style="thick">
        <color theme="0"/>
      </right>
      <top style="thick">
        <color theme="0"/>
      </top>
      <bottom style="thick">
        <color theme="0"/>
      </bottom>
      <diagonal/>
    </border>
    <border>
      <left style="thin">
        <color auto="1"/>
      </left>
      <right style="thin">
        <color auto="1"/>
      </right>
      <top/>
      <bottom/>
      <diagonal/>
    </border>
    <border>
      <left/>
      <right/>
      <top style="thin">
        <color theme="1"/>
      </top>
      <bottom/>
      <diagonal/>
    </border>
    <border>
      <left style="thin">
        <color auto="1"/>
      </left>
      <right style="thin">
        <color theme="1"/>
      </right>
      <top style="thin">
        <color auto="1"/>
      </top>
      <bottom style="thin">
        <color auto="1"/>
      </bottom>
      <diagonal/>
    </border>
    <border>
      <left style="thin">
        <color theme="1"/>
      </left>
      <right style="thin">
        <color theme="1"/>
      </right>
      <top style="thin">
        <color theme="1"/>
      </top>
      <bottom style="thin">
        <color theme="1"/>
      </bottom>
      <diagonal/>
    </border>
    <border>
      <left/>
      <right style="thin">
        <color auto="1"/>
      </right>
      <top/>
      <bottom style="thin">
        <color auto="1"/>
      </bottom>
      <diagonal/>
    </border>
    <border>
      <left style="dashed">
        <color theme="1" tint="0.499984740745262"/>
      </left>
      <right/>
      <top style="dashed">
        <color theme="1" tint="0.499984740745262"/>
      </top>
      <bottom style="thin">
        <color auto="1"/>
      </bottom>
      <diagonal/>
    </border>
  </borders>
  <cellStyleXfs count="6">
    <xf numFmtId="0" fontId="0" fillId="0" borderId="0"/>
    <xf numFmtId="0" fontId="10" fillId="0" borderId="0"/>
    <xf numFmtId="0" fontId="18" fillId="7" borderId="0" applyNumberFormat="0" applyBorder="0" applyAlignment="0" applyProtection="0"/>
    <xf numFmtId="0" fontId="4" fillId="0" borderId="0"/>
    <xf numFmtId="0" fontId="4" fillId="0" borderId="0"/>
    <xf numFmtId="43" fontId="23" fillId="0" borderId="0" applyFont="0" applyFill="0" applyBorder="0" applyAlignment="0" applyProtection="0"/>
  </cellStyleXfs>
  <cellXfs count="396">
    <xf numFmtId="0" fontId="0" fillId="0" borderId="0" xfId="0"/>
    <xf numFmtId="0" fontId="5" fillId="2" borderId="1" xfId="0" applyFont="1" applyFill="1" applyBorder="1" applyAlignment="1">
      <alignment horizontal="left"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8" fillId="0" borderId="0" xfId="0" applyFont="1" applyAlignment="1"/>
    <xf numFmtId="0" fontId="6" fillId="0" borderId="0" xfId="0" applyFont="1" applyAlignment="1"/>
    <xf numFmtId="0" fontId="7" fillId="0" borderId="7" xfId="0" applyFont="1" applyFill="1" applyBorder="1" applyAlignment="1">
      <alignment horizontal="left" vertical="center" wrapText="1"/>
    </xf>
    <xf numFmtId="0" fontId="6" fillId="0" borderId="0" xfId="0" applyFont="1" applyFill="1" applyBorder="1" applyAlignment="1">
      <alignment horizontal="left" vertical="center" wrapText="1"/>
    </xf>
    <xf numFmtId="0" fontId="7" fillId="0" borderId="7" xfId="0" applyFont="1" applyFill="1" applyBorder="1" applyAlignment="1">
      <alignment horizontal="left" vertical="center"/>
    </xf>
    <xf numFmtId="0" fontId="7" fillId="0" borderId="9" xfId="0" applyFont="1" applyFill="1" applyBorder="1" applyAlignment="1">
      <alignment horizontal="left" vertical="center" wrapText="1"/>
    </xf>
    <xf numFmtId="0" fontId="7" fillId="0" borderId="3" xfId="0" applyFont="1" applyFill="1" applyBorder="1" applyAlignment="1">
      <alignment horizontal="left" vertical="center"/>
    </xf>
    <xf numFmtId="0" fontId="7" fillId="0" borderId="3" xfId="0" applyFont="1" applyFill="1" applyBorder="1" applyAlignment="1">
      <alignment horizontal="left" vertical="center" wrapText="1"/>
    </xf>
    <xf numFmtId="0" fontId="5" fillId="3" borderId="9" xfId="0" applyFont="1" applyFill="1" applyBorder="1" applyAlignment="1">
      <alignment horizontal="justify" vertical="center" wrapText="1"/>
    </xf>
    <xf numFmtId="0" fontId="5" fillId="3" borderId="2" xfId="0" applyFont="1" applyFill="1" applyBorder="1" applyAlignment="1">
      <alignment horizontal="justify" vertical="center" wrapText="1"/>
    </xf>
    <xf numFmtId="0" fontId="7" fillId="0" borderId="2" xfId="0" applyFont="1" applyFill="1" applyBorder="1" applyAlignment="1">
      <alignment horizontal="left" vertical="center" wrapText="1"/>
    </xf>
    <xf numFmtId="0" fontId="9" fillId="4" borderId="5" xfId="0" applyFont="1" applyFill="1" applyBorder="1" applyAlignment="1">
      <alignment horizontal="center" vertical="center" wrapText="1"/>
    </xf>
    <xf numFmtId="0" fontId="10" fillId="0" borderId="0" xfId="0" applyFont="1"/>
    <xf numFmtId="0" fontId="12" fillId="0" borderId="0" xfId="0" applyFont="1" applyAlignment="1"/>
    <xf numFmtId="0" fontId="14" fillId="0" borderId="0" xfId="0" applyFont="1"/>
    <xf numFmtId="0" fontId="12" fillId="0" borderId="0" xfId="0" applyFont="1"/>
    <xf numFmtId="0" fontId="10" fillId="0" borderId="0" xfId="0" applyFont="1" applyAlignment="1">
      <alignment wrapText="1"/>
    </xf>
    <xf numFmtId="0" fontId="13" fillId="0" borderId="0" xfId="0" applyFont="1" applyFill="1" applyAlignment="1">
      <alignment horizontal="left" vertical="center"/>
    </xf>
    <xf numFmtId="0" fontId="7" fillId="0" borderId="6" xfId="0" applyFont="1" applyFill="1" applyBorder="1" applyAlignment="1">
      <alignment horizontal="center" vertical="center"/>
    </xf>
    <xf numFmtId="0" fontId="15" fillId="0" borderId="4" xfId="0" applyFont="1" applyBorder="1" applyAlignment="1">
      <alignment horizontal="center" vertical="center" wrapText="1"/>
    </xf>
    <xf numFmtId="0" fontId="15" fillId="10" borderId="4" xfId="0" applyFont="1" applyFill="1" applyBorder="1" applyAlignment="1">
      <alignment horizontal="center" vertical="center" wrapText="1"/>
    </xf>
    <xf numFmtId="0" fontId="8" fillId="10" borderId="4" xfId="0" applyFont="1" applyFill="1" applyBorder="1" applyAlignment="1">
      <alignment horizontal="center" vertical="center" wrapText="1"/>
    </xf>
    <xf numFmtId="0" fontId="10" fillId="0" borderId="0" xfId="0" applyFont="1" applyFill="1" applyAlignment="1">
      <alignment horizontal="center" vertical="center" wrapText="1"/>
    </xf>
    <xf numFmtId="0" fontId="10" fillId="0" borderId="0" xfId="0" applyFont="1" applyFill="1" applyAlignment="1">
      <alignment wrapText="1"/>
    </xf>
    <xf numFmtId="0" fontId="8" fillId="0" borderId="4" xfId="0" applyFont="1" applyFill="1" applyBorder="1" applyAlignment="1">
      <alignment horizontal="center" vertical="center" wrapText="1"/>
    </xf>
    <xf numFmtId="0" fontId="7" fillId="0" borderId="8" xfId="0" applyFont="1" applyFill="1" applyBorder="1" applyAlignment="1">
      <alignment horizontal="left" vertical="center" wrapText="1"/>
    </xf>
    <xf numFmtId="0" fontId="12" fillId="0" borderId="9" xfId="0" applyFont="1" applyFill="1" applyBorder="1" applyAlignment="1">
      <alignment vertical="center" wrapText="1"/>
    </xf>
    <xf numFmtId="0" fontId="8" fillId="0" borderId="12" xfId="0" applyFont="1" applyFill="1" applyBorder="1" applyAlignment="1">
      <alignment horizontal="center" vertical="center"/>
    </xf>
    <xf numFmtId="0" fontId="6" fillId="0" borderId="12" xfId="0" applyFont="1" applyFill="1" applyBorder="1" applyAlignment="1">
      <alignment horizontal="center" vertical="center"/>
    </xf>
    <xf numFmtId="0" fontId="11" fillId="0" borderId="8" xfId="0" applyFont="1" applyFill="1" applyBorder="1" applyAlignment="1">
      <alignment horizontal="left" vertical="center" wrapText="1"/>
    </xf>
    <xf numFmtId="0" fontId="12" fillId="0" borderId="12" xfId="0" applyFont="1" applyFill="1" applyBorder="1" applyAlignment="1">
      <alignment horizontal="center" vertical="center"/>
    </xf>
    <xf numFmtId="0" fontId="12" fillId="0" borderId="4" xfId="0" applyFont="1" applyFill="1" applyBorder="1" applyAlignment="1">
      <alignment horizontal="center" vertical="center" wrapText="1"/>
    </xf>
    <xf numFmtId="0" fontId="5" fillId="2" borderId="10" xfId="0" applyFont="1" applyFill="1" applyBorder="1" applyAlignment="1">
      <alignment vertical="center" wrapText="1"/>
    </xf>
    <xf numFmtId="0" fontId="10" fillId="0" borderId="0" xfId="0" applyFont="1" applyAlignment="1">
      <alignment horizontal="center" vertical="center" wrapText="1"/>
    </xf>
    <xf numFmtId="0" fontId="0" fillId="0" borderId="0" xfId="0" applyFill="1" applyAlignment="1">
      <alignment horizontal="center" vertical="center" wrapText="1"/>
    </xf>
    <xf numFmtId="0" fontId="4" fillId="0" borderId="0" xfId="0" applyFont="1" applyAlignment="1">
      <alignment horizontal="center" vertical="center" wrapText="1"/>
    </xf>
    <xf numFmtId="0" fontId="4" fillId="0" borderId="0" xfId="0" applyFont="1"/>
    <xf numFmtId="0" fontId="4" fillId="0" borderId="0" xfId="0" applyFont="1" applyAlignment="1">
      <alignment wrapText="1"/>
    </xf>
    <xf numFmtId="0" fontId="4" fillId="0" borderId="0" xfId="0" applyFont="1" applyFill="1" applyAlignment="1">
      <alignment horizontal="center" vertical="center" wrapText="1"/>
    </xf>
    <xf numFmtId="0" fontId="4" fillId="0" borderId="0" xfId="0" applyFont="1" applyFill="1" applyAlignment="1">
      <alignment wrapText="1"/>
    </xf>
    <xf numFmtId="0" fontId="8" fillId="0" borderId="0" xfId="0" applyFont="1" applyFill="1" applyAlignment="1">
      <alignment horizontal="center" vertical="center" wrapText="1"/>
    </xf>
    <xf numFmtId="0" fontId="6" fillId="0" borderId="0" xfId="0" applyFont="1" applyFill="1" applyAlignment="1">
      <alignment wrapText="1"/>
    </xf>
    <xf numFmtId="0" fontId="6" fillId="0" borderId="0" xfId="0" applyFont="1" applyAlignment="1">
      <alignment horizontal="center" vertical="center" wrapText="1"/>
    </xf>
    <xf numFmtId="0" fontId="14" fillId="0" borderId="0" xfId="0" applyFont="1" applyAlignment="1">
      <alignment horizontal="center" vertical="center" wrapText="1"/>
    </xf>
    <xf numFmtId="164" fontId="6" fillId="0" borderId="0" xfId="0" applyNumberFormat="1" applyFont="1" applyAlignment="1">
      <alignment horizontal="center" vertical="center" wrapText="1"/>
    </xf>
    <xf numFmtId="0" fontId="13" fillId="6" borderId="0" xfId="0" applyFont="1" applyFill="1" applyAlignment="1">
      <alignment horizontal="left" vertical="center"/>
    </xf>
    <xf numFmtId="0" fontId="13" fillId="12" borderId="0" xfId="0" applyFont="1" applyFill="1" applyAlignment="1">
      <alignment horizontal="left" vertical="center"/>
    </xf>
    <xf numFmtId="0" fontId="7" fillId="13" borderId="4" xfId="0" applyFont="1" applyFill="1" applyBorder="1" applyAlignment="1">
      <alignment horizontal="left" vertical="center" wrapText="1"/>
    </xf>
    <xf numFmtId="0" fontId="21" fillId="0" borderId="0" xfId="0" applyFont="1" applyAlignment="1">
      <alignment vertical="center"/>
    </xf>
    <xf numFmtId="0" fontId="7" fillId="15" borderId="2" xfId="0" applyFont="1" applyFill="1" applyBorder="1" applyAlignment="1">
      <alignment horizontal="left" vertical="center" wrapText="1"/>
    </xf>
    <xf numFmtId="0" fontId="0" fillId="15" borderId="0" xfId="0" applyFill="1"/>
    <xf numFmtId="0" fontId="22" fillId="0" borderId="0" xfId="0" applyFont="1"/>
    <xf numFmtId="0" fontId="7" fillId="9" borderId="2" xfId="0" applyFont="1" applyFill="1" applyBorder="1" applyAlignment="1">
      <alignment horizontal="left" vertical="center" wrapText="1"/>
    </xf>
    <xf numFmtId="0" fontId="0" fillId="6" borderId="0" xfId="0" applyFill="1"/>
    <xf numFmtId="0" fontId="6" fillId="0" borderId="0" xfId="0" applyFont="1" applyFill="1" applyAlignment="1">
      <alignment horizontal="center" vertical="center" wrapText="1"/>
    </xf>
    <xf numFmtId="0" fontId="8" fillId="0" borderId="12" xfId="0" applyFont="1" applyFill="1" applyBorder="1" applyAlignment="1">
      <alignment horizontal="center" vertical="center" wrapText="1"/>
    </xf>
    <xf numFmtId="0" fontId="0" fillId="0" borderId="0" xfId="0" applyFont="1" applyAlignment="1">
      <alignment vertical="center"/>
    </xf>
    <xf numFmtId="0" fontId="0" fillId="11" borderId="0" xfId="0" applyFill="1"/>
    <xf numFmtId="0" fontId="0" fillId="17" borderId="0" xfId="0" applyFill="1"/>
    <xf numFmtId="0" fontId="0" fillId="18" borderId="0" xfId="0" applyFill="1"/>
    <xf numFmtId="0" fontId="0" fillId="8" borderId="0" xfId="0" applyFill="1"/>
    <xf numFmtId="0" fontId="7" fillId="19" borderId="2" xfId="0" applyFont="1" applyFill="1" applyBorder="1" applyAlignment="1">
      <alignment horizontal="left" vertical="center" wrapText="1"/>
    </xf>
    <xf numFmtId="0" fontId="7" fillId="20" borderId="2" xfId="0" applyFont="1" applyFill="1" applyBorder="1" applyAlignment="1">
      <alignment horizontal="left" vertical="center" wrapText="1"/>
    </xf>
    <xf numFmtId="0" fontId="15" fillId="0" borderId="4" xfId="0" applyFont="1" applyFill="1" applyBorder="1" applyAlignment="1">
      <alignment horizontal="center" vertical="center" wrapText="1"/>
    </xf>
    <xf numFmtId="43" fontId="0" fillId="0" borderId="4" xfId="5" applyFont="1" applyFill="1" applyBorder="1" applyAlignment="1">
      <alignment horizontal="center" vertical="center"/>
    </xf>
    <xf numFmtId="0" fontId="8" fillId="0" borderId="4" xfId="0" applyFont="1" applyFill="1" applyBorder="1" applyAlignment="1">
      <alignment horizontal="center" vertical="center"/>
    </xf>
    <xf numFmtId="0" fontId="6" fillId="0" borderId="4" xfId="0" applyFont="1" applyFill="1" applyBorder="1" applyAlignment="1">
      <alignment horizontal="center" vertical="center"/>
    </xf>
    <xf numFmtId="0" fontId="12" fillId="0" borderId="4" xfId="0" applyFont="1" applyFill="1" applyBorder="1" applyAlignment="1">
      <alignment horizontal="center" vertical="center"/>
    </xf>
    <xf numFmtId="43" fontId="17" fillId="0" borderId="4" xfId="5" applyFont="1" applyFill="1" applyBorder="1" applyAlignment="1">
      <alignment horizontal="center" vertical="center"/>
    </xf>
    <xf numFmtId="43" fontId="16" fillId="0" borderId="4" xfId="5" applyFont="1" applyFill="1" applyBorder="1" applyAlignment="1">
      <alignment horizontal="center" vertical="center"/>
    </xf>
    <xf numFmtId="0" fontId="10" fillId="0" borderId="0" xfId="0" applyFont="1" applyAlignment="1">
      <alignment horizontal="center" vertical="center"/>
    </xf>
    <xf numFmtId="0" fontId="0" fillId="5" borderId="4" xfId="0" applyFill="1" applyBorder="1" applyAlignment="1">
      <alignment horizontal="center" vertical="center"/>
    </xf>
    <xf numFmtId="0" fontId="0" fillId="5" borderId="4" xfId="0" quotePrefix="1" applyFill="1" applyBorder="1" applyAlignment="1">
      <alignment horizontal="center" vertical="center"/>
    </xf>
    <xf numFmtId="165" fontId="0" fillId="0" borderId="4" xfId="0" quotePrefix="1" applyNumberFormat="1" applyBorder="1" applyAlignment="1">
      <alignment horizontal="center" vertical="center"/>
    </xf>
    <xf numFmtId="0" fontId="0" fillId="0" borderId="4" xfId="0" applyBorder="1" applyAlignment="1">
      <alignment horizontal="center" vertical="center"/>
    </xf>
    <xf numFmtId="43" fontId="0" fillId="0" borderId="4" xfId="5" applyFont="1" applyBorder="1" applyAlignment="1">
      <alignment horizontal="center" vertical="center"/>
    </xf>
    <xf numFmtId="165" fontId="0" fillId="0" borderId="4" xfId="0" applyNumberFormat="1" applyBorder="1" applyAlignment="1">
      <alignment horizontal="center" vertical="center"/>
    </xf>
    <xf numFmtId="166" fontId="0" fillId="0" borderId="4" xfId="5" quotePrefix="1" applyNumberFormat="1" applyFont="1" applyBorder="1" applyAlignment="1">
      <alignment horizontal="center" vertical="center"/>
    </xf>
    <xf numFmtId="43" fontId="0" fillId="5" borderId="4" xfId="5" quotePrefix="1" applyFont="1" applyFill="1" applyBorder="1" applyAlignment="1">
      <alignment horizontal="center" vertical="center"/>
    </xf>
    <xf numFmtId="167" fontId="0" fillId="0" borderId="4" xfId="5" applyNumberFormat="1" applyFont="1" applyBorder="1" applyAlignment="1">
      <alignment horizontal="center" vertical="center"/>
    </xf>
    <xf numFmtId="167" fontId="0" fillId="0" borderId="4" xfId="5" quotePrefix="1" applyNumberFormat="1" applyFont="1" applyBorder="1" applyAlignment="1">
      <alignment horizontal="center" vertical="center"/>
    </xf>
    <xf numFmtId="0" fontId="7" fillId="0" borderId="16" xfId="0" applyFont="1" applyFill="1" applyBorder="1" applyAlignment="1">
      <alignment horizontal="center" vertical="center"/>
    </xf>
    <xf numFmtId="0" fontId="22" fillId="0" borderId="0" xfId="0" applyFont="1" applyAlignment="1">
      <alignment horizontal="center" vertical="center"/>
    </xf>
    <xf numFmtId="0" fontId="15" fillId="21" borderId="4" xfId="0" applyFont="1" applyFill="1" applyBorder="1" applyAlignment="1">
      <alignment horizontal="center" vertical="center" wrapText="1"/>
    </xf>
    <xf numFmtId="0" fontId="15" fillId="21" borderId="11" xfId="0" applyFont="1" applyFill="1" applyBorder="1" applyAlignment="1">
      <alignment horizontal="center" vertical="center" wrapText="1"/>
    </xf>
    <xf numFmtId="0" fontId="22" fillId="21" borderId="4" xfId="0" applyFont="1" applyFill="1" applyBorder="1" applyAlignment="1">
      <alignment vertical="center" wrapText="1"/>
    </xf>
    <xf numFmtId="0" fontId="22" fillId="21" borderId="4" xfId="0" applyFont="1" applyFill="1" applyBorder="1" applyAlignment="1">
      <alignment horizontal="center" vertical="center" wrapText="1"/>
    </xf>
    <xf numFmtId="0" fontId="22" fillId="18" borderId="0" xfId="0" applyFont="1" applyFill="1" applyAlignment="1">
      <alignment horizontal="center" vertical="center"/>
    </xf>
    <xf numFmtId="0" fontId="0" fillId="22" borderId="0" xfId="0" applyFill="1"/>
    <xf numFmtId="0" fontId="22" fillId="22" borderId="0" xfId="0" applyFont="1" applyFill="1" applyAlignment="1">
      <alignment horizontal="center" vertical="center"/>
    </xf>
    <xf numFmtId="0" fontId="22" fillId="12" borderId="0" xfId="0" applyFont="1" applyFill="1" applyAlignment="1">
      <alignment horizontal="center" vertical="center"/>
    </xf>
    <xf numFmtId="0" fontId="0" fillId="0" borderId="19" xfId="0" applyBorder="1"/>
    <xf numFmtId="0" fontId="0" fillId="0" borderId="0" xfId="0" applyBorder="1"/>
    <xf numFmtId="0" fontId="0" fillId="0" borderId="0" xfId="0" applyAlignment="1"/>
    <xf numFmtId="0" fontId="0" fillId="0" borderId="0" xfId="0" applyAlignment="1">
      <alignment wrapText="1"/>
    </xf>
    <xf numFmtId="49" fontId="6" fillId="11" borderId="4" xfId="0" applyNumberFormat="1" applyFont="1" applyFill="1" applyBorder="1" applyAlignment="1">
      <alignment horizontal="center" vertical="center" wrapText="1"/>
    </xf>
    <xf numFmtId="49" fontId="0" fillId="18" borderId="4" xfId="0" applyNumberFormat="1" applyFill="1" applyBorder="1" applyAlignment="1">
      <alignment horizontal="center" vertical="center"/>
    </xf>
    <xf numFmtId="49" fontId="0" fillId="18" borderId="4" xfId="5" applyNumberFormat="1" applyFont="1" applyFill="1" applyBorder="1" applyAlignment="1">
      <alignment horizontal="center" vertical="center"/>
    </xf>
    <xf numFmtId="49" fontId="6" fillId="11" borderId="4" xfId="0" quotePrefix="1" applyNumberFormat="1" applyFont="1" applyFill="1" applyBorder="1" applyAlignment="1">
      <alignment horizontal="center" vertical="center" wrapText="1"/>
    </xf>
    <xf numFmtId="49" fontId="8" fillId="11" borderId="4" xfId="0" applyNumberFormat="1" applyFont="1" applyFill="1" applyBorder="1" applyAlignment="1">
      <alignment vertical="center"/>
    </xf>
    <xf numFmtId="49" fontId="0" fillId="18" borderId="4" xfId="0" quotePrefix="1" applyNumberFormat="1" applyFill="1" applyBorder="1" applyAlignment="1">
      <alignment horizontal="center" vertical="center"/>
    </xf>
    <xf numFmtId="49" fontId="8" fillId="18" borderId="4" xfId="0" applyNumberFormat="1" applyFont="1" applyFill="1" applyBorder="1" applyAlignment="1">
      <alignment horizontal="center" vertical="center"/>
    </xf>
    <xf numFmtId="49" fontId="6" fillId="11" borderId="4" xfId="0" applyNumberFormat="1" applyFont="1" applyFill="1" applyBorder="1" applyAlignment="1">
      <alignment vertical="center"/>
    </xf>
    <xf numFmtId="49" fontId="6" fillId="18" borderId="4" xfId="0" applyNumberFormat="1" applyFont="1" applyFill="1" applyBorder="1" applyAlignment="1">
      <alignment horizontal="center" vertical="center"/>
    </xf>
    <xf numFmtId="49" fontId="12" fillId="11" borderId="4" xfId="0" applyNumberFormat="1" applyFont="1" applyFill="1" applyBorder="1" applyAlignment="1">
      <alignment vertical="center"/>
    </xf>
    <xf numFmtId="49" fontId="12" fillId="18" borderId="4" xfId="0" applyNumberFormat="1" applyFont="1" applyFill="1" applyBorder="1" applyAlignment="1">
      <alignment horizontal="center" vertical="center"/>
    </xf>
    <xf numFmtId="49" fontId="0" fillId="18" borderId="4" xfId="5" quotePrefix="1" applyNumberFormat="1" applyFont="1" applyFill="1" applyBorder="1" applyAlignment="1">
      <alignment horizontal="center" vertical="center"/>
    </xf>
    <xf numFmtId="49" fontId="6" fillId="18" borderId="4" xfId="0" applyNumberFormat="1" applyFont="1" applyFill="1" applyBorder="1" applyAlignment="1"/>
    <xf numFmtId="0" fontId="0" fillId="0" borderId="0" xfId="0" applyFill="1"/>
    <xf numFmtId="0" fontId="22" fillId="11" borderId="4" xfId="0" applyFont="1" applyFill="1" applyBorder="1" applyAlignment="1">
      <alignment horizontal="center" vertical="center"/>
    </xf>
    <xf numFmtId="0" fontId="0" fillId="0" borderId="0" xfId="0" applyAlignment="1">
      <alignment horizontal="center" vertical="center"/>
    </xf>
    <xf numFmtId="0" fontId="0" fillId="0" borderId="0" xfId="0" applyFill="1" applyAlignment="1">
      <alignment horizontal="center" vertical="center"/>
    </xf>
    <xf numFmtId="0" fontId="0" fillId="0" borderId="0" xfId="0" quotePrefix="1" applyAlignment="1">
      <alignment horizontal="center" vertical="center"/>
    </xf>
    <xf numFmtId="0" fontId="22" fillId="18" borderId="4" xfId="0" applyFont="1" applyFill="1" applyBorder="1" applyAlignment="1">
      <alignment horizontal="center" vertical="center"/>
    </xf>
    <xf numFmtId="0" fontId="22" fillId="18" borderId="12" xfId="0" applyFont="1" applyFill="1" applyBorder="1" applyAlignment="1">
      <alignment horizontal="center" vertical="center"/>
    </xf>
    <xf numFmtId="0" fontId="22" fillId="12" borderId="4" xfId="0" applyFont="1" applyFill="1" applyBorder="1" applyAlignment="1">
      <alignment horizontal="center" vertical="center"/>
    </xf>
    <xf numFmtId="49" fontId="8" fillId="18" borderId="4" xfId="5" applyNumberFormat="1" applyFont="1" applyFill="1" applyBorder="1" applyAlignment="1">
      <alignment horizontal="center" vertical="center"/>
    </xf>
    <xf numFmtId="49" fontId="12" fillId="18" borderId="4" xfId="5" applyNumberFormat="1" applyFont="1" applyFill="1" applyBorder="1" applyAlignment="1">
      <alignment horizontal="center" vertical="center"/>
    </xf>
    <xf numFmtId="0" fontId="22" fillId="24" borderId="4" xfId="0" applyFont="1" applyFill="1" applyBorder="1" applyAlignment="1">
      <alignment horizontal="center" vertical="center"/>
    </xf>
    <xf numFmtId="0" fontId="25" fillId="0" borderId="0" xfId="0" applyFont="1" applyAlignment="1"/>
    <xf numFmtId="0" fontId="0" fillId="24" borderId="0" xfId="0" applyFill="1"/>
    <xf numFmtId="0" fontId="12" fillId="25" borderId="9" xfId="0" applyFont="1" applyFill="1" applyBorder="1" applyAlignment="1">
      <alignment vertical="center" wrapText="1"/>
    </xf>
    <xf numFmtId="43" fontId="12" fillId="0" borderId="4" xfId="5" applyFont="1" applyFill="1" applyBorder="1" applyAlignment="1">
      <alignment horizontal="center" vertical="center"/>
    </xf>
    <xf numFmtId="0" fontId="7" fillId="0" borderId="2" xfId="0" applyFont="1" applyFill="1" applyBorder="1" applyAlignment="1">
      <alignment horizontal="left" vertical="center"/>
    </xf>
    <xf numFmtId="0" fontId="7" fillId="0" borderId="20" xfId="0" applyFont="1" applyFill="1" applyBorder="1" applyAlignment="1">
      <alignment horizontal="left" vertical="center" wrapText="1"/>
    </xf>
    <xf numFmtId="0" fontId="12" fillId="0" borderId="20" xfId="0" applyFont="1" applyFill="1" applyBorder="1" applyAlignment="1">
      <alignment vertical="center" wrapText="1"/>
    </xf>
    <xf numFmtId="0" fontId="7" fillId="0" borderId="21" xfId="0" applyFont="1" applyFill="1" applyBorder="1" applyAlignment="1">
      <alignment horizontal="left" vertical="center" wrapText="1"/>
    </xf>
    <xf numFmtId="0" fontId="7" fillId="0" borderId="5" xfId="0" applyFont="1" applyFill="1" applyBorder="1" applyAlignment="1">
      <alignment horizontal="left" vertical="center"/>
    </xf>
    <xf numFmtId="0" fontId="7" fillId="0" borderId="5" xfId="0" applyFont="1" applyFill="1" applyBorder="1" applyAlignment="1">
      <alignment horizontal="left" vertical="center" wrapText="1"/>
    </xf>
    <xf numFmtId="0" fontId="8" fillId="0" borderId="11" xfId="0" applyFont="1" applyFill="1" applyBorder="1" applyAlignment="1">
      <alignment horizontal="center" vertical="center" wrapText="1"/>
    </xf>
    <xf numFmtId="0" fontId="8" fillId="0" borderId="22" xfId="0" applyFont="1" applyFill="1" applyBorder="1" applyAlignment="1">
      <alignment horizontal="center" vertical="center" wrapText="1"/>
    </xf>
    <xf numFmtId="0" fontId="12" fillId="0" borderId="22" xfId="0" applyFont="1" applyFill="1" applyBorder="1" applyAlignment="1">
      <alignment horizontal="center" vertical="center"/>
    </xf>
    <xf numFmtId="0" fontId="12" fillId="0" borderId="23" xfId="0" applyFont="1" applyFill="1" applyBorder="1" applyAlignment="1">
      <alignment vertical="center" wrapText="1"/>
    </xf>
    <xf numFmtId="0" fontId="7" fillId="0" borderId="24" xfId="0" applyFont="1" applyFill="1" applyBorder="1" applyAlignment="1">
      <alignment horizontal="center" vertical="center"/>
    </xf>
    <xf numFmtId="0" fontId="7" fillId="0" borderId="25" xfId="0" applyFont="1" applyFill="1" applyBorder="1" applyAlignment="1">
      <alignment horizontal="left" vertical="center" wrapText="1"/>
    </xf>
    <xf numFmtId="0" fontId="7" fillId="0" borderId="16" xfId="0" applyFont="1" applyFill="1" applyBorder="1" applyAlignment="1">
      <alignment horizontal="left" vertical="center" wrapText="1"/>
    </xf>
    <xf numFmtId="0" fontId="4" fillId="0" borderId="0" xfId="0" applyFont="1" applyBorder="1" applyAlignment="1">
      <alignment horizontal="center" vertical="center" wrapText="1"/>
    </xf>
    <xf numFmtId="0" fontId="22" fillId="8" borderId="4" xfId="0" applyFont="1" applyFill="1" applyBorder="1" applyAlignment="1">
      <alignment horizontal="center" vertical="center" wrapText="1"/>
    </xf>
    <xf numFmtId="49" fontId="0" fillId="8" borderId="4" xfId="0" quotePrefix="1" applyNumberFormat="1" applyFill="1" applyBorder="1" applyAlignment="1">
      <alignment horizontal="center" vertical="center"/>
    </xf>
    <xf numFmtId="49" fontId="8" fillId="8" borderId="4" xfId="0" applyNumberFormat="1" applyFont="1" applyFill="1" applyBorder="1" applyAlignment="1">
      <alignment horizontal="center" vertical="center"/>
    </xf>
    <xf numFmtId="0" fontId="22" fillId="8" borderId="4" xfId="0" applyFont="1" applyFill="1" applyBorder="1" applyAlignment="1">
      <alignment horizontal="center" vertical="center"/>
    </xf>
    <xf numFmtId="0" fontId="0" fillId="24" borderId="18" xfId="0" applyFill="1" applyBorder="1" applyAlignment="1">
      <alignment horizontal="center" vertical="center"/>
    </xf>
    <xf numFmtId="0" fontId="22" fillId="8" borderId="4" xfId="0" applyFont="1" applyFill="1" applyBorder="1" applyAlignment="1">
      <alignment horizontal="center" vertical="center" wrapText="1"/>
    </xf>
    <xf numFmtId="0" fontId="4" fillId="0" borderId="0" xfId="0" applyFont="1" applyBorder="1" applyAlignment="1">
      <alignment horizontal="center" vertical="center" wrapText="1"/>
    </xf>
    <xf numFmtId="0" fontId="22" fillId="11" borderId="4" xfId="0" applyFont="1" applyFill="1" applyBorder="1" applyAlignment="1">
      <alignment horizontal="center" vertical="center"/>
    </xf>
    <xf numFmtId="0" fontId="22" fillId="8" borderId="4" xfId="0" applyFont="1" applyFill="1" applyBorder="1" applyAlignment="1">
      <alignment horizontal="center" vertical="center" wrapText="1"/>
    </xf>
    <xf numFmtId="0" fontId="0" fillId="28" borderId="0" xfId="0" applyFill="1"/>
    <xf numFmtId="0" fontId="22" fillId="14" borderId="0" xfId="0" applyFont="1" applyFill="1"/>
    <xf numFmtId="0" fontId="22" fillId="14" borderId="0" xfId="0" applyFont="1" applyFill="1" applyAlignment="1">
      <alignment horizontal="center"/>
    </xf>
    <xf numFmtId="0" fontId="0" fillId="0" borderId="0" xfId="0" applyAlignment="1">
      <alignment vertical="center"/>
    </xf>
    <xf numFmtId="0" fontId="0" fillId="0" borderId="0" xfId="0" applyAlignment="1">
      <alignment horizontal="left" vertical="top"/>
    </xf>
    <xf numFmtId="0" fontId="0" fillId="29" borderId="0" xfId="0" applyFill="1" applyAlignment="1">
      <alignment horizontal="center" vertical="center"/>
    </xf>
    <xf numFmtId="0" fontId="22" fillId="30" borderId="0" xfId="0" applyFont="1" applyFill="1" applyAlignment="1">
      <alignment horizontal="center" vertical="top"/>
    </xf>
    <xf numFmtId="0" fontId="22" fillId="31" borderId="0" xfId="0" applyFont="1" applyFill="1" applyAlignment="1">
      <alignment horizontal="center" vertical="top"/>
    </xf>
    <xf numFmtId="0" fontId="22" fillId="16" borderId="0" xfId="0" applyFont="1" applyFill="1" applyAlignment="1">
      <alignment horizontal="center" vertical="top"/>
    </xf>
    <xf numFmtId="0" fontId="22" fillId="32" borderId="0" xfId="0" applyFont="1" applyFill="1" applyAlignment="1">
      <alignment horizontal="center" vertical="top"/>
    </xf>
    <xf numFmtId="0" fontId="22" fillId="33" borderId="0" xfId="0" applyFont="1" applyFill="1" applyAlignment="1">
      <alignment horizontal="center" vertical="top"/>
    </xf>
    <xf numFmtId="0" fontId="22" fillId="27" borderId="0" xfId="0" applyFont="1" applyFill="1" applyAlignment="1">
      <alignment horizontal="center" vertical="top"/>
    </xf>
    <xf numFmtId="0" fontId="22" fillId="34" borderId="0" xfId="0" applyFont="1" applyFill="1" applyAlignment="1">
      <alignment horizontal="center" vertical="center"/>
    </xf>
    <xf numFmtId="0" fontId="0" fillId="0" borderId="0" xfId="0" applyAlignment="1">
      <alignment horizontal="left" vertical="top" wrapText="1"/>
    </xf>
    <xf numFmtId="0" fontId="0" fillId="0" borderId="0" xfId="0" applyAlignment="1">
      <alignment horizontal="center"/>
    </xf>
    <xf numFmtId="0" fontId="22" fillId="35" borderId="0" xfId="0" applyFont="1" applyFill="1" applyAlignment="1">
      <alignment horizontal="center" vertical="center"/>
    </xf>
    <xf numFmtId="0" fontId="0" fillId="26" borderId="0" xfId="0" applyFill="1" applyAlignment="1">
      <alignment horizontal="center"/>
    </xf>
    <xf numFmtId="0" fontId="0" fillId="0" borderId="0" xfId="0" applyFill="1" applyAlignment="1">
      <alignment horizontal="center"/>
    </xf>
    <xf numFmtId="0" fontId="22" fillId="0" borderId="4" xfId="0" applyFont="1" applyBorder="1" applyAlignment="1">
      <alignment vertical="center"/>
    </xf>
    <xf numFmtId="0" fontId="22" fillId="0" borderId="4" xfId="0" applyFont="1" applyBorder="1" applyAlignment="1">
      <alignment horizontal="left" vertical="center"/>
    </xf>
    <xf numFmtId="0" fontId="0" fillId="0" borderId="4" xfId="0" applyBorder="1"/>
    <xf numFmtId="0" fontId="0" fillId="0" borderId="4" xfId="0" applyBorder="1" applyAlignment="1">
      <alignment horizontal="left" vertical="top" wrapText="1"/>
    </xf>
    <xf numFmtId="0" fontId="2" fillId="0" borderId="0" xfId="0" applyFont="1"/>
    <xf numFmtId="0" fontId="7" fillId="0" borderId="30" xfId="0" applyFont="1" applyFill="1" applyBorder="1" applyAlignment="1">
      <alignment horizontal="left" vertical="center"/>
    </xf>
    <xf numFmtId="0" fontId="7" fillId="0" borderId="31" xfId="0" applyFont="1" applyFill="1" applyBorder="1" applyAlignment="1">
      <alignment horizontal="left" vertical="center" wrapText="1"/>
    </xf>
    <xf numFmtId="0" fontId="12" fillId="0" borderId="32" xfId="0" applyFont="1" applyFill="1" applyBorder="1" applyAlignment="1">
      <alignment vertical="center" wrapText="1"/>
    </xf>
    <xf numFmtId="0" fontId="7" fillId="0" borderId="33" xfId="0" applyFont="1" applyFill="1" applyBorder="1" applyAlignment="1">
      <alignment horizontal="left" vertical="center" wrapText="1"/>
    </xf>
    <xf numFmtId="0" fontId="7" fillId="0" borderId="34" xfId="0" applyFont="1" applyFill="1" applyBorder="1" applyAlignment="1">
      <alignment horizontal="left" vertical="center"/>
    </xf>
    <xf numFmtId="0" fontId="7" fillId="0" borderId="34" xfId="0" applyFont="1" applyFill="1" applyBorder="1" applyAlignment="1">
      <alignment horizontal="left" vertical="center" wrapText="1"/>
    </xf>
    <xf numFmtId="0" fontId="7" fillId="0" borderId="32" xfId="0" applyFont="1" applyFill="1" applyBorder="1" applyAlignment="1">
      <alignment horizontal="left" vertical="center" wrapText="1"/>
    </xf>
    <xf numFmtId="0" fontId="8" fillId="0" borderId="35" xfId="0" applyFont="1" applyFill="1" applyBorder="1" applyAlignment="1">
      <alignment horizontal="center" vertical="center" wrapText="1"/>
    </xf>
    <xf numFmtId="0" fontId="8" fillId="0" borderId="28" xfId="0" applyFont="1" applyFill="1" applyBorder="1" applyAlignment="1">
      <alignment horizontal="center" vertical="center" wrapText="1"/>
    </xf>
    <xf numFmtId="0" fontId="8" fillId="10" borderId="35" xfId="0" applyFont="1" applyFill="1" applyBorder="1" applyAlignment="1">
      <alignment horizontal="center" vertical="center" wrapText="1"/>
    </xf>
    <xf numFmtId="43" fontId="0" fillId="0" borderId="35" xfId="5" applyFont="1" applyFill="1" applyBorder="1" applyAlignment="1">
      <alignment horizontal="center" vertical="center"/>
    </xf>
    <xf numFmtId="0" fontId="0" fillId="5" borderId="35" xfId="0" applyFill="1" applyBorder="1" applyAlignment="1">
      <alignment horizontal="center" vertical="center"/>
    </xf>
    <xf numFmtId="0" fontId="0" fillId="5" borderId="35" xfId="0" quotePrefix="1" applyFill="1" applyBorder="1" applyAlignment="1">
      <alignment horizontal="center" vertical="center"/>
    </xf>
    <xf numFmtId="165" fontId="0" fillId="0" borderId="35" xfId="0" quotePrefix="1" applyNumberFormat="1" applyBorder="1" applyAlignment="1">
      <alignment horizontal="center" vertical="center"/>
    </xf>
    <xf numFmtId="0" fontId="9" fillId="2" borderId="36" xfId="0" applyFont="1" applyFill="1" applyBorder="1" applyAlignment="1">
      <alignment horizontal="left" vertical="center" wrapText="1"/>
    </xf>
    <xf numFmtId="0" fontId="9" fillId="2" borderId="37" xfId="0" applyFont="1" applyFill="1" applyBorder="1" applyAlignment="1">
      <alignment vertical="center" wrapText="1"/>
    </xf>
    <xf numFmtId="0" fontId="9" fillId="4" borderId="38" xfId="0" applyFont="1" applyFill="1" applyBorder="1" applyAlignment="1">
      <alignment horizontal="center" vertical="center" wrapText="1"/>
    </xf>
    <xf numFmtId="0" fontId="9" fillId="3" borderId="39" xfId="0" applyFont="1" applyFill="1" applyBorder="1" applyAlignment="1">
      <alignment horizontal="center" vertical="center" wrapText="1"/>
    </xf>
    <xf numFmtId="0" fontId="9" fillId="3" borderId="38" xfId="0" applyFont="1" applyFill="1" applyBorder="1" applyAlignment="1">
      <alignment horizontal="center" vertical="center" wrapText="1"/>
    </xf>
    <xf numFmtId="0" fontId="9" fillId="3" borderId="40" xfId="0" applyFont="1" applyFill="1" applyBorder="1" applyAlignment="1">
      <alignment horizontal="justify" vertical="center" wrapText="1"/>
    </xf>
    <xf numFmtId="0" fontId="9" fillId="3" borderId="39" xfId="0" applyFont="1" applyFill="1" applyBorder="1" applyAlignment="1">
      <alignment horizontal="justify" vertical="center" wrapText="1"/>
    </xf>
    <xf numFmtId="0" fontId="20" fillId="0" borderId="26" xfId="0" applyFont="1" applyFill="1" applyBorder="1" applyAlignment="1">
      <alignment horizontal="center" vertical="center" wrapText="1"/>
    </xf>
    <xf numFmtId="0" fontId="15" fillId="11" borderId="41" xfId="4" applyFont="1" applyFill="1" applyBorder="1" applyAlignment="1">
      <alignment horizontal="center" vertical="center" wrapText="1"/>
    </xf>
    <xf numFmtId="0" fontId="13" fillId="0" borderId="26" xfId="0" applyFont="1" applyFill="1" applyBorder="1" applyAlignment="1">
      <alignment horizontal="left" vertical="center"/>
    </xf>
    <xf numFmtId="0" fontId="7" fillId="0" borderId="42" xfId="0" applyFont="1" applyFill="1" applyBorder="1" applyAlignment="1">
      <alignment horizontal="left" vertical="center" wrapText="1"/>
    </xf>
    <xf numFmtId="0" fontId="7" fillId="0" borderId="39" xfId="0" applyFont="1" applyFill="1" applyBorder="1" applyAlignment="1">
      <alignment horizontal="left" vertical="center"/>
    </xf>
    <xf numFmtId="0" fontId="7" fillId="0" borderId="39" xfId="0" applyFont="1" applyFill="1" applyBorder="1" applyAlignment="1">
      <alignment horizontal="left" vertical="center" wrapText="1"/>
    </xf>
    <xf numFmtId="0" fontId="7" fillId="0" borderId="38" xfId="0" applyFont="1" applyFill="1" applyBorder="1" applyAlignment="1">
      <alignment horizontal="left" vertical="center" wrapText="1"/>
    </xf>
    <xf numFmtId="0" fontId="7" fillId="0" borderId="40" xfId="0" applyFont="1" applyFill="1" applyBorder="1" applyAlignment="1">
      <alignment horizontal="left" vertical="center" wrapText="1"/>
    </xf>
    <xf numFmtId="0" fontId="25" fillId="0" borderId="26" xfId="0" applyFont="1" applyBorder="1" applyAlignment="1"/>
    <xf numFmtId="0" fontId="15" fillId="13" borderId="4" xfId="0" applyFont="1" applyFill="1" applyBorder="1" applyAlignment="1">
      <alignment horizontal="center" vertical="center" wrapText="1"/>
    </xf>
    <xf numFmtId="0" fontId="8" fillId="13" borderId="28" xfId="0" applyFont="1" applyFill="1" applyBorder="1" applyAlignment="1">
      <alignment horizontal="center" vertical="center"/>
    </xf>
    <xf numFmtId="0" fontId="8" fillId="13" borderId="35" xfId="0" applyFont="1" applyFill="1" applyBorder="1" applyAlignment="1">
      <alignment horizontal="center" vertical="center" wrapText="1"/>
    </xf>
    <xf numFmtId="0" fontId="8" fillId="13" borderId="12" xfId="0" applyFont="1" applyFill="1" applyBorder="1" applyAlignment="1">
      <alignment horizontal="center" vertical="center"/>
    </xf>
    <xf numFmtId="0" fontId="8" fillId="13" borderId="4" xfId="0" applyFont="1" applyFill="1" applyBorder="1" applyAlignment="1">
      <alignment horizontal="center" vertical="center" wrapText="1"/>
    </xf>
    <xf numFmtId="0" fontId="6" fillId="13" borderId="12" xfId="0" applyFont="1" applyFill="1" applyBorder="1" applyAlignment="1">
      <alignment horizontal="center" vertical="center"/>
    </xf>
    <xf numFmtId="0" fontId="6" fillId="13" borderId="4" xfId="0" applyFont="1" applyFill="1" applyBorder="1" applyAlignment="1">
      <alignment horizontal="center" vertical="center" wrapText="1"/>
    </xf>
    <xf numFmtId="0" fontId="12" fillId="13" borderId="12" xfId="0" applyFont="1" applyFill="1" applyBorder="1" applyAlignment="1">
      <alignment horizontal="center" vertical="center"/>
    </xf>
    <xf numFmtId="0" fontId="12" fillId="13" borderId="4" xfId="0" applyFont="1" applyFill="1" applyBorder="1" applyAlignment="1">
      <alignment horizontal="center" vertical="center" wrapText="1"/>
    </xf>
    <xf numFmtId="0" fontId="12" fillId="13" borderId="22" xfId="0" applyFont="1" applyFill="1" applyBorder="1" applyAlignment="1">
      <alignment horizontal="center" vertical="center"/>
    </xf>
    <xf numFmtId="0" fontId="8" fillId="13" borderId="11" xfId="0" applyFont="1" applyFill="1" applyBorder="1" applyAlignment="1">
      <alignment horizontal="center" vertical="center" wrapText="1"/>
    </xf>
    <xf numFmtId="0" fontId="26" fillId="13" borderId="4" xfId="0" applyFont="1" applyFill="1" applyBorder="1" applyAlignment="1">
      <alignment horizontal="center" vertical="center" wrapText="1"/>
    </xf>
    <xf numFmtId="0" fontId="0" fillId="13" borderId="4" xfId="0" applyFont="1" applyFill="1" applyBorder="1" applyAlignment="1">
      <alignment horizontal="center" vertical="center" wrapText="1"/>
    </xf>
    <xf numFmtId="0" fontId="8" fillId="13" borderId="4" xfId="0" quotePrefix="1" applyFont="1" applyFill="1" applyBorder="1" applyAlignment="1">
      <alignment horizontal="center" vertical="center" wrapText="1"/>
    </xf>
    <xf numFmtId="0" fontId="10" fillId="13" borderId="0" xfId="0" applyFont="1" applyFill="1" applyAlignment="1">
      <alignment horizontal="center" vertical="center" wrapText="1"/>
    </xf>
    <xf numFmtId="0" fontId="5" fillId="2" borderId="43" xfId="0" applyFont="1" applyFill="1" applyBorder="1" applyAlignment="1">
      <alignment horizontal="left" vertical="center" wrapText="1"/>
    </xf>
    <xf numFmtId="0" fontId="7" fillId="0" borderId="25" xfId="0" applyFont="1" applyFill="1" applyBorder="1" applyAlignment="1">
      <alignment horizontal="left" vertical="center"/>
    </xf>
    <xf numFmtId="0" fontId="7" fillId="0" borderId="16" xfId="0" applyFont="1" applyFill="1" applyBorder="1" applyAlignment="1">
      <alignment horizontal="left" vertical="center"/>
    </xf>
    <xf numFmtId="0" fontId="7" fillId="0" borderId="44" xfId="0" applyFont="1" applyFill="1" applyBorder="1" applyAlignment="1">
      <alignment horizontal="left" vertical="center" wrapText="1"/>
    </xf>
    <xf numFmtId="0" fontId="7" fillId="0" borderId="30" xfId="0" applyFont="1" applyFill="1" applyBorder="1" applyAlignment="1">
      <alignment horizontal="left" vertical="center" wrapText="1"/>
    </xf>
    <xf numFmtId="0" fontId="7" fillId="0" borderId="45" xfId="0" applyFont="1" applyFill="1" applyBorder="1" applyAlignment="1">
      <alignment horizontal="left" vertical="center" wrapText="1"/>
    </xf>
    <xf numFmtId="0" fontId="5" fillId="2" borderId="4" xfId="0" applyFont="1" applyFill="1" applyBorder="1" applyAlignment="1">
      <alignment horizontal="left" vertical="center" wrapText="1"/>
    </xf>
    <xf numFmtId="0" fontId="7" fillId="0" borderId="4" xfId="0" applyFont="1" applyFill="1" applyBorder="1" applyAlignment="1">
      <alignment horizontal="left" vertical="center" wrapText="1"/>
    </xf>
    <xf numFmtId="0" fontId="12" fillId="0" borderId="4" xfId="0" applyFont="1" applyFill="1" applyBorder="1" applyAlignment="1">
      <alignment vertical="center" wrapText="1"/>
    </xf>
    <xf numFmtId="4" fontId="0" fillId="0" borderId="28" xfId="0" quotePrefix="1" applyNumberFormat="1" applyBorder="1" applyAlignment="1">
      <alignment horizontal="center" vertical="center"/>
    </xf>
    <xf numFmtId="0" fontId="0" fillId="5" borderId="12" xfId="0" quotePrefix="1" applyFill="1" applyBorder="1" applyAlignment="1">
      <alignment horizontal="center" vertical="center"/>
    </xf>
    <xf numFmtId="43" fontId="0" fillId="0" borderId="12" xfId="5" applyFont="1" applyBorder="1" applyAlignment="1">
      <alignment horizontal="center" vertical="center"/>
    </xf>
    <xf numFmtId="43" fontId="0" fillId="5" borderId="12" xfId="5" applyFont="1" applyFill="1" applyBorder="1" applyAlignment="1">
      <alignment horizontal="center" vertical="center"/>
    </xf>
    <xf numFmtId="43" fontId="0" fillId="5" borderId="12" xfId="5" quotePrefix="1" applyFont="1" applyFill="1" applyBorder="1" applyAlignment="1">
      <alignment horizontal="center" vertical="center"/>
    </xf>
    <xf numFmtId="167" fontId="0" fillId="0" borderId="12" xfId="5" applyNumberFormat="1" applyFont="1" applyBorder="1" applyAlignment="1">
      <alignment horizontal="center" vertical="center"/>
    </xf>
    <xf numFmtId="165" fontId="0" fillId="0" borderId="12" xfId="0" quotePrefix="1" applyNumberFormat="1" applyBorder="1" applyAlignment="1">
      <alignment horizontal="center" vertical="center"/>
    </xf>
    <xf numFmtId="0" fontId="10" fillId="0" borderId="4" xfId="0" applyFont="1" applyBorder="1" applyAlignment="1">
      <alignment horizontal="center" vertical="center"/>
    </xf>
    <xf numFmtId="0" fontId="2" fillId="0" borderId="4" xfId="0" applyFont="1" applyBorder="1" applyAlignment="1">
      <alignment horizontal="center" vertical="center"/>
    </xf>
    <xf numFmtId="169" fontId="15" fillId="0" borderId="4" xfId="0" applyNumberFormat="1" applyFont="1" applyFill="1" applyBorder="1" applyAlignment="1">
      <alignment horizontal="center" vertical="center" wrapText="1"/>
    </xf>
    <xf numFmtId="169" fontId="2" fillId="0" borderId="4" xfId="0" applyNumberFormat="1" applyFont="1" applyBorder="1" applyAlignment="1">
      <alignment horizontal="center" vertical="center"/>
    </xf>
    <xf numFmtId="169" fontId="10" fillId="0" borderId="4" xfId="0" applyNumberFormat="1" applyFont="1" applyBorder="1" applyAlignment="1">
      <alignment horizontal="center" vertical="center"/>
    </xf>
    <xf numFmtId="169" fontId="10" fillId="0" borderId="0" xfId="0" applyNumberFormat="1" applyFont="1" applyAlignment="1">
      <alignment horizontal="center" vertical="center"/>
    </xf>
    <xf numFmtId="0" fontId="22" fillId="0" borderId="4" xfId="0" applyFont="1" applyBorder="1" applyAlignment="1">
      <alignment horizontal="center" vertical="center"/>
    </xf>
    <xf numFmtId="0" fontId="22" fillId="0" borderId="4" xfId="0" applyFont="1" applyBorder="1" applyAlignment="1">
      <alignment horizontal="center" vertical="center"/>
    </xf>
    <xf numFmtId="0" fontId="0" fillId="37" borderId="4" xfId="0" applyFill="1" applyBorder="1" applyAlignment="1">
      <alignment horizontal="center" vertical="center"/>
    </xf>
    <xf numFmtId="0" fontId="0" fillId="37" borderId="0" xfId="0" applyFill="1"/>
    <xf numFmtId="0" fontId="0" fillId="16" borderId="4" xfId="0" applyFill="1" applyBorder="1" applyAlignment="1">
      <alignment horizontal="center" vertical="center"/>
    </xf>
    <xf numFmtId="0" fontId="0" fillId="38" borderId="4" xfId="0" applyFill="1" applyBorder="1" applyAlignment="1">
      <alignment horizontal="center" vertical="center"/>
    </xf>
    <xf numFmtId="0" fontId="0" fillId="27" borderId="4" xfId="0" applyFill="1" applyBorder="1" applyAlignment="1">
      <alignment horizontal="center" vertical="center"/>
    </xf>
    <xf numFmtId="0" fontId="0" fillId="0" borderId="0" xfId="0" applyFill="1" applyBorder="1" applyAlignment="1">
      <alignment horizontal="center" vertical="center"/>
    </xf>
    <xf numFmtId="0" fontId="0" fillId="10" borderId="4" xfId="0" applyFill="1" applyBorder="1" applyAlignment="1">
      <alignment horizontal="center" vertical="center"/>
    </xf>
    <xf numFmtId="0" fontId="0" fillId="36" borderId="47" xfId="0" applyFill="1" applyBorder="1" applyAlignment="1">
      <alignment horizontal="center"/>
    </xf>
    <xf numFmtId="0" fontId="0" fillId="16" borderId="47" xfId="0" applyFill="1" applyBorder="1" applyAlignment="1">
      <alignment horizontal="center" vertical="center"/>
    </xf>
    <xf numFmtId="0" fontId="0" fillId="38" borderId="47" xfId="0" applyFill="1" applyBorder="1" applyAlignment="1">
      <alignment horizontal="center" vertical="center"/>
    </xf>
    <xf numFmtId="0" fontId="0" fillId="27" borderId="47" xfId="0" applyFill="1" applyBorder="1" applyAlignment="1">
      <alignment horizontal="center" vertical="center"/>
    </xf>
    <xf numFmtId="0" fontId="0" fillId="10" borderId="47" xfId="0" applyFill="1" applyBorder="1" applyAlignment="1">
      <alignment horizontal="center" vertical="center"/>
    </xf>
    <xf numFmtId="0" fontId="0" fillId="0" borderId="4" xfId="0" applyBorder="1" applyAlignment="1">
      <alignment horizontal="center" vertical="center"/>
    </xf>
    <xf numFmtId="0" fontId="0" fillId="37" borderId="4" xfId="0" applyFill="1" applyBorder="1"/>
    <xf numFmtId="0" fontId="0" fillId="37" borderId="47" xfId="0" applyFill="1" applyBorder="1" applyAlignment="1">
      <alignment horizontal="center"/>
    </xf>
    <xf numFmtId="0" fontId="0" fillId="37" borderId="47" xfId="0" applyFill="1" applyBorder="1" applyAlignment="1">
      <alignment horizontal="center" vertical="center"/>
    </xf>
    <xf numFmtId="0" fontId="22" fillId="37" borderId="4" xfId="0" applyFont="1" applyFill="1" applyBorder="1" applyAlignment="1">
      <alignment horizontal="center" vertical="center"/>
    </xf>
    <xf numFmtId="0" fontId="0" fillId="12" borderId="4" xfId="0" applyFill="1" applyBorder="1"/>
    <xf numFmtId="0" fontId="0" fillId="12" borderId="4" xfId="0" applyFill="1" applyBorder="1" applyAlignment="1">
      <alignment horizontal="center" vertical="center"/>
    </xf>
    <xf numFmtId="0" fontId="0" fillId="0" borderId="4" xfId="0" applyBorder="1" applyAlignment="1">
      <alignment horizontal="center" vertical="center"/>
    </xf>
    <xf numFmtId="0" fontId="4" fillId="0" borderId="0" xfId="0" applyFont="1" applyBorder="1" applyAlignment="1">
      <alignment horizontal="center" vertical="center" wrapText="1"/>
    </xf>
    <xf numFmtId="0" fontId="22" fillId="18" borderId="4" xfId="0" applyFont="1" applyFill="1" applyBorder="1" applyAlignment="1">
      <alignment horizontal="center" vertical="center"/>
    </xf>
    <xf numFmtId="0" fontId="22" fillId="11" borderId="4" xfId="0" applyFont="1" applyFill="1" applyBorder="1" applyAlignment="1">
      <alignment horizontal="center" vertical="center" wrapText="1"/>
    </xf>
    <xf numFmtId="0" fontId="22" fillId="8" borderId="4" xfId="0" applyFont="1" applyFill="1" applyBorder="1" applyAlignment="1">
      <alignment horizontal="center" vertical="center" wrapText="1"/>
    </xf>
    <xf numFmtId="0" fontId="22" fillId="0" borderId="0" xfId="0" applyFont="1" applyBorder="1" applyAlignment="1">
      <alignment horizontal="center" vertical="center" wrapText="1"/>
    </xf>
    <xf numFmtId="0" fontId="22" fillId="0" borderId="0" xfId="0" applyFont="1" applyBorder="1" applyAlignment="1">
      <alignment horizontal="center"/>
    </xf>
    <xf numFmtId="49" fontId="6" fillId="11" borderId="12" xfId="0" applyNumberFormat="1" applyFont="1" applyFill="1" applyBorder="1" applyAlignment="1">
      <alignment horizontal="center" vertical="center" wrapText="1"/>
    </xf>
    <xf numFmtId="0" fontId="22" fillId="8" borderId="11" xfId="0" applyFont="1" applyFill="1" applyBorder="1" applyAlignment="1">
      <alignment horizontal="center" vertical="center" wrapText="1"/>
    </xf>
    <xf numFmtId="0" fontId="0" fillId="0" borderId="49" xfId="0" applyBorder="1"/>
    <xf numFmtId="49" fontId="0" fillId="11" borderId="4" xfId="0" quotePrefix="1" applyNumberFormat="1" applyFill="1" applyBorder="1" applyAlignment="1">
      <alignment horizontal="center" vertical="center"/>
    </xf>
    <xf numFmtId="0" fontId="27" fillId="18" borderId="51" xfId="0" applyFont="1" applyFill="1" applyBorder="1" applyAlignment="1">
      <alignment horizontal="center"/>
    </xf>
    <xf numFmtId="49" fontId="27" fillId="18" borderId="51" xfId="5" applyNumberFormat="1" applyFont="1" applyFill="1" applyBorder="1" applyAlignment="1">
      <alignment horizontal="center"/>
    </xf>
    <xf numFmtId="49" fontId="6" fillId="18" borderId="35" xfId="0" quotePrefix="1" applyNumberFormat="1" applyFont="1" applyFill="1" applyBorder="1" applyAlignment="1">
      <alignment horizontal="center" vertical="center" wrapText="1"/>
    </xf>
    <xf numFmtId="49" fontId="6" fillId="18" borderId="35" xfId="0" applyNumberFormat="1" applyFont="1" applyFill="1" applyBorder="1" applyAlignment="1">
      <alignment horizontal="center" vertical="center" wrapText="1"/>
    </xf>
    <xf numFmtId="49" fontId="6" fillId="18" borderId="4" xfId="0" applyNumberFormat="1" applyFont="1" applyFill="1" applyBorder="1" applyAlignment="1">
      <alignment horizontal="center" vertical="center" wrapText="1"/>
    </xf>
    <xf numFmtId="49" fontId="6" fillId="18" borderId="50" xfId="0" applyNumberFormat="1" applyFont="1" applyFill="1" applyBorder="1" applyAlignment="1">
      <alignment horizontal="center" vertical="center" wrapText="1"/>
    </xf>
    <xf numFmtId="49" fontId="6" fillId="18" borderId="18" xfId="0" applyNumberFormat="1" applyFont="1" applyFill="1" applyBorder="1" applyAlignment="1">
      <alignment horizontal="center" vertical="center" wrapText="1"/>
    </xf>
    <xf numFmtId="0" fontId="22" fillId="8" borderId="4" xfId="0" quotePrefix="1" applyFont="1" applyFill="1" applyBorder="1" applyAlignment="1">
      <alignment horizontal="center" vertical="center" wrapText="1"/>
    </xf>
    <xf numFmtId="0" fontId="10" fillId="0" borderId="4" xfId="0" applyFont="1" applyBorder="1" applyAlignment="1">
      <alignment horizontal="center" vertical="center" wrapText="1"/>
    </xf>
    <xf numFmtId="0" fontId="13" fillId="0" borderId="0" xfId="0" applyFont="1" applyFill="1" applyBorder="1" applyAlignment="1">
      <alignment horizontal="left" vertical="center"/>
    </xf>
    <xf numFmtId="0" fontId="22" fillId="0" borderId="0" xfId="0" applyFont="1" applyAlignment="1"/>
    <xf numFmtId="0" fontId="0" fillId="25" borderId="0" xfId="0" applyFill="1"/>
    <xf numFmtId="0" fontId="0" fillId="39" borderId="0" xfId="0" applyFill="1"/>
    <xf numFmtId="0" fontId="28" fillId="0" borderId="0" xfId="0" applyFont="1" applyAlignment="1">
      <alignment vertical="center"/>
    </xf>
    <xf numFmtId="14" fontId="28" fillId="0" borderId="0" xfId="0" applyNumberFormat="1" applyFont="1" applyAlignment="1">
      <alignment vertical="center"/>
    </xf>
    <xf numFmtId="166" fontId="28" fillId="0" borderId="0" xfId="5" applyNumberFormat="1" applyFont="1" applyAlignment="1">
      <alignment vertical="center"/>
    </xf>
    <xf numFmtId="0" fontId="29" fillId="0" borderId="0" xfId="0" applyFont="1" applyAlignment="1">
      <alignment vertical="center"/>
    </xf>
    <xf numFmtId="0" fontId="29" fillId="0" borderId="0" xfId="0" applyFont="1" applyAlignment="1">
      <alignment horizontal="right" vertical="center"/>
    </xf>
    <xf numFmtId="0" fontId="25" fillId="0" borderId="0" xfId="0" applyFont="1"/>
    <xf numFmtId="169" fontId="2" fillId="0" borderId="4" xfId="0" applyNumberFormat="1" applyFont="1" applyBorder="1" applyAlignment="1">
      <alignment horizontal="center" vertical="center" wrapText="1"/>
    </xf>
    <xf numFmtId="169" fontId="10" fillId="0" borderId="0" xfId="0" applyNumberFormat="1" applyFont="1" applyAlignment="1">
      <alignment horizontal="center" vertical="center" wrapText="1"/>
    </xf>
    <xf numFmtId="0" fontId="0" fillId="38" borderId="0" xfId="0" applyFill="1"/>
    <xf numFmtId="0" fontId="7" fillId="6" borderId="29" xfId="0" applyFont="1" applyFill="1" applyBorder="1" applyAlignment="1">
      <alignment horizontal="center" vertical="center"/>
    </xf>
    <xf numFmtId="0" fontId="7" fillId="6" borderId="6" xfId="0" applyFont="1" applyFill="1" applyBorder="1" applyAlignment="1">
      <alignment horizontal="center" vertical="center"/>
    </xf>
    <xf numFmtId="0" fontId="7" fillId="6" borderId="24" xfId="0" applyFont="1" applyFill="1" applyBorder="1" applyAlignment="1">
      <alignment horizontal="center" vertical="center"/>
    </xf>
    <xf numFmtId="0" fontId="7" fillId="6" borderId="42" xfId="0" applyFont="1" applyFill="1" applyBorder="1" applyAlignment="1">
      <alignment horizontal="center" vertical="center"/>
    </xf>
    <xf numFmtId="0" fontId="15" fillId="0" borderId="18" xfId="0" applyFont="1" applyFill="1" applyBorder="1" applyAlignment="1">
      <alignment horizontal="center" vertical="center" wrapText="1"/>
    </xf>
    <xf numFmtId="169" fontId="10" fillId="0" borderId="4" xfId="0" applyNumberFormat="1" applyFont="1" applyBorder="1" applyAlignment="1">
      <alignment horizontal="center" vertical="center" wrapText="1"/>
    </xf>
    <xf numFmtId="171" fontId="10" fillId="0" borderId="4" xfId="0" applyNumberFormat="1" applyFont="1" applyBorder="1" applyAlignment="1">
      <alignment horizontal="center" vertical="center"/>
    </xf>
    <xf numFmtId="170" fontId="10" fillId="0" borderId="4" xfId="0" applyNumberFormat="1" applyFont="1" applyBorder="1" applyAlignment="1">
      <alignment horizontal="center" vertical="center" wrapText="1"/>
    </xf>
    <xf numFmtId="0" fontId="15" fillId="0" borderId="12" xfId="0" applyFont="1" applyBorder="1" applyAlignment="1">
      <alignment horizontal="center" vertical="center" wrapText="1"/>
    </xf>
    <xf numFmtId="0" fontId="12" fillId="0" borderId="18" xfId="0" applyFont="1" applyFill="1" applyBorder="1" applyAlignment="1">
      <alignment horizontal="center" vertical="center"/>
    </xf>
    <xf numFmtId="0" fontId="8" fillId="0" borderId="4" xfId="0" applyFont="1" applyFill="1" applyBorder="1" applyAlignment="1">
      <alignment vertical="center"/>
    </xf>
    <xf numFmtId="0" fontId="6" fillId="0" borderId="4" xfId="0" applyFont="1" applyFill="1" applyBorder="1" applyAlignment="1">
      <alignment vertical="center"/>
    </xf>
    <xf numFmtId="0" fontId="12" fillId="0" borderId="4" xfId="0" applyFont="1" applyFill="1" applyBorder="1" applyAlignment="1">
      <alignment vertical="center"/>
    </xf>
    <xf numFmtId="0" fontId="8" fillId="20" borderId="4" xfId="0" applyFont="1" applyFill="1" applyBorder="1" applyAlignment="1">
      <alignment vertical="center"/>
    </xf>
    <xf numFmtId="0" fontId="8" fillId="0" borderId="4" xfId="0" applyFont="1" applyBorder="1" applyAlignment="1">
      <alignment vertical="center"/>
    </xf>
    <xf numFmtId="0" fontId="0" fillId="0" borderId="52" xfId="0" applyFill="1" applyBorder="1" applyAlignment="1">
      <alignment horizontal="center" vertical="center"/>
    </xf>
    <xf numFmtId="0" fontId="0" fillId="0" borderId="18" xfId="0" applyFill="1" applyBorder="1" applyAlignment="1">
      <alignment horizontal="center" vertical="center"/>
    </xf>
    <xf numFmtId="43" fontId="12" fillId="0" borderId="18" xfId="5" applyFont="1" applyFill="1" applyBorder="1" applyAlignment="1">
      <alignment horizontal="center" vertical="center"/>
    </xf>
    <xf numFmtId="0" fontId="15" fillId="11" borderId="53" xfId="4" applyFont="1" applyFill="1" applyBorder="1" applyAlignment="1">
      <alignment horizontal="center" vertical="center" wrapText="1"/>
    </xf>
    <xf numFmtId="0" fontId="15" fillId="0" borderId="4" xfId="0" applyFont="1" applyBorder="1" applyAlignment="1">
      <alignment vertical="center" wrapText="1"/>
    </xf>
    <xf numFmtId="0" fontId="6" fillId="0" borderId="4" xfId="0" applyFont="1" applyBorder="1" applyAlignment="1">
      <alignment horizontal="center" vertical="center" wrapText="1"/>
    </xf>
    <xf numFmtId="164" fontId="6" fillId="0" borderId="4" xfId="0" applyNumberFormat="1" applyFont="1" applyBorder="1" applyAlignment="1">
      <alignment horizontal="center" vertical="center" wrapText="1"/>
    </xf>
    <xf numFmtId="0" fontId="6" fillId="16" borderId="4" xfId="0" applyFont="1" applyFill="1" applyBorder="1" applyAlignment="1">
      <alignment horizontal="center" vertical="center" wrapText="1"/>
    </xf>
    <xf numFmtId="0" fontId="6" fillId="0" borderId="4" xfId="0" applyFont="1" applyFill="1" applyBorder="1" applyAlignment="1">
      <alignment horizontal="center" vertical="center" wrapText="1"/>
    </xf>
    <xf numFmtId="164" fontId="6" fillId="16" borderId="4" xfId="0" applyNumberFormat="1" applyFont="1" applyFill="1" applyBorder="1" applyAlignment="1">
      <alignment horizontal="center" vertical="center" wrapText="1"/>
    </xf>
    <xf numFmtId="164" fontId="6" fillId="0" borderId="4" xfId="0" applyNumberFormat="1" applyFont="1" applyFill="1" applyBorder="1" applyAlignment="1">
      <alignment horizontal="center" vertical="center" wrapText="1"/>
    </xf>
    <xf numFmtId="0" fontId="6" fillId="13" borderId="11" xfId="0" applyFont="1" applyFill="1" applyBorder="1" applyAlignment="1">
      <alignment horizontal="center" vertical="center" wrapText="1"/>
    </xf>
    <xf numFmtId="0" fontId="12" fillId="13" borderId="11" xfId="0" applyFont="1" applyFill="1" applyBorder="1" applyAlignment="1">
      <alignment horizontal="center" vertical="center" wrapText="1"/>
    </xf>
    <xf numFmtId="0" fontId="8" fillId="13" borderId="11" xfId="0" quotePrefix="1" applyFont="1" applyFill="1" applyBorder="1" applyAlignment="1">
      <alignment horizontal="center" vertical="center" wrapText="1"/>
    </xf>
    <xf numFmtId="0" fontId="6" fillId="13" borderId="35" xfId="0" applyFont="1" applyFill="1" applyBorder="1" applyAlignment="1">
      <alignment horizontal="center" vertical="center" wrapText="1"/>
    </xf>
    <xf numFmtId="0" fontId="8" fillId="13" borderId="35" xfId="0" quotePrefix="1" applyFont="1" applyFill="1" applyBorder="1" applyAlignment="1">
      <alignment horizontal="center" vertical="center" wrapText="1"/>
    </xf>
    <xf numFmtId="0" fontId="8" fillId="13" borderId="48" xfId="0" applyFont="1" applyFill="1" applyBorder="1" applyAlignment="1">
      <alignment horizontal="center" vertical="center" wrapText="1"/>
    </xf>
    <xf numFmtId="0" fontId="10" fillId="13" borderId="4" xfId="0" applyFont="1" applyFill="1" applyBorder="1" applyAlignment="1">
      <alignment horizontal="center" vertical="center" wrapText="1"/>
    </xf>
    <xf numFmtId="0" fontId="1" fillId="0" borderId="0" xfId="0" applyFont="1"/>
    <xf numFmtId="0" fontId="1" fillId="0" borderId="0" xfId="0" applyFont="1" applyAlignment="1">
      <alignment horizontal="center" vertical="center" wrapText="1"/>
    </xf>
    <xf numFmtId="0" fontId="0" fillId="0" borderId="4" xfId="0" applyBorder="1" applyAlignment="1">
      <alignment horizontal="center" vertical="center"/>
    </xf>
    <xf numFmtId="0" fontId="0" fillId="6" borderId="0" xfId="0" applyFill="1" applyAlignment="1">
      <alignment horizontal="center"/>
    </xf>
    <xf numFmtId="0" fontId="0" fillId="0" borderId="4" xfId="0" applyBorder="1" applyAlignment="1">
      <alignment wrapText="1"/>
    </xf>
    <xf numFmtId="0" fontId="8" fillId="12" borderId="4" xfId="0" applyFont="1" applyFill="1" applyBorder="1" applyAlignment="1">
      <alignment horizontal="center" vertical="center"/>
    </xf>
    <xf numFmtId="0" fontId="22" fillId="40" borderId="4" xfId="0" applyFont="1" applyFill="1" applyBorder="1"/>
    <xf numFmtId="0" fontId="22" fillId="0" borderId="4" xfId="0" applyFont="1" applyBorder="1" applyAlignment="1">
      <alignment horizontal="center" vertical="center"/>
    </xf>
    <xf numFmtId="0" fontId="0" fillId="0" borderId="4" xfId="0" applyBorder="1" applyAlignment="1">
      <alignment horizontal="center" vertical="center"/>
    </xf>
    <xf numFmtId="0" fontId="15" fillId="0" borderId="12" xfId="0" applyFont="1" applyFill="1" applyBorder="1" applyAlignment="1">
      <alignment horizontal="center" vertical="center" wrapText="1"/>
    </xf>
    <xf numFmtId="0" fontId="15" fillId="0" borderId="27" xfId="0" applyFont="1" applyFill="1" applyBorder="1" applyAlignment="1">
      <alignment horizontal="center" vertical="center" wrapText="1"/>
    </xf>
    <xf numFmtId="0" fontId="15" fillId="0" borderId="18" xfId="0" applyFont="1" applyFill="1" applyBorder="1" applyAlignment="1">
      <alignment horizontal="center" vertical="center" wrapText="1"/>
    </xf>
    <xf numFmtId="169" fontId="22" fillId="0" borderId="12" xfId="0" applyNumberFormat="1" applyFont="1" applyFill="1" applyBorder="1" applyAlignment="1">
      <alignment horizontal="center" vertical="center" wrapText="1"/>
    </xf>
    <xf numFmtId="169" fontId="22" fillId="0" borderId="18" xfId="0" applyNumberFormat="1" applyFont="1" applyFill="1" applyBorder="1" applyAlignment="1">
      <alignment horizontal="center" vertical="center" wrapText="1"/>
    </xf>
    <xf numFmtId="0" fontId="2" fillId="0" borderId="4" xfId="0" applyFont="1" applyBorder="1" applyAlignment="1">
      <alignment horizontal="center" vertical="center" wrapText="1"/>
    </xf>
    <xf numFmtId="169" fontId="22" fillId="0" borderId="22" xfId="0" applyNumberFormat="1" applyFont="1" applyFill="1" applyBorder="1" applyAlignment="1">
      <alignment horizontal="center" vertical="center" wrapText="1"/>
    </xf>
    <xf numFmtId="169" fontId="22" fillId="0" borderId="46" xfId="0" applyNumberFormat="1" applyFont="1" applyFill="1" applyBorder="1" applyAlignment="1">
      <alignment horizontal="center" vertical="center" wrapText="1"/>
    </xf>
    <xf numFmtId="0" fontId="22" fillId="0" borderId="4" xfId="0" applyFont="1" applyBorder="1" applyAlignment="1">
      <alignment horizontal="center" vertical="center" wrapText="1"/>
    </xf>
    <xf numFmtId="0" fontId="19" fillId="11" borderId="13" xfId="4" applyFont="1" applyFill="1" applyBorder="1" applyAlignment="1">
      <alignment horizontal="center" vertical="center" wrapText="1"/>
    </xf>
    <xf numFmtId="0" fontId="19" fillId="11" borderId="14" xfId="4" applyFont="1" applyFill="1" applyBorder="1" applyAlignment="1">
      <alignment horizontal="center" vertical="center" wrapText="1"/>
    </xf>
    <xf numFmtId="0" fontId="19" fillId="11" borderId="15" xfId="4" applyFont="1" applyFill="1" applyBorder="1" applyAlignment="1">
      <alignment horizontal="center" vertical="center" wrapText="1"/>
    </xf>
    <xf numFmtId="0" fontId="22" fillId="0" borderId="4" xfId="0" applyFont="1" applyFill="1" applyBorder="1" applyAlignment="1">
      <alignment horizontal="center" vertical="center" wrapText="1"/>
    </xf>
    <xf numFmtId="0" fontId="24" fillId="23" borderId="0" xfId="0" applyFont="1" applyFill="1" applyAlignment="1">
      <alignment horizontal="center" vertical="center"/>
    </xf>
    <xf numFmtId="0" fontId="15" fillId="0" borderId="0" xfId="0" applyFont="1" applyBorder="1" applyAlignment="1">
      <alignment horizontal="center" vertical="center" wrapText="1"/>
    </xf>
    <xf numFmtId="0" fontId="4" fillId="0" borderId="0" xfId="0" applyFont="1" applyBorder="1" applyAlignment="1">
      <alignment horizontal="center" vertical="center" wrapText="1"/>
    </xf>
    <xf numFmtId="0" fontId="4" fillId="0" borderId="17" xfId="0" applyFont="1" applyBorder="1" applyAlignment="1">
      <alignment horizontal="center" vertical="center" wrapText="1"/>
    </xf>
    <xf numFmtId="0" fontId="15" fillId="11" borderId="4" xfId="0" applyFont="1" applyFill="1" applyBorder="1" applyAlignment="1">
      <alignment horizontal="center" vertical="center" wrapText="1"/>
    </xf>
    <xf numFmtId="0" fontId="3" fillId="11" borderId="4" xfId="0" applyFont="1" applyFill="1" applyBorder="1" applyAlignment="1">
      <alignment horizontal="center" vertical="center" wrapText="1"/>
    </xf>
    <xf numFmtId="0" fontId="15" fillId="18" borderId="4" xfId="0" applyFont="1" applyFill="1" applyBorder="1" applyAlignment="1">
      <alignment horizontal="center" vertical="center" wrapText="1"/>
    </xf>
    <xf numFmtId="0" fontId="4" fillId="18" borderId="4" xfId="0" applyFont="1" applyFill="1" applyBorder="1" applyAlignment="1">
      <alignment horizontal="center" vertical="center" wrapText="1"/>
    </xf>
    <xf numFmtId="0" fontId="22" fillId="11" borderId="4" xfId="0" applyFont="1" applyFill="1" applyBorder="1" applyAlignment="1">
      <alignment horizontal="center" vertical="center"/>
    </xf>
    <xf numFmtId="0" fontId="22" fillId="18" borderId="4" xfId="0" applyFont="1" applyFill="1" applyBorder="1" applyAlignment="1">
      <alignment horizontal="center" vertical="center"/>
    </xf>
    <xf numFmtId="0" fontId="22" fillId="8" borderId="4" xfId="0" applyFont="1" applyFill="1" applyBorder="1" applyAlignment="1">
      <alignment horizontal="center" vertical="center"/>
    </xf>
    <xf numFmtId="0" fontId="15" fillId="11" borderId="28" xfId="0" applyFont="1" applyFill="1" applyBorder="1" applyAlignment="1">
      <alignment horizontal="center" vertical="center" wrapText="1"/>
    </xf>
    <xf numFmtId="0" fontId="15" fillId="11" borderId="26" xfId="0" applyFont="1" applyFill="1" applyBorder="1" applyAlignment="1">
      <alignment horizontal="center" vertical="center" wrapText="1"/>
    </xf>
    <xf numFmtId="0" fontId="15" fillId="10" borderId="28" xfId="0" applyFont="1" applyFill="1" applyBorder="1" applyAlignment="1">
      <alignment horizontal="center" vertical="center" wrapText="1"/>
    </xf>
    <xf numFmtId="0" fontId="15" fillId="10" borderId="26" xfId="0" applyFont="1" applyFill="1" applyBorder="1" applyAlignment="1">
      <alignment horizontal="center" vertical="center" wrapText="1"/>
    </xf>
    <xf numFmtId="0" fontId="22" fillId="0" borderId="26" xfId="0" applyFont="1" applyBorder="1" applyAlignment="1">
      <alignment horizontal="center" vertical="center" wrapText="1"/>
    </xf>
    <xf numFmtId="168" fontId="22" fillId="0" borderId="26" xfId="0" applyNumberFormat="1" applyFont="1" applyBorder="1" applyAlignment="1">
      <alignment horizontal="center" vertical="center" wrapText="1"/>
    </xf>
    <xf numFmtId="0" fontId="22" fillId="8" borderId="19" xfId="0" applyFont="1" applyFill="1" applyBorder="1" applyAlignment="1">
      <alignment horizontal="center" vertical="center"/>
    </xf>
    <xf numFmtId="0" fontId="22" fillId="8" borderId="0" xfId="0" applyFont="1" applyFill="1" applyBorder="1" applyAlignment="1">
      <alignment horizontal="center" vertical="center"/>
    </xf>
    <xf numFmtId="0" fontId="22" fillId="18" borderId="12" xfId="0" applyFont="1" applyFill="1" applyBorder="1" applyAlignment="1">
      <alignment horizontal="center" vertical="center" wrapText="1"/>
    </xf>
    <xf numFmtId="0" fontId="22" fillId="18" borderId="18" xfId="0" applyFont="1" applyFill="1" applyBorder="1" applyAlignment="1">
      <alignment horizontal="center" vertical="center" wrapText="1"/>
    </xf>
    <xf numFmtId="0" fontId="22" fillId="11" borderId="0" xfId="0" applyFont="1" applyFill="1" applyAlignment="1">
      <alignment horizontal="center" vertical="center"/>
    </xf>
    <xf numFmtId="0" fontId="22" fillId="18" borderId="19" xfId="0" applyFont="1" applyFill="1" applyBorder="1" applyAlignment="1">
      <alignment horizontal="center" vertical="center"/>
    </xf>
    <xf numFmtId="0" fontId="22" fillId="18" borderId="0" xfId="0" applyFont="1" applyFill="1" applyBorder="1" applyAlignment="1">
      <alignment horizontal="center" vertical="center"/>
    </xf>
    <xf numFmtId="168" fontId="22" fillId="8" borderId="12" xfId="0" applyNumberFormat="1" applyFont="1" applyFill="1" applyBorder="1" applyAlignment="1">
      <alignment horizontal="center" vertical="center" wrapText="1"/>
    </xf>
    <xf numFmtId="0" fontId="22" fillId="8" borderId="18" xfId="0" applyFont="1" applyFill="1" applyBorder="1" applyAlignment="1">
      <alignment horizontal="center" vertical="center" wrapText="1"/>
    </xf>
    <xf numFmtId="168" fontId="22" fillId="11" borderId="12" xfId="0" applyNumberFormat="1" applyFont="1" applyFill="1" applyBorder="1" applyAlignment="1">
      <alignment horizontal="center" vertical="center" wrapText="1"/>
    </xf>
    <xf numFmtId="0" fontId="22" fillId="11" borderId="18" xfId="0" applyFont="1" applyFill="1" applyBorder="1" applyAlignment="1">
      <alignment horizontal="center" vertical="center" wrapText="1"/>
    </xf>
    <xf numFmtId="0" fontId="22" fillId="11" borderId="19" xfId="0" applyFont="1" applyFill="1" applyBorder="1" applyAlignment="1">
      <alignment horizontal="center" vertical="center"/>
    </xf>
    <xf numFmtId="0" fontId="22" fillId="11" borderId="0" xfId="0" applyFont="1" applyFill="1" applyBorder="1" applyAlignment="1">
      <alignment horizontal="center" vertical="center"/>
    </xf>
    <xf numFmtId="0" fontId="22" fillId="0" borderId="12" xfId="0" applyFont="1" applyBorder="1" applyAlignment="1">
      <alignment horizontal="center"/>
    </xf>
    <xf numFmtId="0" fontId="22" fillId="0" borderId="27" xfId="0" applyFont="1" applyBorder="1" applyAlignment="1">
      <alignment horizontal="center"/>
    </xf>
    <xf numFmtId="0" fontId="22" fillId="0" borderId="18" xfId="0" applyFont="1" applyBorder="1" applyAlignment="1">
      <alignment horizontal="center"/>
    </xf>
    <xf numFmtId="0" fontId="22" fillId="8" borderId="0" xfId="0" applyFont="1" applyFill="1" applyAlignment="1">
      <alignment horizontal="center" vertical="center"/>
    </xf>
    <xf numFmtId="0" fontId="22" fillId="11" borderId="4" xfId="0" applyFont="1" applyFill="1" applyBorder="1" applyAlignment="1">
      <alignment horizontal="center" vertical="center" wrapText="1"/>
    </xf>
    <xf numFmtId="0" fontId="22" fillId="18" borderId="4" xfId="0" applyFont="1" applyFill="1" applyBorder="1" applyAlignment="1">
      <alignment horizontal="center" vertical="center" wrapText="1"/>
    </xf>
    <xf numFmtId="0" fontId="22" fillId="18" borderId="0" xfId="0" applyFont="1" applyFill="1" applyAlignment="1">
      <alignment horizontal="center" vertical="center"/>
    </xf>
    <xf numFmtId="0" fontId="22" fillId="8" borderId="4" xfId="0" applyFont="1" applyFill="1" applyBorder="1" applyAlignment="1">
      <alignment horizontal="center" vertical="center" wrapText="1"/>
    </xf>
    <xf numFmtId="0" fontId="22" fillId="0" borderId="4" xfId="0" applyFont="1" applyBorder="1" applyAlignment="1">
      <alignment horizontal="center" vertical="center"/>
    </xf>
    <xf numFmtId="0" fontId="0" fillId="0" borderId="11" xfId="0" applyBorder="1" applyAlignment="1">
      <alignment horizontal="center" vertical="center"/>
    </xf>
    <xf numFmtId="0" fontId="0" fillId="0" borderId="48" xfId="0" applyBorder="1" applyAlignment="1">
      <alignment horizontal="center" vertical="center"/>
    </xf>
    <xf numFmtId="0" fontId="0" fillId="0" borderId="35" xfId="0" applyBorder="1" applyAlignment="1">
      <alignment horizontal="center" vertical="center"/>
    </xf>
    <xf numFmtId="0" fontId="0" fillId="12" borderId="11" xfId="0" applyFill="1" applyBorder="1" applyAlignment="1">
      <alignment horizontal="center" vertical="center"/>
    </xf>
    <xf numFmtId="0" fontId="0" fillId="12" borderId="48" xfId="0" applyFill="1" applyBorder="1" applyAlignment="1">
      <alignment horizontal="center" vertical="center"/>
    </xf>
    <xf numFmtId="0" fontId="0" fillId="12" borderId="35" xfId="0" applyFill="1" applyBorder="1" applyAlignment="1">
      <alignment horizontal="center" vertical="center"/>
    </xf>
    <xf numFmtId="0" fontId="0" fillId="0" borderId="4" xfId="0" applyBorder="1" applyAlignment="1">
      <alignment horizontal="center" vertical="center"/>
    </xf>
    <xf numFmtId="0" fontId="22" fillId="37" borderId="0" xfId="0" applyFont="1" applyFill="1" applyAlignment="1">
      <alignment horizontal="center"/>
    </xf>
  </cellXfs>
  <cellStyles count="6">
    <cellStyle name="Bad 2" xfId="2"/>
    <cellStyle name="Comma" xfId="5" builtinId="3"/>
    <cellStyle name="Normal" xfId="0" builtinId="0"/>
    <cellStyle name="Normal 2" xfId="1"/>
    <cellStyle name="Normal 3" xfId="3"/>
    <cellStyle name="Normal 4" xfId="4"/>
  </cellStyles>
  <dxfs count="32">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ernando.monaco/Desktop/ISP/BANCHE_ESTERE/ISPRO/Allegato2_EWS_Indicatori_Forme%20Ind_Missing_v2_F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ernando.monaco/Desktop/ISP/BANCHE_ESTERE/ISPRO/Allegato6_EWS_Gestione%20taglio%20code_vF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_Forme Ind_Missing"/>
    </sheetNames>
    <sheetDataSet>
      <sheetData sheetId="0">
        <row r="4">
          <cell r="C4" t="str">
            <v>#IND AFU</v>
          </cell>
          <cell r="D4" t="str">
            <v>Descrizione</v>
          </cell>
          <cell r="E4" t="str">
            <v>Formula di calcolo</v>
          </cell>
          <cell r="F4" t="str">
            <v>Famiglia</v>
          </cell>
          <cell r="G4" t="str">
            <v>Flag indicatore calcolabile per ISPRO</v>
          </cell>
          <cell r="H4" t="str">
            <v>Flag necessario gestione forma indeterminata</v>
          </cell>
          <cell r="I4" t="str">
            <v xml:space="preserve">NUM &gt; 0 </v>
          </cell>
          <cell r="J4" t="str">
            <v>NUM = 0</v>
          </cell>
          <cell r="K4" t="str">
            <v>NUM &lt; 0</v>
          </cell>
          <cell r="L4" t="str">
            <v>NUM = Blank</v>
          </cell>
          <cell r="M4" t="str">
            <v xml:space="preserve">NUM &gt; 0 </v>
          </cell>
          <cell r="N4" t="str">
            <v>NUM = 0</v>
          </cell>
          <cell r="O4" t="str">
            <v>NUM &lt; 0</v>
          </cell>
          <cell r="P4" t="str">
            <v>NUM = Blank</v>
          </cell>
          <cell r="Q4" t="str">
            <v xml:space="preserve">NUM &gt; 0 </v>
          </cell>
          <cell r="R4" t="str">
            <v>NUM = 0</v>
          </cell>
          <cell r="S4" t="str">
            <v>NUM &lt; 0</v>
          </cell>
          <cell r="T4" t="str">
            <v>NUM = Blank</v>
          </cell>
          <cell r="U4" t="str">
            <v xml:space="preserve">NUM &gt; 0 </v>
          </cell>
          <cell r="V4" t="str">
            <v>NUM = 0</v>
          </cell>
          <cell r="W4" t="str">
            <v>NUM &lt; 0</v>
          </cell>
          <cell r="X4" t="str">
            <v>NUM = Blank</v>
          </cell>
          <cell r="Y4" t="str">
            <v>Valore Missing (su indicatori calcolabili in ISPRO)</v>
          </cell>
          <cell r="Z4" t="str">
            <v>Valore Mediana (su indicatori calcolabili in ISPRO)</v>
          </cell>
        </row>
        <row r="5">
          <cell r="C5" t="str">
            <v>ID101</v>
          </cell>
          <cell r="D5" t="str">
            <v>Change in interest expenses</v>
          </cell>
          <cell r="E5" t="str">
            <v>(Interest expenses/Interest expenses_t-1)-1</v>
          </cell>
          <cell r="F5" t="str">
            <v>Balance sheet</v>
          </cell>
          <cell r="G5">
            <v>1</v>
          </cell>
          <cell r="H5">
            <v>1</v>
          </cell>
          <cell r="I5" t="str">
            <v>NUM/DEN</v>
          </cell>
          <cell r="J5" t="str">
            <v>NUM/DEN</v>
          </cell>
          <cell r="K5" t="str">
            <v>NUM/DEN</v>
          </cell>
          <cell r="L5" t="str">
            <v>Valore da tabella Missing</v>
          </cell>
          <cell r="M5" t="str">
            <v>Valore da tabella Missing</v>
          </cell>
          <cell r="N5" t="str">
            <v>Valore da tabella Missing</v>
          </cell>
          <cell r="O5" t="str">
            <v>Valore da tabella Missing</v>
          </cell>
          <cell r="P5" t="str">
            <v>Valore da tabella Missing</v>
          </cell>
          <cell r="Q5" t="str">
            <v>NUM/DEN</v>
          </cell>
          <cell r="R5" t="str">
            <v>NUM/DEN</v>
          </cell>
          <cell r="S5" t="str">
            <v>NUM/DEN</v>
          </cell>
          <cell r="T5" t="str">
            <v>Valore da tabella Missing</v>
          </cell>
          <cell r="U5" t="str">
            <v>Valore da tabella Missing</v>
          </cell>
          <cell r="V5" t="str">
            <v>Valore da tabella Missing</v>
          </cell>
          <cell r="W5" t="str">
            <v>Valore da tabella Missing</v>
          </cell>
          <cell r="X5" t="str">
            <v>Valore da tabella Missing</v>
          </cell>
          <cell r="Y5">
            <v>0</v>
          </cell>
        </row>
        <row r="6">
          <cell r="C6" t="str">
            <v>ID91</v>
          </cell>
          <cell r="D6" t="str">
            <v xml:space="preserve">Change in interest expenses to short term liabilities </v>
          </cell>
          <cell r="E6" t="str">
            <v>((Interest expenses/short term liabilities)/(Interest expenses_t-1/short term liabilities_t-1))-1</v>
          </cell>
          <cell r="F6" t="str">
            <v>Balance sheet</v>
          </cell>
          <cell r="G6">
            <v>0</v>
          </cell>
          <cell r="H6">
            <v>1</v>
          </cell>
          <cell r="I6" t="str">
            <v>NUM/DEN</v>
          </cell>
          <cell r="J6" t="str">
            <v>NUM/DEN</v>
          </cell>
          <cell r="K6" t="str">
            <v>NUM/DEN</v>
          </cell>
          <cell r="L6" t="str">
            <v>Valore da tabella Missing</v>
          </cell>
          <cell r="M6" t="str">
            <v>Valore da tabella Missing</v>
          </cell>
          <cell r="N6" t="str">
            <v>Valore da tabella Missing</v>
          </cell>
          <cell r="O6" t="str">
            <v>Valore da tabella Missing</v>
          </cell>
          <cell r="P6" t="str">
            <v>Valore da tabella Missing</v>
          </cell>
          <cell r="Q6" t="str">
            <v>NUM/DEN</v>
          </cell>
          <cell r="R6" t="str">
            <v>NUM/DEN</v>
          </cell>
          <cell r="S6" t="str">
            <v>NUM/DEN</v>
          </cell>
          <cell r="T6" t="str">
            <v>Valore da tabella Missing</v>
          </cell>
          <cell r="U6" t="str">
            <v>Valore da tabella Missing</v>
          </cell>
          <cell r="V6" t="str">
            <v>Valore da tabella Missing</v>
          </cell>
          <cell r="W6" t="str">
            <v>Valore da tabella Missing</v>
          </cell>
          <cell r="X6" t="str">
            <v>Valore da tabella Missing</v>
          </cell>
        </row>
        <row r="7">
          <cell r="C7" t="str">
            <v>ID93</v>
          </cell>
          <cell r="D7" t="str">
            <v xml:space="preserve">Change in interest expenses to total liabilities </v>
          </cell>
          <cell r="E7" t="str">
            <v>((Interest expenses/total liabilities)/(Interest expenses_t-1/total liabilities_t-1))-1</v>
          </cell>
          <cell r="F7" t="str">
            <v>Balance sheet</v>
          </cell>
          <cell r="G7">
            <v>1</v>
          </cell>
          <cell r="H7">
            <v>1</v>
          </cell>
          <cell r="I7" t="str">
            <v>NUM/DEN</v>
          </cell>
          <cell r="J7" t="str">
            <v>NUM/DEN</v>
          </cell>
          <cell r="K7" t="str">
            <v>NUM/DEN</v>
          </cell>
          <cell r="L7" t="str">
            <v>Valore da tabella Missing</v>
          </cell>
          <cell r="M7" t="str">
            <v>Valore da tabella Missing</v>
          </cell>
          <cell r="N7" t="str">
            <v>Valore da tabella Missing</v>
          </cell>
          <cell r="O7" t="str">
            <v>Valore da tabella Missing</v>
          </cell>
          <cell r="P7" t="str">
            <v>Valore da tabella Missing</v>
          </cell>
          <cell r="Q7" t="str">
            <v>NUM/DEN</v>
          </cell>
          <cell r="R7" t="str">
            <v>NUM/DEN</v>
          </cell>
          <cell r="S7" t="str">
            <v>NUM/DEN</v>
          </cell>
          <cell r="T7" t="str">
            <v>Valore da tabella Missing</v>
          </cell>
          <cell r="U7" t="str">
            <v>Valore da tabella Missing</v>
          </cell>
          <cell r="V7" t="str">
            <v>Valore da tabella Missing</v>
          </cell>
          <cell r="W7" t="str">
            <v>Valore da tabella Missing</v>
          </cell>
          <cell r="X7" t="str">
            <v>Valore da tabella Missing</v>
          </cell>
          <cell r="Y7">
            <v>0</v>
          </cell>
        </row>
        <row r="8">
          <cell r="C8" t="str">
            <v>ID92</v>
          </cell>
          <cell r="D8" t="str">
            <v>Financial payments to total liabilities</v>
          </cell>
          <cell r="E8" t="str">
            <v xml:space="preserve">Interest expenses/total liabilities  </v>
          </cell>
          <cell r="F8" t="str">
            <v>Balance sheet</v>
          </cell>
          <cell r="G8">
            <v>1</v>
          </cell>
          <cell r="H8">
            <v>1</v>
          </cell>
          <cell r="I8" t="str">
            <v>NUM/DEN</v>
          </cell>
          <cell r="J8" t="str">
            <v>NUM/DEN</v>
          </cell>
          <cell r="K8" t="str">
            <v>NUM/DEN</v>
          </cell>
          <cell r="L8" t="str">
            <v>Valore da tabella Missing</v>
          </cell>
          <cell r="M8" t="str">
            <v>Valore da tabella Missing</v>
          </cell>
          <cell r="N8" t="str">
            <v>Valore da tabella Missing</v>
          </cell>
          <cell r="O8" t="str">
            <v>Valore da tabella Missing</v>
          </cell>
          <cell r="P8" t="str">
            <v>Valore da tabella Missing</v>
          </cell>
          <cell r="Q8" t="str">
            <v>NUM/DEN</v>
          </cell>
          <cell r="R8" t="str">
            <v>NUM/DEN</v>
          </cell>
          <cell r="S8" t="str">
            <v>NUM/DEN</v>
          </cell>
          <cell r="T8" t="str">
            <v>Valore da tabella Missing</v>
          </cell>
          <cell r="U8" t="str">
            <v>Valore da tabella Missing</v>
          </cell>
          <cell r="V8" t="str">
            <v>Valore da tabella Missing</v>
          </cell>
          <cell r="W8" t="str">
            <v>Valore da tabella Missing</v>
          </cell>
          <cell r="X8" t="str">
            <v>Valore da tabella Missing</v>
          </cell>
          <cell r="Y8" t="str">
            <v>Median</v>
          </cell>
          <cell r="Z8">
            <v>1.4396600000000001E-2</v>
          </cell>
        </row>
        <row r="9">
          <cell r="C9" t="str">
            <v>ID90</v>
          </cell>
          <cell r="D9" t="str">
            <v xml:space="preserve">Interest expenses to short term liabilities </v>
          </cell>
          <cell r="E9" t="str">
            <v xml:space="preserve">Interest expenses/short term liabilities </v>
          </cell>
          <cell r="F9" t="str">
            <v>Balance sheet</v>
          </cell>
          <cell r="G9">
            <v>0</v>
          </cell>
          <cell r="H9">
            <v>1</v>
          </cell>
          <cell r="I9" t="str">
            <v>NUM/DEN</v>
          </cell>
          <cell r="J9" t="str">
            <v>NUM/DEN</v>
          </cell>
          <cell r="K9" t="str">
            <v>NUM/DEN</v>
          </cell>
          <cell r="L9" t="str">
            <v>Valore da tabella Missing</v>
          </cell>
          <cell r="M9" t="str">
            <v>Valore da tabella Missing</v>
          </cell>
          <cell r="N9" t="str">
            <v>Valore da tabella Missing</v>
          </cell>
          <cell r="O9" t="str">
            <v>Valore da tabella Missing</v>
          </cell>
          <cell r="P9" t="str">
            <v>Valore da tabella Missing</v>
          </cell>
          <cell r="Q9" t="str">
            <v>NUM/DEN</v>
          </cell>
          <cell r="R9" t="str">
            <v>NUM/DEN</v>
          </cell>
          <cell r="S9" t="str">
            <v>NUM/DEN</v>
          </cell>
          <cell r="T9" t="str">
            <v>Valore da tabella Missing</v>
          </cell>
          <cell r="U9" t="str">
            <v>Valore da tabella Missing</v>
          </cell>
          <cell r="V9" t="str">
            <v>Valore da tabella Missing</v>
          </cell>
          <cell r="W9" t="str">
            <v>Valore da tabella Missing</v>
          </cell>
          <cell r="X9" t="str">
            <v>Valore da tabella Missing</v>
          </cell>
        </row>
        <row r="10">
          <cell r="C10" t="str">
            <v>ID13</v>
          </cell>
          <cell r="D10" t="str">
            <v>Average business account balance - 12 months</v>
          </cell>
          <cell r="E10" t="str">
            <v>Average amount of the business account in the last 12 months</v>
          </cell>
          <cell r="F10" t="str">
            <v>Handling account</v>
          </cell>
          <cell r="G10">
            <v>1</v>
          </cell>
          <cell r="H10">
            <v>0</v>
          </cell>
          <cell r="Y10" t="str">
            <v>Median</v>
          </cell>
          <cell r="Z10">
            <v>3395.85</v>
          </cell>
        </row>
        <row r="11">
          <cell r="C11" t="str">
            <v>ID1</v>
          </cell>
          <cell r="D11" t="str">
            <v>Number of days past due</v>
          </cell>
          <cell r="E11" t="str">
            <v xml:space="preserve">Assign the count of the number of days past due at the report date </v>
          </cell>
          <cell r="F11" t="str">
            <v>Client’s mispayments</v>
          </cell>
          <cell r="G11">
            <v>1</v>
          </cell>
          <cell r="H11">
            <v>0</v>
          </cell>
          <cell r="Y11">
            <v>0</v>
          </cell>
        </row>
        <row r="12">
          <cell r="C12" t="str">
            <v>ID2</v>
          </cell>
          <cell r="D12" t="str">
            <v>&gt; 90 days past due on any facility at the debtor level (subject to materiality criteria)</v>
          </cell>
          <cell r="E12" t="str">
            <v>Assign 1 in presence of days past due &gt; 90 on any facility at the debtor level, 0 otherwise</v>
          </cell>
          <cell r="F12" t="str">
            <v>Client Status &amp; AQR Impairment Triggers</v>
          </cell>
          <cell r="G12">
            <v>1</v>
          </cell>
          <cell r="H12">
            <v>0</v>
          </cell>
          <cell r="Y12">
            <v>0</v>
          </cell>
        </row>
        <row r="13">
          <cell r="C13" t="str">
            <v>ID3</v>
          </cell>
          <cell r="D13" t="str">
            <v>Presence of blocked accounts</v>
          </cell>
          <cell r="E13" t="str">
            <v xml:space="preserve">Assign 1 in presence of blocked accounts, 0 otherwise </v>
          </cell>
          <cell r="F13" t="str">
            <v>Client’s mispayments</v>
          </cell>
          <cell r="G13">
            <v>1</v>
          </cell>
          <cell r="H13">
            <v>0</v>
          </cell>
          <cell r="Y13">
            <v>0</v>
          </cell>
        </row>
        <row r="14">
          <cell r="C14" t="str">
            <v>ID4</v>
          </cell>
          <cell r="D14" t="str">
            <v>Indicator activated if entity is in the period of prohibition to issue bank cheques, according to data from database query result of the Credit Bureau</v>
          </cell>
          <cell r="E14" t="str">
            <v xml:space="preserve">Assign 1 in presence of prohibition/issue bank cheques, 0 otherwise </v>
          </cell>
          <cell r="F14" t="str">
            <v>External database</v>
          </cell>
          <cell r="G14">
            <v>1</v>
          </cell>
          <cell r="H14">
            <v>1</v>
          </cell>
          <cell r="I14" t="str">
            <v>NUM/DEN</v>
          </cell>
          <cell r="J14" t="str">
            <v>NUM/DEN</v>
          </cell>
          <cell r="K14" t="str">
            <v>NUM/DEN</v>
          </cell>
          <cell r="L14" t="str">
            <v>Valore da tabella Missing</v>
          </cell>
          <cell r="M14" t="str">
            <v>Valore da tabella Missing</v>
          </cell>
          <cell r="N14" t="str">
            <v>Valore da tabella Missing</v>
          </cell>
          <cell r="O14" t="str">
            <v>Valore da tabella Missing</v>
          </cell>
          <cell r="P14" t="str">
            <v>Valore da tabella Missing</v>
          </cell>
          <cell r="Q14" t="str">
            <v>NUM/DEN</v>
          </cell>
          <cell r="R14" t="str">
            <v>NUM/DEN</v>
          </cell>
          <cell r="S14" t="str">
            <v>NUM/DEN</v>
          </cell>
          <cell r="T14" t="str">
            <v>Valore da tabella Missing</v>
          </cell>
          <cell r="U14" t="str">
            <v>Valore da tabella Missing</v>
          </cell>
          <cell r="V14" t="str">
            <v>Valore da tabella Missing</v>
          </cell>
          <cell r="W14" t="str">
            <v>Valore da tabella Missing</v>
          </cell>
          <cell r="X14" t="str">
            <v>Valore da tabella Missing</v>
          </cell>
          <cell r="Y14">
            <v>0</v>
          </cell>
        </row>
        <row r="15">
          <cell r="C15" t="str">
            <v>ID5</v>
          </cell>
          <cell r="D15" t="str">
            <v>Number of days past due in other banks</v>
          </cell>
          <cell r="E15" t="str">
            <v>Number of days past due at the report date in external financial institutions</v>
          </cell>
          <cell r="F15" t="str">
            <v>External database</v>
          </cell>
          <cell r="G15">
            <v>1</v>
          </cell>
          <cell r="H15">
            <v>0</v>
          </cell>
          <cell r="Y15">
            <v>0</v>
          </cell>
        </row>
        <row r="16">
          <cell r="C16" t="str">
            <v>ID6</v>
          </cell>
          <cell r="D16" t="str">
            <v>Presence and number of credit lines revoked</v>
          </cell>
          <cell r="E16" t="str">
            <v xml:space="preserve">Assign 1 in presence of credit lines revoked, 0 otherwise </v>
          </cell>
          <cell r="F16" t="str">
            <v>External database</v>
          </cell>
          <cell r="G16">
            <v>0</v>
          </cell>
          <cell r="H16">
            <v>0</v>
          </cell>
        </row>
        <row r="17">
          <cell r="C17" t="str">
            <v>ID7</v>
          </cell>
          <cell r="D17" t="str">
            <v>Overdue amount/exposure amount</v>
          </cell>
          <cell r="E17" t="str">
            <v>Overdue amount on cash loans/exposure amount on cash loans</v>
          </cell>
          <cell r="F17" t="str">
            <v>Client’s mispayments</v>
          </cell>
          <cell r="G17">
            <v>1</v>
          </cell>
          <cell r="H17">
            <v>1</v>
          </cell>
          <cell r="I17" t="str">
            <v>NUM/DEN</v>
          </cell>
          <cell r="J17" t="str">
            <v>NUM/DEN</v>
          </cell>
          <cell r="K17" t="str">
            <v>NUM/DEN</v>
          </cell>
          <cell r="L17" t="str">
            <v>Valore da tabella Missing</v>
          </cell>
          <cell r="M17" t="str">
            <v>Valore da tabella Missing</v>
          </cell>
          <cell r="N17" t="str">
            <v>Valore da tabella Missing</v>
          </cell>
          <cell r="O17" t="str">
            <v>Valore da tabella Missing</v>
          </cell>
          <cell r="P17" t="str">
            <v>Valore da tabella Missing</v>
          </cell>
          <cell r="Q17" t="str">
            <v>NUM/DEN</v>
          </cell>
          <cell r="R17" t="str">
            <v>NUM/DEN</v>
          </cell>
          <cell r="S17" t="str">
            <v>NUM/DEN</v>
          </cell>
          <cell r="T17" t="str">
            <v>Valore da tabella Missing</v>
          </cell>
          <cell r="U17" t="str">
            <v>Valore da tabella Missing</v>
          </cell>
          <cell r="V17" t="str">
            <v>Valore da tabella Missing</v>
          </cell>
          <cell r="W17" t="str">
            <v>Valore da tabella Missing</v>
          </cell>
          <cell r="X17" t="str">
            <v>Valore da tabella Missing</v>
          </cell>
          <cell r="Y17">
            <v>0</v>
          </cell>
        </row>
        <row r="18">
          <cell r="C18" t="str">
            <v>ID8</v>
          </cell>
          <cell r="D18" t="str">
            <v>Average inflows last 4 months average inflows on current acocunts / annual average inflows on current accounts</v>
          </cell>
          <cell r="E18" t="str">
            <v>Last 4 months average inflows on current acocunts / annual average inflows on current accounts</v>
          </cell>
          <cell r="F18" t="str">
            <v>Handling account</v>
          </cell>
          <cell r="G18">
            <v>1</v>
          </cell>
          <cell r="H18">
            <v>1</v>
          </cell>
          <cell r="I18" t="str">
            <v>NUM/DEN</v>
          </cell>
          <cell r="J18" t="str">
            <v>NUM/DEN</v>
          </cell>
          <cell r="K18" t="str">
            <v>NUM/DEN</v>
          </cell>
          <cell r="L18" t="str">
            <v>Valore da tabella Missing</v>
          </cell>
          <cell r="M18" t="str">
            <v>Valore da tabella Missing</v>
          </cell>
          <cell r="N18" t="str">
            <v>Valore da tabella Missing</v>
          </cell>
          <cell r="O18" t="str">
            <v>Valore da tabella Missing</v>
          </cell>
          <cell r="P18" t="str">
            <v>Valore da tabella Missing</v>
          </cell>
          <cell r="Q18" t="str">
            <v>NUM/DEN</v>
          </cell>
          <cell r="R18" t="str">
            <v>NUM/DEN</v>
          </cell>
          <cell r="S18" t="str">
            <v>NUM/DEN</v>
          </cell>
          <cell r="T18" t="str">
            <v>Valore da tabella Missing</v>
          </cell>
          <cell r="U18" t="str">
            <v>Valore da tabella Missing</v>
          </cell>
          <cell r="V18" t="str">
            <v>Valore da tabella Missing</v>
          </cell>
          <cell r="W18" t="str">
            <v>Valore da tabella Missing</v>
          </cell>
          <cell r="X18" t="str">
            <v>Valore da tabella Missing</v>
          </cell>
          <cell r="Y18">
            <v>1</v>
          </cell>
        </row>
        <row r="19">
          <cell r="C19" t="str">
            <v>ID9</v>
          </cell>
          <cell r="D19" t="str">
            <v>A material decrease in turnover or the loss of a major customer</v>
          </cell>
          <cell r="E19" t="str">
            <v>(Sales/sales_t-1)-1</v>
          </cell>
          <cell r="F19" t="str">
            <v>Client Status &amp; AQR Impairment Triggers</v>
          </cell>
          <cell r="G19">
            <v>1</v>
          </cell>
          <cell r="H19">
            <v>1</v>
          </cell>
          <cell r="I19" t="str">
            <v>NUM/DEN</v>
          </cell>
          <cell r="J19" t="str">
            <v>NUM/DEN</v>
          </cell>
          <cell r="K19" t="str">
            <v>NUM/DEN</v>
          </cell>
          <cell r="L19" t="str">
            <v>Valore da tabella Missing</v>
          </cell>
          <cell r="M19" t="str">
            <v>Valore da tabella Missing</v>
          </cell>
          <cell r="N19" t="str">
            <v>Valore da tabella Missing</v>
          </cell>
          <cell r="O19" t="str">
            <v>Valore da tabella Missing</v>
          </cell>
          <cell r="P19" t="str">
            <v>Valore da tabella Missing</v>
          </cell>
          <cell r="Q19" t="str">
            <v>NUM/DEN</v>
          </cell>
          <cell r="R19" t="str">
            <v>NUM/DEN</v>
          </cell>
          <cell r="S19" t="str">
            <v>NUM/DEN</v>
          </cell>
          <cell r="T19" t="str">
            <v>Valore da tabella Missing</v>
          </cell>
          <cell r="U19" t="str">
            <v>Valore da tabella Missing</v>
          </cell>
          <cell r="V19" t="str">
            <v>Valore da tabella Missing</v>
          </cell>
          <cell r="W19" t="str">
            <v>Valore da tabella Missing</v>
          </cell>
          <cell r="X19" t="str">
            <v>Valore da tabella Missing</v>
          </cell>
          <cell r="Y19">
            <v>0</v>
          </cell>
        </row>
        <row r="20">
          <cell r="C20" t="str">
            <v>ID10</v>
          </cell>
          <cell r="D20" t="str">
            <v>Presence of significant statutory or ownership changes - last 12 months</v>
          </cell>
          <cell r="E20" t="str">
            <v xml:space="preserve">Assign 1 in presence of statutory or ownership changes in the last 12 months, 0 otherwise </v>
          </cell>
          <cell r="F20" t="str">
            <v>External database</v>
          </cell>
          <cell r="G20">
            <v>1</v>
          </cell>
          <cell r="H20">
            <v>0</v>
          </cell>
          <cell r="Y20">
            <v>0</v>
          </cell>
        </row>
        <row r="21">
          <cell r="C21" t="str">
            <v>ID11</v>
          </cell>
          <cell r="D21" t="str">
            <v># of notches downgrade = current monitoring rating - previous monitoring rating</v>
          </cell>
          <cell r="E21" t="str">
            <v># of notches downgrade = current monitoring rating - previous monitoring rating</v>
          </cell>
          <cell r="F21" t="str">
            <v>Rating</v>
          </cell>
          <cell r="G21">
            <v>0</v>
          </cell>
          <cell r="H21">
            <v>0</v>
          </cell>
        </row>
        <row r="22">
          <cell r="C22" t="str">
            <v>ID12</v>
          </cell>
          <cell r="D22" t="str">
            <v>External or internal rating indicating default or near default (Credit Quality Step 6 as defined in CRR)</v>
          </cell>
          <cell r="E22" t="str">
            <v>External or internal rating indicating a default</v>
          </cell>
          <cell r="F22" t="str">
            <v>Client Status &amp; AQR Impairment Triggers</v>
          </cell>
          <cell r="G22">
            <v>0</v>
          </cell>
          <cell r="H22">
            <v>0</v>
          </cell>
        </row>
        <row r="23">
          <cell r="C23" t="str">
            <v>ID14</v>
          </cell>
          <cell r="D23" t="str">
            <v>Number of business accounts</v>
          </cell>
          <cell r="E23" t="str">
            <v>Number of business accounts of the client</v>
          </cell>
          <cell r="F23" t="str">
            <v>Handling account</v>
          </cell>
          <cell r="G23">
            <v>1</v>
          </cell>
          <cell r="H23">
            <v>0</v>
          </cell>
          <cell r="Y23">
            <v>1</v>
          </cell>
        </row>
        <row r="24">
          <cell r="C24" t="str">
            <v>ID15</v>
          </cell>
          <cell r="D24" t="str">
            <v>Indicator is active if the client has an average utilization of overdraft limit in the last 6 months higher than 80%</v>
          </cell>
          <cell r="E24" t="str">
            <v>Assign 1 if  (average utilization of overdraft limit in the last 6 months) is higher than 80%, 0 otherwise</v>
          </cell>
          <cell r="F24" t="str">
            <v>Handling account</v>
          </cell>
          <cell r="G24">
            <v>1</v>
          </cell>
          <cell r="H24">
            <v>0</v>
          </cell>
          <cell r="Y24">
            <v>0</v>
          </cell>
        </row>
        <row r="25">
          <cell r="C25" t="str">
            <v>ID16</v>
          </cell>
          <cell r="D25" t="str">
            <v>Indicator is active if a client, in the moment of calculation of indicators, has a default longer than 5 days in the amount higher than 10.000 RSD (for SME and LC segments) and 1.000 RSD (for SB segment).</v>
          </cell>
          <cell r="E25" t="str">
            <v>Assign 1 if the counterparty is classified as non performing, 0 otherwise</v>
          </cell>
          <cell r="F25" t="str">
            <v>Client’s mispayments</v>
          </cell>
          <cell r="G25">
            <v>1</v>
          </cell>
          <cell r="H25">
            <v>0</v>
          </cell>
          <cell r="Y25" t="str">
            <v>-</v>
          </cell>
        </row>
        <row r="26">
          <cell r="C26" t="str">
            <v>ID17</v>
          </cell>
          <cell r="D26" t="str">
            <v>The debtor is classified as defaulted according to Article 178 of CRR</v>
          </cell>
          <cell r="E26" t="str">
            <v>Assign 1 if the counterparty is classified as defined as default according to article 178 of CRR, 0 otherwise</v>
          </cell>
          <cell r="F26" t="str">
            <v>Client Status &amp; AQR Impairment Triggers</v>
          </cell>
          <cell r="G26">
            <v>1</v>
          </cell>
          <cell r="H26">
            <v>0</v>
          </cell>
          <cell r="Y26">
            <v>0</v>
          </cell>
        </row>
        <row r="27">
          <cell r="C27" t="str">
            <v>ID18</v>
          </cell>
          <cell r="D27" t="str">
            <v>Client filed a request for restructuring</v>
          </cell>
          <cell r="E27" t="str">
            <v>Assign 1 if client requested a restructuring, 0 otherwise</v>
          </cell>
          <cell r="F27" t="str">
            <v>Client management</v>
          </cell>
          <cell r="G27">
            <v>0</v>
          </cell>
          <cell r="H27">
            <v>0</v>
          </cell>
        </row>
        <row r="28">
          <cell r="C28" t="str">
            <v>ID19</v>
          </cell>
          <cell r="D28" t="str">
            <v>Credit restructured at other bank</v>
          </cell>
          <cell r="E28" t="str">
            <v>Assign 1 if client has restructured credits in other banks, 0 otherwise</v>
          </cell>
          <cell r="F28" t="str">
            <v>External database</v>
          </cell>
          <cell r="G28">
            <v>1</v>
          </cell>
          <cell r="H28">
            <v>0</v>
          </cell>
          <cell r="Y28">
            <v>0</v>
          </cell>
        </row>
        <row r="29">
          <cell r="C29" t="str">
            <v>ID20</v>
          </cell>
          <cell r="D29" t="str">
            <v>Annual financial statement missing</v>
          </cell>
          <cell r="E29" t="str">
            <v>Assign 1 if client annual financial statement is missing, 0 otherwise</v>
          </cell>
          <cell r="F29" t="str">
            <v>Balance sheet</v>
          </cell>
          <cell r="G29">
            <v>1</v>
          </cell>
          <cell r="H29">
            <v>0</v>
          </cell>
          <cell r="Y29">
            <v>0</v>
          </cell>
        </row>
        <row r="30">
          <cell r="C30" t="str">
            <v>ID21</v>
          </cell>
          <cell r="D30" t="str">
            <v>Unfulfillment of at least one financial covenant</v>
          </cell>
          <cell r="E30" t="str">
            <v>Assign 1 in presence of al least one unfulfilled financial covenant, 0 otherwise</v>
          </cell>
          <cell r="F30" t="str">
            <v>Client’s Mispayments</v>
          </cell>
          <cell r="G30">
            <v>0</v>
          </cell>
          <cell r="H30">
            <v>0</v>
          </cell>
        </row>
        <row r="31">
          <cell r="C31" t="str">
            <v>ID22</v>
          </cell>
          <cell r="D31" t="str">
            <v>Unfulfilment of payments related to both listed and not listed debt securities</v>
          </cell>
          <cell r="E31" t="str">
            <v>Assign 1 in presence of unfulfilment of payments related to both listed and not listed debt securities, 0 otherwise</v>
          </cell>
          <cell r="F31" t="str">
            <v>Client Status &amp; AQR Impairment Triggers</v>
          </cell>
          <cell r="G31">
            <v>0</v>
          </cell>
          <cell r="H31">
            <v>0</v>
          </cell>
        </row>
        <row r="32">
          <cell r="C32" t="str">
            <v>ID23</v>
          </cell>
          <cell r="D32" t="str">
            <v>Presence of delinquency on contract/commitment</v>
          </cell>
          <cell r="E32" t="str">
            <v>Assign 1 in presence of delinquency on contract/commitment, 0 otherwise</v>
          </cell>
          <cell r="F32" t="str">
            <v>Client’s Mispayments</v>
          </cell>
          <cell r="G32">
            <v>1</v>
          </cell>
          <cell r="H32">
            <v>1</v>
          </cell>
          <cell r="I32" t="str">
            <v>NUM/DEN</v>
          </cell>
          <cell r="J32" t="str">
            <v>NUM/DEN</v>
          </cell>
          <cell r="K32" t="str">
            <v>NUM/DEN</v>
          </cell>
          <cell r="L32" t="str">
            <v>Valore da tabella Missing</v>
          </cell>
          <cell r="M32" t="str">
            <v>Valore da tabella Missing</v>
          </cell>
          <cell r="N32" t="str">
            <v>Valore da tabella Missing</v>
          </cell>
          <cell r="O32" t="str">
            <v>Valore da tabella Missing</v>
          </cell>
          <cell r="P32" t="str">
            <v>Valore da tabella Missing</v>
          </cell>
          <cell r="Q32" t="str">
            <v>NUM/DEN</v>
          </cell>
          <cell r="R32" t="str">
            <v>NUM/DEN</v>
          </cell>
          <cell r="S32" t="str">
            <v>NUM/DEN</v>
          </cell>
          <cell r="T32" t="str">
            <v>Valore da tabella Missing</v>
          </cell>
          <cell r="U32" t="str">
            <v>Valore da tabella Missing</v>
          </cell>
          <cell r="V32" t="str">
            <v>Valore da tabella Missing</v>
          </cell>
          <cell r="W32" t="str">
            <v>Valore da tabella Missing</v>
          </cell>
          <cell r="X32" t="str">
            <v>Valore da tabella Missing</v>
          </cell>
          <cell r="Y32">
            <v>0</v>
          </cell>
        </row>
        <row r="33">
          <cell r="C33" t="str">
            <v>ID24</v>
          </cell>
          <cell r="D33" t="str">
            <v>Open execution present on client</v>
          </cell>
          <cell r="E33" t="str">
            <v>Assign 1 in presence of an open execution on the client, 0 otherwise</v>
          </cell>
          <cell r="F33" t="str">
            <v>Client’s Mispayments</v>
          </cell>
          <cell r="G33">
            <v>1</v>
          </cell>
          <cell r="H33">
            <v>0</v>
          </cell>
          <cell r="Y33">
            <v>0</v>
          </cell>
        </row>
        <row r="34">
          <cell r="C34" t="str">
            <v>ID25</v>
          </cell>
          <cell r="D34" t="str">
            <v>Discovery of negative external information on client (manual alert)</v>
          </cell>
          <cell r="E34" t="str">
            <v>Assign 1 in presence of negative external information on the client, 0 otherwise</v>
          </cell>
          <cell r="F34" t="str">
            <v>External database</v>
          </cell>
          <cell r="G34">
            <v>0</v>
          </cell>
          <cell r="H34">
            <v>0</v>
          </cell>
        </row>
        <row r="35">
          <cell r="C35" t="str">
            <v>ID26</v>
          </cell>
          <cell r="D35" t="str">
            <v>Alert based on information on client segment / industry performance</v>
          </cell>
          <cell r="E35" t="str">
            <v>Assign 1 in presence of negative information about client industry, 0 otherwise</v>
          </cell>
          <cell r="F35" t="str">
            <v>External database</v>
          </cell>
          <cell r="G35">
            <v>0</v>
          </cell>
          <cell r="H35">
            <v>0</v>
          </cell>
        </row>
        <row r="36">
          <cell r="C36" t="str">
            <v>ID27</v>
          </cell>
          <cell r="D36" t="str">
            <v xml:space="preserve">Change of headquarters </v>
          </cell>
          <cell r="E36" t="str">
            <v>Assign 1 in presence of change of headquarters in the last 12 months, 0 otherwise</v>
          </cell>
          <cell r="F36" t="str">
            <v>External database</v>
          </cell>
          <cell r="G36">
            <v>0</v>
          </cell>
          <cell r="H36">
            <v>0</v>
          </cell>
        </row>
        <row r="37">
          <cell r="C37" t="str">
            <v>ID28</v>
          </cell>
          <cell r="D37" t="str">
            <v xml:space="preserve">Change of main activity </v>
          </cell>
          <cell r="E37" t="str">
            <v>Assign 1 in presence of change of main activity in the last 12 months, 0 otherwise</v>
          </cell>
          <cell r="F37" t="str">
            <v>External database</v>
          </cell>
          <cell r="G37">
            <v>0</v>
          </cell>
          <cell r="H37">
            <v>0</v>
          </cell>
        </row>
        <row r="38">
          <cell r="C38" t="str">
            <v>ID29</v>
          </cell>
          <cell r="D38" t="str">
            <v xml:space="preserve">Change of tax number </v>
          </cell>
          <cell r="E38" t="str">
            <v>Assign 1 in presence of change of tax number in the last 12 months, 0 otherwise</v>
          </cell>
          <cell r="F38" t="str">
            <v>External database</v>
          </cell>
          <cell r="G38">
            <v>0</v>
          </cell>
          <cell r="H38">
            <v>0</v>
          </cell>
        </row>
        <row r="39">
          <cell r="C39" t="str">
            <v>ID30</v>
          </cell>
          <cell r="D39" t="str">
            <v>Cancelled from Court register</v>
          </cell>
          <cell r="E39" t="str">
            <v>Assign 1 if client is cancelled from Court register, 0 otherwise</v>
          </cell>
          <cell r="F39" t="str">
            <v>External database</v>
          </cell>
          <cell r="G39">
            <v>0</v>
          </cell>
          <cell r="H39">
            <v>0</v>
          </cell>
        </row>
        <row r="40">
          <cell r="C40" t="str">
            <v>ID31</v>
          </cell>
          <cell r="D40" t="str">
            <v xml:space="preserve">Presence of cash or non-cash collaterals expiring within 90 days  </v>
          </cell>
          <cell r="E40" t="str">
            <v>Assign 1 if (collateral expiry date - report date) &lt;= 90 days for at least one collateral, 0 otherwise</v>
          </cell>
          <cell r="F40" t="str">
            <v>Client management</v>
          </cell>
          <cell r="G40">
            <v>1</v>
          </cell>
          <cell r="H40">
            <v>0</v>
          </cell>
          <cell r="Y40">
            <v>0</v>
          </cell>
        </row>
        <row r="41">
          <cell r="C41" t="str">
            <v>ID32</v>
          </cell>
          <cell r="D41" t="str">
            <v>Deleted collateral from Land registry</v>
          </cell>
          <cell r="E41" t="str">
            <v>Assign 1 if collateral is deleted from Land registry, 0 otherwise</v>
          </cell>
          <cell r="F41" t="str">
            <v>External database</v>
          </cell>
          <cell r="G41">
            <v>0</v>
          </cell>
          <cell r="H41">
            <v>0</v>
          </cell>
        </row>
        <row r="42">
          <cell r="C42" t="str">
            <v>ID33</v>
          </cell>
          <cell r="D42" t="str">
            <v xml:space="preserve">Debt settlement procedure (municipality) </v>
          </cell>
          <cell r="E42" t="str">
            <v>Assign 1 in presence of any debt settlement procedure, 0 otherwise</v>
          </cell>
          <cell r="F42" t="str">
            <v>External database</v>
          </cell>
          <cell r="G42">
            <v>0</v>
          </cell>
          <cell r="H42">
            <v>0</v>
          </cell>
        </row>
        <row r="43">
          <cell r="C43" t="str">
            <v>ID34</v>
          </cell>
          <cell r="D43" t="str">
            <v xml:space="preserve">Negative own equity </v>
          </cell>
          <cell r="E43" t="str">
            <v>Assign 1 in presence of equity &lt;0 in latest financial statements, 0 otherwise</v>
          </cell>
          <cell r="F43" t="str">
            <v>Balance sheet</v>
          </cell>
          <cell r="G43">
            <v>1</v>
          </cell>
          <cell r="H43">
            <v>0</v>
          </cell>
          <cell r="Y43">
            <v>0</v>
          </cell>
        </row>
        <row r="44">
          <cell r="C44" t="str">
            <v>ID35</v>
          </cell>
          <cell r="D44" t="str">
            <v>Percentage change in equity in the latest reporting period</v>
          </cell>
          <cell r="E44" t="str">
            <v>(Equity/Equity_t-1)-1</v>
          </cell>
          <cell r="F44" t="str">
            <v>Client Status &amp; AQR Impairment Triggers</v>
          </cell>
          <cell r="G44">
            <v>1</v>
          </cell>
          <cell r="H44">
            <v>1</v>
          </cell>
          <cell r="I44" t="str">
            <v>NUM/DEN</v>
          </cell>
          <cell r="J44" t="str">
            <v>NUM/DEN</v>
          </cell>
          <cell r="K44" t="str">
            <v>NUM/DEN</v>
          </cell>
          <cell r="L44" t="str">
            <v>Valore da tabella Missing</v>
          </cell>
          <cell r="M44" t="str">
            <v>Valore da tabella Missing</v>
          </cell>
          <cell r="N44" t="str">
            <v>Valore da tabella Missing</v>
          </cell>
          <cell r="O44" t="str">
            <v>Valore da tabella Missing</v>
          </cell>
          <cell r="P44" t="str">
            <v>Valore da tabella Missing</v>
          </cell>
          <cell r="Q44" t="str">
            <v>NUM/DEN</v>
          </cell>
          <cell r="R44" t="str">
            <v>NUM/DEN</v>
          </cell>
          <cell r="S44" t="str">
            <v>NUM/DEN</v>
          </cell>
          <cell r="T44" t="str">
            <v>Valore da tabella Missing</v>
          </cell>
          <cell r="U44" t="str">
            <v>Valore da tabella Missing</v>
          </cell>
          <cell r="V44" t="str">
            <v>Valore da tabella Missing</v>
          </cell>
          <cell r="W44" t="str">
            <v>Valore da tabella Missing</v>
          </cell>
          <cell r="X44" t="str">
            <v>Valore da tabella Missing</v>
          </cell>
          <cell r="Y44">
            <v>0</v>
          </cell>
        </row>
        <row r="45">
          <cell r="C45" t="str">
            <v>ID36</v>
          </cell>
          <cell r="D45" t="str">
            <v xml:space="preserve">New account at other bank </v>
          </cell>
          <cell r="E45" t="str">
            <v>Assign 1 if client opened a new account at other banks in the last 6 months, 0 otherwise</v>
          </cell>
          <cell r="F45" t="str">
            <v>External database</v>
          </cell>
          <cell r="G45">
            <v>0</v>
          </cell>
          <cell r="H45">
            <v>0</v>
          </cell>
        </row>
        <row r="46">
          <cell r="C46" t="str">
            <v>ID37</v>
          </cell>
          <cell r="D46" t="str">
            <v>New account opened by guarantor</v>
          </cell>
          <cell r="E46" t="str">
            <v>Assign 1 if client opened a new account at other banks in the last 6 months, 0 otherwise</v>
          </cell>
          <cell r="F46" t="str">
            <v>External database</v>
          </cell>
          <cell r="G46">
            <v>0</v>
          </cell>
          <cell r="H46">
            <v>0</v>
          </cell>
        </row>
        <row r="47">
          <cell r="C47" t="str">
            <v>ID38</v>
          </cell>
          <cell r="D47" t="str">
            <v xml:space="preserve">Notarization of collateral missing </v>
          </cell>
          <cell r="E47" t="str">
            <v>Assign 1 if a collateral is missing, 0 otherwise</v>
          </cell>
          <cell r="F47" t="str">
            <v>External database</v>
          </cell>
          <cell r="G47">
            <v>0</v>
          </cell>
          <cell r="H47">
            <v>0</v>
          </cell>
        </row>
        <row r="48">
          <cell r="C48" t="str">
            <v>ID39</v>
          </cell>
          <cell r="D48" t="str">
            <v>Notarization, pledge are missing more than 60 days</v>
          </cell>
          <cell r="E48" t="str">
            <v>Assign 1 if notarization, pledge are missing more than 60 days, 0 otherwise</v>
          </cell>
          <cell r="F48" t="str">
            <v>External database</v>
          </cell>
          <cell r="G48">
            <v>0</v>
          </cell>
          <cell r="H48">
            <v>0</v>
          </cell>
        </row>
        <row r="49">
          <cell r="C49" t="str">
            <v>ID40</v>
          </cell>
          <cell r="D49" t="str">
            <v>Loan to value ratio</v>
          </cell>
          <cell r="E49" t="str">
            <v>Approved amount for loans/total value of collateral</v>
          </cell>
          <cell r="F49" t="str">
            <v>Client management</v>
          </cell>
          <cell r="G49">
            <v>1</v>
          </cell>
          <cell r="H49">
            <v>1</v>
          </cell>
          <cell r="I49" t="str">
            <v>NUM/DEN</v>
          </cell>
          <cell r="J49" t="str">
            <v>NUM/DEN</v>
          </cell>
          <cell r="K49" t="str">
            <v>NUM/DEN</v>
          </cell>
          <cell r="L49" t="str">
            <v>Valore da tabella Missing</v>
          </cell>
          <cell r="M49" t="str">
            <v>Valore da tabella Missing</v>
          </cell>
          <cell r="N49" t="str">
            <v>Valore da tabella Missing</v>
          </cell>
          <cell r="O49" t="str">
            <v>Valore da tabella Missing</v>
          </cell>
          <cell r="P49" t="str">
            <v>Valore da tabella Missing</v>
          </cell>
          <cell r="Q49" t="str">
            <v>NUM/DEN</v>
          </cell>
          <cell r="R49" t="str">
            <v>NUM/DEN</v>
          </cell>
          <cell r="S49" t="str">
            <v>NUM/DEN</v>
          </cell>
          <cell r="T49" t="str">
            <v>Valore da tabella Missing</v>
          </cell>
          <cell r="U49" t="str">
            <v>Valore da tabella Missing</v>
          </cell>
          <cell r="V49" t="str">
            <v>Valore da tabella Missing</v>
          </cell>
          <cell r="W49" t="str">
            <v>Valore da tabella Missing</v>
          </cell>
          <cell r="X49" t="str">
            <v>Valore da tabella Missing</v>
          </cell>
          <cell r="Y49" t="str">
            <v>Median</v>
          </cell>
          <cell r="Z49">
            <v>0.5891864</v>
          </cell>
        </row>
        <row r="50">
          <cell r="C50" t="str">
            <v>ID41</v>
          </cell>
          <cell r="D50" t="str">
            <v xml:space="preserve">Knowledge about criminal prosecution of mgmt  </v>
          </cell>
          <cell r="E50" t="str">
            <v>Assign 1 in presence of knowledge about criminal prosecution on the client management, 0 otherwise</v>
          </cell>
          <cell r="F50" t="str">
            <v>External database</v>
          </cell>
          <cell r="G50">
            <v>0</v>
          </cell>
          <cell r="H50">
            <v>0</v>
          </cell>
        </row>
        <row r="51">
          <cell r="C51" t="str">
            <v>ID42</v>
          </cell>
          <cell r="D51" t="str">
            <v xml:space="preserve">Claim for Client guarantee payout </v>
          </cell>
          <cell r="E51" t="str">
            <v>Assign 1 in presence of claim for client guarantee payout, 0 otherwise</v>
          </cell>
          <cell r="F51" t="str">
            <v>Client management</v>
          </cell>
          <cell r="G51">
            <v>0</v>
          </cell>
          <cell r="H51">
            <v>0</v>
          </cell>
        </row>
        <row r="52">
          <cell r="C52" t="str">
            <v>ID43</v>
          </cell>
          <cell r="D52" t="str">
            <v>Guarantor/ collateral provider is declared insolvent/ bankrupt</v>
          </cell>
          <cell r="E52" t="str">
            <v>Assign 1 if guarantor/collateral provider is declared insolvent/bankrupt, 0 otherwise</v>
          </cell>
          <cell r="F52" t="str">
            <v>External database</v>
          </cell>
          <cell r="G52">
            <v>1</v>
          </cell>
          <cell r="H52">
            <v>1</v>
          </cell>
          <cell r="I52" t="str">
            <v>NUM/DEN</v>
          </cell>
          <cell r="J52" t="str">
            <v>NUM/DEN</v>
          </cell>
          <cell r="K52" t="str">
            <v>NUM/DEN</v>
          </cell>
          <cell r="L52" t="str">
            <v>Valore da tabella Missing</v>
          </cell>
          <cell r="M52" t="str">
            <v>Valore da tabella Missing</v>
          </cell>
          <cell r="N52" t="str">
            <v>Valore da tabella Missing</v>
          </cell>
          <cell r="O52" t="str">
            <v>Valore da tabella Missing</v>
          </cell>
          <cell r="P52" t="str">
            <v>Valore da tabella Missing</v>
          </cell>
          <cell r="Q52" t="str">
            <v>NUM/DEN</v>
          </cell>
          <cell r="R52" t="str">
            <v>NUM/DEN</v>
          </cell>
          <cell r="S52" t="str">
            <v>NUM/DEN</v>
          </cell>
          <cell r="T52" t="str">
            <v>Valore da tabella Missing</v>
          </cell>
          <cell r="U52" t="str">
            <v>Valore da tabella Missing</v>
          </cell>
          <cell r="V52" t="str">
            <v>Valore da tabella Missing</v>
          </cell>
          <cell r="W52" t="str">
            <v>Valore da tabella Missing</v>
          </cell>
          <cell r="X52" t="str">
            <v>Valore da tabella Missing</v>
          </cell>
          <cell r="Y52">
            <v>0</v>
          </cell>
        </row>
        <row r="53">
          <cell r="C53" t="str">
            <v>ID44</v>
          </cell>
          <cell r="D53" t="str">
            <v>Amount past due</v>
          </cell>
          <cell r="E53" t="str">
            <v>Amount past due at the report date</v>
          </cell>
          <cell r="F53" t="str">
            <v>Client’s mispayments</v>
          </cell>
          <cell r="G53">
            <v>1</v>
          </cell>
          <cell r="H53">
            <v>0</v>
          </cell>
          <cell r="Y53">
            <v>0</v>
          </cell>
        </row>
        <row r="54">
          <cell r="C54" t="str">
            <v>ID45</v>
          </cell>
          <cell r="D54" t="str">
            <v>Breach of any credit line covenant</v>
          </cell>
          <cell r="E54" t="str">
            <v>Assign 1 if client don't breach any credit line covenant, 0 otherwise</v>
          </cell>
          <cell r="F54" t="str">
            <v>Client management</v>
          </cell>
          <cell r="G54">
            <v>1</v>
          </cell>
          <cell r="H54">
            <v>0</v>
          </cell>
          <cell r="Y54">
            <v>0</v>
          </cell>
        </row>
        <row r="55">
          <cell r="C55" t="str">
            <v>ID46</v>
          </cell>
          <cell r="D55" t="str">
            <v xml:space="preserve">Doubts in fin. info consistency </v>
          </cell>
          <cell r="E55" t="str">
            <v>Assign 1 in presence of doubts in financial information consistency, 0 otherwise</v>
          </cell>
          <cell r="F55" t="str">
            <v>Balance sheet</v>
          </cell>
          <cell r="G55">
            <v>0</v>
          </cell>
          <cell r="H55">
            <v>0</v>
          </cell>
        </row>
        <row r="56">
          <cell r="C56" t="str">
            <v>ID47</v>
          </cell>
          <cell r="D56" t="str">
            <v>Upcoming contractual deadlines (less than 60 days)</v>
          </cell>
          <cell r="E56" t="str">
            <v>Assign 1 if any contractual deadline come in less than 60 days, 0 otherwise</v>
          </cell>
          <cell r="F56" t="str">
            <v>Client management</v>
          </cell>
          <cell r="G56">
            <v>1</v>
          </cell>
          <cell r="H56">
            <v>0</v>
          </cell>
          <cell r="Y56">
            <v>0</v>
          </cell>
        </row>
        <row r="57">
          <cell r="C57" t="str">
            <v>ID48</v>
          </cell>
          <cell r="D57" t="str">
            <v>Net Operating Income to Total Debt Service at the report date</v>
          </cell>
          <cell r="E57" t="str">
            <v>(Net income + amortization + provisions +interest expenses)/((short term debt due to banks + Short term financial debt (other short term debt)) + (Long term financial debt /3,5) - Cash and cash equivalents + interest expenses)</v>
          </cell>
          <cell r="F57" t="str">
            <v>Client Status &amp; AQR Impairment Triggers</v>
          </cell>
          <cell r="G57">
            <v>0</v>
          </cell>
          <cell r="H57">
            <v>1</v>
          </cell>
          <cell r="I57" t="str">
            <v>NUM/DEN</v>
          </cell>
          <cell r="J57" t="str">
            <v>NUM/DEN</v>
          </cell>
          <cell r="K57" t="str">
            <v>NUM/DEN</v>
          </cell>
          <cell r="L57" t="str">
            <v>Valore da tabella Missing</v>
          </cell>
          <cell r="M57" t="str">
            <v>Valore da tabella Missing</v>
          </cell>
          <cell r="N57" t="str">
            <v>Valore da tabella Missing</v>
          </cell>
          <cell r="O57" t="str">
            <v>Valore da tabella Missing</v>
          </cell>
          <cell r="P57" t="str">
            <v>Valore da tabella Missing</v>
          </cell>
          <cell r="Q57" t="str">
            <v>NUM/DEN</v>
          </cell>
          <cell r="R57" t="str">
            <v>NUM/DEN</v>
          </cell>
          <cell r="S57" t="str">
            <v>NUM/DEN</v>
          </cell>
          <cell r="T57" t="str">
            <v>Valore da tabella Missing</v>
          </cell>
          <cell r="U57" t="str">
            <v>Valore da tabella Missing</v>
          </cell>
          <cell r="V57" t="str">
            <v>Valore da tabella Missing</v>
          </cell>
          <cell r="W57" t="str">
            <v>Valore da tabella Missing</v>
          </cell>
          <cell r="X57" t="str">
            <v>Valore da tabella Missing</v>
          </cell>
        </row>
        <row r="58">
          <cell r="C58" t="str">
            <v>ID49</v>
          </cell>
          <cell r="D58" t="str">
            <v>Bankruptcy proceedings started on the debtor</v>
          </cell>
          <cell r="E58" t="str">
            <v>Assign 1 if bankruptcy proceedings started on the client, 0 otherwise</v>
          </cell>
          <cell r="F58" t="str">
            <v>Client Status &amp; AQR Impairment Triggers</v>
          </cell>
          <cell r="G58">
            <v>1</v>
          </cell>
          <cell r="H58">
            <v>0</v>
          </cell>
          <cell r="Y58">
            <v>0</v>
          </cell>
        </row>
        <row r="59">
          <cell r="C59" t="str">
            <v>ID50</v>
          </cell>
          <cell r="D59" t="str">
            <v>Any legal entity within the group of connected clients of the debtor (including subsidiaries of the debtor) has filed bankruptcy application</v>
          </cell>
          <cell r="E59" t="str">
            <v>Assign 1if any legal entity within the group of connected clients of the client (including client subsidiaries) has filed bankruptcy application, 0 otherwise</v>
          </cell>
          <cell r="F59" t="str">
            <v>Client Status &amp; AQR Impairment Triggers</v>
          </cell>
          <cell r="G59">
            <v>1</v>
          </cell>
          <cell r="H59">
            <v>0</v>
          </cell>
          <cell r="Y59">
            <v>0</v>
          </cell>
        </row>
        <row r="60">
          <cell r="C60" t="str">
            <v>ID51</v>
          </cell>
          <cell r="D60" t="str">
            <v>Presence of overdraft</v>
          </cell>
          <cell r="E60" t="str">
            <v>Assign 1 in presence of overdraft amount &gt; overdraft limit, 0 otherwise</v>
          </cell>
          <cell r="F60" t="str">
            <v>Client Status &amp; AQR Impairment Triggers</v>
          </cell>
          <cell r="G60">
            <v>1</v>
          </cell>
          <cell r="H60">
            <v>0</v>
          </cell>
          <cell r="Y60">
            <v>0</v>
          </cell>
        </row>
        <row r="61">
          <cell r="C61" t="str">
            <v>ID52</v>
          </cell>
          <cell r="D61" t="str">
            <v>Bills or cheques rejection (referring to those presenting by the bank) (IRIS FATAL)</v>
          </cell>
          <cell r="E61" t="str">
            <v>Assign 1 in presence of bills or cheques rejection, 0 otherwise</v>
          </cell>
          <cell r="F61" t="str">
            <v>Client Status &amp; AQR Impairment Triggers</v>
          </cell>
          <cell r="G61">
            <v>1</v>
          </cell>
          <cell r="H61">
            <v>0</v>
          </cell>
          <cell r="Y61">
            <v>0</v>
          </cell>
        </row>
        <row r="62">
          <cell r="C62" t="str">
            <v>ID53</v>
          </cell>
          <cell r="D62" t="str">
            <v>Proposal of exposure fixing by solution in full and final settlement</v>
          </cell>
          <cell r="E62" t="str">
            <v>Assign 1 in case of proposal of exposure fixing by solution in full and final settlement, 0 otherwise</v>
          </cell>
          <cell r="F62" t="str">
            <v>Client Status &amp; AQR Impairment Triggers</v>
          </cell>
          <cell r="G62">
            <v>0</v>
          </cell>
          <cell r="H62">
            <v>0</v>
          </cell>
        </row>
        <row r="63">
          <cell r="C63" t="str">
            <v>ID54</v>
          </cell>
          <cell r="D63" t="str">
            <v>Notification of a non performing exposure in credit bureau</v>
          </cell>
          <cell r="E63" t="str">
            <v>Assign 1 in presence of any notification of a non performing exposure in credit bureau, 0 otherwise</v>
          </cell>
          <cell r="F63" t="str">
            <v>Client Status &amp; AQR Impairment Triggers</v>
          </cell>
          <cell r="G63">
            <v>0</v>
          </cell>
          <cell r="H63">
            <v>0</v>
          </cell>
        </row>
        <row r="64">
          <cell r="C64" t="str">
            <v>ID55</v>
          </cell>
          <cell r="D64" t="str">
            <v>All exposures that would be defined as forborne NPE as defined in EBA/ITS/2013/03</v>
          </cell>
          <cell r="E64" t="str">
            <v>Amount of all exposures that would be defined as forborne NPE as defined in EBA/ITS/2013/03</v>
          </cell>
          <cell r="F64" t="str">
            <v>Client Status &amp; AQR Impairment Triggers</v>
          </cell>
          <cell r="G64">
            <v>1</v>
          </cell>
          <cell r="H64">
            <v>1</v>
          </cell>
          <cell r="I64" t="str">
            <v>NUM/DEN</v>
          </cell>
          <cell r="J64" t="str">
            <v>NUM/DEN</v>
          </cell>
          <cell r="K64" t="str">
            <v>NUM/DEN</v>
          </cell>
          <cell r="L64" t="str">
            <v>Valore da tabella Missing</v>
          </cell>
          <cell r="M64" t="str">
            <v>Valore da tabella Missing</v>
          </cell>
          <cell r="N64" t="str">
            <v>Valore da tabella Missing</v>
          </cell>
          <cell r="O64" t="str">
            <v>Valore da tabella Missing</v>
          </cell>
          <cell r="P64" t="str">
            <v>Valore da tabella Missing</v>
          </cell>
          <cell r="Q64" t="str">
            <v>NUM/DEN</v>
          </cell>
          <cell r="R64" t="str">
            <v>NUM/DEN</v>
          </cell>
          <cell r="S64" t="str">
            <v>NUM/DEN</v>
          </cell>
          <cell r="T64" t="str">
            <v>Valore da tabella Missing</v>
          </cell>
          <cell r="U64" t="str">
            <v>Valore da tabella Missing</v>
          </cell>
          <cell r="V64" t="str">
            <v>Valore da tabella Missing</v>
          </cell>
          <cell r="W64" t="str">
            <v>Valore da tabella Missing</v>
          </cell>
          <cell r="X64" t="str">
            <v>Valore da tabella Missing</v>
          </cell>
          <cell r="Y64">
            <v>0</v>
          </cell>
        </row>
        <row r="65">
          <cell r="C65" t="str">
            <v>ID56</v>
          </cell>
          <cell r="D65" t="str">
            <v>(Outstanding+Overdue)/Initially Approved amount for loans</v>
          </cell>
          <cell r="E65" t="str">
            <v>(Exposure on balance + overdue amount for loans)/Approved amount for loans</v>
          </cell>
          <cell r="F65" t="str">
            <v>Client’s mispayments</v>
          </cell>
          <cell r="G65">
            <v>1</v>
          </cell>
          <cell r="H65">
            <v>1</v>
          </cell>
          <cell r="I65" t="str">
            <v>NUM/DEN</v>
          </cell>
          <cell r="J65" t="str">
            <v>NUM/DEN</v>
          </cell>
          <cell r="K65" t="str">
            <v>NUM/DEN</v>
          </cell>
          <cell r="L65" t="str">
            <v>Valore da tabella Missing</v>
          </cell>
          <cell r="M65" t="str">
            <v>Valore da tabella Missing</v>
          </cell>
          <cell r="N65" t="str">
            <v>Valore da tabella Missing</v>
          </cell>
          <cell r="O65" t="str">
            <v>Valore da tabella Missing</v>
          </cell>
          <cell r="P65" t="str">
            <v>Valore da tabella Missing</v>
          </cell>
          <cell r="Q65" t="str">
            <v>NUM/DEN</v>
          </cell>
          <cell r="R65" t="str">
            <v>NUM/DEN</v>
          </cell>
          <cell r="S65" t="str">
            <v>NUM/DEN</v>
          </cell>
          <cell r="T65" t="str">
            <v>Valore da tabella Missing</v>
          </cell>
          <cell r="U65" t="str">
            <v>Valore da tabella Missing</v>
          </cell>
          <cell r="V65" t="str">
            <v>Valore da tabella Missing</v>
          </cell>
          <cell r="W65" t="str">
            <v>Valore da tabella Missing</v>
          </cell>
          <cell r="X65" t="str">
            <v>Valore da tabella Missing</v>
          </cell>
          <cell r="Y65" t="str">
            <v>Median</v>
          </cell>
          <cell r="Z65">
            <v>0.74209000000000003</v>
          </cell>
        </row>
        <row r="66">
          <cell r="C66" t="str">
            <v>ID57</v>
          </cell>
          <cell r="D66" t="str">
            <v>Maximum number of days with overdue-biannual</v>
          </cell>
          <cell r="E66" t="str">
            <v>Max number of days with overdue in the last 2 years</v>
          </cell>
          <cell r="F66" t="str">
            <v>Client’s mispayments</v>
          </cell>
          <cell r="G66">
            <v>1</v>
          </cell>
          <cell r="H66">
            <v>0</v>
          </cell>
          <cell r="Y66">
            <v>0</v>
          </cell>
        </row>
        <row r="67">
          <cell r="C67" t="str">
            <v>ID58</v>
          </cell>
          <cell r="D67" t="str">
            <v>Continuous number of months with overdue -quarterly</v>
          </cell>
          <cell r="E67" t="str">
            <v>Continuous number of months with overdue in the last quarter</v>
          </cell>
          <cell r="F67" t="str">
            <v>Client’s mispayments</v>
          </cell>
          <cell r="G67">
            <v>1</v>
          </cell>
          <cell r="H67">
            <v>0</v>
          </cell>
          <cell r="Y67">
            <v>0</v>
          </cell>
        </row>
        <row r="68">
          <cell r="C68" t="str">
            <v>ID60</v>
          </cell>
          <cell r="D68" t="str">
            <v>Average inflows by all business accounts of a business entity in the previous 12 months</v>
          </cell>
          <cell r="E68" t="str">
            <v>Average inflows of all business accounts in the last 12 months</v>
          </cell>
          <cell r="F68" t="str">
            <v>Handling account</v>
          </cell>
          <cell r="G68">
            <v>1</v>
          </cell>
          <cell r="H68">
            <v>0</v>
          </cell>
          <cell r="Y68" t="str">
            <v>Median</v>
          </cell>
          <cell r="Z68">
            <v>42382.2</v>
          </cell>
        </row>
        <row r="69">
          <cell r="C69" t="str">
            <v>ID61</v>
          </cell>
          <cell r="D69" t="str">
            <v>Average outflows under all business accounts of a business entity in the previous 12 months</v>
          </cell>
          <cell r="E69" t="str">
            <v>Average outflows of all business accounts in the last 12 months</v>
          </cell>
          <cell r="F69" t="str">
            <v>Handling account</v>
          </cell>
          <cell r="G69">
            <v>1</v>
          </cell>
          <cell r="H69">
            <v>0</v>
          </cell>
          <cell r="Y69" t="str">
            <v>Median</v>
          </cell>
          <cell r="Z69">
            <v>51184.61</v>
          </cell>
        </row>
        <row r="70">
          <cell r="C70" t="str">
            <v>ID62</v>
          </cell>
          <cell r="D70" t="str">
            <v>Standard deviation of balance by all  business accounts of a business entity in the previous 12 months</v>
          </cell>
          <cell r="E70" t="str">
            <v>Standard deviation of all business account balance in the last 12 months</v>
          </cell>
          <cell r="F70" t="str">
            <v>Handling account</v>
          </cell>
          <cell r="G70">
            <v>1</v>
          </cell>
          <cell r="H70">
            <v>0</v>
          </cell>
          <cell r="Y70" t="str">
            <v>Median</v>
          </cell>
          <cell r="Z70">
            <v>4439.317</v>
          </cell>
        </row>
        <row r="71">
          <cell r="C71" t="str">
            <v>ID63</v>
          </cell>
          <cell r="D71" t="str">
            <v>Standard deviation of inflows by all business accounts of a business entity in the previous 12 months</v>
          </cell>
          <cell r="E71" t="str">
            <v>Standard deviation of inflows of all business account balance in the last 12 months</v>
          </cell>
          <cell r="F71" t="str">
            <v>Handling account</v>
          </cell>
          <cell r="G71">
            <v>1</v>
          </cell>
          <cell r="H71">
            <v>0</v>
          </cell>
          <cell r="Y71" t="str">
            <v>Median</v>
          </cell>
          <cell r="Z71">
            <v>54585.09</v>
          </cell>
        </row>
        <row r="72">
          <cell r="C72" t="str">
            <v>ID64</v>
          </cell>
          <cell r="D72" t="str">
            <v>Total debt by all facility accounts of a business entity on the date of the report in relation to the earnings before interest, depreciation and amortization (EBITDA).</v>
          </cell>
          <cell r="E72" t="str">
            <v>(Total debt)/EBITDA</v>
          </cell>
          <cell r="F72" t="str">
            <v>Balance sheet</v>
          </cell>
          <cell r="G72">
            <v>1</v>
          </cell>
          <cell r="H72">
            <v>1</v>
          </cell>
          <cell r="I72" t="str">
            <v>NUM/DEN</v>
          </cell>
          <cell r="J72" t="str">
            <v>NUM/DEN</v>
          </cell>
          <cell r="K72" t="str">
            <v>NUM/DEN</v>
          </cell>
          <cell r="L72" t="str">
            <v>Valore da tabella Missing</v>
          </cell>
          <cell r="M72" t="str">
            <v>Valore da tabella Missing</v>
          </cell>
          <cell r="N72" t="str">
            <v>Valore da tabella Missing</v>
          </cell>
          <cell r="O72" t="str">
            <v>Valore da tabella Missing</v>
          </cell>
          <cell r="P72" t="str">
            <v>Valore da tabella Missing</v>
          </cell>
          <cell r="Q72" t="str">
            <v>NUM/DEN</v>
          </cell>
          <cell r="R72" t="str">
            <v>NUM/DEN</v>
          </cell>
          <cell r="S72" t="str">
            <v>NUM/DEN</v>
          </cell>
          <cell r="T72" t="str">
            <v>Valore da tabella Missing</v>
          </cell>
          <cell r="U72" t="str">
            <v>Valore da tabella Missing</v>
          </cell>
          <cell r="V72" t="str">
            <v>Valore da tabella Missing</v>
          </cell>
          <cell r="W72" t="str">
            <v>Valore da tabella Missing</v>
          </cell>
          <cell r="X72" t="str">
            <v>Valore da tabella Missing</v>
          </cell>
          <cell r="Y72" t="str">
            <v>Median</v>
          </cell>
          <cell r="Z72">
            <v>4.7565600000000003</v>
          </cell>
        </row>
        <row r="73">
          <cell r="C73" t="str">
            <v>ID65</v>
          </cell>
          <cell r="D73" t="str">
            <v>Total debt per interest due in relation to the total debt per interest due older than 30 days according to the CRP01 methodology on the date of the report.</v>
          </cell>
          <cell r="E73" t="str">
            <v>Total debt per interest due/total debt per interest due older than 30 days</v>
          </cell>
          <cell r="F73" t="str">
            <v>Client’s mispayments</v>
          </cell>
          <cell r="G73">
            <v>1</v>
          </cell>
          <cell r="H73">
            <v>1</v>
          </cell>
          <cell r="I73" t="str">
            <v>NUM/DEN</v>
          </cell>
          <cell r="J73" t="str">
            <v>NUM/DEN</v>
          </cell>
          <cell r="K73" t="str">
            <v>NUM/DEN</v>
          </cell>
          <cell r="L73" t="str">
            <v>Valore da tabella Missing</v>
          </cell>
          <cell r="M73" t="str">
            <v>Valore da tabella Missing</v>
          </cell>
          <cell r="N73" t="str">
            <v>Valore da tabella Missing</v>
          </cell>
          <cell r="O73" t="str">
            <v>Valore da tabella Missing</v>
          </cell>
          <cell r="P73" t="str">
            <v>Valore da tabella Missing</v>
          </cell>
          <cell r="Q73" t="str">
            <v>NUM/DEN</v>
          </cell>
          <cell r="R73" t="str">
            <v>NUM/DEN</v>
          </cell>
          <cell r="S73" t="str">
            <v>NUM/DEN</v>
          </cell>
          <cell r="T73" t="str">
            <v>Valore da tabella Missing</v>
          </cell>
          <cell r="U73" t="str">
            <v>Valore da tabella Missing</v>
          </cell>
          <cell r="V73" t="str">
            <v>Valore da tabella Missing</v>
          </cell>
          <cell r="W73" t="str">
            <v>Valore da tabella Missing</v>
          </cell>
          <cell r="X73" t="str">
            <v>Valore da tabella Missing</v>
          </cell>
          <cell r="Y73">
            <v>0</v>
          </cell>
        </row>
        <row r="74">
          <cell r="C74" t="str">
            <v>ID66</v>
          </cell>
          <cell r="D74" t="str">
            <v>Maximum debt by all facility accounts of a business entity in the previous 1 year in relation to the earnings before interest, depreciation and amortization (EBITDA).</v>
          </cell>
          <cell r="E74" t="str">
            <v>Max total debt in the last year/EBITDA</v>
          </cell>
          <cell r="F74" t="str">
            <v>Balance sheet</v>
          </cell>
          <cell r="G74">
            <v>1</v>
          </cell>
          <cell r="H74">
            <v>1</v>
          </cell>
          <cell r="I74" t="str">
            <v>NUM/DEN</v>
          </cell>
          <cell r="J74" t="str">
            <v>NUM/DEN</v>
          </cell>
          <cell r="K74" t="str">
            <v>NUM/DEN</v>
          </cell>
          <cell r="L74" t="str">
            <v>Valore da tabella Missing</v>
          </cell>
          <cell r="M74" t="str">
            <v>Valore da tabella Missing</v>
          </cell>
          <cell r="N74" t="str">
            <v>Valore da tabella Missing</v>
          </cell>
          <cell r="O74" t="str">
            <v>Valore da tabella Missing</v>
          </cell>
          <cell r="P74" t="str">
            <v>Valore da tabella Missing</v>
          </cell>
          <cell r="Q74" t="str">
            <v>NUM/DEN</v>
          </cell>
          <cell r="R74" t="str">
            <v>NUM/DEN</v>
          </cell>
          <cell r="S74" t="str">
            <v>NUM/DEN</v>
          </cell>
          <cell r="T74" t="str">
            <v>Valore da tabella Missing</v>
          </cell>
          <cell r="U74" t="str">
            <v>Valore da tabella Missing</v>
          </cell>
          <cell r="V74" t="str">
            <v>Valore da tabella Missing</v>
          </cell>
          <cell r="W74" t="str">
            <v>Valore da tabella Missing</v>
          </cell>
          <cell r="X74" t="str">
            <v>Valore da tabella Missing</v>
          </cell>
          <cell r="Y74" t="str">
            <v>Median</v>
          </cell>
          <cell r="Z74">
            <v>4.7565600000000003</v>
          </cell>
        </row>
        <row r="75">
          <cell r="C75" t="str">
            <v>ID67</v>
          </cell>
          <cell r="D75" t="str">
            <v>Maximum debt by all facility accounts of a business entity in the previous 6 months in relation to the earnings before interest, depreciation and amortization (EBITDA).</v>
          </cell>
          <cell r="E75" t="str">
            <v>Max total debt in the last 6 months/EBITDA</v>
          </cell>
          <cell r="F75" t="str">
            <v>Balance sheet</v>
          </cell>
          <cell r="G75">
            <v>1</v>
          </cell>
          <cell r="H75">
            <v>1</v>
          </cell>
          <cell r="I75" t="str">
            <v>NUM/DEN</v>
          </cell>
          <cell r="J75" t="str">
            <v>NUM/DEN</v>
          </cell>
          <cell r="K75" t="str">
            <v>NUM/DEN</v>
          </cell>
          <cell r="L75" t="str">
            <v>Valore da tabella Missing</v>
          </cell>
          <cell r="M75" t="str">
            <v>Valore da tabella Missing</v>
          </cell>
          <cell r="N75" t="str">
            <v>Valore da tabella Missing</v>
          </cell>
          <cell r="O75" t="str">
            <v>Valore da tabella Missing</v>
          </cell>
          <cell r="P75" t="str">
            <v>Valore da tabella Missing</v>
          </cell>
          <cell r="Q75" t="str">
            <v>NUM/DEN</v>
          </cell>
          <cell r="R75" t="str">
            <v>NUM/DEN</v>
          </cell>
          <cell r="S75" t="str">
            <v>NUM/DEN</v>
          </cell>
          <cell r="T75" t="str">
            <v>Valore da tabella Missing</v>
          </cell>
          <cell r="U75" t="str">
            <v>Valore da tabella Missing</v>
          </cell>
          <cell r="V75" t="str">
            <v>Valore da tabella Missing</v>
          </cell>
          <cell r="W75" t="str">
            <v>Valore da tabella Missing</v>
          </cell>
          <cell r="X75" t="str">
            <v>Valore da tabella Missing</v>
          </cell>
          <cell r="Y75" t="str">
            <v>Median</v>
          </cell>
          <cell r="Z75">
            <v>4.7565600000000003</v>
          </cell>
        </row>
        <row r="76">
          <cell r="C76" t="str">
            <v>ID68</v>
          </cell>
          <cell r="D76" t="str">
            <v>Maximum debt by all facility accounts of a business entity in the previous 1 year in relation to the total annual business turnover from annual financial report.</v>
          </cell>
          <cell r="E76" t="str">
            <v>Max total debt in the last year/sales</v>
          </cell>
          <cell r="F76" t="str">
            <v>Balance sheet</v>
          </cell>
          <cell r="G76">
            <v>1</v>
          </cell>
          <cell r="H76">
            <v>1</v>
          </cell>
          <cell r="I76" t="str">
            <v>NUM/DEN</v>
          </cell>
          <cell r="J76" t="str">
            <v>NUM/DEN</v>
          </cell>
          <cell r="K76" t="str">
            <v>NUM/DEN</v>
          </cell>
          <cell r="L76" t="str">
            <v>Valore da tabella Missing</v>
          </cell>
          <cell r="M76" t="str">
            <v>Valore da tabella Missing</v>
          </cell>
          <cell r="N76" t="str">
            <v>Valore da tabella Missing</v>
          </cell>
          <cell r="O76" t="str">
            <v>Valore da tabella Missing</v>
          </cell>
          <cell r="P76" t="str">
            <v>Valore da tabella Missing</v>
          </cell>
          <cell r="Q76" t="str">
            <v>NUM/DEN</v>
          </cell>
          <cell r="R76" t="str">
            <v>NUM/DEN</v>
          </cell>
          <cell r="S76" t="str">
            <v>NUM/DEN</v>
          </cell>
          <cell r="T76" t="str">
            <v>Valore da tabella Missing</v>
          </cell>
          <cell r="U76" t="str">
            <v>Valore da tabella Missing</v>
          </cell>
          <cell r="V76" t="str">
            <v>Valore da tabella Missing</v>
          </cell>
          <cell r="W76" t="str">
            <v>Valore da tabella Missing</v>
          </cell>
          <cell r="X76" t="str">
            <v>Valore da tabella Missing</v>
          </cell>
          <cell r="Y76" t="str">
            <v>Median</v>
          </cell>
          <cell r="Z76">
            <v>0.76002539999999996</v>
          </cell>
        </row>
        <row r="77">
          <cell r="C77" t="str">
            <v>ID69</v>
          </cell>
          <cell r="D77" t="str">
            <v xml:space="preserve">Change in cash </v>
          </cell>
          <cell r="E77" t="str">
            <v>(Cash and cash equivalents/Cash and cash equivalents_t-1)-1</v>
          </cell>
          <cell r="F77" t="str">
            <v>Balance sheet</v>
          </cell>
          <cell r="G77">
            <v>1</v>
          </cell>
          <cell r="H77">
            <v>1</v>
          </cell>
          <cell r="I77" t="str">
            <v>NUM/DEN</v>
          </cell>
          <cell r="J77" t="str">
            <v>NUM/DEN</v>
          </cell>
          <cell r="K77" t="str">
            <v>NUM/DEN</v>
          </cell>
          <cell r="L77" t="str">
            <v>Valore da tabella Missing</v>
          </cell>
          <cell r="M77" t="str">
            <v>Valore da tabella Missing</v>
          </cell>
          <cell r="N77" t="str">
            <v>Valore da tabella Missing</v>
          </cell>
          <cell r="O77" t="str">
            <v>Valore da tabella Missing</v>
          </cell>
          <cell r="P77" t="str">
            <v>Valore da tabella Missing</v>
          </cell>
          <cell r="Q77" t="str">
            <v>NUM/DEN</v>
          </cell>
          <cell r="R77" t="str">
            <v>NUM/DEN</v>
          </cell>
          <cell r="S77" t="str">
            <v>NUM/DEN</v>
          </cell>
          <cell r="T77" t="str">
            <v>Valore da tabella Missing</v>
          </cell>
          <cell r="U77" t="str">
            <v>Valore da tabella Missing</v>
          </cell>
          <cell r="V77" t="str">
            <v>Valore da tabella Missing</v>
          </cell>
          <cell r="W77" t="str">
            <v>Valore da tabella Missing</v>
          </cell>
          <cell r="X77" t="str">
            <v>Valore da tabella Missing</v>
          </cell>
          <cell r="Y77">
            <v>0</v>
          </cell>
        </row>
        <row r="78">
          <cell r="C78" t="str">
            <v>ID70</v>
          </cell>
          <cell r="D78" t="str">
            <v xml:space="preserve">Change in working capital </v>
          </cell>
          <cell r="E78" t="str">
            <v>(Working Capital/ Working Capital_t-1)-1</v>
          </cell>
          <cell r="F78" t="str">
            <v>Balance sheet</v>
          </cell>
          <cell r="G78">
            <v>0</v>
          </cell>
          <cell r="H78">
            <v>1</v>
          </cell>
          <cell r="I78" t="str">
            <v>NUM/DEN</v>
          </cell>
          <cell r="J78" t="str">
            <v>NUM/DEN</v>
          </cell>
          <cell r="K78" t="str">
            <v>NUM/DEN</v>
          </cell>
          <cell r="L78" t="str">
            <v>Valore da tabella Missing</v>
          </cell>
          <cell r="M78" t="str">
            <v>Valore da tabella Missing</v>
          </cell>
          <cell r="N78" t="str">
            <v>Valore da tabella Missing</v>
          </cell>
          <cell r="O78" t="str">
            <v>Valore da tabella Missing</v>
          </cell>
          <cell r="P78" t="str">
            <v>Valore da tabella Missing</v>
          </cell>
          <cell r="Q78" t="str">
            <v>NUM/DEN</v>
          </cell>
          <cell r="R78" t="str">
            <v>NUM/DEN</v>
          </cell>
          <cell r="S78" t="str">
            <v>NUM/DEN</v>
          </cell>
          <cell r="T78" t="str">
            <v>Valore da tabella Missing</v>
          </cell>
          <cell r="U78" t="str">
            <v>Valore da tabella Missing</v>
          </cell>
          <cell r="V78" t="str">
            <v>Valore da tabella Missing</v>
          </cell>
          <cell r="W78" t="str">
            <v>Valore da tabella Missing</v>
          </cell>
          <cell r="X78" t="str">
            <v>Valore da tabella Missing</v>
          </cell>
        </row>
        <row r="79">
          <cell r="C79" t="str">
            <v>ID71</v>
          </cell>
          <cell r="D79" t="str">
            <v>Change in cost of goods sold</v>
          </cell>
          <cell r="E79" t="str">
            <v>(Cost of goods sold/cost of goods sold_t-1)-1</v>
          </cell>
          <cell r="F79" t="str">
            <v>Balance sheet</v>
          </cell>
          <cell r="G79">
            <v>1</v>
          </cell>
          <cell r="H79">
            <v>1</v>
          </cell>
          <cell r="I79" t="str">
            <v>NUM/DEN</v>
          </cell>
          <cell r="J79" t="str">
            <v>NUM/DEN</v>
          </cell>
          <cell r="K79" t="str">
            <v>NUM/DEN</v>
          </cell>
          <cell r="L79" t="str">
            <v>Valore da tabella Missing</v>
          </cell>
          <cell r="M79" t="str">
            <v>Valore da tabella Missing</v>
          </cell>
          <cell r="N79" t="str">
            <v>Valore da tabella Missing</v>
          </cell>
          <cell r="O79" t="str">
            <v>Valore da tabella Missing</v>
          </cell>
          <cell r="P79" t="str">
            <v>Valore da tabella Missing</v>
          </cell>
          <cell r="Q79" t="str">
            <v>NUM/DEN</v>
          </cell>
          <cell r="R79" t="str">
            <v>NUM/DEN</v>
          </cell>
          <cell r="S79" t="str">
            <v>NUM/DEN</v>
          </cell>
          <cell r="T79" t="str">
            <v>Valore da tabella Missing</v>
          </cell>
          <cell r="U79" t="str">
            <v>Valore da tabella Missing</v>
          </cell>
          <cell r="V79" t="str">
            <v>Valore da tabella Missing</v>
          </cell>
          <cell r="W79" t="str">
            <v>Valore da tabella Missing</v>
          </cell>
          <cell r="X79" t="str">
            <v>Valore da tabella Missing</v>
          </cell>
          <cell r="Y79">
            <v>0</v>
          </cell>
        </row>
        <row r="80">
          <cell r="C80" t="str">
            <v>ID72</v>
          </cell>
          <cell r="D80" t="str">
            <v>Creditors turnover</v>
          </cell>
          <cell r="E80" t="str">
            <v>Total suppliers purchases/((Account payables + Account payables_t-1)/2)</v>
          </cell>
          <cell r="F80" t="str">
            <v>Balance sheet</v>
          </cell>
          <cell r="G80">
            <v>1</v>
          </cell>
          <cell r="H80">
            <v>1</v>
          </cell>
          <cell r="I80" t="str">
            <v>NUM/DEN</v>
          </cell>
          <cell r="J80" t="str">
            <v>NUM/DEN</v>
          </cell>
          <cell r="K80" t="str">
            <v>NUM/DEN</v>
          </cell>
          <cell r="L80" t="str">
            <v>Valore da tabella Missing</v>
          </cell>
          <cell r="M80" t="str">
            <v>Valore da tabella Missing</v>
          </cell>
          <cell r="N80" t="str">
            <v>Valore da tabella Missing</v>
          </cell>
          <cell r="O80" t="str">
            <v>Valore da tabella Missing</v>
          </cell>
          <cell r="P80" t="str">
            <v>Valore da tabella Missing</v>
          </cell>
          <cell r="Q80" t="str">
            <v>NUM/DEN</v>
          </cell>
          <cell r="R80" t="str">
            <v>NUM/DEN</v>
          </cell>
          <cell r="S80" t="str">
            <v>NUM/DEN</v>
          </cell>
          <cell r="T80" t="str">
            <v>Valore da tabella Missing</v>
          </cell>
          <cell r="U80" t="str">
            <v>Valore da tabella Missing</v>
          </cell>
          <cell r="V80" t="str">
            <v>Valore da tabella Missing</v>
          </cell>
          <cell r="W80" t="str">
            <v>Valore da tabella Missing</v>
          </cell>
          <cell r="X80" t="str">
            <v>Valore da tabella Missing</v>
          </cell>
          <cell r="Y80" t="str">
            <v>Median</v>
          </cell>
          <cell r="Z80">
            <v>5.0548260000000003</v>
          </cell>
        </row>
        <row r="81">
          <cell r="C81" t="str">
            <v>ID73</v>
          </cell>
          <cell r="D81" t="str">
            <v>Change in creditors turnover</v>
          </cell>
          <cell r="E81" t="str">
            <v>((Total suppliers purchases/((Account payables + Account payables_t-1)/2))/(Total suppliers purchases_t-1/((Account payables_t-1 + Account payables_t-2)/2))-1</v>
          </cell>
          <cell r="F81" t="str">
            <v>Balance sheet</v>
          </cell>
          <cell r="G81">
            <v>1</v>
          </cell>
          <cell r="H81">
            <v>1</v>
          </cell>
          <cell r="I81" t="str">
            <v>NUM/DEN</v>
          </cell>
          <cell r="J81" t="str">
            <v>NUM/DEN</v>
          </cell>
          <cell r="K81" t="str">
            <v>NUM/DEN</v>
          </cell>
          <cell r="L81" t="str">
            <v>Valore da tabella Missing</v>
          </cell>
          <cell r="M81" t="str">
            <v>Valore da tabella Missing</v>
          </cell>
          <cell r="N81" t="str">
            <v>Valore da tabella Missing</v>
          </cell>
          <cell r="O81" t="str">
            <v>Valore da tabella Missing</v>
          </cell>
          <cell r="P81" t="str">
            <v>Valore da tabella Missing</v>
          </cell>
          <cell r="Q81" t="str">
            <v>NUM/DEN</v>
          </cell>
          <cell r="R81" t="str">
            <v>NUM/DEN</v>
          </cell>
          <cell r="S81" t="str">
            <v>NUM/DEN</v>
          </cell>
          <cell r="T81" t="str">
            <v>Valore da tabella Missing</v>
          </cell>
          <cell r="U81" t="str">
            <v>Valore da tabella Missing</v>
          </cell>
          <cell r="V81" t="str">
            <v>Valore da tabella Missing</v>
          </cell>
          <cell r="W81" t="str">
            <v>Valore da tabella Missing</v>
          </cell>
          <cell r="X81" t="str">
            <v>Valore da tabella Missing</v>
          </cell>
          <cell r="Y81">
            <v>0</v>
          </cell>
        </row>
        <row r="82">
          <cell r="C82" t="str">
            <v>ID74</v>
          </cell>
          <cell r="D82" t="str">
            <v xml:space="preserve">Change in short term assets </v>
          </cell>
          <cell r="E82" t="str">
            <v>(Short term assets/short term assets_t-1)-1</v>
          </cell>
          <cell r="F82" t="str">
            <v>Balance sheet</v>
          </cell>
          <cell r="G82">
            <v>0</v>
          </cell>
          <cell r="H82">
            <v>1</v>
          </cell>
          <cell r="I82" t="str">
            <v>NUM/DEN</v>
          </cell>
          <cell r="J82" t="str">
            <v>NUM/DEN</v>
          </cell>
          <cell r="K82" t="str">
            <v>NUM/DEN</v>
          </cell>
          <cell r="L82" t="str">
            <v>Valore da tabella Missing</v>
          </cell>
          <cell r="M82" t="str">
            <v>Valore da tabella Missing</v>
          </cell>
          <cell r="N82" t="str">
            <v>Valore da tabella Missing</v>
          </cell>
          <cell r="O82" t="str">
            <v>Valore da tabella Missing</v>
          </cell>
          <cell r="P82" t="str">
            <v>Valore da tabella Missing</v>
          </cell>
          <cell r="Q82" t="str">
            <v>NUM/DEN</v>
          </cell>
          <cell r="R82" t="str">
            <v>NUM/DEN</v>
          </cell>
          <cell r="S82" t="str">
            <v>NUM/DEN</v>
          </cell>
          <cell r="T82" t="str">
            <v>Valore da tabella Missing</v>
          </cell>
          <cell r="U82" t="str">
            <v>Valore da tabella Missing</v>
          </cell>
          <cell r="V82" t="str">
            <v>Valore da tabella Missing</v>
          </cell>
          <cell r="W82" t="str">
            <v>Valore da tabella Missing</v>
          </cell>
          <cell r="X82" t="str">
            <v>Valore da tabella Missing</v>
          </cell>
        </row>
        <row r="83">
          <cell r="C83" t="str">
            <v>ID75</v>
          </cell>
          <cell r="D83" t="str">
            <v xml:space="preserve">Short term assets to short term liabilities </v>
          </cell>
          <cell r="E83" t="str">
            <v>Short term assets/short term liabilities</v>
          </cell>
          <cell r="F83" t="str">
            <v>Balance sheet</v>
          </cell>
          <cell r="G83">
            <v>0</v>
          </cell>
          <cell r="H83">
            <v>1</v>
          </cell>
          <cell r="I83" t="str">
            <v>NUM/DEN</v>
          </cell>
          <cell r="J83" t="str">
            <v>NUM/DEN</v>
          </cell>
          <cell r="K83" t="str">
            <v>NUM/DEN</v>
          </cell>
          <cell r="L83" t="str">
            <v>Valore da tabella Missing</v>
          </cell>
          <cell r="M83" t="str">
            <v>Valore da tabella Missing</v>
          </cell>
          <cell r="N83" t="str">
            <v>Valore da tabella Missing</v>
          </cell>
          <cell r="O83" t="str">
            <v>Valore da tabella Missing</v>
          </cell>
          <cell r="P83" t="str">
            <v>Valore da tabella Missing</v>
          </cell>
          <cell r="Q83" t="str">
            <v>NUM/DEN</v>
          </cell>
          <cell r="R83" t="str">
            <v>NUM/DEN</v>
          </cell>
          <cell r="S83" t="str">
            <v>NUM/DEN</v>
          </cell>
          <cell r="T83" t="str">
            <v>Valore da tabella Missing</v>
          </cell>
          <cell r="U83" t="str">
            <v>Valore da tabella Missing</v>
          </cell>
          <cell r="V83" t="str">
            <v>Valore da tabella Missing</v>
          </cell>
          <cell r="W83" t="str">
            <v>Valore da tabella Missing</v>
          </cell>
          <cell r="X83" t="str">
            <v>Valore da tabella Missing</v>
          </cell>
        </row>
        <row r="84">
          <cell r="C84" t="str">
            <v>ID76</v>
          </cell>
          <cell r="D84" t="str">
            <v xml:space="preserve">Change in short term assets to short term liabilities </v>
          </cell>
          <cell r="E84" t="str">
            <v>((Short term assets/short term liabilities)/(Short term assets_t-1/short term liabilities_t-1))-1</v>
          </cell>
          <cell r="F84" t="str">
            <v>Balance sheet</v>
          </cell>
          <cell r="G84">
            <v>0</v>
          </cell>
          <cell r="H84">
            <v>1</v>
          </cell>
          <cell r="I84" t="str">
            <v>NUM/DEN</v>
          </cell>
          <cell r="J84" t="str">
            <v>NUM/DEN</v>
          </cell>
          <cell r="K84" t="str">
            <v>NUM/DEN</v>
          </cell>
          <cell r="L84" t="str">
            <v>Valore da tabella Missing</v>
          </cell>
          <cell r="M84" t="str">
            <v>Valore da tabella Missing</v>
          </cell>
          <cell r="N84" t="str">
            <v>Valore da tabella Missing</v>
          </cell>
          <cell r="O84" t="str">
            <v>Valore da tabella Missing</v>
          </cell>
          <cell r="P84" t="str">
            <v>Valore da tabella Missing</v>
          </cell>
          <cell r="Q84" t="str">
            <v>NUM/DEN</v>
          </cell>
          <cell r="R84" t="str">
            <v>NUM/DEN</v>
          </cell>
          <cell r="S84" t="str">
            <v>NUM/DEN</v>
          </cell>
          <cell r="T84" t="str">
            <v>Valore da tabella Missing</v>
          </cell>
          <cell r="U84" t="str">
            <v>Valore da tabella Missing</v>
          </cell>
          <cell r="V84" t="str">
            <v>Valore da tabella Missing</v>
          </cell>
          <cell r="W84" t="str">
            <v>Valore da tabella Missing</v>
          </cell>
          <cell r="X84" t="str">
            <v>Valore da tabella Missing</v>
          </cell>
        </row>
        <row r="85">
          <cell r="C85" t="str">
            <v>ID77</v>
          </cell>
          <cell r="D85" t="str">
            <v xml:space="preserve">Change in trend in short term liabilities </v>
          </cell>
          <cell r="E85" t="str">
            <v>(Short term liabilities/Short term liabilities_t-1)-1</v>
          </cell>
          <cell r="F85" t="str">
            <v>Balance sheet</v>
          </cell>
          <cell r="G85">
            <v>0</v>
          </cell>
          <cell r="H85">
            <v>1</v>
          </cell>
          <cell r="I85" t="str">
            <v>NUM/DEN</v>
          </cell>
          <cell r="J85" t="str">
            <v>NUM/DEN</v>
          </cell>
          <cell r="K85" t="str">
            <v>NUM/DEN</v>
          </cell>
          <cell r="L85" t="str">
            <v>Valore da tabella Missing</v>
          </cell>
          <cell r="M85" t="str">
            <v>Valore da tabella Missing</v>
          </cell>
          <cell r="N85" t="str">
            <v>Valore da tabella Missing</v>
          </cell>
          <cell r="O85" t="str">
            <v>Valore da tabella Missing</v>
          </cell>
          <cell r="P85" t="str">
            <v>Valore da tabella Missing</v>
          </cell>
          <cell r="Q85" t="str">
            <v>NUM/DEN</v>
          </cell>
          <cell r="R85" t="str">
            <v>NUM/DEN</v>
          </cell>
          <cell r="S85" t="str">
            <v>NUM/DEN</v>
          </cell>
          <cell r="T85" t="str">
            <v>Valore da tabella Missing</v>
          </cell>
          <cell r="U85" t="str">
            <v>Valore da tabella Missing</v>
          </cell>
          <cell r="V85" t="str">
            <v>Valore da tabella Missing</v>
          </cell>
          <cell r="W85" t="str">
            <v>Valore da tabella Missing</v>
          </cell>
          <cell r="X85" t="str">
            <v>Valore da tabella Missing</v>
          </cell>
        </row>
        <row r="86">
          <cell r="C86" t="str">
            <v>ID78</v>
          </cell>
          <cell r="D86" t="str">
            <v xml:space="preserve">Short term liabilities to total assets </v>
          </cell>
          <cell r="E86" t="str">
            <v>Short term liabilities/Total Assets</v>
          </cell>
          <cell r="F86" t="str">
            <v>Balance sheet</v>
          </cell>
          <cell r="G86">
            <v>0</v>
          </cell>
          <cell r="H86">
            <v>1</v>
          </cell>
          <cell r="I86" t="str">
            <v>NUM/DEN</v>
          </cell>
          <cell r="J86" t="str">
            <v>NUM/DEN</v>
          </cell>
          <cell r="K86" t="str">
            <v>NUM/DEN</v>
          </cell>
          <cell r="L86" t="str">
            <v>Valore da tabella Missing</v>
          </cell>
          <cell r="M86" t="str">
            <v>Valore da tabella Missing</v>
          </cell>
          <cell r="N86" t="str">
            <v>Valore da tabella Missing</v>
          </cell>
          <cell r="O86" t="str">
            <v>Valore da tabella Missing</v>
          </cell>
          <cell r="P86" t="str">
            <v>Valore da tabella Missing</v>
          </cell>
          <cell r="Q86" t="str">
            <v>NUM/DEN</v>
          </cell>
          <cell r="R86" t="str">
            <v>NUM/DEN</v>
          </cell>
          <cell r="S86" t="str">
            <v>NUM/DEN</v>
          </cell>
          <cell r="T86" t="str">
            <v>Valore da tabella Missing</v>
          </cell>
          <cell r="U86" t="str">
            <v>Valore da tabella Missing</v>
          </cell>
          <cell r="V86" t="str">
            <v>Valore da tabella Missing</v>
          </cell>
          <cell r="W86" t="str">
            <v>Valore da tabella Missing</v>
          </cell>
          <cell r="X86" t="str">
            <v>Valore da tabella Missing</v>
          </cell>
        </row>
        <row r="87">
          <cell r="C87" t="str">
            <v>ID79</v>
          </cell>
          <cell r="D87" t="str">
            <v xml:space="preserve">Change in short term liabilities to total assets </v>
          </cell>
          <cell r="E87" t="str">
            <v>((Short term liabilities/Total Assets)/(Short term liabilities_t-1/Total Assets_t-1))-1</v>
          </cell>
          <cell r="F87" t="str">
            <v>Balance sheet</v>
          </cell>
          <cell r="G87">
            <v>0</v>
          </cell>
          <cell r="H87">
            <v>1</v>
          </cell>
          <cell r="I87" t="str">
            <v>NUM/DEN</v>
          </cell>
          <cell r="J87" t="str">
            <v>NUM/DEN</v>
          </cell>
          <cell r="K87" t="str">
            <v>NUM/DEN</v>
          </cell>
          <cell r="L87" t="str">
            <v>Valore da tabella Missing</v>
          </cell>
          <cell r="M87" t="str">
            <v>Valore da tabella Missing</v>
          </cell>
          <cell r="N87" t="str">
            <v>Valore da tabella Missing</v>
          </cell>
          <cell r="O87" t="str">
            <v>Valore da tabella Missing</v>
          </cell>
          <cell r="P87" t="str">
            <v>Valore da tabella Missing</v>
          </cell>
          <cell r="Q87" t="str">
            <v>NUM/DEN</v>
          </cell>
          <cell r="R87" t="str">
            <v>NUM/DEN</v>
          </cell>
          <cell r="S87" t="str">
            <v>NUM/DEN</v>
          </cell>
          <cell r="T87" t="str">
            <v>Valore da tabella Missing</v>
          </cell>
          <cell r="U87" t="str">
            <v>Valore da tabella Missing</v>
          </cell>
          <cell r="V87" t="str">
            <v>Valore da tabella Missing</v>
          </cell>
          <cell r="W87" t="str">
            <v>Valore da tabella Missing</v>
          </cell>
          <cell r="X87" t="str">
            <v>Valore da tabella Missing</v>
          </cell>
        </row>
        <row r="88">
          <cell r="C88" t="str">
            <v>ID80</v>
          </cell>
          <cell r="D88" t="str">
            <v>Sales to average account receivables</v>
          </cell>
          <cell r="E88" t="str">
            <v>Sales/((Account receivables + Account receivables_t-1)/2)</v>
          </cell>
          <cell r="F88" t="str">
            <v>Balance sheet</v>
          </cell>
          <cell r="G88">
            <v>1</v>
          </cell>
          <cell r="H88">
            <v>1</v>
          </cell>
          <cell r="I88" t="str">
            <v>NUM/DEN</v>
          </cell>
          <cell r="J88" t="str">
            <v>NUM/DEN</v>
          </cell>
          <cell r="K88" t="str">
            <v>NUM/DEN</v>
          </cell>
          <cell r="L88" t="str">
            <v>Valore da tabella Missing</v>
          </cell>
          <cell r="M88" t="str">
            <v>Valore da tabella Missing</v>
          </cell>
          <cell r="N88" t="str">
            <v>Valore da tabella Missing</v>
          </cell>
          <cell r="O88" t="str">
            <v>Valore da tabella Missing</v>
          </cell>
          <cell r="P88" t="str">
            <v>Valore da tabella Missing</v>
          </cell>
          <cell r="Q88" t="str">
            <v>NUM/DEN</v>
          </cell>
          <cell r="R88" t="str">
            <v>NUM/DEN</v>
          </cell>
          <cell r="S88" t="str">
            <v>NUM/DEN</v>
          </cell>
          <cell r="T88" t="str">
            <v>Valore da tabella Missing</v>
          </cell>
          <cell r="U88" t="str">
            <v>Valore da tabella Missing</v>
          </cell>
          <cell r="V88" t="str">
            <v>Valore da tabella Missing</v>
          </cell>
          <cell r="W88" t="str">
            <v>Valore da tabella Missing</v>
          </cell>
          <cell r="X88" t="str">
            <v>Valore da tabella Missing</v>
          </cell>
          <cell r="Y88" t="str">
            <v>Median</v>
          </cell>
          <cell r="Z88">
            <v>7.1190810000000004</v>
          </cell>
        </row>
        <row r="89">
          <cell r="C89" t="str">
            <v>ID81</v>
          </cell>
          <cell r="D89" t="str">
            <v>Change in debtors turnover</v>
          </cell>
          <cell r="E89" t="str">
            <v>((Sales/((Account receivables + Account receivables_t-1)/2))/(Sales_t-1/((Account receivables_t-1 + Account receivables_t-2)/2)))-1</v>
          </cell>
          <cell r="F89" t="str">
            <v>Balance sheet</v>
          </cell>
          <cell r="G89">
            <v>1</v>
          </cell>
          <cell r="H89">
            <v>1</v>
          </cell>
          <cell r="I89" t="str">
            <v>NUM/DEN</v>
          </cell>
          <cell r="J89" t="str">
            <v>NUM/DEN</v>
          </cell>
          <cell r="K89" t="str">
            <v>NUM/DEN</v>
          </cell>
          <cell r="L89" t="str">
            <v>Valore da tabella Missing</v>
          </cell>
          <cell r="M89" t="str">
            <v>Valore da tabella Missing</v>
          </cell>
          <cell r="N89" t="str">
            <v>Valore da tabella Missing</v>
          </cell>
          <cell r="O89" t="str">
            <v>Valore da tabella Missing</v>
          </cell>
          <cell r="P89" t="str">
            <v>Valore da tabella Missing</v>
          </cell>
          <cell r="Q89" t="str">
            <v>NUM/DEN</v>
          </cell>
          <cell r="R89" t="str">
            <v>NUM/DEN</v>
          </cell>
          <cell r="S89" t="str">
            <v>NUM/DEN</v>
          </cell>
          <cell r="T89" t="str">
            <v>Valore da tabella Missing</v>
          </cell>
          <cell r="U89" t="str">
            <v>Valore da tabella Missing</v>
          </cell>
          <cell r="V89" t="str">
            <v>Valore da tabella Missing</v>
          </cell>
          <cell r="W89" t="str">
            <v>Valore da tabella Missing</v>
          </cell>
          <cell r="X89" t="str">
            <v>Valore da tabella Missing</v>
          </cell>
          <cell r="Y89">
            <v>0</v>
          </cell>
        </row>
        <row r="90">
          <cell r="C90" t="str">
            <v>ID82</v>
          </cell>
          <cell r="D90" t="str">
            <v>Change in EBIT</v>
          </cell>
          <cell r="E90" t="str">
            <v>(EBIT/EBIT_t-1)-1</v>
          </cell>
          <cell r="F90" t="str">
            <v>Balance sheet</v>
          </cell>
          <cell r="G90">
            <v>1</v>
          </cell>
          <cell r="H90">
            <v>1</v>
          </cell>
          <cell r="I90" t="str">
            <v>NUM/DEN</v>
          </cell>
          <cell r="J90" t="str">
            <v>NUM/DEN</v>
          </cell>
          <cell r="K90" t="str">
            <v>NUM/DEN</v>
          </cell>
          <cell r="L90" t="str">
            <v>Valore da tabella Missing</v>
          </cell>
          <cell r="M90" t="str">
            <v>Valore da tabella Missing</v>
          </cell>
          <cell r="N90" t="str">
            <v>Valore da tabella Missing</v>
          </cell>
          <cell r="O90" t="str">
            <v>Valore da tabella Missing</v>
          </cell>
          <cell r="P90" t="str">
            <v>Valore da tabella Missing</v>
          </cell>
          <cell r="Q90" t="str">
            <v>NUM/DEN</v>
          </cell>
          <cell r="R90" t="str">
            <v>NUM/DEN</v>
          </cell>
          <cell r="S90" t="str">
            <v>NUM/DEN</v>
          </cell>
          <cell r="T90" t="str">
            <v>Valore da tabella Missing</v>
          </cell>
          <cell r="U90" t="str">
            <v>Valore da tabella Missing</v>
          </cell>
          <cell r="V90" t="str">
            <v>Valore da tabella Missing</v>
          </cell>
          <cell r="W90" t="str">
            <v>Valore da tabella Missing</v>
          </cell>
          <cell r="X90" t="str">
            <v>Valore da tabella Missing</v>
          </cell>
          <cell r="Y90">
            <v>0</v>
          </cell>
        </row>
        <row r="91">
          <cell r="C91" t="str">
            <v>ID83</v>
          </cell>
          <cell r="D91" t="str">
            <v xml:space="preserve">Change in EBIT to change in net debt </v>
          </cell>
          <cell r="E91" t="str">
            <v>((EBIT/EBIT_t-1)-1)/(((Total Debt - Cash and cash equivalents))/(Total Debt_t-1 - Cash and cash equivalents_t-1))-1)</v>
          </cell>
          <cell r="F91" t="str">
            <v>Balance sheet</v>
          </cell>
          <cell r="G91">
            <v>1</v>
          </cell>
          <cell r="H91">
            <v>1</v>
          </cell>
          <cell r="I91" t="str">
            <v>NUM/DEN</v>
          </cell>
          <cell r="J91" t="str">
            <v>NUM/DEN</v>
          </cell>
          <cell r="K91" t="str">
            <v>NUM/DEN</v>
          </cell>
          <cell r="L91" t="str">
            <v>Valore da tabella Missing</v>
          </cell>
          <cell r="M91" t="str">
            <v>Valore da tabella Missing</v>
          </cell>
          <cell r="N91" t="str">
            <v>Valore da tabella Missing</v>
          </cell>
          <cell r="O91" t="str">
            <v>Valore da tabella Missing</v>
          </cell>
          <cell r="P91" t="str">
            <v>Valore da tabella Missing</v>
          </cell>
          <cell r="Q91" t="str">
            <v>NUM/DEN</v>
          </cell>
          <cell r="R91" t="str">
            <v>NUM/DEN</v>
          </cell>
          <cell r="S91" t="str">
            <v>NUM/DEN</v>
          </cell>
          <cell r="T91" t="str">
            <v>Valore da tabella Missing</v>
          </cell>
          <cell r="U91" t="str">
            <v>Valore da tabella Missing</v>
          </cell>
          <cell r="V91" t="str">
            <v>Valore da tabella Missing</v>
          </cell>
          <cell r="W91" t="str">
            <v>Valore da tabella Missing</v>
          </cell>
          <cell r="X91" t="str">
            <v>Valore da tabella Missing</v>
          </cell>
          <cell r="Y91">
            <v>0</v>
          </cell>
        </row>
        <row r="92">
          <cell r="C92" t="str">
            <v>ID84</v>
          </cell>
          <cell r="D92" t="str">
            <v xml:space="preserve">Change in EBIT to change in total assets </v>
          </cell>
          <cell r="E92" t="str">
            <v>((EBIT/EBIT_t-1)-1)/((Total assets/Total assets_t-1)-1)</v>
          </cell>
          <cell r="F92" t="str">
            <v>Balance sheet</v>
          </cell>
          <cell r="G92">
            <v>1</v>
          </cell>
          <cell r="H92">
            <v>1</v>
          </cell>
          <cell r="I92" t="str">
            <v>NUM/DEN</v>
          </cell>
          <cell r="J92" t="str">
            <v>NUM/DEN</v>
          </cell>
          <cell r="K92" t="str">
            <v>NUM/DEN</v>
          </cell>
          <cell r="L92" t="str">
            <v>Valore da tabella Missing</v>
          </cell>
          <cell r="M92" t="str">
            <v>Valore da tabella Missing</v>
          </cell>
          <cell r="N92" t="str">
            <v>Valore da tabella Missing</v>
          </cell>
          <cell r="O92" t="str">
            <v>Valore da tabella Missing</v>
          </cell>
          <cell r="P92" t="str">
            <v>Valore da tabella Missing</v>
          </cell>
          <cell r="Q92" t="str">
            <v>NUM/DEN</v>
          </cell>
          <cell r="R92" t="str">
            <v>NUM/DEN</v>
          </cell>
          <cell r="S92" t="str">
            <v>NUM/DEN</v>
          </cell>
          <cell r="T92" t="str">
            <v>Valore da tabella Missing</v>
          </cell>
          <cell r="U92" t="str">
            <v>Valore da tabella Missing</v>
          </cell>
          <cell r="V92" t="str">
            <v>Valore da tabella Missing</v>
          </cell>
          <cell r="W92" t="str">
            <v>Valore da tabella Missing</v>
          </cell>
          <cell r="X92" t="str">
            <v>Valore da tabella Missing</v>
          </cell>
          <cell r="Y92">
            <v>0</v>
          </cell>
        </row>
        <row r="93">
          <cell r="C93" t="str">
            <v>ID85</v>
          </cell>
          <cell r="D93" t="str">
            <v>Change in EBITDA</v>
          </cell>
          <cell r="E93" t="str">
            <v>(EBITDA/EBITDA_t-1)-1</v>
          </cell>
          <cell r="F93" t="str">
            <v>Balance sheet</v>
          </cell>
          <cell r="G93">
            <v>1</v>
          </cell>
          <cell r="H93">
            <v>1</v>
          </cell>
          <cell r="I93" t="str">
            <v>NUM/DEN</v>
          </cell>
          <cell r="J93" t="str">
            <v>NUM/DEN</v>
          </cell>
          <cell r="K93" t="str">
            <v>NUM/DEN</v>
          </cell>
          <cell r="L93" t="str">
            <v>Valore da tabella Missing</v>
          </cell>
          <cell r="M93" t="str">
            <v>Valore da tabella Missing</v>
          </cell>
          <cell r="N93" t="str">
            <v>Valore da tabella Missing</v>
          </cell>
          <cell r="O93" t="str">
            <v>Valore da tabella Missing</v>
          </cell>
          <cell r="P93" t="str">
            <v>Valore da tabella Missing</v>
          </cell>
          <cell r="Q93" t="str">
            <v>NUM/DEN</v>
          </cell>
          <cell r="R93" t="str">
            <v>NUM/DEN</v>
          </cell>
          <cell r="S93" t="str">
            <v>NUM/DEN</v>
          </cell>
          <cell r="T93" t="str">
            <v>Valore da tabella Missing</v>
          </cell>
          <cell r="U93" t="str">
            <v>Valore da tabella Missing</v>
          </cell>
          <cell r="V93" t="str">
            <v>Valore da tabella Missing</v>
          </cell>
          <cell r="W93" t="str">
            <v>Valore da tabella Missing</v>
          </cell>
          <cell r="X93" t="str">
            <v>Valore da tabella Missing</v>
          </cell>
          <cell r="Y93">
            <v>0</v>
          </cell>
        </row>
        <row r="94">
          <cell r="C94" t="str">
            <v>ID86</v>
          </cell>
          <cell r="D94" t="str">
            <v xml:space="preserve">Change in EBITDA to change in net debt </v>
          </cell>
          <cell r="E94" t="str">
            <v>((EBITDA/EBITDA_t-1))-1/(((Total Debt - Cash and cash equivalents))/(Total Debt_t-1 - Cash and cash equivalents_t-1))-1)</v>
          </cell>
          <cell r="F94" t="str">
            <v>Balance sheet</v>
          </cell>
          <cell r="G94">
            <v>1</v>
          </cell>
          <cell r="H94">
            <v>1</v>
          </cell>
          <cell r="I94" t="str">
            <v>NUM/DEN</v>
          </cell>
          <cell r="J94" t="str">
            <v>NUM/DEN</v>
          </cell>
          <cell r="K94" t="str">
            <v>NUM/DEN</v>
          </cell>
          <cell r="L94" t="str">
            <v>Valore da tabella Missing</v>
          </cell>
          <cell r="M94" t="str">
            <v>Valore da tabella Missing</v>
          </cell>
          <cell r="N94" t="str">
            <v>Valore da tabella Missing</v>
          </cell>
          <cell r="O94" t="str">
            <v>Valore da tabella Missing</v>
          </cell>
          <cell r="P94" t="str">
            <v>Valore da tabella Missing</v>
          </cell>
          <cell r="Q94" t="str">
            <v>NUM/DEN</v>
          </cell>
          <cell r="R94" t="str">
            <v>NUM/DEN</v>
          </cell>
          <cell r="S94" t="str">
            <v>NUM/DEN</v>
          </cell>
          <cell r="T94" t="str">
            <v>Valore da tabella Missing</v>
          </cell>
          <cell r="U94" t="str">
            <v>Valore da tabella Missing</v>
          </cell>
          <cell r="V94" t="str">
            <v>Valore da tabella Missing</v>
          </cell>
          <cell r="W94" t="str">
            <v>Valore da tabella Missing</v>
          </cell>
          <cell r="X94" t="str">
            <v>Valore da tabella Missing</v>
          </cell>
          <cell r="Y94">
            <v>0</v>
          </cell>
        </row>
        <row r="95">
          <cell r="C95" t="str">
            <v>ID87</v>
          </cell>
          <cell r="D95" t="str">
            <v xml:space="preserve">Change in EBITDA to change in total assets </v>
          </cell>
          <cell r="E95" t="str">
            <v>((EBITDA/EBITDA_t-1)-1)/((Total assets/Total assets_t-1)-1)</v>
          </cell>
          <cell r="F95" t="str">
            <v>Balance sheet</v>
          </cell>
          <cell r="G95">
            <v>1</v>
          </cell>
          <cell r="H95">
            <v>1</v>
          </cell>
          <cell r="I95" t="str">
            <v>NUM/DEN</v>
          </cell>
          <cell r="J95" t="str">
            <v>NUM/DEN</v>
          </cell>
          <cell r="K95" t="str">
            <v>NUM/DEN</v>
          </cell>
          <cell r="L95" t="str">
            <v>Valore da tabella Missing</v>
          </cell>
          <cell r="M95" t="str">
            <v>Valore da tabella Missing</v>
          </cell>
          <cell r="N95" t="str">
            <v>Valore da tabella Missing</v>
          </cell>
          <cell r="O95" t="str">
            <v>Valore da tabella Missing</v>
          </cell>
          <cell r="P95" t="str">
            <v>Valore da tabella Missing</v>
          </cell>
          <cell r="Q95" t="str">
            <v>NUM/DEN</v>
          </cell>
          <cell r="R95" t="str">
            <v>NUM/DEN</v>
          </cell>
          <cell r="S95" t="str">
            <v>NUM/DEN</v>
          </cell>
          <cell r="T95" t="str">
            <v>Valore da tabella Missing</v>
          </cell>
          <cell r="U95" t="str">
            <v>Valore da tabella Missing</v>
          </cell>
          <cell r="V95" t="str">
            <v>Valore da tabella Missing</v>
          </cell>
          <cell r="W95" t="str">
            <v>Valore da tabella Missing</v>
          </cell>
          <cell r="X95" t="str">
            <v>Valore da tabella Missing</v>
          </cell>
          <cell r="Y95">
            <v>0</v>
          </cell>
        </row>
        <row r="96">
          <cell r="C96" t="str">
            <v>ID88</v>
          </cell>
          <cell r="D96" t="str">
            <v xml:space="preserve">EBITDA to turnover </v>
          </cell>
          <cell r="E96" t="str">
            <v>EBITDA/sales</v>
          </cell>
          <cell r="F96" t="str">
            <v>Balance sheet</v>
          </cell>
          <cell r="G96">
            <v>1</v>
          </cell>
          <cell r="H96">
            <v>1</v>
          </cell>
          <cell r="I96" t="str">
            <v>NUM/DEN</v>
          </cell>
          <cell r="J96" t="str">
            <v>NUM/DEN</v>
          </cell>
          <cell r="K96" t="str">
            <v>NUM/DEN</v>
          </cell>
          <cell r="L96" t="str">
            <v>Valore da tabella Missing</v>
          </cell>
          <cell r="M96" t="str">
            <v>Valore da tabella Missing</v>
          </cell>
          <cell r="N96" t="str">
            <v>Valore da tabella Missing</v>
          </cell>
          <cell r="O96" t="str">
            <v>Valore da tabella Missing</v>
          </cell>
          <cell r="P96" t="str">
            <v>Valore da tabella Missing</v>
          </cell>
          <cell r="Q96" t="str">
            <v>NUM/DEN</v>
          </cell>
          <cell r="R96" t="str">
            <v>NUM/DEN</v>
          </cell>
          <cell r="S96" t="str">
            <v>NUM/DEN</v>
          </cell>
          <cell r="T96" t="str">
            <v>Valore da tabella Missing</v>
          </cell>
          <cell r="U96" t="str">
            <v>Valore da tabella Missing</v>
          </cell>
          <cell r="V96" t="str">
            <v>Valore da tabella Missing</v>
          </cell>
          <cell r="W96" t="str">
            <v>Valore da tabella Missing</v>
          </cell>
          <cell r="X96" t="str">
            <v>Valore da tabella Missing</v>
          </cell>
          <cell r="Y96" t="str">
            <v>Median</v>
          </cell>
          <cell r="Z96">
            <v>0.11205279999999999</v>
          </cell>
        </row>
        <row r="97">
          <cell r="C97" t="str">
            <v>ID89</v>
          </cell>
          <cell r="D97" t="str">
            <v xml:space="preserve">Change in EBITDA to turnover </v>
          </cell>
          <cell r="E97" t="str">
            <v>((EBITDA/sales)/(EBITDA_t-1/Sales_t-1))-1</v>
          </cell>
          <cell r="F97" t="str">
            <v>Balance sheet</v>
          </cell>
          <cell r="G97">
            <v>1</v>
          </cell>
          <cell r="H97">
            <v>1</v>
          </cell>
          <cell r="I97" t="str">
            <v>NUM/DEN</v>
          </cell>
          <cell r="J97" t="str">
            <v>NUM/DEN</v>
          </cell>
          <cell r="K97" t="str">
            <v>NUM/DEN</v>
          </cell>
          <cell r="L97" t="str">
            <v>Valore da tabella Missing</v>
          </cell>
          <cell r="M97" t="str">
            <v>Valore da tabella Missing</v>
          </cell>
          <cell r="N97" t="str">
            <v>Valore da tabella Missing</v>
          </cell>
          <cell r="O97" t="str">
            <v>Valore da tabella Missing</v>
          </cell>
          <cell r="P97" t="str">
            <v>Valore da tabella Missing</v>
          </cell>
          <cell r="Q97" t="str">
            <v>NUM/DEN</v>
          </cell>
          <cell r="R97" t="str">
            <v>NUM/DEN</v>
          </cell>
          <cell r="S97" t="str">
            <v>NUM/DEN</v>
          </cell>
          <cell r="T97" t="str">
            <v>Valore da tabella Missing</v>
          </cell>
          <cell r="U97" t="str">
            <v>Valore da tabella Missing</v>
          </cell>
          <cell r="V97" t="str">
            <v>Valore da tabella Missing</v>
          </cell>
          <cell r="W97" t="str">
            <v>Valore da tabella Missing</v>
          </cell>
          <cell r="X97" t="str">
            <v>Valore da tabella Missing</v>
          </cell>
          <cell r="Y97">
            <v>0</v>
          </cell>
        </row>
        <row r="98">
          <cell r="C98" t="str">
            <v>ID94</v>
          </cell>
          <cell r="D98" t="str">
            <v>Sales - cost of goods sold</v>
          </cell>
          <cell r="E98" t="str">
            <v>Sales - cost of goods sold</v>
          </cell>
          <cell r="F98" t="str">
            <v>Balance sheet</v>
          </cell>
          <cell r="G98">
            <v>1</v>
          </cell>
          <cell r="H98">
            <v>0</v>
          </cell>
          <cell r="Y98" t="str">
            <v>Median</v>
          </cell>
          <cell r="Z98">
            <v>230092</v>
          </cell>
        </row>
        <row r="99">
          <cell r="C99" t="str">
            <v>ID95</v>
          </cell>
          <cell r="D99" t="str">
            <v>Change in gross margin</v>
          </cell>
          <cell r="E99" t="str">
            <v xml:space="preserve">((Sales - cost of goods sold))/(Sales_t-1 - cost of goods sold_t-1))-1 </v>
          </cell>
          <cell r="F99" t="str">
            <v>Balance sheet</v>
          </cell>
          <cell r="G99">
            <v>1</v>
          </cell>
          <cell r="H99">
            <v>1</v>
          </cell>
          <cell r="I99" t="str">
            <v>NUM/DEN</v>
          </cell>
          <cell r="J99" t="str">
            <v>NUM/DEN</v>
          </cell>
          <cell r="K99" t="str">
            <v>NUM/DEN</v>
          </cell>
          <cell r="L99" t="str">
            <v>Valore da tabella Missing</v>
          </cell>
          <cell r="M99" t="str">
            <v>Valore da tabella Missing</v>
          </cell>
          <cell r="N99" t="str">
            <v>Valore da tabella Missing</v>
          </cell>
          <cell r="O99" t="str">
            <v>Valore da tabella Missing</v>
          </cell>
          <cell r="P99" t="str">
            <v>Valore da tabella Missing</v>
          </cell>
          <cell r="Q99" t="str">
            <v>NUM/DEN</v>
          </cell>
          <cell r="R99" t="str">
            <v>NUM/DEN</v>
          </cell>
          <cell r="S99" t="str">
            <v>NUM/DEN</v>
          </cell>
          <cell r="T99" t="str">
            <v>Valore da tabella Missing</v>
          </cell>
          <cell r="U99" t="str">
            <v>Valore da tabella Missing</v>
          </cell>
          <cell r="V99" t="str">
            <v>Valore da tabella Missing</v>
          </cell>
          <cell r="W99" t="str">
            <v>Valore da tabella Missing</v>
          </cell>
          <cell r="X99" t="str">
            <v>Valore da tabella Missing</v>
          </cell>
          <cell r="Y99">
            <v>0</v>
          </cell>
        </row>
        <row r="100">
          <cell r="C100" t="str">
            <v>ID96</v>
          </cell>
          <cell r="D100" t="str">
            <v xml:space="preserve">Gross margin on sales </v>
          </cell>
          <cell r="E100" t="str">
            <v xml:space="preserve">(Sales - cost of goods sold)/Sales </v>
          </cell>
          <cell r="F100" t="str">
            <v>Balance sheet</v>
          </cell>
          <cell r="G100">
            <v>1</v>
          </cell>
          <cell r="H100">
            <v>1</v>
          </cell>
          <cell r="I100" t="str">
            <v>NUM/DEN</v>
          </cell>
          <cell r="J100" t="str">
            <v>NUM/DEN</v>
          </cell>
          <cell r="K100" t="str">
            <v>NUM/DEN</v>
          </cell>
          <cell r="L100" t="str">
            <v>Valore da tabella Missing</v>
          </cell>
          <cell r="M100" t="str">
            <v>Valore da tabella Missing</v>
          </cell>
          <cell r="N100" t="str">
            <v>Valore da tabella Missing</v>
          </cell>
          <cell r="O100" t="str">
            <v>Valore da tabella Missing</v>
          </cell>
          <cell r="P100" t="str">
            <v>Valore da tabella Missing</v>
          </cell>
          <cell r="Q100" t="str">
            <v>NUM/DEN</v>
          </cell>
          <cell r="R100" t="str">
            <v>NUM/DEN</v>
          </cell>
          <cell r="S100" t="str">
            <v>NUM/DEN</v>
          </cell>
          <cell r="T100" t="str">
            <v>Valore da tabella Missing</v>
          </cell>
          <cell r="U100" t="str">
            <v>Valore da tabella Missing</v>
          </cell>
          <cell r="V100" t="str">
            <v>Valore da tabella Missing</v>
          </cell>
          <cell r="W100" t="str">
            <v>Valore da tabella Missing</v>
          </cell>
          <cell r="X100" t="str">
            <v>Valore da tabella Missing</v>
          </cell>
          <cell r="Y100" t="str">
            <v>Median</v>
          </cell>
          <cell r="Z100">
            <v>0.21891930000000001</v>
          </cell>
        </row>
        <row r="101">
          <cell r="C101" t="str">
            <v>ID97</v>
          </cell>
          <cell r="D101" t="str">
            <v xml:space="preserve">Change in gross margin on sales from the previous fiscal year </v>
          </cell>
          <cell r="E101" t="str">
            <v xml:space="preserve">(((Sales - cost of goods sold)/Sales)/((Sales_t-1 - cost of goods sold_t-1)/Sales_t-1))-1 </v>
          </cell>
          <cell r="F101" t="str">
            <v>Balance sheet</v>
          </cell>
          <cell r="G101">
            <v>1</v>
          </cell>
          <cell r="H101">
            <v>1</v>
          </cell>
          <cell r="I101" t="str">
            <v>NUM/DEN</v>
          </cell>
          <cell r="J101" t="str">
            <v>NUM/DEN</v>
          </cell>
          <cell r="K101" t="str">
            <v>NUM/DEN</v>
          </cell>
          <cell r="L101" t="str">
            <v>Valore da tabella Missing</v>
          </cell>
          <cell r="M101" t="str">
            <v>Valore da tabella Missing</v>
          </cell>
          <cell r="N101" t="str">
            <v>Valore da tabella Missing</v>
          </cell>
          <cell r="O101" t="str">
            <v>Valore da tabella Missing</v>
          </cell>
          <cell r="P101" t="str">
            <v>Valore da tabella Missing</v>
          </cell>
          <cell r="Q101" t="str">
            <v>NUM/DEN</v>
          </cell>
          <cell r="R101" t="str">
            <v>NUM/DEN</v>
          </cell>
          <cell r="S101" t="str">
            <v>NUM/DEN</v>
          </cell>
          <cell r="T101" t="str">
            <v>Valore da tabella Missing</v>
          </cell>
          <cell r="U101" t="str">
            <v>Valore da tabella Missing</v>
          </cell>
          <cell r="V101" t="str">
            <v>Valore da tabella Missing</v>
          </cell>
          <cell r="W101" t="str">
            <v>Valore da tabella Missing</v>
          </cell>
          <cell r="X101" t="str">
            <v>Valore da tabella Missing</v>
          </cell>
          <cell r="Y101">
            <v>0</v>
          </cell>
        </row>
        <row r="102">
          <cell r="C102" t="str">
            <v>ID98</v>
          </cell>
          <cell r="D102" t="str">
            <v>Change in tangible net worth</v>
          </cell>
          <cell r="E102" t="str">
            <v>((Total Assets - Total Liabilities - Intangible Assets)/(Total Assets_t-1 - Total Liabilities_t-1 - Intangible Assets_t-1))-1</v>
          </cell>
          <cell r="F102" t="str">
            <v>Balance sheet</v>
          </cell>
          <cell r="G102">
            <v>1</v>
          </cell>
          <cell r="H102">
            <v>1</v>
          </cell>
          <cell r="I102" t="str">
            <v>NUM/DEN</v>
          </cell>
          <cell r="J102" t="str">
            <v>NUM/DEN</v>
          </cell>
          <cell r="K102" t="str">
            <v>NUM/DEN</v>
          </cell>
          <cell r="L102" t="str">
            <v>Valore da tabella Missing</v>
          </cell>
          <cell r="M102" t="str">
            <v>Valore da tabella Missing</v>
          </cell>
          <cell r="N102" t="str">
            <v>Valore da tabella Missing</v>
          </cell>
          <cell r="O102" t="str">
            <v>Valore da tabella Missing</v>
          </cell>
          <cell r="P102" t="str">
            <v>Valore da tabella Missing</v>
          </cell>
          <cell r="Q102" t="str">
            <v>NUM/DEN</v>
          </cell>
          <cell r="R102" t="str">
            <v>NUM/DEN</v>
          </cell>
          <cell r="S102" t="str">
            <v>NUM/DEN</v>
          </cell>
          <cell r="T102" t="str">
            <v>Valore da tabella Missing</v>
          </cell>
          <cell r="U102" t="str">
            <v>Valore da tabella Missing</v>
          </cell>
          <cell r="V102" t="str">
            <v>Valore da tabella Missing</v>
          </cell>
          <cell r="W102" t="str">
            <v>Valore da tabella Missing</v>
          </cell>
          <cell r="X102" t="str">
            <v>Valore da tabella Missing</v>
          </cell>
          <cell r="Y102">
            <v>0</v>
          </cell>
        </row>
        <row r="103">
          <cell r="C103" t="str">
            <v>ID99</v>
          </cell>
          <cell r="D103" t="str">
            <v xml:space="preserve">Interest cover </v>
          </cell>
          <cell r="E103" t="str">
            <v>EBIT/Interest Expenses</v>
          </cell>
          <cell r="F103" t="str">
            <v>Balance sheet</v>
          </cell>
          <cell r="G103">
            <v>1</v>
          </cell>
          <cell r="H103">
            <v>1</v>
          </cell>
          <cell r="I103" t="str">
            <v>NUM/DEN</v>
          </cell>
          <cell r="J103" t="str">
            <v>NUM/DEN</v>
          </cell>
          <cell r="K103" t="str">
            <v>NUM/DEN</v>
          </cell>
          <cell r="L103" t="str">
            <v>Valore da tabella Missing</v>
          </cell>
          <cell r="M103" t="str">
            <v>Valore da tabella Missing</v>
          </cell>
          <cell r="N103" t="str">
            <v>Valore da tabella Missing</v>
          </cell>
          <cell r="O103" t="str">
            <v>Valore da tabella Missing</v>
          </cell>
          <cell r="P103" t="str">
            <v>Valore da tabella Missing</v>
          </cell>
          <cell r="Q103" t="str">
            <v>NUM/DEN</v>
          </cell>
          <cell r="R103" t="str">
            <v>NUM/DEN</v>
          </cell>
          <cell r="S103" t="str">
            <v>NUM/DEN</v>
          </cell>
          <cell r="T103" t="str">
            <v>Valore da tabella Missing</v>
          </cell>
          <cell r="U103" t="str">
            <v>Valore da tabella Missing</v>
          </cell>
          <cell r="V103" t="str">
            <v>Valore da tabella Missing</v>
          </cell>
          <cell r="W103" t="str">
            <v>Valore da tabella Missing</v>
          </cell>
          <cell r="X103" t="str">
            <v>Valore da tabella Missing</v>
          </cell>
          <cell r="Y103" t="str">
            <v>Median</v>
          </cell>
          <cell r="Z103">
            <v>2.9005740000000002</v>
          </cell>
        </row>
        <row r="104">
          <cell r="C104" t="str">
            <v>ID100</v>
          </cell>
          <cell r="D104" t="str">
            <v xml:space="preserve">Change in interest cover </v>
          </cell>
          <cell r="E104" t="str">
            <v>((EBIT/Interest Expenses)/(EBIT_t-1/Interest Expenses_t-1))-1</v>
          </cell>
          <cell r="F104" t="str">
            <v>Balance sheet</v>
          </cell>
          <cell r="G104">
            <v>1</v>
          </cell>
          <cell r="H104">
            <v>1</v>
          </cell>
          <cell r="I104" t="str">
            <v>NUM/DEN</v>
          </cell>
          <cell r="J104" t="str">
            <v>NUM/DEN</v>
          </cell>
          <cell r="K104" t="str">
            <v>NUM/DEN</v>
          </cell>
          <cell r="L104" t="str">
            <v>Valore da tabella Missing</v>
          </cell>
          <cell r="M104" t="str">
            <v>Valore da tabella Missing</v>
          </cell>
          <cell r="N104" t="str">
            <v>Valore da tabella Missing</v>
          </cell>
          <cell r="O104" t="str">
            <v>Valore da tabella Missing</v>
          </cell>
          <cell r="P104" t="str">
            <v>Valore da tabella Missing</v>
          </cell>
          <cell r="Q104" t="str">
            <v>NUM/DEN</v>
          </cell>
          <cell r="R104" t="str">
            <v>NUM/DEN</v>
          </cell>
          <cell r="S104" t="str">
            <v>NUM/DEN</v>
          </cell>
          <cell r="T104" t="str">
            <v>Valore da tabella Missing</v>
          </cell>
          <cell r="U104" t="str">
            <v>Valore da tabella Missing</v>
          </cell>
          <cell r="V104" t="str">
            <v>Valore da tabella Missing</v>
          </cell>
          <cell r="W104" t="str">
            <v>Valore da tabella Missing</v>
          </cell>
          <cell r="X104" t="str">
            <v>Valore da tabella Missing</v>
          </cell>
          <cell r="Y104">
            <v>0</v>
          </cell>
        </row>
        <row r="105">
          <cell r="C105" t="str">
            <v>ID102</v>
          </cell>
          <cell r="D105" t="str">
            <v xml:space="preserve">Labour cost on sales </v>
          </cell>
          <cell r="E105" t="str">
            <v>Labour cost/sales</v>
          </cell>
          <cell r="F105" t="str">
            <v>Balance sheet</v>
          </cell>
          <cell r="G105">
            <v>1</v>
          </cell>
          <cell r="H105">
            <v>1</v>
          </cell>
          <cell r="I105" t="str">
            <v>NUM/DEN</v>
          </cell>
          <cell r="J105" t="str">
            <v>NUM/DEN</v>
          </cell>
          <cell r="K105" t="str">
            <v>NUM/DEN</v>
          </cell>
          <cell r="L105" t="str">
            <v>Valore da tabella Missing</v>
          </cell>
          <cell r="M105" t="str">
            <v>Valore da tabella Missing</v>
          </cell>
          <cell r="N105" t="str">
            <v>Valore da tabella Missing</v>
          </cell>
          <cell r="O105" t="str">
            <v>Valore da tabella Missing</v>
          </cell>
          <cell r="P105" t="str">
            <v>Valore da tabella Missing</v>
          </cell>
          <cell r="Q105" t="str">
            <v>NUM/DEN</v>
          </cell>
          <cell r="R105" t="str">
            <v>NUM/DEN</v>
          </cell>
          <cell r="S105" t="str">
            <v>NUM/DEN</v>
          </cell>
          <cell r="T105" t="str">
            <v>Valore da tabella Missing</v>
          </cell>
          <cell r="U105" t="str">
            <v>Valore da tabella Missing</v>
          </cell>
          <cell r="V105" t="str">
            <v>Valore da tabella Missing</v>
          </cell>
          <cell r="W105" t="str">
            <v>Valore da tabella Missing</v>
          </cell>
          <cell r="X105" t="str">
            <v>Valore da tabella Missing</v>
          </cell>
          <cell r="Y105" t="str">
            <v>Median</v>
          </cell>
          <cell r="Z105">
            <v>9.7945699999999997E-2</v>
          </cell>
        </row>
        <row r="106">
          <cell r="C106" t="str">
            <v>ID103</v>
          </cell>
          <cell r="D106" t="str">
            <v xml:space="preserve">Change in labour cost on sales </v>
          </cell>
          <cell r="E106" t="str">
            <v>((Labour cost/sales)/(Labour cost_t-1/sales_t-1))-1</v>
          </cell>
          <cell r="F106" t="str">
            <v>Balance sheet</v>
          </cell>
          <cell r="G106">
            <v>1</v>
          </cell>
          <cell r="H106">
            <v>1</v>
          </cell>
          <cell r="I106" t="str">
            <v>NUM/DEN</v>
          </cell>
          <cell r="J106" t="str">
            <v>NUM/DEN</v>
          </cell>
          <cell r="K106" t="str">
            <v>NUM/DEN</v>
          </cell>
          <cell r="L106" t="str">
            <v>Valore da tabella Missing</v>
          </cell>
          <cell r="M106" t="str">
            <v>Valore da tabella Missing</v>
          </cell>
          <cell r="N106" t="str">
            <v>Valore da tabella Missing</v>
          </cell>
          <cell r="O106" t="str">
            <v>Valore da tabella Missing</v>
          </cell>
          <cell r="P106" t="str">
            <v>Valore da tabella Missing</v>
          </cell>
          <cell r="Q106" t="str">
            <v>NUM/DEN</v>
          </cell>
          <cell r="R106" t="str">
            <v>NUM/DEN</v>
          </cell>
          <cell r="S106" t="str">
            <v>NUM/DEN</v>
          </cell>
          <cell r="T106" t="str">
            <v>Valore da tabella Missing</v>
          </cell>
          <cell r="U106" t="str">
            <v>Valore da tabella Missing</v>
          </cell>
          <cell r="V106" t="str">
            <v>Valore da tabella Missing</v>
          </cell>
          <cell r="W106" t="str">
            <v>Valore da tabella Missing</v>
          </cell>
          <cell r="X106" t="str">
            <v>Valore da tabella Missing</v>
          </cell>
          <cell r="Y106">
            <v>0</v>
          </cell>
        </row>
        <row r="107">
          <cell r="C107" t="str">
            <v>ID104</v>
          </cell>
          <cell r="D107" t="str">
            <v>Liquidity gap</v>
          </cell>
          <cell r="E107" t="str">
            <v>(Short term liabilities/long term liabilities)/(Short term assets/long term assets)</v>
          </cell>
          <cell r="F107" t="str">
            <v>Balance sheet</v>
          </cell>
          <cell r="G107">
            <v>0</v>
          </cell>
          <cell r="H107">
            <v>1</v>
          </cell>
          <cell r="I107" t="str">
            <v>NUM/DEN</v>
          </cell>
          <cell r="J107" t="str">
            <v>NUM/DEN</v>
          </cell>
          <cell r="K107" t="str">
            <v>NUM/DEN</v>
          </cell>
          <cell r="L107" t="str">
            <v>Valore da tabella Missing</v>
          </cell>
          <cell r="M107" t="str">
            <v>Valore da tabella Missing</v>
          </cell>
          <cell r="N107" t="str">
            <v>Valore da tabella Missing</v>
          </cell>
          <cell r="O107" t="str">
            <v>Valore da tabella Missing</v>
          </cell>
          <cell r="P107" t="str">
            <v>Valore da tabella Missing</v>
          </cell>
          <cell r="Q107" t="str">
            <v>NUM/DEN</v>
          </cell>
          <cell r="R107" t="str">
            <v>NUM/DEN</v>
          </cell>
          <cell r="S107" t="str">
            <v>NUM/DEN</v>
          </cell>
          <cell r="T107" t="str">
            <v>Valore da tabella Missing</v>
          </cell>
          <cell r="U107" t="str">
            <v>Valore da tabella Missing</v>
          </cell>
          <cell r="V107" t="str">
            <v>Valore da tabella Missing</v>
          </cell>
          <cell r="W107" t="str">
            <v>Valore da tabella Missing</v>
          </cell>
          <cell r="X107" t="str">
            <v>Valore da tabella Missing</v>
          </cell>
        </row>
        <row r="108">
          <cell r="C108" t="str">
            <v>ID105</v>
          </cell>
          <cell r="D108" t="str">
            <v xml:space="preserve">Material costs on sales </v>
          </cell>
          <cell r="E108" t="str">
            <v xml:space="preserve">Material costs/Sales </v>
          </cell>
          <cell r="F108" t="str">
            <v>Balance sheet</v>
          </cell>
          <cell r="G108">
            <v>0</v>
          </cell>
          <cell r="H108">
            <v>1</v>
          </cell>
          <cell r="I108" t="str">
            <v>NUM/DEN</v>
          </cell>
          <cell r="J108" t="str">
            <v>NUM/DEN</v>
          </cell>
          <cell r="K108" t="str">
            <v>NUM/DEN</v>
          </cell>
          <cell r="L108" t="str">
            <v>Valore da tabella Missing</v>
          </cell>
          <cell r="M108" t="str">
            <v>Valore da tabella Missing</v>
          </cell>
          <cell r="N108" t="str">
            <v>Valore da tabella Missing</v>
          </cell>
          <cell r="O108" t="str">
            <v>Valore da tabella Missing</v>
          </cell>
          <cell r="P108" t="str">
            <v>Valore da tabella Missing</v>
          </cell>
          <cell r="Q108" t="str">
            <v>NUM/DEN</v>
          </cell>
          <cell r="R108" t="str">
            <v>NUM/DEN</v>
          </cell>
          <cell r="S108" t="str">
            <v>NUM/DEN</v>
          </cell>
          <cell r="T108" t="str">
            <v>Valore da tabella Missing</v>
          </cell>
          <cell r="U108" t="str">
            <v>Valore da tabella Missing</v>
          </cell>
          <cell r="V108" t="str">
            <v>Valore da tabella Missing</v>
          </cell>
          <cell r="W108" t="str">
            <v>Valore da tabella Missing</v>
          </cell>
          <cell r="X108" t="str">
            <v>Valore da tabella Missing</v>
          </cell>
        </row>
        <row r="109">
          <cell r="C109" t="str">
            <v>ID106</v>
          </cell>
          <cell r="D109" t="str">
            <v xml:space="preserve">Change in material costs on sales </v>
          </cell>
          <cell r="E109" t="str">
            <v>((Material costs/Sales)/(Material costs_t-1/Sales_t-1))-1</v>
          </cell>
          <cell r="F109" t="str">
            <v>Balance sheet</v>
          </cell>
          <cell r="G109">
            <v>0</v>
          </cell>
          <cell r="H109">
            <v>1</v>
          </cell>
          <cell r="I109" t="str">
            <v>NUM/DEN</v>
          </cell>
          <cell r="J109" t="str">
            <v>NUM/DEN</v>
          </cell>
          <cell r="K109" t="str">
            <v>NUM/DEN</v>
          </cell>
          <cell r="L109" t="str">
            <v>Valore da tabella Missing</v>
          </cell>
          <cell r="M109" t="str">
            <v>Valore da tabella Missing</v>
          </cell>
          <cell r="N109" t="str">
            <v>Valore da tabella Missing</v>
          </cell>
          <cell r="O109" t="str">
            <v>Valore da tabella Missing</v>
          </cell>
          <cell r="P109" t="str">
            <v>Valore da tabella Missing</v>
          </cell>
          <cell r="Q109" t="str">
            <v>NUM/DEN</v>
          </cell>
          <cell r="R109" t="str">
            <v>NUM/DEN</v>
          </cell>
          <cell r="S109" t="str">
            <v>NUM/DEN</v>
          </cell>
          <cell r="T109" t="str">
            <v>Valore da tabella Missing</v>
          </cell>
          <cell r="U109" t="str">
            <v>Valore da tabella Missing</v>
          </cell>
          <cell r="V109" t="str">
            <v>Valore da tabella Missing</v>
          </cell>
          <cell r="W109" t="str">
            <v>Valore da tabella Missing</v>
          </cell>
          <cell r="X109" t="str">
            <v>Valore da tabella Missing</v>
          </cell>
        </row>
        <row r="110">
          <cell r="C110" t="str">
            <v>ID107</v>
          </cell>
          <cell r="D110" t="str">
            <v xml:space="preserve">Change in trend in net debt </v>
          </cell>
          <cell r="E110" t="str">
            <v>((Total Debt - Cash and cash equivalents)/(Total Debt_t-1 - Cash and cash equivalents_t-1))-1</v>
          </cell>
          <cell r="F110" t="str">
            <v>Balance sheet</v>
          </cell>
          <cell r="G110">
            <v>1</v>
          </cell>
          <cell r="H110">
            <v>1</v>
          </cell>
          <cell r="I110" t="str">
            <v>NUM/DEN</v>
          </cell>
          <cell r="J110" t="str">
            <v>NUM/DEN</v>
          </cell>
          <cell r="K110" t="str">
            <v>NUM/DEN</v>
          </cell>
          <cell r="L110" t="str">
            <v>Valore da tabella Missing</v>
          </cell>
          <cell r="M110" t="str">
            <v>Valore da tabella Missing</v>
          </cell>
          <cell r="N110" t="str">
            <v>Valore da tabella Missing</v>
          </cell>
          <cell r="O110" t="str">
            <v>Valore da tabella Missing</v>
          </cell>
          <cell r="P110" t="str">
            <v>Valore da tabella Missing</v>
          </cell>
          <cell r="Q110" t="str">
            <v>NUM/DEN</v>
          </cell>
          <cell r="R110" t="str">
            <v>NUM/DEN</v>
          </cell>
          <cell r="S110" t="str">
            <v>NUM/DEN</v>
          </cell>
          <cell r="T110" t="str">
            <v>Valore da tabella Missing</v>
          </cell>
          <cell r="U110" t="str">
            <v>Valore da tabella Missing</v>
          </cell>
          <cell r="V110" t="str">
            <v>Valore da tabella Missing</v>
          </cell>
          <cell r="W110" t="str">
            <v>Valore da tabella Missing</v>
          </cell>
          <cell r="X110" t="str">
            <v>Valore da tabella Missing</v>
          </cell>
          <cell r="Y110">
            <v>0</v>
          </cell>
        </row>
        <row r="111">
          <cell r="C111" t="str">
            <v>ID108</v>
          </cell>
          <cell r="D111" t="str">
            <v>Net debt to EBITDA</v>
          </cell>
          <cell r="E111" t="str">
            <v>(Total Debt - Cash and cash equivalents)/EBITDA</v>
          </cell>
          <cell r="F111" t="str">
            <v>Balance sheet</v>
          </cell>
          <cell r="G111">
            <v>1</v>
          </cell>
          <cell r="H111">
            <v>1</v>
          </cell>
          <cell r="I111" t="str">
            <v>NUM/DEN</v>
          </cell>
          <cell r="J111" t="str">
            <v>NUM/DEN</v>
          </cell>
          <cell r="K111" t="str">
            <v>NUM/DEN</v>
          </cell>
          <cell r="L111" t="str">
            <v>Valore da tabella Missing</v>
          </cell>
          <cell r="M111" t="str">
            <v>Valore da tabella Missing</v>
          </cell>
          <cell r="N111" t="str">
            <v>Valore da tabella Missing</v>
          </cell>
          <cell r="O111" t="str">
            <v>Valore da tabella Missing</v>
          </cell>
          <cell r="P111" t="str">
            <v>Valore da tabella Missing</v>
          </cell>
          <cell r="Q111" t="str">
            <v>NUM/DEN</v>
          </cell>
          <cell r="R111" t="str">
            <v>NUM/DEN</v>
          </cell>
          <cell r="S111" t="str">
            <v>NUM/DEN</v>
          </cell>
          <cell r="T111" t="str">
            <v>Valore da tabella Missing</v>
          </cell>
          <cell r="U111" t="str">
            <v>Valore da tabella Missing</v>
          </cell>
          <cell r="V111" t="str">
            <v>Valore da tabella Missing</v>
          </cell>
          <cell r="W111" t="str">
            <v>Valore da tabella Missing</v>
          </cell>
          <cell r="X111" t="str">
            <v>Valore da tabella Missing</v>
          </cell>
          <cell r="Y111" t="str">
            <v>Median</v>
          </cell>
          <cell r="Z111">
            <v>4.2019060000000001</v>
          </cell>
        </row>
        <row r="112">
          <cell r="C112" t="str">
            <v>ID109</v>
          </cell>
          <cell r="D112" t="str">
            <v>Change in net debt to EBITDA</v>
          </cell>
          <cell r="E112" t="str">
            <v>(((Total Debt - Cash and cash equivalents)/EBITDA)/((Total Debt_t-1 - Cash and cash equivalents_t-1)/EBITDA_t-1))-1</v>
          </cell>
          <cell r="F112" t="str">
            <v>Balance sheet</v>
          </cell>
          <cell r="G112">
            <v>1</v>
          </cell>
          <cell r="H112">
            <v>1</v>
          </cell>
          <cell r="I112" t="str">
            <v>NUM/DEN</v>
          </cell>
          <cell r="J112" t="str">
            <v>NUM/DEN</v>
          </cell>
          <cell r="K112" t="str">
            <v>NUM/DEN</v>
          </cell>
          <cell r="L112" t="str">
            <v>Valore da tabella Missing</v>
          </cell>
          <cell r="M112" t="str">
            <v>Valore da tabella Missing</v>
          </cell>
          <cell r="N112" t="str">
            <v>Valore da tabella Missing</v>
          </cell>
          <cell r="O112" t="str">
            <v>Valore da tabella Missing</v>
          </cell>
          <cell r="P112" t="str">
            <v>Valore da tabella Missing</v>
          </cell>
          <cell r="Q112" t="str">
            <v>NUM/DEN</v>
          </cell>
          <cell r="R112" t="str">
            <v>NUM/DEN</v>
          </cell>
          <cell r="S112" t="str">
            <v>NUM/DEN</v>
          </cell>
          <cell r="T112" t="str">
            <v>Valore da tabella Missing</v>
          </cell>
          <cell r="U112" t="str">
            <v>Valore da tabella Missing</v>
          </cell>
          <cell r="V112" t="str">
            <v>Valore da tabella Missing</v>
          </cell>
          <cell r="W112" t="str">
            <v>Valore da tabella Missing</v>
          </cell>
          <cell r="X112" t="str">
            <v>Valore da tabella Missing</v>
          </cell>
          <cell r="Y112">
            <v>0</v>
          </cell>
        </row>
        <row r="113">
          <cell r="C113" t="str">
            <v>ID110</v>
          </cell>
          <cell r="D113" t="str">
            <v xml:space="preserve">Net debt to tangible net worth </v>
          </cell>
          <cell r="E113" t="str">
            <v>(Total Debt - Cash and cash equivalents)/(Total Assets - Total Liabilities - Intangible Assets)</v>
          </cell>
          <cell r="F113" t="str">
            <v>Balance sheet</v>
          </cell>
          <cell r="G113">
            <v>1</v>
          </cell>
          <cell r="H113">
            <v>1</v>
          </cell>
          <cell r="I113" t="str">
            <v>NUM/DEN</v>
          </cell>
          <cell r="J113" t="str">
            <v>NUM/DEN</v>
          </cell>
          <cell r="K113" t="str">
            <v>NUM/DEN</v>
          </cell>
          <cell r="L113" t="str">
            <v>Valore da tabella Missing</v>
          </cell>
          <cell r="M113" t="str">
            <v>Valore da tabella Missing</v>
          </cell>
          <cell r="N113" t="str">
            <v>Valore da tabella Missing</v>
          </cell>
          <cell r="O113" t="str">
            <v>Valore da tabella Missing</v>
          </cell>
          <cell r="P113" t="str">
            <v>Valore da tabella Missing</v>
          </cell>
          <cell r="Q113" t="str">
            <v>NUM/DEN</v>
          </cell>
          <cell r="R113" t="str">
            <v>NUM/DEN</v>
          </cell>
          <cell r="S113" t="str">
            <v>NUM/DEN</v>
          </cell>
          <cell r="T113" t="str">
            <v>Valore da tabella Missing</v>
          </cell>
          <cell r="U113" t="str">
            <v>Valore da tabella Missing</v>
          </cell>
          <cell r="V113" t="str">
            <v>Valore da tabella Missing</v>
          </cell>
          <cell r="W113" t="str">
            <v>Valore da tabella Missing</v>
          </cell>
          <cell r="X113" t="str">
            <v>Valore da tabella Missing</v>
          </cell>
          <cell r="Y113" t="str">
            <v>Median</v>
          </cell>
          <cell r="Z113">
            <v>-627.06370000000004</v>
          </cell>
        </row>
        <row r="114">
          <cell r="C114" t="str">
            <v>ID111</v>
          </cell>
          <cell r="D114" t="str">
            <v xml:space="preserve">Change in net debt to tangible net worth </v>
          </cell>
          <cell r="E114" t="str">
            <v>(((Total Debt - Cash and cash equivalents)/(Total Assets - Total Liabilities - Intangible Assets))/((Total Debt_t-1 - Cash and cash equivalents_t-1)/(Total Assets_t-1 - Total Liabilities_t-1 - Intangible Assets_t-1))-1</v>
          </cell>
          <cell r="F114" t="str">
            <v>Balance sheet</v>
          </cell>
          <cell r="G114">
            <v>1</v>
          </cell>
          <cell r="H114">
            <v>1</v>
          </cell>
          <cell r="I114" t="str">
            <v>NUM/DEN</v>
          </cell>
          <cell r="J114" t="str">
            <v>NUM/DEN</v>
          </cell>
          <cell r="K114" t="str">
            <v>NUM/DEN</v>
          </cell>
          <cell r="L114" t="str">
            <v>Valore da tabella Missing</v>
          </cell>
          <cell r="M114" t="str">
            <v>Valore da tabella Missing</v>
          </cell>
          <cell r="N114" t="str">
            <v>Valore da tabella Missing</v>
          </cell>
          <cell r="O114" t="str">
            <v>Valore da tabella Missing</v>
          </cell>
          <cell r="P114" t="str">
            <v>Valore da tabella Missing</v>
          </cell>
          <cell r="Q114" t="str">
            <v>NUM/DEN</v>
          </cell>
          <cell r="R114" t="str">
            <v>NUM/DEN</v>
          </cell>
          <cell r="S114" t="str">
            <v>NUM/DEN</v>
          </cell>
          <cell r="T114" t="str">
            <v>Valore da tabella Missing</v>
          </cell>
          <cell r="U114" t="str">
            <v>Valore da tabella Missing</v>
          </cell>
          <cell r="V114" t="str">
            <v>Valore da tabella Missing</v>
          </cell>
          <cell r="W114" t="str">
            <v>Valore da tabella Missing</v>
          </cell>
          <cell r="X114" t="str">
            <v>Valore da tabella Missing</v>
          </cell>
          <cell r="Y114">
            <v>0</v>
          </cell>
        </row>
        <row r="115">
          <cell r="C115" t="str">
            <v>ID112</v>
          </cell>
          <cell r="D115" t="str">
            <v xml:space="preserve">Net debt to turnover </v>
          </cell>
          <cell r="E115" t="str">
            <v>(Total Debt - Cash and cash equivalents)/Sales</v>
          </cell>
          <cell r="F115" t="str">
            <v>Balance sheet</v>
          </cell>
          <cell r="G115">
            <v>1</v>
          </cell>
          <cell r="H115">
            <v>1</v>
          </cell>
          <cell r="I115" t="str">
            <v>NUM/DEN</v>
          </cell>
          <cell r="J115" t="str">
            <v>NUM/DEN</v>
          </cell>
          <cell r="K115" t="str">
            <v>NUM/DEN</v>
          </cell>
          <cell r="L115" t="str">
            <v>Valore da tabella Missing</v>
          </cell>
          <cell r="M115" t="str">
            <v>Valore da tabella Missing</v>
          </cell>
          <cell r="N115" t="str">
            <v>Valore da tabella Missing</v>
          </cell>
          <cell r="O115" t="str">
            <v>Valore da tabella Missing</v>
          </cell>
          <cell r="P115" t="str">
            <v>Valore da tabella Missing</v>
          </cell>
          <cell r="Q115" t="str">
            <v>NUM/DEN</v>
          </cell>
          <cell r="R115" t="str">
            <v>NUM/DEN</v>
          </cell>
          <cell r="S115" t="str">
            <v>NUM/DEN</v>
          </cell>
          <cell r="T115" t="str">
            <v>Valore da tabella Missing</v>
          </cell>
          <cell r="U115" t="str">
            <v>Valore da tabella Missing</v>
          </cell>
          <cell r="V115" t="str">
            <v>Valore da tabella Missing</v>
          </cell>
          <cell r="W115" t="str">
            <v>Valore da tabella Missing</v>
          </cell>
          <cell r="X115" t="str">
            <v>Valore da tabella Missing</v>
          </cell>
          <cell r="Y115" t="str">
            <v>Median</v>
          </cell>
          <cell r="Z115">
            <v>0.70060880000000003</v>
          </cell>
        </row>
        <row r="116">
          <cell r="C116" t="str">
            <v>ID113</v>
          </cell>
          <cell r="D116" t="str">
            <v>Change in net debt to turnover from the previous fiscal year</v>
          </cell>
          <cell r="E116" t="str">
            <v>(((Total Debt - Cash and cash equivalents)/Sales)/((Total Debt_t-1 - Cash and cash equivalents_t-1)/Sales_t-1))-1</v>
          </cell>
          <cell r="F116" t="str">
            <v>Balance sheet</v>
          </cell>
          <cell r="G116">
            <v>1</v>
          </cell>
          <cell r="H116">
            <v>1</v>
          </cell>
          <cell r="I116" t="str">
            <v>NUM/DEN</v>
          </cell>
          <cell r="J116" t="str">
            <v>NUM/DEN</v>
          </cell>
          <cell r="K116" t="str">
            <v>NUM/DEN</v>
          </cell>
          <cell r="L116" t="str">
            <v>Valore da tabella Missing</v>
          </cell>
          <cell r="M116" t="str">
            <v>Valore da tabella Missing</v>
          </cell>
          <cell r="N116" t="str">
            <v>Valore da tabella Missing</v>
          </cell>
          <cell r="O116" t="str">
            <v>Valore da tabella Missing</v>
          </cell>
          <cell r="P116" t="str">
            <v>Valore da tabella Missing</v>
          </cell>
          <cell r="Q116" t="str">
            <v>NUM/DEN</v>
          </cell>
          <cell r="R116" t="str">
            <v>NUM/DEN</v>
          </cell>
          <cell r="S116" t="str">
            <v>NUM/DEN</v>
          </cell>
          <cell r="T116" t="str">
            <v>Valore da tabella Missing</v>
          </cell>
          <cell r="U116" t="str">
            <v>Valore da tabella Missing</v>
          </cell>
          <cell r="V116" t="str">
            <v>Valore da tabella Missing</v>
          </cell>
          <cell r="W116" t="str">
            <v>Valore da tabella Missing</v>
          </cell>
          <cell r="X116" t="str">
            <v>Valore da tabella Missing</v>
          </cell>
          <cell r="Y116">
            <v>0</v>
          </cell>
        </row>
        <row r="117">
          <cell r="C117" t="str">
            <v>ID114</v>
          </cell>
          <cell r="D117" t="str">
            <v xml:space="preserve">Change in net income/loss from the previous fiscal year </v>
          </cell>
          <cell r="E117" t="str">
            <v>(Net income/Net income_t-1)-1</v>
          </cell>
          <cell r="F117" t="str">
            <v>Balance sheet</v>
          </cell>
          <cell r="G117">
            <v>1</v>
          </cell>
          <cell r="H117">
            <v>1</v>
          </cell>
          <cell r="I117" t="str">
            <v>NUM/DEN</v>
          </cell>
          <cell r="J117" t="str">
            <v>NUM/DEN</v>
          </cell>
          <cell r="K117" t="str">
            <v>NUM/DEN</v>
          </cell>
          <cell r="L117" t="str">
            <v>Valore da tabella Missing</v>
          </cell>
          <cell r="M117" t="str">
            <v>Valore da tabella Missing</v>
          </cell>
          <cell r="N117" t="str">
            <v>Valore da tabella Missing</v>
          </cell>
          <cell r="O117" t="str">
            <v>Valore da tabella Missing</v>
          </cell>
          <cell r="P117" t="str">
            <v>Valore da tabella Missing</v>
          </cell>
          <cell r="Q117" t="str">
            <v>NUM/DEN</v>
          </cell>
          <cell r="R117" t="str">
            <v>NUM/DEN</v>
          </cell>
          <cell r="S117" t="str">
            <v>NUM/DEN</v>
          </cell>
          <cell r="T117" t="str">
            <v>Valore da tabella Missing</v>
          </cell>
          <cell r="U117" t="str">
            <v>Valore da tabella Missing</v>
          </cell>
          <cell r="V117" t="str">
            <v>Valore da tabella Missing</v>
          </cell>
          <cell r="W117" t="str">
            <v>Valore da tabella Missing</v>
          </cell>
          <cell r="X117" t="str">
            <v>Valore da tabella Missing</v>
          </cell>
          <cell r="Y117">
            <v>0</v>
          </cell>
        </row>
        <row r="118">
          <cell r="C118" t="str">
            <v>ID115</v>
          </cell>
          <cell r="D118" t="str">
            <v xml:space="preserve">Net income/loss to turnover </v>
          </cell>
          <cell r="E118" t="str">
            <v>Net income/Sales</v>
          </cell>
          <cell r="F118" t="str">
            <v>Balance sheet</v>
          </cell>
          <cell r="G118">
            <v>1</v>
          </cell>
          <cell r="H118">
            <v>1</v>
          </cell>
          <cell r="I118" t="str">
            <v>NUM/DEN</v>
          </cell>
          <cell r="J118" t="str">
            <v>NUM/DEN</v>
          </cell>
          <cell r="K118" t="str">
            <v>NUM/DEN</v>
          </cell>
          <cell r="L118" t="str">
            <v>Valore da tabella Missing</v>
          </cell>
          <cell r="M118" t="str">
            <v>Valore da tabella Missing</v>
          </cell>
          <cell r="N118" t="str">
            <v>Valore da tabella Missing</v>
          </cell>
          <cell r="O118" t="str">
            <v>Valore da tabella Missing</v>
          </cell>
          <cell r="P118" t="str">
            <v>Valore da tabella Missing</v>
          </cell>
          <cell r="Q118" t="str">
            <v>NUM/DEN</v>
          </cell>
          <cell r="R118" t="str">
            <v>NUM/DEN</v>
          </cell>
          <cell r="S118" t="str">
            <v>NUM/DEN</v>
          </cell>
          <cell r="T118" t="str">
            <v>Valore da tabella Missing</v>
          </cell>
          <cell r="U118" t="str">
            <v>Valore da tabella Missing</v>
          </cell>
          <cell r="V118" t="str">
            <v>Valore da tabella Missing</v>
          </cell>
          <cell r="W118" t="str">
            <v>Valore da tabella Missing</v>
          </cell>
          <cell r="X118" t="str">
            <v>Valore da tabella Missing</v>
          </cell>
          <cell r="Y118" t="str">
            <v>Median</v>
          </cell>
          <cell r="Z118">
            <v>2.1189199999999998E-2</v>
          </cell>
        </row>
        <row r="119">
          <cell r="C119" t="str">
            <v>ID116</v>
          </cell>
          <cell r="D119" t="str">
            <v>Net Income/turnover change</v>
          </cell>
          <cell r="E119" t="str">
            <v>((Net Income/sales)/(Net Income_t-1/sales_t-1))-1</v>
          </cell>
          <cell r="F119" t="str">
            <v>Balance sheet</v>
          </cell>
          <cell r="G119">
            <v>1</v>
          </cell>
          <cell r="H119">
            <v>1</v>
          </cell>
          <cell r="I119" t="str">
            <v>NUM/DEN</v>
          </cell>
          <cell r="J119" t="str">
            <v>NUM/DEN</v>
          </cell>
          <cell r="K119" t="str">
            <v>NUM/DEN</v>
          </cell>
          <cell r="L119" t="str">
            <v>Valore da tabella Missing</v>
          </cell>
          <cell r="M119" t="str">
            <v>Valore da tabella Missing</v>
          </cell>
          <cell r="N119" t="str">
            <v>Valore da tabella Missing</v>
          </cell>
          <cell r="O119" t="str">
            <v>Valore da tabella Missing</v>
          </cell>
          <cell r="P119" t="str">
            <v>Valore da tabella Missing</v>
          </cell>
          <cell r="Q119" t="str">
            <v>NUM/DEN</v>
          </cell>
          <cell r="R119" t="str">
            <v>NUM/DEN</v>
          </cell>
          <cell r="S119" t="str">
            <v>NUM/DEN</v>
          </cell>
          <cell r="T119" t="str">
            <v>Valore da tabella Missing</v>
          </cell>
          <cell r="U119" t="str">
            <v>Valore da tabella Missing</v>
          </cell>
          <cell r="V119" t="str">
            <v>Valore da tabella Missing</v>
          </cell>
          <cell r="W119" t="str">
            <v>Valore da tabella Missing</v>
          </cell>
          <cell r="X119" t="str">
            <v>Valore da tabella Missing</v>
          </cell>
          <cell r="Y119">
            <v>0</v>
          </cell>
        </row>
        <row r="120">
          <cell r="C120" t="str">
            <v>ID122</v>
          </cell>
          <cell r="D120" t="str">
            <v>Sales/Operating assets</v>
          </cell>
          <cell r="E120" t="str">
            <v>Sales/operating assets</v>
          </cell>
          <cell r="F120" t="str">
            <v>Balance sheet</v>
          </cell>
          <cell r="G120">
            <v>1</v>
          </cell>
          <cell r="H120">
            <v>1</v>
          </cell>
          <cell r="I120" t="str">
            <v>NUM/DEN</v>
          </cell>
          <cell r="J120" t="str">
            <v>NUM/DEN</v>
          </cell>
          <cell r="K120" t="str">
            <v>NUM/DEN</v>
          </cell>
          <cell r="L120" t="str">
            <v>Valore da tabella Missing</v>
          </cell>
          <cell r="M120" t="str">
            <v>Valore da tabella Missing</v>
          </cell>
          <cell r="N120" t="str">
            <v>Valore da tabella Missing</v>
          </cell>
          <cell r="O120" t="str">
            <v>Valore da tabella Missing</v>
          </cell>
          <cell r="P120" t="str">
            <v>Valore da tabella Missing</v>
          </cell>
          <cell r="Q120" t="str">
            <v>NUM/DEN</v>
          </cell>
          <cell r="R120" t="str">
            <v>NUM/DEN</v>
          </cell>
          <cell r="S120" t="str">
            <v>NUM/DEN</v>
          </cell>
          <cell r="T120" t="str">
            <v>Valore da tabella Missing</v>
          </cell>
          <cell r="U120" t="str">
            <v>Valore da tabella Missing</v>
          </cell>
          <cell r="V120" t="str">
            <v>Valore da tabella Missing</v>
          </cell>
          <cell r="W120" t="str">
            <v>Valore da tabella Missing</v>
          </cell>
          <cell r="X120" t="str">
            <v>Valore da tabella Missing</v>
          </cell>
          <cell r="Y120" t="str">
            <v>Median</v>
          </cell>
          <cell r="Z120">
            <v>2.2001149999999998</v>
          </cell>
        </row>
        <row r="121">
          <cell r="C121" t="str">
            <v>ID123</v>
          </cell>
          <cell r="D121" t="str">
            <v xml:space="preserve">Change in net working assets turnover </v>
          </cell>
          <cell r="E121" t="str">
            <v>((Sales/operating assets)/(Sales_t-1/operating assets_t-1))-1</v>
          </cell>
          <cell r="F121" t="str">
            <v>Balance sheet</v>
          </cell>
          <cell r="G121">
            <v>1</v>
          </cell>
          <cell r="H121">
            <v>1</v>
          </cell>
          <cell r="I121" t="str">
            <v>NUM/DEN</v>
          </cell>
          <cell r="J121" t="str">
            <v>NUM/DEN</v>
          </cell>
          <cell r="K121" t="str">
            <v>NUM/DEN</v>
          </cell>
          <cell r="L121" t="str">
            <v>Valore da tabella Missing</v>
          </cell>
          <cell r="M121" t="str">
            <v>Valore da tabella Missing</v>
          </cell>
          <cell r="N121" t="str">
            <v>Valore da tabella Missing</v>
          </cell>
          <cell r="O121" t="str">
            <v>Valore da tabella Missing</v>
          </cell>
          <cell r="P121" t="str">
            <v>Valore da tabella Missing</v>
          </cell>
          <cell r="Q121" t="str">
            <v>NUM/DEN</v>
          </cell>
          <cell r="R121" t="str">
            <v>NUM/DEN</v>
          </cell>
          <cell r="S121" t="str">
            <v>NUM/DEN</v>
          </cell>
          <cell r="T121" t="str">
            <v>Valore da tabella Missing</v>
          </cell>
          <cell r="U121" t="str">
            <v>Valore da tabella Missing</v>
          </cell>
          <cell r="V121" t="str">
            <v>Valore da tabella Missing</v>
          </cell>
          <cell r="W121" t="str">
            <v>Valore da tabella Missing</v>
          </cell>
          <cell r="X121" t="str">
            <v>Valore da tabella Missing</v>
          </cell>
          <cell r="Y121">
            <v>0</v>
          </cell>
        </row>
        <row r="122">
          <cell r="C122" t="str">
            <v>ID124</v>
          </cell>
          <cell r="D122" t="str">
            <v xml:space="preserve">Quick ratio </v>
          </cell>
          <cell r="E122" t="str">
            <v>(Short term assets – Inventories)/short term liabilities</v>
          </cell>
          <cell r="F122" t="str">
            <v>Balance sheet</v>
          </cell>
          <cell r="G122">
            <v>0</v>
          </cell>
          <cell r="H122">
            <v>1</v>
          </cell>
          <cell r="I122" t="str">
            <v>NUM/DEN</v>
          </cell>
          <cell r="J122" t="str">
            <v>NUM/DEN</v>
          </cell>
          <cell r="K122" t="str">
            <v>NUM/DEN</v>
          </cell>
          <cell r="L122" t="str">
            <v>Valore da tabella Missing</v>
          </cell>
          <cell r="M122" t="str">
            <v>Valore da tabella Missing</v>
          </cell>
          <cell r="N122" t="str">
            <v>Valore da tabella Missing</v>
          </cell>
          <cell r="O122" t="str">
            <v>Valore da tabella Missing</v>
          </cell>
          <cell r="P122" t="str">
            <v>Valore da tabella Missing</v>
          </cell>
          <cell r="Q122" t="str">
            <v>NUM/DEN</v>
          </cell>
          <cell r="R122" t="str">
            <v>NUM/DEN</v>
          </cell>
          <cell r="S122" t="str">
            <v>NUM/DEN</v>
          </cell>
          <cell r="T122" t="str">
            <v>Valore da tabella Missing</v>
          </cell>
          <cell r="U122" t="str">
            <v>Valore da tabella Missing</v>
          </cell>
          <cell r="V122" t="str">
            <v>Valore da tabella Missing</v>
          </cell>
          <cell r="W122" t="str">
            <v>Valore da tabella Missing</v>
          </cell>
          <cell r="X122" t="str">
            <v>Valore da tabella Missing</v>
          </cell>
        </row>
        <row r="123">
          <cell r="C123" t="str">
            <v>ID125</v>
          </cell>
          <cell r="D123" t="str">
            <v xml:space="preserve">Change in quick ratio </v>
          </cell>
          <cell r="E123" t="str">
            <v>(((Short term assets – Inventories)/short term liabilities))/((Short term assets_t-1 – Inventories_t-1)/short term liabilities_t-1))-1</v>
          </cell>
          <cell r="F123" t="str">
            <v>Balance sheet</v>
          </cell>
          <cell r="G123">
            <v>0</v>
          </cell>
          <cell r="H123">
            <v>1</v>
          </cell>
          <cell r="I123" t="str">
            <v>NUM/DEN</v>
          </cell>
          <cell r="J123" t="str">
            <v>NUM/DEN</v>
          </cell>
          <cell r="K123" t="str">
            <v>NUM/DEN</v>
          </cell>
          <cell r="L123" t="str">
            <v>Valore da tabella Missing</v>
          </cell>
          <cell r="M123" t="str">
            <v>Valore da tabella Missing</v>
          </cell>
          <cell r="N123" t="str">
            <v>Valore da tabella Missing</v>
          </cell>
          <cell r="O123" t="str">
            <v>Valore da tabella Missing</v>
          </cell>
          <cell r="P123" t="str">
            <v>Valore da tabella Missing</v>
          </cell>
          <cell r="Q123" t="str">
            <v>NUM/DEN</v>
          </cell>
          <cell r="R123" t="str">
            <v>NUM/DEN</v>
          </cell>
          <cell r="S123" t="str">
            <v>NUM/DEN</v>
          </cell>
          <cell r="T123" t="str">
            <v>Valore da tabella Missing</v>
          </cell>
          <cell r="U123" t="str">
            <v>Valore da tabella Missing</v>
          </cell>
          <cell r="V123" t="str">
            <v>Valore da tabella Missing</v>
          </cell>
          <cell r="W123" t="str">
            <v>Valore da tabella Missing</v>
          </cell>
          <cell r="X123" t="str">
            <v>Valore da tabella Missing</v>
          </cell>
        </row>
        <row r="124">
          <cell r="C124" t="str">
            <v>ID126</v>
          </cell>
          <cell r="D124" t="str">
            <v xml:space="preserve">Return on sales </v>
          </cell>
          <cell r="E124" t="str">
            <v>EBIT/Sales</v>
          </cell>
          <cell r="F124" t="str">
            <v>Balance sheet</v>
          </cell>
          <cell r="G124">
            <v>1</v>
          </cell>
          <cell r="H124">
            <v>1</v>
          </cell>
          <cell r="I124" t="str">
            <v>NUM/DEN</v>
          </cell>
          <cell r="J124" t="str">
            <v>NUM/DEN</v>
          </cell>
          <cell r="K124" t="str">
            <v>NUM/DEN</v>
          </cell>
          <cell r="L124" t="str">
            <v>Valore da tabella Missing</v>
          </cell>
          <cell r="M124" t="str">
            <v>Valore da tabella Missing</v>
          </cell>
          <cell r="N124" t="str">
            <v>Valore da tabella Missing</v>
          </cell>
          <cell r="O124" t="str">
            <v>Valore da tabella Missing</v>
          </cell>
          <cell r="P124" t="str">
            <v>Valore da tabella Missing</v>
          </cell>
          <cell r="Q124" t="str">
            <v>NUM/DEN</v>
          </cell>
          <cell r="R124" t="str">
            <v>NUM/DEN</v>
          </cell>
          <cell r="S124" t="str">
            <v>NUM/DEN</v>
          </cell>
          <cell r="T124" t="str">
            <v>Valore da tabella Missing</v>
          </cell>
          <cell r="U124" t="str">
            <v>Valore da tabella Missing</v>
          </cell>
          <cell r="V124" t="str">
            <v>Valore da tabella Missing</v>
          </cell>
          <cell r="W124" t="str">
            <v>Valore da tabella Missing</v>
          </cell>
          <cell r="X124" t="str">
            <v>Valore da tabella Missing</v>
          </cell>
          <cell r="Y124" t="str">
            <v>Median</v>
          </cell>
          <cell r="Z124">
            <v>5.6486500000000002E-2</v>
          </cell>
        </row>
        <row r="125">
          <cell r="C125" t="str">
            <v>ID127</v>
          </cell>
          <cell r="D125" t="str">
            <v xml:space="preserve">Change in return on sales </v>
          </cell>
          <cell r="E125" t="str">
            <v>((EBIT/Sales)/(EBIT_t-1/Sales_t-1))-1</v>
          </cell>
          <cell r="F125" t="str">
            <v>Balance sheet</v>
          </cell>
          <cell r="G125">
            <v>1</v>
          </cell>
          <cell r="H125">
            <v>1</v>
          </cell>
          <cell r="I125" t="str">
            <v>NUM/DEN</v>
          </cell>
          <cell r="J125" t="str">
            <v>NUM/DEN</v>
          </cell>
          <cell r="K125" t="str">
            <v>NUM/DEN</v>
          </cell>
          <cell r="L125" t="str">
            <v>Valore da tabella Missing</v>
          </cell>
          <cell r="M125" t="str">
            <v>Valore da tabella Missing</v>
          </cell>
          <cell r="N125" t="str">
            <v>Valore da tabella Missing</v>
          </cell>
          <cell r="O125" t="str">
            <v>Valore da tabella Missing</v>
          </cell>
          <cell r="P125" t="str">
            <v>Valore da tabella Missing</v>
          </cell>
          <cell r="Q125" t="str">
            <v>NUM/DEN</v>
          </cell>
          <cell r="R125" t="str">
            <v>NUM/DEN</v>
          </cell>
          <cell r="S125" t="str">
            <v>NUM/DEN</v>
          </cell>
          <cell r="T125" t="str">
            <v>Valore da tabella Missing</v>
          </cell>
          <cell r="U125" t="str">
            <v>Valore da tabella Missing</v>
          </cell>
          <cell r="V125" t="str">
            <v>Valore da tabella Missing</v>
          </cell>
          <cell r="W125" t="str">
            <v>Valore da tabella Missing</v>
          </cell>
          <cell r="X125" t="str">
            <v>Valore da tabella Missing</v>
          </cell>
          <cell r="Y125">
            <v>0</v>
          </cell>
        </row>
        <row r="126">
          <cell r="C126" t="str">
            <v>ID128</v>
          </cell>
          <cell r="D126" t="str">
            <v xml:space="preserve">Change in short term debt to banks and other financial institutions </v>
          </cell>
          <cell r="E126" t="str">
            <v>(Short term debt due to banks/short term debt due to banks_t-1)-1</v>
          </cell>
          <cell r="F126" t="str">
            <v>Balance sheet</v>
          </cell>
          <cell r="G126">
            <v>0</v>
          </cell>
          <cell r="H126">
            <v>1</v>
          </cell>
          <cell r="I126" t="str">
            <v>NUM/DEN</v>
          </cell>
          <cell r="J126" t="str">
            <v>NUM/DEN</v>
          </cell>
          <cell r="K126" t="str">
            <v>NUM/DEN</v>
          </cell>
          <cell r="L126" t="str">
            <v>Valore da tabella Missing</v>
          </cell>
          <cell r="M126" t="str">
            <v>Valore da tabella Missing</v>
          </cell>
          <cell r="N126" t="str">
            <v>Valore da tabella Missing</v>
          </cell>
          <cell r="O126" t="str">
            <v>Valore da tabella Missing</v>
          </cell>
          <cell r="P126" t="str">
            <v>Valore da tabella Missing</v>
          </cell>
          <cell r="Q126" t="str">
            <v>NUM/DEN</v>
          </cell>
          <cell r="R126" t="str">
            <v>NUM/DEN</v>
          </cell>
          <cell r="S126" t="str">
            <v>NUM/DEN</v>
          </cell>
          <cell r="T126" t="str">
            <v>Valore da tabella Missing</v>
          </cell>
          <cell r="U126" t="str">
            <v>Valore da tabella Missing</v>
          </cell>
          <cell r="V126" t="str">
            <v>Valore da tabella Missing</v>
          </cell>
          <cell r="W126" t="str">
            <v>Valore da tabella Missing</v>
          </cell>
          <cell r="X126" t="str">
            <v>Valore da tabella Missing</v>
          </cell>
        </row>
        <row r="127">
          <cell r="C127" t="str">
            <v>ID129</v>
          </cell>
          <cell r="D127" t="str">
            <v>Stock turnover</v>
          </cell>
          <cell r="E127" t="str">
            <v>Sales/inventories</v>
          </cell>
          <cell r="F127" t="str">
            <v>Balance sheet</v>
          </cell>
          <cell r="G127">
            <v>1</v>
          </cell>
          <cell r="H127">
            <v>1</v>
          </cell>
          <cell r="I127" t="str">
            <v>NUM/DEN</v>
          </cell>
          <cell r="J127" t="str">
            <v>NUM/DEN</v>
          </cell>
          <cell r="K127" t="str">
            <v>NUM/DEN</v>
          </cell>
          <cell r="L127" t="str">
            <v>Valore da tabella Missing</v>
          </cell>
          <cell r="M127" t="str">
            <v>Valore da tabella Missing</v>
          </cell>
          <cell r="N127" t="str">
            <v>Valore da tabella Missing</v>
          </cell>
          <cell r="O127" t="str">
            <v>Valore da tabella Missing</v>
          </cell>
          <cell r="P127" t="str">
            <v>Valore da tabella Missing</v>
          </cell>
          <cell r="Q127" t="str">
            <v>NUM/DEN</v>
          </cell>
          <cell r="R127" t="str">
            <v>NUM/DEN</v>
          </cell>
          <cell r="S127" t="str">
            <v>NUM/DEN</v>
          </cell>
          <cell r="T127" t="str">
            <v>Valore da tabella Missing</v>
          </cell>
          <cell r="U127" t="str">
            <v>Valore da tabella Missing</v>
          </cell>
          <cell r="V127" t="str">
            <v>Valore da tabella Missing</v>
          </cell>
          <cell r="W127" t="str">
            <v>Valore da tabella Missing</v>
          </cell>
          <cell r="X127" t="str">
            <v>Valore da tabella Missing</v>
          </cell>
          <cell r="Y127" t="str">
            <v>Median</v>
          </cell>
          <cell r="Z127">
            <v>5.1724579999999998</v>
          </cell>
        </row>
        <row r="128">
          <cell r="C128" t="str">
            <v>ID130</v>
          </cell>
          <cell r="D128" t="str">
            <v>Change in stock turnover</v>
          </cell>
          <cell r="E128" t="str">
            <v>((Sales/inventories)/(Sales_t-1/inventories_t-1))-1</v>
          </cell>
          <cell r="F128" t="str">
            <v>Balance sheet</v>
          </cell>
          <cell r="G128">
            <v>1</v>
          </cell>
          <cell r="H128">
            <v>1</v>
          </cell>
          <cell r="I128" t="str">
            <v>NUM/DEN</v>
          </cell>
          <cell r="J128" t="str">
            <v>NUM/DEN</v>
          </cell>
          <cell r="K128" t="str">
            <v>NUM/DEN</v>
          </cell>
          <cell r="L128" t="str">
            <v>Valore da tabella Missing</v>
          </cell>
          <cell r="M128" t="str">
            <v>Valore da tabella Missing</v>
          </cell>
          <cell r="N128" t="str">
            <v>Valore da tabella Missing</v>
          </cell>
          <cell r="O128" t="str">
            <v>Valore da tabella Missing</v>
          </cell>
          <cell r="P128" t="str">
            <v>Valore da tabella Missing</v>
          </cell>
          <cell r="Q128" t="str">
            <v>NUM/DEN</v>
          </cell>
          <cell r="R128" t="str">
            <v>NUM/DEN</v>
          </cell>
          <cell r="S128" t="str">
            <v>NUM/DEN</v>
          </cell>
          <cell r="T128" t="str">
            <v>Valore da tabella Missing</v>
          </cell>
          <cell r="U128" t="str">
            <v>Valore da tabella Missing</v>
          </cell>
          <cell r="V128" t="str">
            <v>Valore da tabella Missing</v>
          </cell>
          <cell r="W128" t="str">
            <v>Valore da tabella Missing</v>
          </cell>
          <cell r="X128" t="str">
            <v>Valore da tabella Missing</v>
          </cell>
          <cell r="Y128">
            <v>0</v>
          </cell>
        </row>
        <row r="129">
          <cell r="C129" t="str">
            <v>ID131</v>
          </cell>
          <cell r="D129" t="str">
            <v xml:space="preserve">Total debt to banks and other financial institutions to turnover </v>
          </cell>
          <cell r="E129" t="str">
            <v>Total debt/Sales</v>
          </cell>
          <cell r="F129" t="str">
            <v>Balance sheet</v>
          </cell>
          <cell r="G129">
            <v>1</v>
          </cell>
          <cell r="H129">
            <v>1</v>
          </cell>
          <cell r="I129" t="str">
            <v>NUM/DEN</v>
          </cell>
          <cell r="J129" t="str">
            <v>NUM/DEN</v>
          </cell>
          <cell r="K129" t="str">
            <v>NUM/DEN</v>
          </cell>
          <cell r="L129" t="str">
            <v>Valore da tabella Missing</v>
          </cell>
          <cell r="M129" t="str">
            <v>Valore da tabella Missing</v>
          </cell>
          <cell r="N129" t="str">
            <v>Valore da tabella Missing</v>
          </cell>
          <cell r="O129" t="str">
            <v>Valore da tabella Missing</v>
          </cell>
          <cell r="P129" t="str">
            <v>Valore da tabella Missing</v>
          </cell>
          <cell r="Q129" t="str">
            <v>NUM/DEN</v>
          </cell>
          <cell r="R129" t="str">
            <v>NUM/DEN</v>
          </cell>
          <cell r="S129" t="str">
            <v>NUM/DEN</v>
          </cell>
          <cell r="T129" t="str">
            <v>Valore da tabella Missing</v>
          </cell>
          <cell r="U129" t="str">
            <v>Valore da tabella Missing</v>
          </cell>
          <cell r="V129" t="str">
            <v>Valore da tabella Missing</v>
          </cell>
          <cell r="W129" t="str">
            <v>Valore da tabella Missing</v>
          </cell>
          <cell r="X129" t="str">
            <v>Valore da tabella Missing</v>
          </cell>
          <cell r="Y129" t="str">
            <v>Median</v>
          </cell>
          <cell r="Z129">
            <v>0.76002539999999996</v>
          </cell>
        </row>
        <row r="130">
          <cell r="C130" t="str">
            <v>ID132</v>
          </cell>
          <cell r="D130" t="str">
            <v xml:space="preserve">Change in total debt to banks and other financial institutions to turnover </v>
          </cell>
          <cell r="E130" t="str">
            <v>((Total debt/Sales)/(Total debt_t-1/Sales_t-1))-1</v>
          </cell>
          <cell r="F130" t="str">
            <v>Balance sheet</v>
          </cell>
          <cell r="G130">
            <v>1</v>
          </cell>
          <cell r="H130">
            <v>1</v>
          </cell>
          <cell r="I130" t="str">
            <v>NUM/DEN</v>
          </cell>
          <cell r="J130" t="str">
            <v>NUM/DEN</v>
          </cell>
          <cell r="K130" t="str">
            <v>NUM/DEN</v>
          </cell>
          <cell r="L130" t="str">
            <v>Valore da tabella Missing</v>
          </cell>
          <cell r="M130" t="str">
            <v>Valore da tabella Missing</v>
          </cell>
          <cell r="N130" t="str">
            <v>Valore da tabella Missing</v>
          </cell>
          <cell r="O130" t="str">
            <v>Valore da tabella Missing</v>
          </cell>
          <cell r="P130" t="str">
            <v>Valore da tabella Missing</v>
          </cell>
          <cell r="Q130" t="str">
            <v>NUM/DEN</v>
          </cell>
          <cell r="R130" t="str">
            <v>NUM/DEN</v>
          </cell>
          <cell r="S130" t="str">
            <v>NUM/DEN</v>
          </cell>
          <cell r="T130" t="str">
            <v>Valore da tabella Missing</v>
          </cell>
          <cell r="U130" t="str">
            <v>Valore da tabella Missing</v>
          </cell>
          <cell r="V130" t="str">
            <v>Valore da tabella Missing</v>
          </cell>
          <cell r="W130" t="str">
            <v>Valore da tabella Missing</v>
          </cell>
          <cell r="X130" t="str">
            <v>Valore da tabella Missing</v>
          </cell>
          <cell r="Y130">
            <v>0</v>
          </cell>
        </row>
        <row r="131">
          <cell r="C131" t="str">
            <v>ID133</v>
          </cell>
          <cell r="D131" t="str">
            <v xml:space="preserve">Change in turnover </v>
          </cell>
          <cell r="E131" t="str">
            <v>(Sales/sales_t-1)-1</v>
          </cell>
          <cell r="F131" t="str">
            <v>Balance sheet</v>
          </cell>
          <cell r="G131">
            <v>1</v>
          </cell>
          <cell r="H131">
            <v>1</v>
          </cell>
          <cell r="I131" t="str">
            <v>NUM/DEN</v>
          </cell>
          <cell r="J131" t="str">
            <v>NUM/DEN</v>
          </cell>
          <cell r="K131" t="str">
            <v>NUM/DEN</v>
          </cell>
          <cell r="L131" t="str">
            <v>Valore da tabella Missing</v>
          </cell>
          <cell r="M131" t="str">
            <v>Valore da tabella Missing</v>
          </cell>
          <cell r="N131" t="str">
            <v>Valore da tabella Missing</v>
          </cell>
          <cell r="O131" t="str">
            <v>Valore da tabella Missing</v>
          </cell>
          <cell r="P131" t="str">
            <v>Valore da tabella Missing</v>
          </cell>
          <cell r="Q131" t="str">
            <v>NUM/DEN</v>
          </cell>
          <cell r="R131" t="str">
            <v>NUM/DEN</v>
          </cell>
          <cell r="S131" t="str">
            <v>NUM/DEN</v>
          </cell>
          <cell r="T131" t="str">
            <v>Valore da tabella Missing</v>
          </cell>
          <cell r="U131" t="str">
            <v>Valore da tabella Missing</v>
          </cell>
          <cell r="V131" t="str">
            <v>Valore da tabella Missing</v>
          </cell>
          <cell r="W131" t="str">
            <v>Valore da tabella Missing</v>
          </cell>
          <cell r="X131" t="str">
            <v>Valore da tabella Missing</v>
          </cell>
          <cell r="Y131">
            <v>0</v>
          </cell>
        </row>
        <row r="132">
          <cell r="C132" t="str">
            <v>ID134</v>
          </cell>
          <cell r="D132" t="str">
            <v>Flag percentage unpaid bills increase and higher than 20%</v>
          </cell>
          <cell r="E132" t="str">
            <v>Assign 1 if ((sum of amount of unpaid bills_month t &gt;sum of amount of unpaid bills_month t-1) and (sum of amount of unpaid bills_month t/sum of amount of bills presented for discount_month t &gt; 20%)), 0 otherwise</v>
          </cell>
          <cell r="F132" t="str">
            <v>Client’s mispayments</v>
          </cell>
          <cell r="G132">
            <v>0</v>
          </cell>
          <cell r="H132">
            <v>1</v>
          </cell>
          <cell r="I132" t="str">
            <v>NUM/DEN</v>
          </cell>
          <cell r="J132" t="str">
            <v>NUM/DEN</v>
          </cell>
          <cell r="K132" t="str">
            <v>NUM/DEN</v>
          </cell>
          <cell r="L132" t="str">
            <v>Valore da tabella Missing</v>
          </cell>
          <cell r="M132" t="str">
            <v>Valore da tabella Missing</v>
          </cell>
          <cell r="N132" t="str">
            <v>Valore da tabella Missing</v>
          </cell>
          <cell r="O132" t="str">
            <v>Valore da tabella Missing</v>
          </cell>
          <cell r="P132" t="str">
            <v>Valore da tabella Missing</v>
          </cell>
          <cell r="Q132" t="str">
            <v>NUM/DEN</v>
          </cell>
          <cell r="R132" t="str">
            <v>NUM/DEN</v>
          </cell>
          <cell r="S132" t="str">
            <v>NUM/DEN</v>
          </cell>
          <cell r="T132" t="str">
            <v>Valore da tabella Missing</v>
          </cell>
          <cell r="U132" t="str">
            <v>Valore da tabella Missing</v>
          </cell>
          <cell r="V132" t="str">
            <v>Valore da tabella Missing</v>
          </cell>
          <cell r="W132" t="str">
            <v>Valore da tabella Missing</v>
          </cell>
          <cell r="X132" t="str">
            <v>Valore da tabella Missing</v>
          </cell>
        </row>
        <row r="133">
          <cell r="C133" t="str">
            <v>ID135</v>
          </cell>
          <cell r="D133" t="str">
            <v>Presence of unpaid invoices or called back in the quarter</v>
          </cell>
          <cell r="E133" t="str">
            <v>Assign 1 in presence of unpaid or called back invoices at least in one month of the quarter, 0 otherwise</v>
          </cell>
          <cell r="F133" t="str">
            <v>Client’s mispayments</v>
          </cell>
          <cell r="G133">
            <v>0</v>
          </cell>
          <cell r="H133">
            <v>0</v>
          </cell>
        </row>
        <row r="134">
          <cell r="C134" t="str">
            <v>ID136</v>
          </cell>
          <cell r="D134" t="str">
            <v>Presence of invoices presented for discount in the quarter</v>
          </cell>
          <cell r="E134" t="str">
            <v>Assign 1 in presence of invoices presented for discount in at least one month of the quarter, 0 otherwise</v>
          </cell>
          <cell r="F134" t="str">
            <v>Client’s mispayments</v>
          </cell>
          <cell r="G134">
            <v>0</v>
          </cell>
          <cell r="H134">
            <v>0</v>
          </cell>
        </row>
        <row r="135">
          <cell r="C135" t="str">
            <v>ID137</v>
          </cell>
          <cell r="D135" t="str">
            <v>Presence of invoices become due in the quarter</v>
          </cell>
          <cell r="E135" t="str">
            <v>Assign 1 in presence of invoices become due in at least one month of the quarter, 0 otherwise</v>
          </cell>
          <cell r="F135" t="str">
            <v>Client’s mispayments</v>
          </cell>
          <cell r="G135">
            <v>0</v>
          </cell>
          <cell r="H135">
            <v>0</v>
          </cell>
        </row>
        <row r="136">
          <cell r="C136" t="str">
            <v>ID138</v>
          </cell>
          <cell r="D136" t="str">
            <v>Unpaid or called back bills/bills presented for discount</v>
          </cell>
          <cell r="E136" t="str">
            <v>(Sum of amount of unpaid bills over the month or Sum of amount of called-back bills over the month)/Sum of amount of bills presented for discount over the month</v>
          </cell>
          <cell r="F136" t="str">
            <v>Client’s mispayments</v>
          </cell>
          <cell r="G136">
            <v>0</v>
          </cell>
          <cell r="H136">
            <v>1</v>
          </cell>
          <cell r="I136" t="str">
            <v>NUM/DEN</v>
          </cell>
          <cell r="J136" t="str">
            <v>NUM/DEN</v>
          </cell>
          <cell r="K136" t="str">
            <v>NUM/DEN</v>
          </cell>
          <cell r="L136" t="str">
            <v>Valore da tabella Missing</v>
          </cell>
          <cell r="M136" t="str">
            <v>Valore da tabella Missing</v>
          </cell>
          <cell r="N136" t="str">
            <v>Valore da tabella Missing</v>
          </cell>
          <cell r="O136" t="str">
            <v>Valore da tabella Missing</v>
          </cell>
          <cell r="P136" t="str">
            <v>Valore da tabella Missing</v>
          </cell>
          <cell r="Q136" t="str">
            <v>NUM/DEN</v>
          </cell>
          <cell r="R136" t="str">
            <v>NUM/DEN</v>
          </cell>
          <cell r="S136" t="str">
            <v>NUM/DEN</v>
          </cell>
          <cell r="T136" t="str">
            <v>Valore da tabella Missing</v>
          </cell>
          <cell r="U136" t="str">
            <v>Valore da tabella Missing</v>
          </cell>
          <cell r="V136" t="str">
            <v>Valore da tabella Missing</v>
          </cell>
          <cell r="W136" t="str">
            <v>Valore da tabella Missing</v>
          </cell>
          <cell r="X136" t="str">
            <v>Valore da tabella Missing</v>
          </cell>
        </row>
        <row r="137">
          <cell r="C137" t="str">
            <v>ID139</v>
          </cell>
          <cell r="D137" t="str">
            <v>Unpaid financial bills/financial bills presented for discount</v>
          </cell>
          <cell r="E137" t="str">
            <v>(Sum of amount of unpaid financial bills over the month or Sum of amount of called-back financial bills over the month)/Sum of amount of financial bills presented for discount over the month</v>
          </cell>
          <cell r="F137" t="str">
            <v>Client’s mispayments</v>
          </cell>
          <cell r="G137">
            <v>0</v>
          </cell>
          <cell r="H137">
            <v>1</v>
          </cell>
          <cell r="I137" t="str">
            <v>NUM/DEN</v>
          </cell>
          <cell r="J137" t="str">
            <v>NUM/DEN</v>
          </cell>
          <cell r="K137" t="str">
            <v>NUM/DEN</v>
          </cell>
          <cell r="L137" t="str">
            <v>Valore da tabella Missing</v>
          </cell>
          <cell r="M137" t="str">
            <v>Valore da tabella Missing</v>
          </cell>
          <cell r="N137" t="str">
            <v>Valore da tabella Missing</v>
          </cell>
          <cell r="O137" t="str">
            <v>Valore da tabella Missing</v>
          </cell>
          <cell r="P137" t="str">
            <v>Valore da tabella Missing</v>
          </cell>
          <cell r="Q137" t="str">
            <v>NUM/DEN</v>
          </cell>
          <cell r="R137" t="str">
            <v>NUM/DEN</v>
          </cell>
          <cell r="S137" t="str">
            <v>NUM/DEN</v>
          </cell>
          <cell r="T137" t="str">
            <v>Valore da tabella Missing</v>
          </cell>
          <cell r="U137" t="str">
            <v>Valore da tabella Missing</v>
          </cell>
          <cell r="V137" t="str">
            <v>Valore da tabella Missing</v>
          </cell>
          <cell r="W137" t="str">
            <v>Valore da tabella Missing</v>
          </cell>
          <cell r="X137" t="str">
            <v>Valore da tabella Missing</v>
          </cell>
        </row>
        <row r="138">
          <cell r="C138" t="str">
            <v>ID140</v>
          </cell>
          <cell r="D138" t="str">
            <v>Percentage of unpaid bills/bills presented for discount in the month</v>
          </cell>
          <cell r="E138" t="str">
            <v>Sum of amount of unpaid bills over the month/Sum of amount of bills presented for discount over the month</v>
          </cell>
          <cell r="F138" t="str">
            <v>Client’s mispayments</v>
          </cell>
          <cell r="G138">
            <v>0</v>
          </cell>
          <cell r="H138">
            <v>1</v>
          </cell>
          <cell r="I138" t="str">
            <v>NUM/DEN</v>
          </cell>
          <cell r="J138" t="str">
            <v>NUM/DEN</v>
          </cell>
          <cell r="K138" t="str">
            <v>NUM/DEN</v>
          </cell>
          <cell r="L138" t="str">
            <v>Valore da tabella Missing</v>
          </cell>
          <cell r="M138" t="str">
            <v>Valore da tabella Missing</v>
          </cell>
          <cell r="N138" t="str">
            <v>Valore da tabella Missing</v>
          </cell>
          <cell r="O138" t="str">
            <v>Valore da tabella Missing</v>
          </cell>
          <cell r="P138" t="str">
            <v>Valore da tabella Missing</v>
          </cell>
          <cell r="Q138" t="str">
            <v>NUM/DEN</v>
          </cell>
          <cell r="R138" t="str">
            <v>NUM/DEN</v>
          </cell>
          <cell r="S138" t="str">
            <v>NUM/DEN</v>
          </cell>
          <cell r="T138" t="str">
            <v>Valore da tabella Missing</v>
          </cell>
          <cell r="U138" t="str">
            <v>Valore da tabella Missing</v>
          </cell>
          <cell r="V138" t="str">
            <v>Valore da tabella Missing</v>
          </cell>
          <cell r="W138" t="str">
            <v>Valore da tabella Missing</v>
          </cell>
          <cell r="X138" t="str">
            <v>Valore da tabella Missing</v>
          </cell>
        </row>
        <row r="139">
          <cell r="C139" t="str">
            <v>ID141</v>
          </cell>
          <cell r="D139" t="str">
            <v>Amount unpaid bills/ amount bills become due in the month</v>
          </cell>
          <cell r="E139" t="str">
            <v>Sum of amount of unpaid bills over the month/Sum of amount of bills become due over the month</v>
          </cell>
          <cell r="F139" t="str">
            <v>Client’s mispayments</v>
          </cell>
          <cell r="G139">
            <v>0</v>
          </cell>
          <cell r="H139">
            <v>1</v>
          </cell>
          <cell r="I139" t="str">
            <v>NUM/DEN</v>
          </cell>
          <cell r="J139" t="str">
            <v>NUM/DEN</v>
          </cell>
          <cell r="K139" t="str">
            <v>NUM/DEN</v>
          </cell>
          <cell r="L139" t="str">
            <v>Valore da tabella Missing</v>
          </cell>
          <cell r="M139" t="str">
            <v>Valore da tabella Missing</v>
          </cell>
          <cell r="N139" t="str">
            <v>Valore da tabella Missing</v>
          </cell>
          <cell r="O139" t="str">
            <v>Valore da tabella Missing</v>
          </cell>
          <cell r="P139" t="str">
            <v>Valore da tabella Missing</v>
          </cell>
          <cell r="Q139" t="str">
            <v>NUM/DEN</v>
          </cell>
          <cell r="R139" t="str">
            <v>NUM/DEN</v>
          </cell>
          <cell r="S139" t="str">
            <v>NUM/DEN</v>
          </cell>
          <cell r="T139" t="str">
            <v>Valore da tabella Missing</v>
          </cell>
          <cell r="U139" t="str">
            <v>Valore da tabella Missing</v>
          </cell>
          <cell r="V139" t="str">
            <v>Valore da tabella Missing</v>
          </cell>
          <cell r="W139" t="str">
            <v>Valore da tabella Missing</v>
          </cell>
          <cell r="X139" t="str">
            <v>Valore da tabella Missing</v>
          </cell>
        </row>
        <row r="140">
          <cell r="C140" t="str">
            <v>ID142</v>
          </cell>
          <cell r="D140" t="str">
            <v>Unpaid bills/amount of credit line used</v>
          </cell>
          <cell r="E140" t="str">
            <v>Sum of amount of unpaid bills over the month/Amount utilized of approved overdraft for self liquidating accounts</v>
          </cell>
          <cell r="F140" t="str">
            <v>Client’s mispayments</v>
          </cell>
          <cell r="G140">
            <v>0</v>
          </cell>
          <cell r="H140">
            <v>1</v>
          </cell>
          <cell r="I140" t="str">
            <v>NUM/DEN</v>
          </cell>
          <cell r="J140" t="str">
            <v>NUM/DEN</v>
          </cell>
          <cell r="K140" t="str">
            <v>NUM/DEN</v>
          </cell>
          <cell r="L140" t="str">
            <v>Valore da tabella Missing</v>
          </cell>
          <cell r="M140" t="str">
            <v>Valore da tabella Missing</v>
          </cell>
          <cell r="N140" t="str">
            <v>Valore da tabella Missing</v>
          </cell>
          <cell r="O140" t="str">
            <v>Valore da tabella Missing</v>
          </cell>
          <cell r="P140" t="str">
            <v>Valore da tabella Missing</v>
          </cell>
          <cell r="Q140" t="str">
            <v>NUM/DEN</v>
          </cell>
          <cell r="R140" t="str">
            <v>NUM/DEN</v>
          </cell>
          <cell r="S140" t="str">
            <v>NUM/DEN</v>
          </cell>
          <cell r="T140" t="str">
            <v>Valore da tabella Missing</v>
          </cell>
          <cell r="U140" t="str">
            <v>Valore da tabella Missing</v>
          </cell>
          <cell r="V140" t="str">
            <v>Valore da tabella Missing</v>
          </cell>
          <cell r="W140" t="str">
            <v>Valore da tabella Missing</v>
          </cell>
          <cell r="X140" t="str">
            <v>Valore da tabella Missing</v>
          </cell>
        </row>
        <row r="141">
          <cell r="C141" t="str">
            <v>ID143</v>
          </cell>
          <cell r="D141" t="str">
            <v>Unpaid and called back bills in the last quarter</v>
          </cell>
          <cell r="E141" t="str">
            <v>Sum of amount of unpaid and called back bills over the last 3 months</v>
          </cell>
          <cell r="F141" t="str">
            <v>Client’s mispayments</v>
          </cell>
          <cell r="G141">
            <v>0</v>
          </cell>
          <cell r="H141">
            <v>0</v>
          </cell>
        </row>
        <row r="142">
          <cell r="C142" t="str">
            <v>ID144</v>
          </cell>
          <cell r="D142" t="str">
            <v>Amount of bills unpaid and called back/ amount bills become due in the quarter</v>
          </cell>
          <cell r="E142" t="str">
            <v>Sum of amount of unpaid invoices and called-back invoices over the quarter/Sum of amount of invoices become due over the quarter</v>
          </cell>
          <cell r="F142" t="str">
            <v>Client’s mispayments</v>
          </cell>
          <cell r="G142">
            <v>0</v>
          </cell>
          <cell r="H142">
            <v>1</v>
          </cell>
          <cell r="I142" t="str">
            <v>NUM/DEN</v>
          </cell>
          <cell r="J142" t="str">
            <v>NUM/DEN</v>
          </cell>
          <cell r="K142" t="str">
            <v>NUM/DEN</v>
          </cell>
          <cell r="L142" t="str">
            <v>Valore da tabella Missing</v>
          </cell>
          <cell r="M142" t="str">
            <v>Valore da tabella Missing</v>
          </cell>
          <cell r="N142" t="str">
            <v>Valore da tabella Missing</v>
          </cell>
          <cell r="O142" t="str">
            <v>Valore da tabella Missing</v>
          </cell>
          <cell r="P142" t="str">
            <v>Valore da tabella Missing</v>
          </cell>
          <cell r="Q142" t="str">
            <v>NUM/DEN</v>
          </cell>
          <cell r="R142" t="str">
            <v>NUM/DEN</v>
          </cell>
          <cell r="S142" t="str">
            <v>NUM/DEN</v>
          </cell>
          <cell r="T142" t="str">
            <v>Valore da tabella Missing</v>
          </cell>
          <cell r="U142" t="str">
            <v>Valore da tabella Missing</v>
          </cell>
          <cell r="V142" t="str">
            <v>Valore da tabella Missing</v>
          </cell>
          <cell r="W142" t="str">
            <v>Valore da tabella Missing</v>
          </cell>
          <cell r="X142" t="str">
            <v>Valore da tabella Missing</v>
          </cell>
        </row>
        <row r="143">
          <cell r="C143" t="str">
            <v>ID145</v>
          </cell>
          <cell r="D143" t="str">
            <v>Number of unpaid bills in the month/numbers of bills presented for discount</v>
          </cell>
          <cell r="E143" t="str">
            <v>Number of unpaid bills over the month/Number of bills presented for discount over the month</v>
          </cell>
          <cell r="F143" t="str">
            <v>Client’s mispayments</v>
          </cell>
          <cell r="G143">
            <v>0</v>
          </cell>
          <cell r="H143">
            <v>1</v>
          </cell>
          <cell r="I143" t="str">
            <v>NUM/DEN</v>
          </cell>
          <cell r="J143" t="str">
            <v>NUM/DEN</v>
          </cell>
          <cell r="K143" t="str">
            <v>NUM/DEN</v>
          </cell>
          <cell r="L143" t="str">
            <v>Valore da tabella Missing</v>
          </cell>
          <cell r="M143" t="str">
            <v>Valore da tabella Missing</v>
          </cell>
          <cell r="N143" t="str">
            <v>Valore da tabella Missing</v>
          </cell>
          <cell r="O143" t="str">
            <v>Valore da tabella Missing</v>
          </cell>
          <cell r="P143" t="str">
            <v>Valore da tabella Missing</v>
          </cell>
          <cell r="Q143" t="str">
            <v>NUM/DEN</v>
          </cell>
          <cell r="R143" t="str">
            <v>NUM/DEN</v>
          </cell>
          <cell r="S143" t="str">
            <v>NUM/DEN</v>
          </cell>
          <cell r="T143" t="str">
            <v>Valore da tabella Missing</v>
          </cell>
          <cell r="U143" t="str">
            <v>Valore da tabella Missing</v>
          </cell>
          <cell r="V143" t="str">
            <v>Valore da tabella Missing</v>
          </cell>
          <cell r="W143" t="str">
            <v>Valore da tabella Missing</v>
          </cell>
          <cell r="X143" t="str">
            <v>Valore da tabella Missing</v>
          </cell>
        </row>
        <row r="144">
          <cell r="C144" t="str">
            <v>ID146</v>
          </cell>
          <cell r="D144" t="str">
            <v>Number of unpaid bills in the month/number of bills become due in the month</v>
          </cell>
          <cell r="E144" t="str">
            <v>Number of unpaid bills over the month/Number of bills become due over the month</v>
          </cell>
          <cell r="F144" t="str">
            <v>Client’s mispayments</v>
          </cell>
          <cell r="G144">
            <v>0</v>
          </cell>
          <cell r="H144">
            <v>1</v>
          </cell>
          <cell r="I144" t="str">
            <v>NUM/DEN</v>
          </cell>
          <cell r="J144" t="str">
            <v>NUM/DEN</v>
          </cell>
          <cell r="K144" t="str">
            <v>NUM/DEN</v>
          </cell>
          <cell r="L144" t="str">
            <v>Valore da tabella Missing</v>
          </cell>
          <cell r="M144" t="str">
            <v>Valore da tabella Missing</v>
          </cell>
          <cell r="N144" t="str">
            <v>Valore da tabella Missing</v>
          </cell>
          <cell r="O144" t="str">
            <v>Valore da tabella Missing</v>
          </cell>
          <cell r="P144" t="str">
            <v>Valore da tabella Missing</v>
          </cell>
          <cell r="Q144" t="str">
            <v>NUM/DEN</v>
          </cell>
          <cell r="R144" t="str">
            <v>NUM/DEN</v>
          </cell>
          <cell r="S144" t="str">
            <v>NUM/DEN</v>
          </cell>
          <cell r="T144" t="str">
            <v>Valore da tabella Missing</v>
          </cell>
          <cell r="U144" t="str">
            <v>Valore da tabella Missing</v>
          </cell>
          <cell r="V144" t="str">
            <v>Valore da tabella Missing</v>
          </cell>
          <cell r="W144" t="str">
            <v>Valore da tabella Missing</v>
          </cell>
          <cell r="X144" t="str">
            <v>Valore da tabella Missing</v>
          </cell>
        </row>
        <row r="145">
          <cell r="C145" t="str">
            <v>ID147</v>
          </cell>
          <cell r="D145" t="str">
            <v>Number of unpaid and called back bills in the last quarter</v>
          </cell>
          <cell r="E145" t="str">
            <v>Number of unpaid bills + Number of called back bills over the quarter</v>
          </cell>
          <cell r="F145" t="str">
            <v>Client’s mispayments</v>
          </cell>
          <cell r="G145">
            <v>0</v>
          </cell>
          <cell r="H145">
            <v>0</v>
          </cell>
        </row>
        <row r="146">
          <cell r="C146" t="str">
            <v>ID148</v>
          </cell>
          <cell r="D146" t="str">
            <v>Over limit overdraft/credit line</v>
          </cell>
          <cell r="E146" t="str">
            <v>Amount of over limit overdraft for self liquidating accounts/Approved overdraft for self liquidating accounts</v>
          </cell>
          <cell r="F146" t="str">
            <v>Handling account</v>
          </cell>
          <cell r="G146">
            <v>0</v>
          </cell>
          <cell r="H146">
            <v>1</v>
          </cell>
          <cell r="I146" t="str">
            <v>NUM/DEN</v>
          </cell>
          <cell r="J146" t="str">
            <v>NUM/DEN</v>
          </cell>
          <cell r="K146" t="str">
            <v>NUM/DEN</v>
          </cell>
          <cell r="L146" t="str">
            <v>Valore da tabella Missing</v>
          </cell>
          <cell r="M146" t="str">
            <v>Valore da tabella Missing</v>
          </cell>
          <cell r="N146" t="str">
            <v>Valore da tabella Missing</v>
          </cell>
          <cell r="O146" t="str">
            <v>Valore da tabella Missing</v>
          </cell>
          <cell r="P146" t="str">
            <v>Valore da tabella Missing</v>
          </cell>
          <cell r="Q146" t="str">
            <v>NUM/DEN</v>
          </cell>
          <cell r="R146" t="str">
            <v>NUM/DEN</v>
          </cell>
          <cell r="S146" t="str">
            <v>NUM/DEN</v>
          </cell>
          <cell r="T146" t="str">
            <v>Valore da tabella Missing</v>
          </cell>
          <cell r="U146" t="str">
            <v>Valore da tabella Missing</v>
          </cell>
          <cell r="V146" t="str">
            <v>Valore da tabella Missing</v>
          </cell>
          <cell r="W146" t="str">
            <v>Valore da tabella Missing</v>
          </cell>
          <cell r="X146" t="str">
            <v>Valore da tabella Missing</v>
          </cell>
        </row>
        <row r="147">
          <cell r="C147" t="str">
            <v>ID149</v>
          </cell>
          <cell r="D147" t="str">
            <v>Over limit overdraft/credit line - advances accounts</v>
          </cell>
          <cell r="E147" t="str">
            <v>Amount of over limit overdraft for advances accounts/Approved overdraft for advances accounts</v>
          </cell>
          <cell r="F147" t="str">
            <v>Handling account</v>
          </cell>
          <cell r="G147">
            <v>0</v>
          </cell>
          <cell r="H147">
            <v>1</v>
          </cell>
          <cell r="I147" t="str">
            <v>NUM/DEN</v>
          </cell>
          <cell r="J147" t="str">
            <v>NUM/DEN</v>
          </cell>
          <cell r="K147" t="str">
            <v>NUM/DEN</v>
          </cell>
          <cell r="L147" t="str">
            <v>Valore da tabella Missing</v>
          </cell>
          <cell r="M147" t="str">
            <v>Valore da tabella Missing</v>
          </cell>
          <cell r="N147" t="str">
            <v>Valore da tabella Missing</v>
          </cell>
          <cell r="O147" t="str">
            <v>Valore da tabella Missing</v>
          </cell>
          <cell r="P147" t="str">
            <v>Valore da tabella Missing</v>
          </cell>
          <cell r="Q147" t="str">
            <v>NUM/DEN</v>
          </cell>
          <cell r="R147" t="str">
            <v>NUM/DEN</v>
          </cell>
          <cell r="S147" t="str">
            <v>NUM/DEN</v>
          </cell>
          <cell r="T147" t="str">
            <v>Valore da tabella Missing</v>
          </cell>
          <cell r="U147" t="str">
            <v>Valore da tabella Missing</v>
          </cell>
          <cell r="V147" t="str">
            <v>Valore da tabella Missing</v>
          </cell>
          <cell r="W147" t="str">
            <v>Valore da tabella Missing</v>
          </cell>
          <cell r="X147" t="str">
            <v>Valore da tabella Missing</v>
          </cell>
        </row>
        <row r="148">
          <cell r="C148" t="str">
            <v>ID150</v>
          </cell>
          <cell r="D148" t="str">
            <v>Over limit overdraft/credit line - prosolvendo</v>
          </cell>
          <cell r="E148" t="str">
            <v>Amount of over limit overdraft for pro-solvendo accounts/Approved overdraft for pro-solvendo accounts</v>
          </cell>
          <cell r="F148" t="str">
            <v>Handling account</v>
          </cell>
          <cell r="G148">
            <v>0</v>
          </cell>
          <cell r="H148">
            <v>1</v>
          </cell>
          <cell r="I148" t="str">
            <v>NUM/DEN</v>
          </cell>
          <cell r="J148" t="str">
            <v>NUM/DEN</v>
          </cell>
          <cell r="K148" t="str">
            <v>NUM/DEN</v>
          </cell>
          <cell r="L148" t="str">
            <v>Valore da tabella Missing</v>
          </cell>
          <cell r="M148" t="str">
            <v>Valore da tabella Missing</v>
          </cell>
          <cell r="N148" t="str">
            <v>Valore da tabella Missing</v>
          </cell>
          <cell r="O148" t="str">
            <v>Valore da tabella Missing</v>
          </cell>
          <cell r="P148" t="str">
            <v>Valore da tabella Missing</v>
          </cell>
          <cell r="Q148" t="str">
            <v>NUM/DEN</v>
          </cell>
          <cell r="R148" t="str">
            <v>NUM/DEN</v>
          </cell>
          <cell r="S148" t="str">
            <v>NUM/DEN</v>
          </cell>
          <cell r="T148" t="str">
            <v>Valore da tabella Missing</v>
          </cell>
          <cell r="U148" t="str">
            <v>Valore da tabella Missing</v>
          </cell>
          <cell r="V148" t="str">
            <v>Valore da tabella Missing</v>
          </cell>
          <cell r="W148" t="str">
            <v>Valore da tabella Missing</v>
          </cell>
          <cell r="X148" t="str">
            <v>Valore da tabella Missing</v>
          </cell>
        </row>
        <row r="149">
          <cell r="C149" t="str">
            <v>ID151</v>
          </cell>
          <cell r="D149" t="str">
            <v>Over limit overdraft/credit line - discounting accounts</v>
          </cell>
          <cell r="E149" t="str">
            <v>Amount of over limit overdraft for discounting accounts/Approved overdraft for discounting accounts</v>
          </cell>
          <cell r="F149" t="str">
            <v>Handling account</v>
          </cell>
          <cell r="G149">
            <v>0</v>
          </cell>
          <cell r="H149">
            <v>1</v>
          </cell>
          <cell r="I149" t="str">
            <v>NUM/DEN</v>
          </cell>
          <cell r="J149" t="str">
            <v>NUM/DEN</v>
          </cell>
          <cell r="K149" t="str">
            <v>NUM/DEN</v>
          </cell>
          <cell r="L149" t="str">
            <v>Valore da tabella Missing</v>
          </cell>
          <cell r="M149" t="str">
            <v>Valore da tabella Missing</v>
          </cell>
          <cell r="N149" t="str">
            <v>Valore da tabella Missing</v>
          </cell>
          <cell r="O149" t="str">
            <v>Valore da tabella Missing</v>
          </cell>
          <cell r="P149" t="str">
            <v>Valore da tabella Missing</v>
          </cell>
          <cell r="Q149" t="str">
            <v>NUM/DEN</v>
          </cell>
          <cell r="R149" t="str">
            <v>NUM/DEN</v>
          </cell>
          <cell r="S149" t="str">
            <v>NUM/DEN</v>
          </cell>
          <cell r="T149" t="str">
            <v>Valore da tabella Missing</v>
          </cell>
          <cell r="U149" t="str">
            <v>Valore da tabella Missing</v>
          </cell>
          <cell r="V149" t="str">
            <v>Valore da tabella Missing</v>
          </cell>
          <cell r="W149" t="str">
            <v>Valore da tabella Missing</v>
          </cell>
          <cell r="X149" t="str">
            <v>Valore da tabella Missing</v>
          </cell>
        </row>
        <row r="150">
          <cell r="C150" t="str">
            <v>ID152</v>
          </cell>
          <cell r="D150" t="str">
            <v>Over limit overdraft/amount of credit line used</v>
          </cell>
          <cell r="E150" t="str">
            <v>Amount of over limit overdraft for self liquidating accounts/Amount utilized of approved overdraft for self liquidating accounts</v>
          </cell>
          <cell r="F150" t="str">
            <v>Handling account</v>
          </cell>
          <cell r="G150">
            <v>0</v>
          </cell>
          <cell r="H150">
            <v>1</v>
          </cell>
          <cell r="I150" t="str">
            <v>NUM/DEN</v>
          </cell>
          <cell r="J150" t="str">
            <v>NUM/DEN</v>
          </cell>
          <cell r="K150" t="str">
            <v>NUM/DEN</v>
          </cell>
          <cell r="L150" t="str">
            <v>Valore da tabella Missing</v>
          </cell>
          <cell r="M150" t="str">
            <v>Valore da tabella Missing</v>
          </cell>
          <cell r="N150" t="str">
            <v>Valore da tabella Missing</v>
          </cell>
          <cell r="O150" t="str">
            <v>Valore da tabella Missing</v>
          </cell>
          <cell r="P150" t="str">
            <v>Valore da tabella Missing</v>
          </cell>
          <cell r="Q150" t="str">
            <v>NUM/DEN</v>
          </cell>
          <cell r="R150" t="str">
            <v>NUM/DEN</v>
          </cell>
          <cell r="S150" t="str">
            <v>NUM/DEN</v>
          </cell>
          <cell r="T150" t="str">
            <v>Valore da tabella Missing</v>
          </cell>
          <cell r="U150" t="str">
            <v>Valore da tabella Missing</v>
          </cell>
          <cell r="V150" t="str">
            <v>Valore da tabella Missing</v>
          </cell>
          <cell r="W150" t="str">
            <v>Valore da tabella Missing</v>
          </cell>
          <cell r="X150" t="str">
            <v>Valore da tabella Missing</v>
          </cell>
        </row>
        <row r="151">
          <cell r="C151" t="str">
            <v>ID153</v>
          </cell>
          <cell r="D151" t="str">
            <v>Over limit overdraft/amount of credit line used - advances accounts</v>
          </cell>
          <cell r="E151" t="str">
            <v>Amount of over limit overdraft for advances accounts/Amount utilized of approved overdraft for advances accounts</v>
          </cell>
          <cell r="F151" t="str">
            <v>Handling account</v>
          </cell>
          <cell r="G151">
            <v>0</v>
          </cell>
          <cell r="H151">
            <v>1</v>
          </cell>
          <cell r="I151" t="str">
            <v>NUM/DEN</v>
          </cell>
          <cell r="J151" t="str">
            <v>NUM/DEN</v>
          </cell>
          <cell r="K151" t="str">
            <v>NUM/DEN</v>
          </cell>
          <cell r="L151" t="str">
            <v>Valore da tabella Missing</v>
          </cell>
          <cell r="M151" t="str">
            <v>Valore da tabella Missing</v>
          </cell>
          <cell r="N151" t="str">
            <v>Valore da tabella Missing</v>
          </cell>
          <cell r="O151" t="str">
            <v>Valore da tabella Missing</v>
          </cell>
          <cell r="P151" t="str">
            <v>Valore da tabella Missing</v>
          </cell>
          <cell r="Q151" t="str">
            <v>NUM/DEN</v>
          </cell>
          <cell r="R151" t="str">
            <v>NUM/DEN</v>
          </cell>
          <cell r="S151" t="str">
            <v>NUM/DEN</v>
          </cell>
          <cell r="T151" t="str">
            <v>Valore da tabella Missing</v>
          </cell>
          <cell r="U151" t="str">
            <v>Valore da tabella Missing</v>
          </cell>
          <cell r="V151" t="str">
            <v>Valore da tabella Missing</v>
          </cell>
          <cell r="W151" t="str">
            <v>Valore da tabella Missing</v>
          </cell>
          <cell r="X151" t="str">
            <v>Valore da tabella Missing</v>
          </cell>
        </row>
        <row r="152">
          <cell r="C152" t="str">
            <v>ID154</v>
          </cell>
          <cell r="D152" t="str">
            <v>Over limit overdraft pro solvendo /amount of credit line used pro solvendo</v>
          </cell>
          <cell r="E152" t="str">
            <v>Amount of over limit overdraft for pro-solvendo accounts/Amount utilized of approved overdraft for pro-solvendo accounts</v>
          </cell>
          <cell r="F152" t="str">
            <v>Handling account</v>
          </cell>
          <cell r="G152">
            <v>0</v>
          </cell>
          <cell r="H152">
            <v>1</v>
          </cell>
          <cell r="I152" t="str">
            <v>NUM/DEN</v>
          </cell>
          <cell r="J152" t="str">
            <v>NUM/DEN</v>
          </cell>
          <cell r="K152" t="str">
            <v>NUM/DEN</v>
          </cell>
          <cell r="L152" t="str">
            <v>Valore da tabella Missing</v>
          </cell>
          <cell r="M152" t="str">
            <v>Valore da tabella Missing</v>
          </cell>
          <cell r="N152" t="str">
            <v>Valore da tabella Missing</v>
          </cell>
          <cell r="O152" t="str">
            <v>Valore da tabella Missing</v>
          </cell>
          <cell r="P152" t="str">
            <v>Valore da tabella Missing</v>
          </cell>
          <cell r="Q152" t="str">
            <v>NUM/DEN</v>
          </cell>
          <cell r="R152" t="str">
            <v>NUM/DEN</v>
          </cell>
          <cell r="S152" t="str">
            <v>NUM/DEN</v>
          </cell>
          <cell r="T152" t="str">
            <v>Valore da tabella Missing</v>
          </cell>
          <cell r="U152" t="str">
            <v>Valore da tabella Missing</v>
          </cell>
          <cell r="V152" t="str">
            <v>Valore da tabella Missing</v>
          </cell>
          <cell r="W152" t="str">
            <v>Valore da tabella Missing</v>
          </cell>
          <cell r="X152" t="str">
            <v>Valore da tabella Missing</v>
          </cell>
        </row>
        <row r="153">
          <cell r="C153" t="str">
            <v>ID155</v>
          </cell>
          <cell r="D153" t="str">
            <v>Over limit overdraft/amount of credit line used - discounting accounts</v>
          </cell>
          <cell r="E153" t="str">
            <v>Amount of over limit overdraft for discounting accounts/Amount utilized of approved overdraft for discounting accounts</v>
          </cell>
          <cell r="F153" t="str">
            <v>Handling account</v>
          </cell>
          <cell r="G153">
            <v>0</v>
          </cell>
          <cell r="H153">
            <v>1</v>
          </cell>
          <cell r="I153" t="str">
            <v>NUM/DEN</v>
          </cell>
          <cell r="J153" t="str">
            <v>NUM/DEN</v>
          </cell>
          <cell r="K153" t="str">
            <v>NUM/DEN</v>
          </cell>
          <cell r="L153" t="str">
            <v>Valore da tabella Missing</v>
          </cell>
          <cell r="M153" t="str">
            <v>Valore da tabella Missing</v>
          </cell>
          <cell r="N153" t="str">
            <v>Valore da tabella Missing</v>
          </cell>
          <cell r="O153" t="str">
            <v>Valore da tabella Missing</v>
          </cell>
          <cell r="P153" t="str">
            <v>Valore da tabella Missing</v>
          </cell>
          <cell r="Q153" t="str">
            <v>NUM/DEN</v>
          </cell>
          <cell r="R153" t="str">
            <v>NUM/DEN</v>
          </cell>
          <cell r="S153" t="str">
            <v>NUM/DEN</v>
          </cell>
          <cell r="T153" t="str">
            <v>Valore da tabella Missing</v>
          </cell>
          <cell r="U153" t="str">
            <v>Valore da tabella Missing</v>
          </cell>
          <cell r="V153" t="str">
            <v>Valore da tabella Missing</v>
          </cell>
          <cell r="W153" t="str">
            <v>Valore da tabella Missing</v>
          </cell>
          <cell r="X153" t="str">
            <v>Valore da tabella Missing</v>
          </cell>
        </row>
        <row r="154">
          <cell r="C154" t="str">
            <v>ID156</v>
          </cell>
          <cell r="D154" t="str">
            <v>Reciprocal of number of bills presented for discount in the last quarter</v>
          </cell>
          <cell r="E154" t="str">
            <v>1/number of bills presented for discount in the last quarter</v>
          </cell>
          <cell r="F154" t="str">
            <v>Handling account</v>
          </cell>
          <cell r="G154">
            <v>0</v>
          </cell>
          <cell r="H154">
            <v>1</v>
          </cell>
          <cell r="I154" t="str">
            <v>NUM/DEN</v>
          </cell>
          <cell r="J154" t="str">
            <v>NUM/DEN</v>
          </cell>
          <cell r="K154" t="str">
            <v>NUM/DEN</v>
          </cell>
          <cell r="L154" t="str">
            <v>Valore da tabella Missing</v>
          </cell>
          <cell r="M154" t="str">
            <v>Valore da tabella Missing</v>
          </cell>
          <cell r="N154" t="str">
            <v>Valore da tabella Missing</v>
          </cell>
          <cell r="O154" t="str">
            <v>Valore da tabella Missing</v>
          </cell>
          <cell r="P154" t="str">
            <v>Valore da tabella Missing</v>
          </cell>
          <cell r="Q154" t="str">
            <v>NUM/DEN</v>
          </cell>
          <cell r="R154" t="str">
            <v>NUM/DEN</v>
          </cell>
          <cell r="S154" t="str">
            <v>NUM/DEN</v>
          </cell>
          <cell r="T154" t="str">
            <v>Valore da tabella Missing</v>
          </cell>
          <cell r="U154" t="str">
            <v>Valore da tabella Missing</v>
          </cell>
          <cell r="V154" t="str">
            <v>Valore da tabella Missing</v>
          </cell>
          <cell r="W154" t="str">
            <v>Valore da tabella Missing</v>
          </cell>
          <cell r="X154" t="str">
            <v>Valore da tabella Missing</v>
          </cell>
        </row>
        <row r="155">
          <cell r="C155" t="str">
            <v>ID157</v>
          </cell>
          <cell r="D155" t="str">
            <v>Reciprocal of number of bills become due in the last quarter</v>
          </cell>
          <cell r="E155" t="str">
            <v>1/number of bills become due in the last quarter</v>
          </cell>
          <cell r="F155" t="str">
            <v>Client’s mispayments</v>
          </cell>
          <cell r="G155">
            <v>0</v>
          </cell>
          <cell r="H155">
            <v>1</v>
          </cell>
          <cell r="I155" t="str">
            <v>NUM/DEN</v>
          </cell>
          <cell r="J155" t="str">
            <v>NUM/DEN</v>
          </cell>
          <cell r="K155" t="str">
            <v>NUM/DEN</v>
          </cell>
          <cell r="L155" t="str">
            <v>Valore da tabella Missing</v>
          </cell>
          <cell r="M155" t="str">
            <v>Valore da tabella Missing</v>
          </cell>
          <cell r="N155" t="str">
            <v>Valore da tabella Missing</v>
          </cell>
          <cell r="O155" t="str">
            <v>Valore da tabella Missing</v>
          </cell>
          <cell r="P155" t="str">
            <v>Valore da tabella Missing</v>
          </cell>
          <cell r="Q155" t="str">
            <v>NUM/DEN</v>
          </cell>
          <cell r="R155" t="str">
            <v>NUM/DEN</v>
          </cell>
          <cell r="S155" t="str">
            <v>NUM/DEN</v>
          </cell>
          <cell r="T155" t="str">
            <v>Valore da tabella Missing</v>
          </cell>
          <cell r="U155" t="str">
            <v>Valore da tabella Missing</v>
          </cell>
          <cell r="V155" t="str">
            <v>Valore da tabella Missing</v>
          </cell>
          <cell r="W155" t="str">
            <v>Valore da tabella Missing</v>
          </cell>
          <cell r="X155" t="str">
            <v>Valore da tabella Missing</v>
          </cell>
        </row>
        <row r="156">
          <cell r="C156" t="str">
            <v>ID158</v>
          </cell>
          <cell r="D156" t="str">
            <v>Reciprocal of amount of bills presented for discount in the last quarter</v>
          </cell>
          <cell r="E156" t="str">
            <v>1/Sum of amount of bills presented for discount over the quarter</v>
          </cell>
          <cell r="F156" t="str">
            <v>Handling account</v>
          </cell>
          <cell r="G156">
            <v>0</v>
          </cell>
          <cell r="H156">
            <v>1</v>
          </cell>
          <cell r="I156" t="str">
            <v>NUM/DEN</v>
          </cell>
          <cell r="J156" t="str">
            <v>NUM/DEN</v>
          </cell>
          <cell r="K156" t="str">
            <v>NUM/DEN</v>
          </cell>
          <cell r="L156" t="str">
            <v>Valore da tabella Missing</v>
          </cell>
          <cell r="M156" t="str">
            <v>Valore da tabella Missing</v>
          </cell>
          <cell r="N156" t="str">
            <v>Valore da tabella Missing</v>
          </cell>
          <cell r="O156" t="str">
            <v>Valore da tabella Missing</v>
          </cell>
          <cell r="P156" t="str">
            <v>Valore da tabella Missing</v>
          </cell>
          <cell r="Q156" t="str">
            <v>NUM/DEN</v>
          </cell>
          <cell r="R156" t="str">
            <v>NUM/DEN</v>
          </cell>
          <cell r="S156" t="str">
            <v>NUM/DEN</v>
          </cell>
          <cell r="T156" t="str">
            <v>Valore da tabella Missing</v>
          </cell>
          <cell r="U156" t="str">
            <v>Valore da tabella Missing</v>
          </cell>
          <cell r="V156" t="str">
            <v>Valore da tabella Missing</v>
          </cell>
          <cell r="W156" t="str">
            <v>Valore da tabella Missing</v>
          </cell>
          <cell r="X156" t="str">
            <v>Valore da tabella Missing</v>
          </cell>
        </row>
        <row r="157">
          <cell r="C157" t="str">
            <v>ID159</v>
          </cell>
          <cell r="D157" t="str">
            <v>Reciprocal of amount of bills become due in the last quarter</v>
          </cell>
          <cell r="E157" t="str">
            <v>1/Sum of amount of bills become due over the quarter</v>
          </cell>
          <cell r="F157" t="str">
            <v>Client’s mispayments</v>
          </cell>
          <cell r="G157">
            <v>0</v>
          </cell>
          <cell r="H157">
            <v>1</v>
          </cell>
          <cell r="I157" t="str">
            <v>NUM/DEN</v>
          </cell>
          <cell r="J157" t="str">
            <v>NUM/DEN</v>
          </cell>
          <cell r="K157" t="str">
            <v>NUM/DEN</v>
          </cell>
          <cell r="L157" t="str">
            <v>Valore da tabella Missing</v>
          </cell>
          <cell r="M157" t="str">
            <v>Valore da tabella Missing</v>
          </cell>
          <cell r="N157" t="str">
            <v>Valore da tabella Missing</v>
          </cell>
          <cell r="O157" t="str">
            <v>Valore da tabella Missing</v>
          </cell>
          <cell r="P157" t="str">
            <v>Valore da tabella Missing</v>
          </cell>
          <cell r="Q157" t="str">
            <v>NUM/DEN</v>
          </cell>
          <cell r="R157" t="str">
            <v>NUM/DEN</v>
          </cell>
          <cell r="S157" t="str">
            <v>NUM/DEN</v>
          </cell>
          <cell r="T157" t="str">
            <v>Valore da tabella Missing</v>
          </cell>
          <cell r="U157" t="str">
            <v>Valore da tabella Missing</v>
          </cell>
          <cell r="V157" t="str">
            <v>Valore da tabella Missing</v>
          </cell>
          <cell r="W157" t="str">
            <v>Valore da tabella Missing</v>
          </cell>
          <cell r="X157" t="str">
            <v>Valore da tabella Missing</v>
          </cell>
        </row>
        <row r="158">
          <cell r="C158" t="str">
            <v>ID160</v>
          </cell>
          <cell r="D158" t="str">
            <v>Amount of unpaid and called back bills  - variation in last month</v>
          </cell>
          <cell r="E158" t="str">
            <v>((Sum of amount of unpaid and called back bills over the month_month t)/(Sum of amount of unpaid and called back bills over the month_month t-1))-1</v>
          </cell>
          <cell r="F158" t="str">
            <v>Client’s mispayments</v>
          </cell>
          <cell r="G158">
            <v>0</v>
          </cell>
          <cell r="H158">
            <v>1</v>
          </cell>
          <cell r="I158" t="str">
            <v>NUM/DEN</v>
          </cell>
          <cell r="J158" t="str">
            <v>NUM/DEN</v>
          </cell>
          <cell r="K158" t="str">
            <v>NUM/DEN</v>
          </cell>
          <cell r="L158" t="str">
            <v>Valore da tabella Missing</v>
          </cell>
          <cell r="M158" t="str">
            <v>Valore da tabella Missing</v>
          </cell>
          <cell r="N158" t="str">
            <v>Valore da tabella Missing</v>
          </cell>
          <cell r="O158" t="str">
            <v>Valore da tabella Missing</v>
          </cell>
          <cell r="P158" t="str">
            <v>Valore da tabella Missing</v>
          </cell>
          <cell r="Q158" t="str">
            <v>NUM/DEN</v>
          </cell>
          <cell r="R158" t="str">
            <v>NUM/DEN</v>
          </cell>
          <cell r="S158" t="str">
            <v>NUM/DEN</v>
          </cell>
          <cell r="T158" t="str">
            <v>Valore da tabella Missing</v>
          </cell>
          <cell r="U158" t="str">
            <v>Valore da tabella Missing</v>
          </cell>
          <cell r="V158" t="str">
            <v>Valore da tabella Missing</v>
          </cell>
          <cell r="W158" t="str">
            <v>Valore da tabella Missing</v>
          </cell>
          <cell r="X158" t="str">
            <v>Valore da tabella Missing</v>
          </cell>
        </row>
        <row r="159">
          <cell r="C159" t="str">
            <v>ID161</v>
          </cell>
          <cell r="D159" t="str">
            <v>Amount of unpaid and called back bills  - variation in last 2 months</v>
          </cell>
          <cell r="E159" t="str">
            <v>((Sum of amount of unpaid and called back bills over the month_month t)/(Sum of amount of unpaid and called back bills over the month_month t-2))-1</v>
          </cell>
          <cell r="F159" t="str">
            <v>Client’s mispayments</v>
          </cell>
          <cell r="G159">
            <v>0</v>
          </cell>
          <cell r="H159">
            <v>1</v>
          </cell>
          <cell r="I159" t="str">
            <v>NUM/DEN</v>
          </cell>
          <cell r="J159" t="str">
            <v>NUM/DEN</v>
          </cell>
          <cell r="K159" t="str">
            <v>NUM/DEN</v>
          </cell>
          <cell r="L159" t="str">
            <v>Valore da tabella Missing</v>
          </cell>
          <cell r="M159" t="str">
            <v>Valore da tabella Missing</v>
          </cell>
          <cell r="N159" t="str">
            <v>Valore da tabella Missing</v>
          </cell>
          <cell r="O159" t="str">
            <v>Valore da tabella Missing</v>
          </cell>
          <cell r="P159" t="str">
            <v>Valore da tabella Missing</v>
          </cell>
          <cell r="Q159" t="str">
            <v>NUM/DEN</v>
          </cell>
          <cell r="R159" t="str">
            <v>NUM/DEN</v>
          </cell>
          <cell r="S159" t="str">
            <v>NUM/DEN</v>
          </cell>
          <cell r="T159" t="str">
            <v>Valore da tabella Missing</v>
          </cell>
          <cell r="U159" t="str">
            <v>Valore da tabella Missing</v>
          </cell>
          <cell r="V159" t="str">
            <v>Valore da tabella Missing</v>
          </cell>
          <cell r="W159" t="str">
            <v>Valore da tabella Missing</v>
          </cell>
          <cell r="X159" t="str">
            <v>Valore da tabella Missing</v>
          </cell>
        </row>
        <row r="160">
          <cell r="C160" t="str">
            <v>ID162</v>
          </cell>
          <cell r="D160" t="str">
            <v>Number of unpaid and called back bills  - variation in last month</v>
          </cell>
          <cell r="E160" t="str">
            <v>((Number of unpaid and called back bills over the month_month t)/(Number of unpaid and called back bills over the month_month t-1))-1</v>
          </cell>
          <cell r="F160" t="str">
            <v>Client’s mispayments</v>
          </cell>
          <cell r="G160">
            <v>0</v>
          </cell>
          <cell r="H160">
            <v>1</v>
          </cell>
          <cell r="I160" t="str">
            <v>NUM/DEN</v>
          </cell>
          <cell r="J160" t="str">
            <v>NUM/DEN</v>
          </cell>
          <cell r="K160" t="str">
            <v>NUM/DEN</v>
          </cell>
          <cell r="L160" t="str">
            <v>Valore da tabella Missing</v>
          </cell>
          <cell r="M160" t="str">
            <v>Valore da tabella Missing</v>
          </cell>
          <cell r="N160" t="str">
            <v>Valore da tabella Missing</v>
          </cell>
          <cell r="O160" t="str">
            <v>Valore da tabella Missing</v>
          </cell>
          <cell r="P160" t="str">
            <v>Valore da tabella Missing</v>
          </cell>
          <cell r="Q160" t="str">
            <v>NUM/DEN</v>
          </cell>
          <cell r="R160" t="str">
            <v>NUM/DEN</v>
          </cell>
          <cell r="S160" t="str">
            <v>NUM/DEN</v>
          </cell>
          <cell r="T160" t="str">
            <v>Valore da tabella Missing</v>
          </cell>
          <cell r="U160" t="str">
            <v>Valore da tabella Missing</v>
          </cell>
          <cell r="V160" t="str">
            <v>Valore da tabella Missing</v>
          </cell>
          <cell r="W160" t="str">
            <v>Valore da tabella Missing</v>
          </cell>
          <cell r="X160" t="str">
            <v>Valore da tabella Missing</v>
          </cell>
        </row>
        <row r="161">
          <cell r="C161" t="str">
            <v>ID163</v>
          </cell>
          <cell r="D161" t="str">
            <v>Number of unpaid and called back bills  - variation in last 2 months</v>
          </cell>
          <cell r="E161" t="str">
            <v>((Number unpaid and called back bills)/(number unpaid and called back bills_month-2))-1</v>
          </cell>
          <cell r="F161" t="str">
            <v>Client’s mispayments</v>
          </cell>
          <cell r="G161">
            <v>0</v>
          </cell>
          <cell r="H161">
            <v>1</v>
          </cell>
          <cell r="I161" t="str">
            <v>NUM/DEN</v>
          </cell>
          <cell r="J161" t="str">
            <v>NUM/DEN</v>
          </cell>
          <cell r="K161" t="str">
            <v>NUM/DEN</v>
          </cell>
          <cell r="L161" t="str">
            <v>Valore da tabella Missing</v>
          </cell>
          <cell r="M161" t="str">
            <v>Valore da tabella Missing</v>
          </cell>
          <cell r="N161" t="str">
            <v>Valore da tabella Missing</v>
          </cell>
          <cell r="O161" t="str">
            <v>Valore da tabella Missing</v>
          </cell>
          <cell r="P161" t="str">
            <v>Valore da tabella Missing</v>
          </cell>
          <cell r="Q161" t="str">
            <v>NUM/DEN</v>
          </cell>
          <cell r="R161" t="str">
            <v>NUM/DEN</v>
          </cell>
          <cell r="S161" t="str">
            <v>NUM/DEN</v>
          </cell>
          <cell r="T161" t="str">
            <v>Valore da tabella Missing</v>
          </cell>
          <cell r="U161" t="str">
            <v>Valore da tabella Missing</v>
          </cell>
          <cell r="V161" t="str">
            <v>Valore da tabella Missing</v>
          </cell>
          <cell r="W161" t="str">
            <v>Valore da tabella Missing</v>
          </cell>
          <cell r="X161" t="str">
            <v>Valore da tabella Missing</v>
          </cell>
        </row>
        <row r="162">
          <cell r="C162" t="str">
            <v>ID164</v>
          </cell>
          <cell r="D162" t="str">
            <v>Number of bills presented for discount  - variation in last month</v>
          </cell>
          <cell r="E162" t="str">
            <v>((Number of bills presented for discount over the month_month t)/(Number of bills presented for discount over the month_month t-1))-1</v>
          </cell>
          <cell r="F162" t="str">
            <v>Handling account</v>
          </cell>
          <cell r="G162">
            <v>0</v>
          </cell>
          <cell r="H162">
            <v>1</v>
          </cell>
          <cell r="I162" t="str">
            <v>NUM/DEN</v>
          </cell>
          <cell r="J162" t="str">
            <v>NUM/DEN</v>
          </cell>
          <cell r="K162" t="str">
            <v>NUM/DEN</v>
          </cell>
          <cell r="L162" t="str">
            <v>Valore da tabella Missing</v>
          </cell>
          <cell r="M162" t="str">
            <v>Valore da tabella Missing</v>
          </cell>
          <cell r="N162" t="str">
            <v>Valore da tabella Missing</v>
          </cell>
          <cell r="O162" t="str">
            <v>Valore da tabella Missing</v>
          </cell>
          <cell r="P162" t="str">
            <v>Valore da tabella Missing</v>
          </cell>
          <cell r="Q162" t="str">
            <v>NUM/DEN</v>
          </cell>
          <cell r="R162" t="str">
            <v>NUM/DEN</v>
          </cell>
          <cell r="S162" t="str">
            <v>NUM/DEN</v>
          </cell>
          <cell r="T162" t="str">
            <v>Valore da tabella Missing</v>
          </cell>
          <cell r="U162" t="str">
            <v>Valore da tabella Missing</v>
          </cell>
          <cell r="V162" t="str">
            <v>Valore da tabella Missing</v>
          </cell>
          <cell r="W162" t="str">
            <v>Valore da tabella Missing</v>
          </cell>
          <cell r="X162" t="str">
            <v>Valore da tabella Missing</v>
          </cell>
        </row>
        <row r="163">
          <cell r="C163" t="str">
            <v>ID165</v>
          </cell>
          <cell r="D163" t="str">
            <v>Number of bills presented for discount  - variation in last 2 months</v>
          </cell>
          <cell r="E163" t="str">
            <v>((Number of bills presented for discount over the month_month t)/(Number of bills presented for discount over the month_month t-2))-1</v>
          </cell>
          <cell r="F163" t="str">
            <v>Handling account</v>
          </cell>
          <cell r="G163">
            <v>0</v>
          </cell>
          <cell r="H163">
            <v>1</v>
          </cell>
          <cell r="I163" t="str">
            <v>NUM/DEN</v>
          </cell>
          <cell r="J163" t="str">
            <v>NUM/DEN</v>
          </cell>
          <cell r="K163" t="str">
            <v>NUM/DEN</v>
          </cell>
          <cell r="L163" t="str">
            <v>Valore da tabella Missing</v>
          </cell>
          <cell r="M163" t="str">
            <v>Valore da tabella Missing</v>
          </cell>
          <cell r="N163" t="str">
            <v>Valore da tabella Missing</v>
          </cell>
          <cell r="O163" t="str">
            <v>Valore da tabella Missing</v>
          </cell>
          <cell r="P163" t="str">
            <v>Valore da tabella Missing</v>
          </cell>
          <cell r="Q163" t="str">
            <v>NUM/DEN</v>
          </cell>
          <cell r="R163" t="str">
            <v>NUM/DEN</v>
          </cell>
          <cell r="S163" t="str">
            <v>NUM/DEN</v>
          </cell>
          <cell r="T163" t="str">
            <v>Valore da tabella Missing</v>
          </cell>
          <cell r="U163" t="str">
            <v>Valore da tabella Missing</v>
          </cell>
          <cell r="V163" t="str">
            <v>Valore da tabella Missing</v>
          </cell>
          <cell r="W163" t="str">
            <v>Valore da tabella Missing</v>
          </cell>
          <cell r="X163" t="str">
            <v>Valore da tabella Missing</v>
          </cell>
        </row>
        <row r="164">
          <cell r="C164" t="str">
            <v>ID166</v>
          </cell>
          <cell r="D164" t="str">
            <v>Number of bills become due  - variation in last month</v>
          </cell>
          <cell r="E164" t="str">
            <v>((Number of bills become due over the month_month t)/(Number of bills become due over the month_month t-1))-1</v>
          </cell>
          <cell r="F164" t="str">
            <v>Handling account</v>
          </cell>
          <cell r="G164">
            <v>0</v>
          </cell>
          <cell r="H164">
            <v>1</v>
          </cell>
          <cell r="I164" t="str">
            <v>NUM/DEN</v>
          </cell>
          <cell r="J164" t="str">
            <v>NUM/DEN</v>
          </cell>
          <cell r="K164" t="str">
            <v>NUM/DEN</v>
          </cell>
          <cell r="L164" t="str">
            <v>Valore da tabella Missing</v>
          </cell>
          <cell r="M164" t="str">
            <v>Valore da tabella Missing</v>
          </cell>
          <cell r="N164" t="str">
            <v>Valore da tabella Missing</v>
          </cell>
          <cell r="O164" t="str">
            <v>Valore da tabella Missing</v>
          </cell>
          <cell r="P164" t="str">
            <v>Valore da tabella Missing</v>
          </cell>
          <cell r="Q164" t="str">
            <v>NUM/DEN</v>
          </cell>
          <cell r="R164" t="str">
            <v>NUM/DEN</v>
          </cell>
          <cell r="S164" t="str">
            <v>NUM/DEN</v>
          </cell>
          <cell r="T164" t="str">
            <v>Valore da tabella Missing</v>
          </cell>
          <cell r="U164" t="str">
            <v>Valore da tabella Missing</v>
          </cell>
          <cell r="V164" t="str">
            <v>Valore da tabella Missing</v>
          </cell>
          <cell r="W164" t="str">
            <v>Valore da tabella Missing</v>
          </cell>
          <cell r="X164" t="str">
            <v>Valore da tabella Missing</v>
          </cell>
        </row>
        <row r="165">
          <cell r="C165" t="str">
            <v>ID167</v>
          </cell>
          <cell r="D165" t="str">
            <v>Number of bills become due  - variation in last 2 months</v>
          </cell>
          <cell r="E165" t="str">
            <v>((Number of bills become due over the month_month t)/(Number of bills become due over the month_month t-2))-1</v>
          </cell>
          <cell r="F165" t="str">
            <v>Client’s mispayments</v>
          </cell>
          <cell r="G165">
            <v>0</v>
          </cell>
          <cell r="H165">
            <v>1</v>
          </cell>
          <cell r="I165" t="str">
            <v>NUM/DEN</v>
          </cell>
          <cell r="J165" t="str">
            <v>NUM/DEN</v>
          </cell>
          <cell r="K165" t="str">
            <v>NUM/DEN</v>
          </cell>
          <cell r="L165" t="str">
            <v>Valore da tabella Missing</v>
          </cell>
          <cell r="M165" t="str">
            <v>Valore da tabella Missing</v>
          </cell>
          <cell r="N165" t="str">
            <v>Valore da tabella Missing</v>
          </cell>
          <cell r="O165" t="str">
            <v>Valore da tabella Missing</v>
          </cell>
          <cell r="P165" t="str">
            <v>Valore da tabella Missing</v>
          </cell>
          <cell r="Q165" t="str">
            <v>NUM/DEN</v>
          </cell>
          <cell r="R165" t="str">
            <v>NUM/DEN</v>
          </cell>
          <cell r="S165" t="str">
            <v>NUM/DEN</v>
          </cell>
          <cell r="T165" t="str">
            <v>Valore da tabella Missing</v>
          </cell>
          <cell r="U165" t="str">
            <v>Valore da tabella Missing</v>
          </cell>
          <cell r="V165" t="str">
            <v>Valore da tabella Missing</v>
          </cell>
          <cell r="W165" t="str">
            <v>Valore da tabella Missing</v>
          </cell>
          <cell r="X165" t="str">
            <v>Valore da tabella Missing</v>
          </cell>
        </row>
        <row r="166">
          <cell r="C166" t="str">
            <v>ID168</v>
          </cell>
          <cell r="D166" t="str">
            <v>Amount of bills presented for discount  - variation in last month</v>
          </cell>
          <cell r="E166" t="str">
            <v>((Sum of amount of bills presented for discount over the month_month t)/(Sum of amount of bills presented for discount over the month_month t-1))-1</v>
          </cell>
          <cell r="F166" t="str">
            <v>Handling account</v>
          </cell>
          <cell r="G166">
            <v>0</v>
          </cell>
          <cell r="H166">
            <v>1</v>
          </cell>
          <cell r="I166" t="str">
            <v>NUM/DEN</v>
          </cell>
          <cell r="J166" t="str">
            <v>NUM/DEN</v>
          </cell>
          <cell r="K166" t="str">
            <v>NUM/DEN</v>
          </cell>
          <cell r="L166" t="str">
            <v>Valore da tabella Missing</v>
          </cell>
          <cell r="M166" t="str">
            <v>Valore da tabella Missing</v>
          </cell>
          <cell r="N166" t="str">
            <v>Valore da tabella Missing</v>
          </cell>
          <cell r="O166" t="str">
            <v>Valore da tabella Missing</v>
          </cell>
          <cell r="P166" t="str">
            <v>Valore da tabella Missing</v>
          </cell>
          <cell r="Q166" t="str">
            <v>NUM/DEN</v>
          </cell>
          <cell r="R166" t="str">
            <v>NUM/DEN</v>
          </cell>
          <cell r="S166" t="str">
            <v>NUM/DEN</v>
          </cell>
          <cell r="T166" t="str">
            <v>Valore da tabella Missing</v>
          </cell>
          <cell r="U166" t="str">
            <v>Valore da tabella Missing</v>
          </cell>
          <cell r="V166" t="str">
            <v>Valore da tabella Missing</v>
          </cell>
          <cell r="W166" t="str">
            <v>Valore da tabella Missing</v>
          </cell>
          <cell r="X166" t="str">
            <v>Valore da tabella Missing</v>
          </cell>
        </row>
        <row r="167">
          <cell r="C167" t="str">
            <v>ID169</v>
          </cell>
          <cell r="D167" t="str">
            <v>Amount of bills presented for discount  - variation in last 2 months</v>
          </cell>
          <cell r="E167" t="str">
            <v>((Sum of amount of bills presented for discount over the month_month t)/(Sum of amount of bills presented for discount over the month_month t-2))-1</v>
          </cell>
          <cell r="F167" t="str">
            <v>Handling account</v>
          </cell>
          <cell r="G167">
            <v>0</v>
          </cell>
          <cell r="H167">
            <v>1</v>
          </cell>
          <cell r="I167" t="str">
            <v>NUM/DEN</v>
          </cell>
          <cell r="J167" t="str">
            <v>NUM/DEN</v>
          </cell>
          <cell r="K167" t="str">
            <v>NUM/DEN</v>
          </cell>
          <cell r="L167" t="str">
            <v>Valore da tabella Missing</v>
          </cell>
          <cell r="M167" t="str">
            <v>Valore da tabella Missing</v>
          </cell>
          <cell r="N167" t="str">
            <v>Valore da tabella Missing</v>
          </cell>
          <cell r="O167" t="str">
            <v>Valore da tabella Missing</v>
          </cell>
          <cell r="P167" t="str">
            <v>Valore da tabella Missing</v>
          </cell>
          <cell r="Q167" t="str">
            <v>NUM/DEN</v>
          </cell>
          <cell r="R167" t="str">
            <v>NUM/DEN</v>
          </cell>
          <cell r="S167" t="str">
            <v>NUM/DEN</v>
          </cell>
          <cell r="T167" t="str">
            <v>Valore da tabella Missing</v>
          </cell>
          <cell r="U167" t="str">
            <v>Valore da tabella Missing</v>
          </cell>
          <cell r="V167" t="str">
            <v>Valore da tabella Missing</v>
          </cell>
          <cell r="W167" t="str">
            <v>Valore da tabella Missing</v>
          </cell>
          <cell r="X167" t="str">
            <v>Valore da tabella Missing</v>
          </cell>
        </row>
        <row r="168">
          <cell r="C168" t="str">
            <v>ID170</v>
          </cell>
          <cell r="D168" t="str">
            <v>Amount of bills become due  - variation in last month</v>
          </cell>
          <cell r="E168" t="str">
            <v>((Sum of amount of bills become due over the month_month t)/(Sum of amount of bills become due over the month_month t-1))-1</v>
          </cell>
          <cell r="F168" t="str">
            <v>Client’s mispayments</v>
          </cell>
          <cell r="G168">
            <v>0</v>
          </cell>
          <cell r="H168">
            <v>1</v>
          </cell>
          <cell r="I168" t="str">
            <v>NUM/DEN</v>
          </cell>
          <cell r="J168" t="str">
            <v>NUM/DEN</v>
          </cell>
          <cell r="K168" t="str">
            <v>NUM/DEN</v>
          </cell>
          <cell r="L168" t="str">
            <v>Valore da tabella Missing</v>
          </cell>
          <cell r="M168" t="str">
            <v>Valore da tabella Missing</v>
          </cell>
          <cell r="N168" t="str">
            <v>Valore da tabella Missing</v>
          </cell>
          <cell r="O168" t="str">
            <v>Valore da tabella Missing</v>
          </cell>
          <cell r="P168" t="str">
            <v>Valore da tabella Missing</v>
          </cell>
          <cell r="Q168" t="str">
            <v>NUM/DEN</v>
          </cell>
          <cell r="R168" t="str">
            <v>NUM/DEN</v>
          </cell>
          <cell r="S168" t="str">
            <v>NUM/DEN</v>
          </cell>
          <cell r="T168" t="str">
            <v>Valore da tabella Missing</v>
          </cell>
          <cell r="U168" t="str">
            <v>Valore da tabella Missing</v>
          </cell>
          <cell r="V168" t="str">
            <v>Valore da tabella Missing</v>
          </cell>
          <cell r="W168" t="str">
            <v>Valore da tabella Missing</v>
          </cell>
          <cell r="X168" t="str">
            <v>Valore da tabella Missing</v>
          </cell>
        </row>
        <row r="169">
          <cell r="C169" t="str">
            <v>ID171</v>
          </cell>
          <cell r="D169" t="str">
            <v>Amount of bills become due  - variation in last 2 months</v>
          </cell>
          <cell r="E169" t="str">
            <v>((Sum of amount of bills become due over the month_month t)/(Sum of amount of bills become due over the month_month t-2))-1</v>
          </cell>
          <cell r="F169" t="str">
            <v>Client’s mispayments</v>
          </cell>
          <cell r="G169">
            <v>0</v>
          </cell>
          <cell r="H169">
            <v>1</v>
          </cell>
          <cell r="I169" t="str">
            <v>NUM/DEN</v>
          </cell>
          <cell r="J169" t="str">
            <v>NUM/DEN</v>
          </cell>
          <cell r="K169" t="str">
            <v>NUM/DEN</v>
          </cell>
          <cell r="L169" t="str">
            <v>Valore da tabella Missing</v>
          </cell>
          <cell r="M169" t="str">
            <v>Valore da tabella Missing</v>
          </cell>
          <cell r="N169" t="str">
            <v>Valore da tabella Missing</v>
          </cell>
          <cell r="O169" t="str">
            <v>Valore da tabella Missing</v>
          </cell>
          <cell r="P169" t="str">
            <v>Valore da tabella Missing</v>
          </cell>
          <cell r="Q169" t="str">
            <v>NUM/DEN</v>
          </cell>
          <cell r="R169" t="str">
            <v>NUM/DEN</v>
          </cell>
          <cell r="S169" t="str">
            <v>NUM/DEN</v>
          </cell>
          <cell r="T169" t="str">
            <v>Valore da tabella Missing</v>
          </cell>
          <cell r="U169" t="str">
            <v>Valore da tabella Missing</v>
          </cell>
          <cell r="V169" t="str">
            <v>Valore da tabella Missing</v>
          </cell>
          <cell r="W169" t="str">
            <v>Valore da tabella Missing</v>
          </cell>
          <cell r="X169" t="str">
            <v>Valore da tabella Missing</v>
          </cell>
        </row>
        <row r="170">
          <cell r="C170" t="str">
            <v>ID172</v>
          </cell>
          <cell r="D170" t="str">
            <v>Flag decrease in current accounts inflows in last month</v>
          </cell>
          <cell r="E170" t="str">
            <v>Assign1 if Sum of inflows in current accounts_month t &lt; Sum of inflows in current accounts_month t-1, 0 otherwise</v>
          </cell>
          <cell r="F170" t="str">
            <v>Handling account</v>
          </cell>
          <cell r="G170">
            <v>1</v>
          </cell>
          <cell r="H170">
            <v>0</v>
          </cell>
          <cell r="Y170">
            <v>0</v>
          </cell>
        </row>
        <row r="171">
          <cell r="C171" t="str">
            <v>ID173</v>
          </cell>
          <cell r="D171" t="str">
            <v>Flag decrease in outflows in current accounts in last month</v>
          </cell>
          <cell r="E171" t="str">
            <v>Assign1 if Sum of outflows from current accounts_month t &lt; Sum of outflows from current accounts_month t-1, 0 otherwise</v>
          </cell>
          <cell r="F171" t="str">
            <v>Handling account</v>
          </cell>
          <cell r="G171">
            <v>1</v>
          </cell>
          <cell r="H171">
            <v>0</v>
          </cell>
          <cell r="Y171">
            <v>0</v>
          </cell>
        </row>
        <row r="172">
          <cell r="C172" t="str">
            <v>ID174</v>
          </cell>
          <cell r="D172" t="str">
            <v>Flag account cumulated inflows in current accounts in the month &gt; credit line * 3</v>
          </cell>
          <cell r="E172" t="str">
            <v>Assign 1 if Sum of inflows in current account over the month &gt; (Current account approved overdraft*3) , 0 otherwise</v>
          </cell>
          <cell r="F172" t="str">
            <v>Handling account</v>
          </cell>
          <cell r="G172">
            <v>1</v>
          </cell>
          <cell r="H172">
            <v>0</v>
          </cell>
          <cell r="Y172">
            <v>0</v>
          </cell>
        </row>
        <row r="173">
          <cell r="C173" t="str">
            <v>ID175</v>
          </cell>
          <cell r="D173" t="str">
            <v>Flag account cumulated outflows in current accounts  in the month &gt; credit line * 3</v>
          </cell>
          <cell r="E173" t="str">
            <v>Assign 1 if Sum of outflows from current account over the month &gt; (Current account approved overdraft*3) , 0 otherwise</v>
          </cell>
          <cell r="F173" t="str">
            <v>Handling account</v>
          </cell>
          <cell r="G173">
            <v>1</v>
          </cell>
          <cell r="H173">
            <v>0</v>
          </cell>
          <cell r="Y173">
            <v>0</v>
          </cell>
        </row>
        <row r="174">
          <cell r="C174" t="str">
            <v>ID176</v>
          </cell>
          <cell r="D174" t="str">
            <v>Flag presence of unpaid cheques</v>
          </cell>
          <cell r="E174" t="str">
            <v>Assign 1 if Number of unpaid cheques &gt;0, 0 otherwise</v>
          </cell>
          <cell r="F174" t="str">
            <v>Client’s mispayments</v>
          </cell>
          <cell r="G174">
            <v>1</v>
          </cell>
          <cell r="H174">
            <v>0</v>
          </cell>
          <cell r="Y174">
            <v>0</v>
          </cell>
        </row>
        <row r="175">
          <cell r="C175" t="str">
            <v>ID177</v>
          </cell>
          <cell r="D175" t="str">
            <v>Days of over limit overdraft for current accounts</v>
          </cell>
          <cell r="E175" t="str">
            <v>Days of over limit overdraft for current accounts</v>
          </cell>
          <cell r="F175" t="str">
            <v>Handling account</v>
          </cell>
          <cell r="G175">
            <v>0</v>
          </cell>
          <cell r="H175">
            <v>0</v>
          </cell>
        </row>
        <row r="176">
          <cell r="C176" t="str">
            <v>ID178</v>
          </cell>
          <cell r="D176" t="str">
            <v xml:space="preserve">Monthly inflows from cheques/monthly total inflows in current accounts </v>
          </cell>
          <cell r="E176" t="str">
            <v>Sum of inflows from cheques in current account over the month/Sum of inflows in current account over the month</v>
          </cell>
          <cell r="F176" t="str">
            <v>Handling account</v>
          </cell>
          <cell r="G176">
            <v>1</v>
          </cell>
          <cell r="H176">
            <v>1</v>
          </cell>
          <cell r="I176" t="str">
            <v>NUM/DEN</v>
          </cell>
          <cell r="J176" t="str">
            <v>NUM/DEN</v>
          </cell>
          <cell r="K176" t="str">
            <v>NUM/DEN</v>
          </cell>
          <cell r="L176" t="str">
            <v>Valore da tabella Missing</v>
          </cell>
          <cell r="M176" t="str">
            <v>Valore da tabella Missing</v>
          </cell>
          <cell r="N176" t="str">
            <v>Valore da tabella Missing</v>
          </cell>
          <cell r="O176" t="str">
            <v>Valore da tabella Missing</v>
          </cell>
          <cell r="P176" t="str">
            <v>Valore da tabella Missing</v>
          </cell>
          <cell r="Q176" t="str">
            <v>NUM/DEN</v>
          </cell>
          <cell r="R176" t="str">
            <v>NUM/DEN</v>
          </cell>
          <cell r="S176" t="str">
            <v>NUM/DEN</v>
          </cell>
          <cell r="T176" t="str">
            <v>Valore da tabella Missing</v>
          </cell>
          <cell r="U176" t="str">
            <v>Valore da tabella Missing</v>
          </cell>
          <cell r="V176" t="str">
            <v>Valore da tabella Missing</v>
          </cell>
          <cell r="W176" t="str">
            <v>Valore da tabella Missing</v>
          </cell>
          <cell r="X176" t="str">
            <v>Valore da tabella Missing</v>
          </cell>
          <cell r="Y176" t="str">
            <v>Median</v>
          </cell>
          <cell r="Z176">
            <v>4.0406299999999999E-2</v>
          </cell>
        </row>
        <row r="177">
          <cell r="C177" t="str">
            <v>ID179</v>
          </cell>
          <cell r="D177" t="str">
            <v xml:space="preserve">Monthly outflows from cheques/monthly total outflows in current accounts </v>
          </cell>
          <cell r="E177" t="str">
            <v>Sum of outflows from cheques from current account over the month/Sum of outflows from current account over the month</v>
          </cell>
          <cell r="F177" t="str">
            <v>Handling account</v>
          </cell>
          <cell r="G177">
            <v>1</v>
          </cell>
          <cell r="H177">
            <v>1</v>
          </cell>
          <cell r="I177" t="str">
            <v>NUM/DEN</v>
          </cell>
          <cell r="J177" t="str">
            <v>NUM/DEN</v>
          </cell>
          <cell r="K177" t="str">
            <v>NUM/DEN</v>
          </cell>
          <cell r="L177" t="str">
            <v>Valore da tabella Missing</v>
          </cell>
          <cell r="M177" t="str">
            <v>Valore da tabella Missing</v>
          </cell>
          <cell r="N177" t="str">
            <v>Valore da tabella Missing</v>
          </cell>
          <cell r="O177" t="str">
            <v>Valore da tabella Missing</v>
          </cell>
          <cell r="P177" t="str">
            <v>Valore da tabella Missing</v>
          </cell>
          <cell r="Q177" t="str">
            <v>NUM/DEN</v>
          </cell>
          <cell r="R177" t="str">
            <v>NUM/DEN</v>
          </cell>
          <cell r="S177" t="str">
            <v>NUM/DEN</v>
          </cell>
          <cell r="T177" t="str">
            <v>Valore da tabella Missing</v>
          </cell>
          <cell r="U177" t="str">
            <v>Valore da tabella Missing</v>
          </cell>
          <cell r="V177" t="str">
            <v>Valore da tabella Missing</v>
          </cell>
          <cell r="W177" t="str">
            <v>Valore da tabella Missing</v>
          </cell>
          <cell r="X177" t="str">
            <v>Valore da tabella Missing</v>
          </cell>
          <cell r="Y177" t="str">
            <v>Median</v>
          </cell>
          <cell r="Z177">
            <v>0.173903</v>
          </cell>
        </row>
        <row r="178">
          <cell r="C178" t="str">
            <v>ID180</v>
          </cell>
          <cell r="D178" t="str">
            <v>Monthly cumulated inflows/credit line</v>
          </cell>
          <cell r="E178" t="str">
            <v>Sum of inflows in current account over the month/Overdraft limit (as of the last business day of the month)</v>
          </cell>
          <cell r="F178" t="str">
            <v>Handling account</v>
          </cell>
          <cell r="G178">
            <v>1</v>
          </cell>
          <cell r="H178">
            <v>1</v>
          </cell>
          <cell r="I178" t="str">
            <v>NUM/DEN</v>
          </cell>
          <cell r="J178" t="str">
            <v>NUM/DEN</v>
          </cell>
          <cell r="K178" t="str">
            <v>NUM/DEN</v>
          </cell>
          <cell r="L178" t="str">
            <v>Valore da tabella Missing</v>
          </cell>
          <cell r="M178" t="str">
            <v>Valore da tabella Missing</v>
          </cell>
          <cell r="N178" t="str">
            <v>Valore da tabella Missing</v>
          </cell>
          <cell r="O178" t="str">
            <v>Valore da tabella Missing</v>
          </cell>
          <cell r="P178" t="str">
            <v>Valore da tabella Missing</v>
          </cell>
          <cell r="Q178" t="str">
            <v>NUM/DEN</v>
          </cell>
          <cell r="R178" t="str">
            <v>NUM/DEN</v>
          </cell>
          <cell r="S178" t="str">
            <v>NUM/DEN</v>
          </cell>
          <cell r="T178" t="str">
            <v>Valore da tabella Missing</v>
          </cell>
          <cell r="U178" t="str">
            <v>Valore da tabella Missing</v>
          </cell>
          <cell r="V178" t="str">
            <v>Valore da tabella Missing</v>
          </cell>
          <cell r="W178" t="str">
            <v>Valore da tabella Missing</v>
          </cell>
          <cell r="X178" t="str">
            <v>Valore da tabella Missing</v>
          </cell>
          <cell r="Y178" t="str">
            <v>Median</v>
          </cell>
          <cell r="Z178">
            <v>0.36892269999999999</v>
          </cell>
        </row>
        <row r="179">
          <cell r="C179" t="str">
            <v>ID181</v>
          </cell>
          <cell r="D179" t="str">
            <v>Monthly cumulated outflows/monthly cumulated inflows</v>
          </cell>
          <cell r="E179" t="str">
            <v>Sum of outflows from current accounts over the month/Sum of inflows in current account over the month</v>
          </cell>
          <cell r="F179" t="str">
            <v>Handling account</v>
          </cell>
          <cell r="G179">
            <v>1</v>
          </cell>
          <cell r="H179">
            <v>1</v>
          </cell>
          <cell r="I179" t="str">
            <v>NUM/DEN</v>
          </cell>
          <cell r="J179" t="str">
            <v>NUM/DEN</v>
          </cell>
          <cell r="K179" t="str">
            <v>NUM/DEN</v>
          </cell>
          <cell r="L179" t="str">
            <v>Valore da tabella Missing</v>
          </cell>
          <cell r="M179" t="str">
            <v>Valore da tabella Missing</v>
          </cell>
          <cell r="N179" t="str">
            <v>Valore da tabella Missing</v>
          </cell>
          <cell r="O179" t="str">
            <v>Valore da tabella Missing</v>
          </cell>
          <cell r="P179" t="str">
            <v>Valore da tabella Missing</v>
          </cell>
          <cell r="Q179" t="str">
            <v>NUM/DEN</v>
          </cell>
          <cell r="R179" t="str">
            <v>NUM/DEN</v>
          </cell>
          <cell r="S179" t="str">
            <v>NUM/DEN</v>
          </cell>
          <cell r="T179" t="str">
            <v>Valore da tabella Missing</v>
          </cell>
          <cell r="U179" t="str">
            <v>Valore da tabella Missing</v>
          </cell>
          <cell r="V179" t="str">
            <v>Valore da tabella Missing</v>
          </cell>
          <cell r="W179" t="str">
            <v>Valore da tabella Missing</v>
          </cell>
          <cell r="X179" t="str">
            <v>Valore da tabella Missing</v>
          </cell>
          <cell r="Y179" t="str">
            <v>Median</v>
          </cell>
          <cell r="Z179">
            <v>0.80900179999999999</v>
          </cell>
        </row>
        <row r="180">
          <cell r="C180" t="str">
            <v>ID182</v>
          </cell>
          <cell r="D180" t="str">
            <v>Monthly cumulated outflows/credit line</v>
          </cell>
          <cell r="E180" t="str">
            <v>Sum of outflows from current account over the month/Overdraft limit (as of the last business day of the month)</v>
          </cell>
          <cell r="F180" t="str">
            <v>Handling account</v>
          </cell>
          <cell r="G180">
            <v>1</v>
          </cell>
          <cell r="H180">
            <v>1</v>
          </cell>
          <cell r="I180" t="str">
            <v>NUM/DEN</v>
          </cell>
          <cell r="J180" t="str">
            <v>NUM/DEN</v>
          </cell>
          <cell r="K180" t="str">
            <v>NUM/DEN</v>
          </cell>
          <cell r="L180" t="str">
            <v>Valore da tabella Missing</v>
          </cell>
          <cell r="M180" t="str">
            <v>Valore da tabella Missing</v>
          </cell>
          <cell r="N180" t="str">
            <v>Valore da tabella Missing</v>
          </cell>
          <cell r="O180" t="str">
            <v>Valore da tabella Missing</v>
          </cell>
          <cell r="P180" t="str">
            <v>Valore da tabella Missing</v>
          </cell>
          <cell r="Q180" t="str">
            <v>NUM/DEN</v>
          </cell>
          <cell r="R180" t="str">
            <v>NUM/DEN</v>
          </cell>
          <cell r="S180" t="str">
            <v>NUM/DEN</v>
          </cell>
          <cell r="T180" t="str">
            <v>Valore da tabella Missing</v>
          </cell>
          <cell r="U180" t="str">
            <v>Valore da tabella Missing</v>
          </cell>
          <cell r="V180" t="str">
            <v>Valore da tabella Missing</v>
          </cell>
          <cell r="W180" t="str">
            <v>Valore da tabella Missing</v>
          </cell>
          <cell r="X180" t="str">
            <v>Valore da tabella Missing</v>
          </cell>
          <cell r="Y180" t="str">
            <v>Median</v>
          </cell>
          <cell r="Z180">
            <v>0.35432750000000002</v>
          </cell>
        </row>
        <row r="181">
          <cell r="C181" t="str">
            <v>ID183</v>
          </cell>
          <cell r="D181" t="str">
            <v>(Cumulated monthly Inflows + cumulated monthly outflows)/credit line</v>
          </cell>
          <cell r="E181" t="str">
            <v>(Sum of inflows in current account over the month + Sum of outflows from current account overt the month)/Overdraft limit (as of the last business day of the month)</v>
          </cell>
          <cell r="F181" t="str">
            <v>Handling account</v>
          </cell>
          <cell r="G181">
            <v>1</v>
          </cell>
          <cell r="H181">
            <v>1</v>
          </cell>
          <cell r="I181" t="str">
            <v>NUM/DEN</v>
          </cell>
          <cell r="J181" t="str">
            <v>NUM/DEN</v>
          </cell>
          <cell r="K181" t="str">
            <v>NUM/DEN</v>
          </cell>
          <cell r="L181" t="str">
            <v>Valore da tabella Missing</v>
          </cell>
          <cell r="M181" t="str">
            <v>Valore da tabella Missing</v>
          </cell>
          <cell r="N181" t="str">
            <v>Valore da tabella Missing</v>
          </cell>
          <cell r="O181" t="str">
            <v>Valore da tabella Missing</v>
          </cell>
          <cell r="P181" t="str">
            <v>Valore da tabella Missing</v>
          </cell>
          <cell r="Q181" t="str">
            <v>NUM/DEN</v>
          </cell>
          <cell r="R181" t="str">
            <v>NUM/DEN</v>
          </cell>
          <cell r="S181" t="str">
            <v>NUM/DEN</v>
          </cell>
          <cell r="T181" t="str">
            <v>Valore da tabella Missing</v>
          </cell>
          <cell r="U181" t="str">
            <v>Valore da tabella Missing</v>
          </cell>
          <cell r="V181" t="str">
            <v>Valore da tabella Missing</v>
          </cell>
          <cell r="W181" t="str">
            <v>Valore da tabella Missing</v>
          </cell>
          <cell r="X181" t="str">
            <v>Valore da tabella Missing</v>
          </cell>
          <cell r="Y181" t="str">
            <v>Median</v>
          </cell>
          <cell r="Z181">
            <v>2.36671E-2</v>
          </cell>
        </row>
        <row r="182">
          <cell r="C182" t="str">
            <v>ID184</v>
          </cell>
          <cell r="D182" t="str">
            <v>Number of monthly inflows transactions from cheques/total number of monthly inflows transactions in current accounts</v>
          </cell>
          <cell r="E182" t="str">
            <v>Number of inflows from cheques in current account over the month/Number of inflows in current account over the month</v>
          </cell>
          <cell r="F182" t="str">
            <v>Handling account</v>
          </cell>
          <cell r="G182">
            <v>1</v>
          </cell>
          <cell r="H182">
            <v>1</v>
          </cell>
          <cell r="I182" t="str">
            <v>NUM/DEN</v>
          </cell>
          <cell r="J182" t="str">
            <v>NUM/DEN</v>
          </cell>
          <cell r="K182" t="str">
            <v>NUM/DEN</v>
          </cell>
          <cell r="L182" t="str">
            <v>Valore da tabella Missing</v>
          </cell>
          <cell r="M182" t="str">
            <v>Valore da tabella Missing</v>
          </cell>
          <cell r="N182" t="str">
            <v>Valore da tabella Missing</v>
          </cell>
          <cell r="O182" t="str">
            <v>Valore da tabella Missing</v>
          </cell>
          <cell r="P182" t="str">
            <v>Valore da tabella Missing</v>
          </cell>
          <cell r="Q182" t="str">
            <v>NUM/DEN</v>
          </cell>
          <cell r="R182" t="str">
            <v>NUM/DEN</v>
          </cell>
          <cell r="S182" t="str">
            <v>NUM/DEN</v>
          </cell>
          <cell r="T182" t="str">
            <v>Valore da tabella Missing</v>
          </cell>
          <cell r="U182" t="str">
            <v>Valore da tabella Missing</v>
          </cell>
          <cell r="V182" t="str">
            <v>Valore da tabella Missing</v>
          </cell>
          <cell r="W182" t="str">
            <v>Valore da tabella Missing</v>
          </cell>
          <cell r="X182" t="str">
            <v>Valore da tabella Missing</v>
          </cell>
          <cell r="Y182" t="str">
            <v>Median</v>
          </cell>
          <cell r="Z182">
            <v>6.3829800000000006E-2</v>
          </cell>
        </row>
        <row r="183">
          <cell r="C183" t="str">
            <v>ID185</v>
          </cell>
          <cell r="D183" t="str">
            <v>Number of monthly outflows transactions from cheques/total number of monthly outflows transactions in current accounts</v>
          </cell>
          <cell r="E183" t="str">
            <v>Number of outflows from cheques from current account over the month/Number of outflows from current account over the month</v>
          </cell>
          <cell r="F183" t="str">
            <v>Handling account</v>
          </cell>
          <cell r="G183">
            <v>1</v>
          </cell>
          <cell r="H183">
            <v>1</v>
          </cell>
          <cell r="I183" t="str">
            <v>NUM/DEN</v>
          </cell>
          <cell r="J183" t="str">
            <v>NUM/DEN</v>
          </cell>
          <cell r="K183" t="str">
            <v>NUM/DEN</v>
          </cell>
          <cell r="L183" t="str">
            <v>Valore da tabella Missing</v>
          </cell>
          <cell r="M183" t="str">
            <v>Valore da tabella Missing</v>
          </cell>
          <cell r="N183" t="str">
            <v>Valore da tabella Missing</v>
          </cell>
          <cell r="O183" t="str">
            <v>Valore da tabella Missing</v>
          </cell>
          <cell r="P183" t="str">
            <v>Valore da tabella Missing</v>
          </cell>
          <cell r="Q183" t="str">
            <v>NUM/DEN</v>
          </cell>
          <cell r="R183" t="str">
            <v>NUM/DEN</v>
          </cell>
          <cell r="S183" t="str">
            <v>NUM/DEN</v>
          </cell>
          <cell r="T183" t="str">
            <v>Valore da tabella Missing</v>
          </cell>
          <cell r="U183" t="str">
            <v>Valore da tabella Missing</v>
          </cell>
          <cell r="V183" t="str">
            <v>Valore da tabella Missing</v>
          </cell>
          <cell r="W183" t="str">
            <v>Valore da tabella Missing</v>
          </cell>
          <cell r="X183" t="str">
            <v>Valore da tabella Missing</v>
          </cell>
          <cell r="Y183" t="str">
            <v>Median</v>
          </cell>
          <cell r="Z183">
            <v>0.2368421</v>
          </cell>
        </row>
        <row r="184">
          <cell r="C184" t="str">
            <v>ID186</v>
          </cell>
          <cell r="D184" t="str">
            <v>Number of monthly outflow transactions in current accounts/number of monthly inflow transactions in current accounts</v>
          </cell>
          <cell r="E184" t="str">
            <v>Number of outflows from current account over the month/Number of inflows in current account over the month</v>
          </cell>
          <cell r="F184" t="str">
            <v>Handling account</v>
          </cell>
          <cell r="G184">
            <v>1</v>
          </cell>
          <cell r="H184">
            <v>1</v>
          </cell>
          <cell r="I184" t="str">
            <v>NUM/DEN</v>
          </cell>
          <cell r="J184" t="str">
            <v>NUM/DEN</v>
          </cell>
          <cell r="K184" t="str">
            <v>NUM/DEN</v>
          </cell>
          <cell r="L184" t="str">
            <v>Valore da tabella Missing</v>
          </cell>
          <cell r="M184" t="str">
            <v>Valore da tabella Missing</v>
          </cell>
          <cell r="N184" t="str">
            <v>Valore da tabella Missing</v>
          </cell>
          <cell r="O184" t="str">
            <v>Valore da tabella Missing</v>
          </cell>
          <cell r="P184" t="str">
            <v>Valore da tabella Missing</v>
          </cell>
          <cell r="Q184" t="str">
            <v>NUM/DEN</v>
          </cell>
          <cell r="R184" t="str">
            <v>NUM/DEN</v>
          </cell>
          <cell r="S184" t="str">
            <v>NUM/DEN</v>
          </cell>
          <cell r="T184" t="str">
            <v>Valore da tabella Missing</v>
          </cell>
          <cell r="U184" t="str">
            <v>Valore da tabella Missing</v>
          </cell>
          <cell r="V184" t="str">
            <v>Valore da tabella Missing</v>
          </cell>
          <cell r="W184" t="str">
            <v>Valore da tabella Missing</v>
          </cell>
          <cell r="X184" t="str">
            <v>Valore da tabella Missing</v>
          </cell>
          <cell r="Y184" t="str">
            <v>Median</v>
          </cell>
          <cell r="Z184">
            <v>0.66666669999999995</v>
          </cell>
        </row>
        <row r="185">
          <cell r="C185" t="str">
            <v>ID187</v>
          </cell>
          <cell r="D185" t="str">
            <v>Monthly cumulated inflows amount in current accounts- variation in the last month</v>
          </cell>
          <cell r="E185" t="str">
            <v>((Sum of inflows in current account over the month_month t)/(Sum of inflows in current account over the month_month t-1))-1</v>
          </cell>
          <cell r="F185" t="str">
            <v>Handling account</v>
          </cell>
          <cell r="G185">
            <v>1</v>
          </cell>
          <cell r="H185">
            <v>1</v>
          </cell>
          <cell r="I185" t="str">
            <v>NUM/DEN</v>
          </cell>
          <cell r="J185" t="str">
            <v>NUM/DEN</v>
          </cell>
          <cell r="K185" t="str">
            <v>NUM/DEN</v>
          </cell>
          <cell r="L185" t="str">
            <v>Valore da tabella Missing</v>
          </cell>
          <cell r="M185" t="str">
            <v>Valore da tabella Missing</v>
          </cell>
          <cell r="N185" t="str">
            <v>Valore da tabella Missing</v>
          </cell>
          <cell r="O185" t="str">
            <v>Valore da tabella Missing</v>
          </cell>
          <cell r="P185" t="str">
            <v>Valore da tabella Missing</v>
          </cell>
          <cell r="Q185" t="str">
            <v>NUM/DEN</v>
          </cell>
          <cell r="R185" t="str">
            <v>NUM/DEN</v>
          </cell>
          <cell r="S185" t="str">
            <v>NUM/DEN</v>
          </cell>
          <cell r="T185" t="str">
            <v>Valore da tabella Missing</v>
          </cell>
          <cell r="U185" t="str">
            <v>Valore da tabella Missing</v>
          </cell>
          <cell r="V185" t="str">
            <v>Valore da tabella Missing</v>
          </cell>
          <cell r="W185" t="str">
            <v>Valore da tabella Missing</v>
          </cell>
          <cell r="X185" t="str">
            <v>Valore da tabella Missing</v>
          </cell>
          <cell r="Y185">
            <v>0</v>
          </cell>
        </row>
        <row r="186">
          <cell r="C186" t="str">
            <v>ID188</v>
          </cell>
          <cell r="D186" t="str">
            <v>Monthly cumulated outflows amount in current accounts - variation in the last month</v>
          </cell>
          <cell r="E186" t="str">
            <v>((Sum of outflows from current account over the month_month t)/(Sum of outflows from current account over the month_month t-1))-1</v>
          </cell>
          <cell r="F186" t="str">
            <v>Handling account</v>
          </cell>
          <cell r="G186">
            <v>1</v>
          </cell>
          <cell r="H186">
            <v>1</v>
          </cell>
          <cell r="I186" t="str">
            <v>NUM/DEN</v>
          </cell>
          <cell r="J186" t="str">
            <v>NUM/DEN</v>
          </cell>
          <cell r="K186" t="str">
            <v>NUM/DEN</v>
          </cell>
          <cell r="L186" t="str">
            <v>Valore da tabella Missing</v>
          </cell>
          <cell r="M186" t="str">
            <v>Valore da tabella Missing</v>
          </cell>
          <cell r="N186" t="str">
            <v>Valore da tabella Missing</v>
          </cell>
          <cell r="O186" t="str">
            <v>Valore da tabella Missing</v>
          </cell>
          <cell r="P186" t="str">
            <v>Valore da tabella Missing</v>
          </cell>
          <cell r="Q186" t="str">
            <v>NUM/DEN</v>
          </cell>
          <cell r="R186" t="str">
            <v>NUM/DEN</v>
          </cell>
          <cell r="S186" t="str">
            <v>NUM/DEN</v>
          </cell>
          <cell r="T186" t="str">
            <v>Valore da tabella Missing</v>
          </cell>
          <cell r="U186" t="str">
            <v>Valore da tabella Missing</v>
          </cell>
          <cell r="V186" t="str">
            <v>Valore da tabella Missing</v>
          </cell>
          <cell r="W186" t="str">
            <v>Valore da tabella Missing</v>
          </cell>
          <cell r="X186" t="str">
            <v>Valore da tabella Missing</v>
          </cell>
          <cell r="Y186">
            <v>0</v>
          </cell>
        </row>
        <row r="187">
          <cell r="C187" t="str">
            <v>ID189</v>
          </cell>
          <cell r="D187" t="str">
            <v>Max number of unpaid days for the last 4 unpaid instalments</v>
          </cell>
          <cell r="E187" t="str">
            <v>Max number of unpaid days for the last 4 unpaid instalments</v>
          </cell>
          <cell r="F187" t="str">
            <v>Client’s mispayments</v>
          </cell>
          <cell r="G187">
            <v>1</v>
          </cell>
          <cell r="H187">
            <v>0</v>
          </cell>
          <cell r="Y187">
            <v>0</v>
          </cell>
        </row>
        <row r="188">
          <cell r="C188" t="str">
            <v>ID190</v>
          </cell>
          <cell r="D188" t="str">
            <v>Amount of unpaid overdue - other contracts (no loans, no amortizing products)</v>
          </cell>
          <cell r="E188" t="str">
            <v>Amount overdue for other contracts (no loans, no amortizing products)</v>
          </cell>
          <cell r="F188" t="str">
            <v>Client’s mispayments</v>
          </cell>
          <cell r="G188">
            <v>0</v>
          </cell>
          <cell r="H188">
            <v>0</v>
          </cell>
        </row>
        <row r="189">
          <cell r="C189" t="str">
            <v>ID191</v>
          </cell>
          <cell r="D189" t="str">
            <v>Amount of unpaid overdue - leasing contracts</v>
          </cell>
          <cell r="E189" t="str">
            <v>Amount overdue for leasing contracts</v>
          </cell>
          <cell r="F189" t="str">
            <v>Client’s mispayments</v>
          </cell>
          <cell r="G189">
            <v>0</v>
          </cell>
          <cell r="H189">
            <v>0</v>
          </cell>
        </row>
        <row r="190">
          <cell r="C190" t="str">
            <v>ID192</v>
          </cell>
          <cell r="D190" t="str">
            <v>Amount of unpaid overdue - amortizing products</v>
          </cell>
          <cell r="E190" t="str">
            <v>Amount overdue for amortizing products</v>
          </cell>
          <cell r="F190" t="str">
            <v>Client’s mispayments</v>
          </cell>
          <cell r="G190">
            <v>1</v>
          </cell>
          <cell r="H190">
            <v>0</v>
          </cell>
          <cell r="Y190">
            <v>0</v>
          </cell>
        </row>
        <row r="191">
          <cell r="C191" t="str">
            <v>ID193</v>
          </cell>
          <cell r="D191" t="str">
            <v>Amount of unpaid overdue - loans</v>
          </cell>
          <cell r="E191" t="str">
            <v>Amount overdue for loans</v>
          </cell>
          <cell r="F191" t="str">
            <v>Client’s mispayments</v>
          </cell>
          <cell r="G191">
            <v>1</v>
          </cell>
          <cell r="H191">
            <v>0</v>
          </cell>
          <cell r="Y191">
            <v>0</v>
          </cell>
        </row>
        <row r="192">
          <cell r="C192" t="str">
            <v>ID194</v>
          </cell>
          <cell r="D192" t="str">
            <v>Amount of unpaid instalments - other contracts (no loans, no amortizing products)</v>
          </cell>
          <cell r="E192" t="str">
            <v>Amount of unpaid instalments for other contracts (no loans, no amortizing products)</v>
          </cell>
          <cell r="F192" t="str">
            <v>Client’s mispayments</v>
          </cell>
          <cell r="G192">
            <v>0</v>
          </cell>
          <cell r="H192">
            <v>0</v>
          </cell>
        </row>
        <row r="193">
          <cell r="C193" t="str">
            <v>ID195</v>
          </cell>
          <cell r="D193" t="str">
            <v>Amount of unpaid instalments - leasing contracts</v>
          </cell>
          <cell r="E193" t="str">
            <v>Amount of unpaid instalments for leasing contracts</v>
          </cell>
          <cell r="F193" t="str">
            <v>Client’s mispayments</v>
          </cell>
          <cell r="G193">
            <v>0</v>
          </cell>
          <cell r="H193">
            <v>0</v>
          </cell>
        </row>
        <row r="194">
          <cell r="C194" t="str">
            <v>ID196</v>
          </cell>
          <cell r="D194" t="str">
            <v>Amount of unpaid instalments - amortizing products</v>
          </cell>
          <cell r="E194" t="str">
            <v>Amount of unpaid instalments for amortizing products</v>
          </cell>
          <cell r="F194" t="str">
            <v>Client’s mispayments</v>
          </cell>
          <cell r="G194">
            <v>1</v>
          </cell>
          <cell r="H194">
            <v>0</v>
          </cell>
          <cell r="Y194">
            <v>0</v>
          </cell>
        </row>
        <row r="195">
          <cell r="C195" t="str">
            <v>ID197</v>
          </cell>
          <cell r="D195" t="str">
            <v>Amount of unpaid instalments - loans</v>
          </cell>
          <cell r="E195" t="str">
            <v>Amount of unpaid instalments for loans</v>
          </cell>
          <cell r="F195" t="str">
            <v>Client’s mispayments</v>
          </cell>
          <cell r="G195">
            <v>1</v>
          </cell>
          <cell r="H195">
            <v>0</v>
          </cell>
          <cell r="Y195">
            <v>0</v>
          </cell>
        </row>
        <row r="196">
          <cell r="C196" t="str">
            <v>ID198</v>
          </cell>
          <cell r="D196" t="str">
            <v>Overdue amount/approved amount - other contracts (no loans, no amortizing products)</v>
          </cell>
          <cell r="E196" t="str">
            <v>Overdue amount for other contracts (no loans, no amortizing products)/Approved amount for other contracts (no loans, no amortizing products)</v>
          </cell>
          <cell r="F196" t="str">
            <v>Client’s mispayments</v>
          </cell>
          <cell r="G196">
            <v>0</v>
          </cell>
          <cell r="H196">
            <v>1</v>
          </cell>
          <cell r="I196" t="str">
            <v>NUM/DEN</v>
          </cell>
          <cell r="J196" t="str">
            <v>NUM/DEN</v>
          </cell>
          <cell r="K196" t="str">
            <v>NUM/DEN</v>
          </cell>
          <cell r="L196" t="str">
            <v>Valore da tabella Missing</v>
          </cell>
          <cell r="M196" t="str">
            <v>Valore da tabella Missing</v>
          </cell>
          <cell r="N196" t="str">
            <v>Valore da tabella Missing</v>
          </cell>
          <cell r="O196" t="str">
            <v>Valore da tabella Missing</v>
          </cell>
          <cell r="P196" t="str">
            <v>Valore da tabella Missing</v>
          </cell>
          <cell r="Q196" t="str">
            <v>NUM/DEN</v>
          </cell>
          <cell r="R196" t="str">
            <v>NUM/DEN</v>
          </cell>
          <cell r="S196" t="str">
            <v>NUM/DEN</v>
          </cell>
          <cell r="T196" t="str">
            <v>Valore da tabella Missing</v>
          </cell>
          <cell r="U196" t="str">
            <v>Valore da tabella Missing</v>
          </cell>
          <cell r="V196" t="str">
            <v>Valore da tabella Missing</v>
          </cell>
          <cell r="W196" t="str">
            <v>Valore da tabella Missing</v>
          </cell>
          <cell r="X196" t="str">
            <v>Valore da tabella Missing</v>
          </cell>
        </row>
        <row r="197">
          <cell r="C197" t="str">
            <v>ID199</v>
          </cell>
          <cell r="D197" t="str">
            <v>Overdue amount/approved amount - leasing contracts</v>
          </cell>
          <cell r="E197" t="str">
            <v>Overdue amount for leasing contracts/Approved amount for leasing contracts</v>
          </cell>
          <cell r="F197" t="str">
            <v>Client’s mispayments</v>
          </cell>
          <cell r="G197">
            <v>0</v>
          </cell>
          <cell r="H197">
            <v>1</v>
          </cell>
          <cell r="I197" t="str">
            <v>NUM/DEN</v>
          </cell>
          <cell r="J197" t="str">
            <v>NUM/DEN</v>
          </cell>
          <cell r="K197" t="str">
            <v>NUM/DEN</v>
          </cell>
          <cell r="L197" t="str">
            <v>Valore da tabella Missing</v>
          </cell>
          <cell r="M197" t="str">
            <v>Valore da tabella Missing</v>
          </cell>
          <cell r="N197" t="str">
            <v>Valore da tabella Missing</v>
          </cell>
          <cell r="O197" t="str">
            <v>Valore da tabella Missing</v>
          </cell>
          <cell r="P197" t="str">
            <v>Valore da tabella Missing</v>
          </cell>
          <cell r="Q197" t="str">
            <v>NUM/DEN</v>
          </cell>
          <cell r="R197" t="str">
            <v>NUM/DEN</v>
          </cell>
          <cell r="S197" t="str">
            <v>NUM/DEN</v>
          </cell>
          <cell r="T197" t="str">
            <v>Valore da tabella Missing</v>
          </cell>
          <cell r="U197" t="str">
            <v>Valore da tabella Missing</v>
          </cell>
          <cell r="V197" t="str">
            <v>Valore da tabella Missing</v>
          </cell>
          <cell r="W197" t="str">
            <v>Valore da tabella Missing</v>
          </cell>
          <cell r="X197" t="str">
            <v>Valore da tabella Missing</v>
          </cell>
        </row>
        <row r="198">
          <cell r="C198" t="str">
            <v>ID200</v>
          </cell>
          <cell r="D198" t="str">
            <v>Overdue amount/approved amount - amortizing products</v>
          </cell>
          <cell r="E198" t="str">
            <v>Overdue amount for amortizing products/Approved amount for amortizing products</v>
          </cell>
          <cell r="F198" t="str">
            <v>Client’s mispayments</v>
          </cell>
          <cell r="G198">
            <v>1</v>
          </cell>
          <cell r="H198">
            <v>1</v>
          </cell>
          <cell r="I198" t="str">
            <v>NUM/DEN</v>
          </cell>
          <cell r="J198" t="str">
            <v>NUM/DEN</v>
          </cell>
          <cell r="K198" t="str">
            <v>NUM/DEN</v>
          </cell>
          <cell r="L198" t="str">
            <v>Valore da tabella Missing</v>
          </cell>
          <cell r="M198" t="str">
            <v>Valore da tabella Missing</v>
          </cell>
          <cell r="N198" t="str">
            <v>Valore da tabella Missing</v>
          </cell>
          <cell r="O198" t="str">
            <v>Valore da tabella Missing</v>
          </cell>
          <cell r="P198" t="str">
            <v>Valore da tabella Missing</v>
          </cell>
          <cell r="Q198" t="str">
            <v>NUM/DEN</v>
          </cell>
          <cell r="R198" t="str">
            <v>NUM/DEN</v>
          </cell>
          <cell r="S198" t="str">
            <v>NUM/DEN</v>
          </cell>
          <cell r="T198" t="str">
            <v>Valore da tabella Missing</v>
          </cell>
          <cell r="U198" t="str">
            <v>Valore da tabella Missing</v>
          </cell>
          <cell r="V198" t="str">
            <v>Valore da tabella Missing</v>
          </cell>
          <cell r="W198" t="str">
            <v>Valore da tabella Missing</v>
          </cell>
          <cell r="X198" t="str">
            <v>Valore da tabella Missing</v>
          </cell>
          <cell r="Y198">
            <v>0</v>
          </cell>
        </row>
        <row r="199">
          <cell r="C199" t="str">
            <v>ID201</v>
          </cell>
          <cell r="D199" t="str">
            <v>Overdue amount/Approved amount for loans</v>
          </cell>
          <cell r="E199" t="str">
            <v>Overdue amount for loans/Approved amount for loans</v>
          </cell>
          <cell r="F199" t="str">
            <v>Client’s mispayments</v>
          </cell>
          <cell r="G199">
            <v>1</v>
          </cell>
          <cell r="H199">
            <v>1</v>
          </cell>
          <cell r="I199" t="str">
            <v>NUM/DEN</v>
          </cell>
          <cell r="J199" t="str">
            <v>NUM/DEN</v>
          </cell>
          <cell r="K199" t="str">
            <v>NUM/DEN</v>
          </cell>
          <cell r="L199" t="str">
            <v>Valore da tabella Missing</v>
          </cell>
          <cell r="M199" t="str">
            <v>Valore da tabella Missing</v>
          </cell>
          <cell r="N199" t="str">
            <v>Valore da tabella Missing</v>
          </cell>
          <cell r="O199" t="str">
            <v>Valore da tabella Missing</v>
          </cell>
          <cell r="P199" t="str">
            <v>Valore da tabella Missing</v>
          </cell>
          <cell r="Q199" t="str">
            <v>NUM/DEN</v>
          </cell>
          <cell r="R199" t="str">
            <v>NUM/DEN</v>
          </cell>
          <cell r="S199" t="str">
            <v>NUM/DEN</v>
          </cell>
          <cell r="T199" t="str">
            <v>Valore da tabella Missing</v>
          </cell>
          <cell r="U199" t="str">
            <v>Valore da tabella Missing</v>
          </cell>
          <cell r="V199" t="str">
            <v>Valore da tabella Missing</v>
          </cell>
          <cell r="W199" t="str">
            <v>Valore da tabella Missing</v>
          </cell>
          <cell r="X199" t="str">
            <v>Valore da tabella Missing</v>
          </cell>
          <cell r="Y199">
            <v>0</v>
          </cell>
        </row>
        <row r="200">
          <cell r="C200" t="str">
            <v>ID202</v>
          </cell>
          <cell r="D200" t="str">
            <v>Overdue amount/initial approved amount - other contracts (no loans, no amortizing products)</v>
          </cell>
          <cell r="E200" t="str">
            <v>Overdue amount for other contracts (no loans, no amortizing products)/Initial approved amount for other contracts (no loans, no amortizing products)</v>
          </cell>
          <cell r="F200" t="str">
            <v>Client’s mispayments</v>
          </cell>
          <cell r="G200">
            <v>0</v>
          </cell>
          <cell r="H200">
            <v>1</v>
          </cell>
          <cell r="I200" t="str">
            <v>NUM/DEN</v>
          </cell>
          <cell r="J200" t="str">
            <v>NUM/DEN</v>
          </cell>
          <cell r="K200" t="str">
            <v>NUM/DEN</v>
          </cell>
          <cell r="L200" t="str">
            <v>Valore da tabella Missing</v>
          </cell>
          <cell r="M200" t="str">
            <v>Valore da tabella Missing</v>
          </cell>
          <cell r="N200" t="str">
            <v>Valore da tabella Missing</v>
          </cell>
          <cell r="O200" t="str">
            <v>Valore da tabella Missing</v>
          </cell>
          <cell r="P200" t="str">
            <v>Valore da tabella Missing</v>
          </cell>
          <cell r="Q200" t="str">
            <v>NUM/DEN</v>
          </cell>
          <cell r="R200" t="str">
            <v>NUM/DEN</v>
          </cell>
          <cell r="S200" t="str">
            <v>NUM/DEN</v>
          </cell>
          <cell r="T200" t="str">
            <v>Valore da tabella Missing</v>
          </cell>
          <cell r="U200" t="str">
            <v>Valore da tabella Missing</v>
          </cell>
          <cell r="V200" t="str">
            <v>Valore da tabella Missing</v>
          </cell>
          <cell r="W200" t="str">
            <v>Valore da tabella Missing</v>
          </cell>
          <cell r="X200" t="str">
            <v>Valore da tabella Missing</v>
          </cell>
        </row>
        <row r="201">
          <cell r="C201" t="str">
            <v>ID203</v>
          </cell>
          <cell r="D201" t="str">
            <v>Overdue amount/initial approved amount - leasing contracts</v>
          </cell>
          <cell r="E201" t="str">
            <v>Overdue amount for leasing contracts/Initial approved amount for leasing contracts</v>
          </cell>
          <cell r="F201" t="str">
            <v>Client’s mispayments</v>
          </cell>
          <cell r="G201">
            <v>0</v>
          </cell>
          <cell r="H201">
            <v>1</v>
          </cell>
          <cell r="I201" t="str">
            <v>NUM/DEN</v>
          </cell>
          <cell r="J201" t="str">
            <v>NUM/DEN</v>
          </cell>
          <cell r="K201" t="str">
            <v>NUM/DEN</v>
          </cell>
          <cell r="L201" t="str">
            <v>Valore da tabella Missing</v>
          </cell>
          <cell r="M201" t="str">
            <v>Valore da tabella Missing</v>
          </cell>
          <cell r="N201" t="str">
            <v>Valore da tabella Missing</v>
          </cell>
          <cell r="O201" t="str">
            <v>Valore da tabella Missing</v>
          </cell>
          <cell r="P201" t="str">
            <v>Valore da tabella Missing</v>
          </cell>
          <cell r="Q201" t="str">
            <v>NUM/DEN</v>
          </cell>
          <cell r="R201" t="str">
            <v>NUM/DEN</v>
          </cell>
          <cell r="S201" t="str">
            <v>NUM/DEN</v>
          </cell>
          <cell r="T201" t="str">
            <v>Valore da tabella Missing</v>
          </cell>
          <cell r="U201" t="str">
            <v>Valore da tabella Missing</v>
          </cell>
          <cell r="V201" t="str">
            <v>Valore da tabella Missing</v>
          </cell>
          <cell r="W201" t="str">
            <v>Valore da tabella Missing</v>
          </cell>
          <cell r="X201" t="str">
            <v>Valore da tabella Missing</v>
          </cell>
        </row>
        <row r="202">
          <cell r="C202" t="str">
            <v>ID204</v>
          </cell>
          <cell r="D202" t="str">
            <v>Overdue amount/initial approved amount - amortizing products</v>
          </cell>
          <cell r="E202" t="str">
            <v>Overdue amount for amortizing products/Initial approved amount for amortizing products</v>
          </cell>
          <cell r="F202" t="str">
            <v>Client’s mispayments</v>
          </cell>
          <cell r="G202">
            <v>1</v>
          </cell>
          <cell r="H202">
            <v>1</v>
          </cell>
          <cell r="I202" t="str">
            <v>NUM/DEN</v>
          </cell>
          <cell r="J202" t="str">
            <v>NUM/DEN</v>
          </cell>
          <cell r="K202" t="str">
            <v>NUM/DEN</v>
          </cell>
          <cell r="L202" t="str">
            <v>Valore da tabella Missing</v>
          </cell>
          <cell r="M202" t="str">
            <v>Valore da tabella Missing</v>
          </cell>
          <cell r="N202" t="str">
            <v>Valore da tabella Missing</v>
          </cell>
          <cell r="O202" t="str">
            <v>Valore da tabella Missing</v>
          </cell>
          <cell r="P202" t="str">
            <v>Valore da tabella Missing</v>
          </cell>
          <cell r="Q202" t="str">
            <v>NUM/DEN</v>
          </cell>
          <cell r="R202" t="str">
            <v>NUM/DEN</v>
          </cell>
          <cell r="S202" t="str">
            <v>NUM/DEN</v>
          </cell>
          <cell r="T202" t="str">
            <v>Valore da tabella Missing</v>
          </cell>
          <cell r="U202" t="str">
            <v>Valore da tabella Missing</v>
          </cell>
          <cell r="V202" t="str">
            <v>Valore da tabella Missing</v>
          </cell>
          <cell r="W202" t="str">
            <v>Valore da tabella Missing</v>
          </cell>
          <cell r="X202" t="str">
            <v>Valore da tabella Missing</v>
          </cell>
          <cell r="Y202">
            <v>0</v>
          </cell>
        </row>
        <row r="203">
          <cell r="C203" t="str">
            <v>ID205</v>
          </cell>
          <cell r="D203" t="str">
            <v>Overdue amount/initial approved amount</v>
          </cell>
          <cell r="E203" t="str">
            <v>Overdue amount/Initial approved amount</v>
          </cell>
          <cell r="F203" t="str">
            <v>Client’s mispayments</v>
          </cell>
          <cell r="G203">
            <v>1</v>
          </cell>
          <cell r="H203">
            <v>1</v>
          </cell>
          <cell r="I203" t="str">
            <v>NUM/DEN</v>
          </cell>
          <cell r="J203" t="str">
            <v>NUM/DEN</v>
          </cell>
          <cell r="K203" t="str">
            <v>NUM/DEN</v>
          </cell>
          <cell r="L203" t="str">
            <v>Valore da tabella Missing</v>
          </cell>
          <cell r="M203" t="str">
            <v>Valore da tabella Missing</v>
          </cell>
          <cell r="N203" t="str">
            <v>Valore da tabella Missing</v>
          </cell>
          <cell r="O203" t="str">
            <v>Valore da tabella Missing</v>
          </cell>
          <cell r="P203" t="str">
            <v>Valore da tabella Missing</v>
          </cell>
          <cell r="Q203" t="str">
            <v>NUM/DEN</v>
          </cell>
          <cell r="R203" t="str">
            <v>NUM/DEN</v>
          </cell>
          <cell r="S203" t="str">
            <v>NUM/DEN</v>
          </cell>
          <cell r="T203" t="str">
            <v>Valore da tabella Missing</v>
          </cell>
          <cell r="U203" t="str">
            <v>Valore da tabella Missing</v>
          </cell>
          <cell r="V203" t="str">
            <v>Valore da tabella Missing</v>
          </cell>
          <cell r="W203" t="str">
            <v>Valore da tabella Missing</v>
          </cell>
          <cell r="X203" t="str">
            <v>Valore da tabella Missing</v>
          </cell>
          <cell r="Y203">
            <v>0</v>
          </cell>
        </row>
        <row r="204">
          <cell r="C204" t="str">
            <v>ID206</v>
          </cell>
          <cell r="D204" t="str">
            <v>Unpaid instalments for other contracts (no amortizing products, no leasing)</v>
          </cell>
          <cell r="E204" t="str">
            <v>Number of unpaid instalments for other contracts (no amortizing products, no leasing)</v>
          </cell>
          <cell r="F204" t="str">
            <v>Client’s mispayments</v>
          </cell>
          <cell r="G204">
            <v>0</v>
          </cell>
          <cell r="H204">
            <v>0</v>
          </cell>
        </row>
        <row r="205">
          <cell r="C205" t="str">
            <v>ID207</v>
          </cell>
          <cell r="D205" t="str">
            <v>Unpaid instalments for leasing contracts</v>
          </cell>
          <cell r="E205" t="str">
            <v>Number od unpaid instalments for leasing contracts</v>
          </cell>
          <cell r="F205" t="str">
            <v>Client’s mispayments</v>
          </cell>
          <cell r="G205">
            <v>0</v>
          </cell>
          <cell r="H205">
            <v>0</v>
          </cell>
        </row>
        <row r="206">
          <cell r="C206" t="str">
            <v>ID208</v>
          </cell>
          <cell r="D206" t="str">
            <v>Unpaid instalments for amortizing products</v>
          </cell>
          <cell r="E206" t="str">
            <v>Number od unpaid instalments for amortizing products</v>
          </cell>
          <cell r="F206" t="str">
            <v>Client’s mispayments</v>
          </cell>
          <cell r="G206">
            <v>1</v>
          </cell>
          <cell r="H206">
            <v>0</v>
          </cell>
          <cell r="Y206">
            <v>0</v>
          </cell>
        </row>
        <row r="207">
          <cell r="C207" t="str">
            <v>ID209</v>
          </cell>
          <cell r="D207" t="str">
            <v>Unpaid instalments for loans</v>
          </cell>
          <cell r="E207" t="str">
            <v>Number of unpaid instalments for loans</v>
          </cell>
          <cell r="F207" t="str">
            <v>Client’s mispayments</v>
          </cell>
          <cell r="G207">
            <v>1</v>
          </cell>
          <cell r="H207">
            <v>0</v>
          </cell>
          <cell r="Y207">
            <v>0</v>
          </cell>
        </row>
        <row r="208">
          <cell r="C208" t="str">
            <v>ID210</v>
          </cell>
          <cell r="D208" t="str">
            <v xml:space="preserve">Max past due days in last year </v>
          </cell>
          <cell r="E208" t="str">
            <v xml:space="preserve">Max past due days in last year </v>
          </cell>
          <cell r="F208" t="str">
            <v>External database</v>
          </cell>
          <cell r="G208">
            <v>1</v>
          </cell>
          <cell r="H208">
            <v>0</v>
          </cell>
          <cell r="Y208">
            <v>0</v>
          </cell>
        </row>
        <row r="209">
          <cell r="C209" t="str">
            <v>ID211</v>
          </cell>
          <cell r="D209" t="str">
            <v>Number of days from last delinquency on loans</v>
          </cell>
          <cell r="E209" t="str">
            <v>Number of days from last delinquency on loans</v>
          </cell>
          <cell r="F209" t="str">
            <v>Client’s mispayments</v>
          </cell>
          <cell r="G209">
            <v>1</v>
          </cell>
          <cell r="H209">
            <v>0</v>
          </cell>
          <cell r="Y209" t="str">
            <v>Max</v>
          </cell>
          <cell r="Z209">
            <v>195</v>
          </cell>
        </row>
        <row r="210">
          <cell r="C210" t="str">
            <v>ID212</v>
          </cell>
          <cell r="D210" t="str">
            <v>Number of entries in blockade in last twelve months</v>
          </cell>
          <cell r="E210" t="str">
            <v>Number of entries in blockade in last 12 months</v>
          </cell>
          <cell r="F210" t="str">
            <v>Client’s mispayments</v>
          </cell>
          <cell r="G210">
            <v>1</v>
          </cell>
          <cell r="H210">
            <v>0</v>
          </cell>
          <cell r="Y210">
            <v>0</v>
          </cell>
        </row>
        <row r="211">
          <cell r="C211" t="str">
            <v>ID213</v>
          </cell>
          <cell r="D211" t="str">
            <v>Total number of days in blockade in last six months</v>
          </cell>
          <cell r="E211" t="str">
            <v>Total number of days in blockade in last 6 months</v>
          </cell>
          <cell r="F211" t="str">
            <v>Client’s mispayments</v>
          </cell>
          <cell r="G211">
            <v>1</v>
          </cell>
          <cell r="H211">
            <v>0</v>
          </cell>
          <cell r="Y211">
            <v>0</v>
          </cell>
        </row>
        <row r="212">
          <cell r="C212" t="str">
            <v>ID214</v>
          </cell>
          <cell r="D212" t="str">
            <v>Max number of consecutive days where daily utilization of overdraft was more than 75% of the limit in last 3 months</v>
          </cell>
          <cell r="E212" t="str">
            <v>Max number of consecutive days where daily utilization of overdraft was more than 75% of the limit in last 3 months</v>
          </cell>
          <cell r="F212" t="str">
            <v>Handling account</v>
          </cell>
          <cell r="G212">
            <v>1</v>
          </cell>
          <cell r="H212">
            <v>0</v>
          </cell>
          <cell r="Y212">
            <v>0</v>
          </cell>
        </row>
        <row r="213">
          <cell r="C213" t="str">
            <v>ID215</v>
          </cell>
          <cell r="D213" t="str">
            <v>Max number of consecutive days where daily utilization of overdraft was more than 50% of the limit in last 6 months</v>
          </cell>
          <cell r="E213" t="str">
            <v>Max number of consecutive days where daily utilization of overdraft was more than 50% of the limit in last 6 months</v>
          </cell>
          <cell r="F213" t="str">
            <v>Handling account</v>
          </cell>
          <cell r="G213">
            <v>1</v>
          </cell>
          <cell r="H213">
            <v>0</v>
          </cell>
          <cell r="Y213">
            <v>0</v>
          </cell>
        </row>
        <row r="214">
          <cell r="C214" t="str">
            <v>ID216</v>
          </cell>
          <cell r="D214" t="str">
            <v>Number of days in which client did not use overdraft during the month (calculated daily when this happens) in last 6 months</v>
          </cell>
          <cell r="E214" t="str">
            <v>Number of days in which client did not use overdraft during the month (calculated daily when this happens) in last 6 months</v>
          </cell>
          <cell r="F214" t="str">
            <v>Handling account</v>
          </cell>
          <cell r="G214">
            <v>1</v>
          </cell>
          <cell r="H214">
            <v>0</v>
          </cell>
          <cell r="Y214">
            <v>0</v>
          </cell>
        </row>
        <row r="215">
          <cell r="C215" t="str">
            <v>ID217</v>
          </cell>
          <cell r="D215" t="str">
            <v>Number of days when client exceeded overdraft limit in last 12 months</v>
          </cell>
          <cell r="E215" t="str">
            <v>Number of days when client exceeded overdraft limit in last 12 months</v>
          </cell>
          <cell r="F215" t="str">
            <v>Handling account</v>
          </cell>
          <cell r="G215">
            <v>0</v>
          </cell>
          <cell r="H215">
            <v>0</v>
          </cell>
        </row>
        <row r="216">
          <cell r="C216" t="str">
            <v>ID218</v>
          </cell>
          <cell r="D216" t="str">
            <v>Maximum number of consecutive days in which client exceeded overdraft limit in last 6 months</v>
          </cell>
          <cell r="E216" t="str">
            <v>Maximum number of consecutive days in which client exceeded overdraft limit in last 6 months</v>
          </cell>
          <cell r="F216" t="str">
            <v>Handling account</v>
          </cell>
          <cell r="G216">
            <v>0</v>
          </cell>
          <cell r="H216">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glio code"/>
    </sheetNames>
    <sheetDataSet>
      <sheetData sheetId="0">
        <row r="5">
          <cell r="D5" t="str">
            <v>#IND AFU</v>
          </cell>
          <cell r="E5" t="str">
            <v>Taglio code</v>
          </cell>
          <cell r="F5" t="str">
            <v>Valore minimo di taglio</v>
          </cell>
          <cell r="G5" t="str">
            <v>Valore massimo di taglio</v>
          </cell>
        </row>
        <row r="6">
          <cell r="D6" t="str">
            <v>ID1</v>
          </cell>
          <cell r="E6" t="str">
            <v>Richiesto</v>
          </cell>
          <cell r="F6" t="str">
            <v>Non richiesto</v>
          </cell>
          <cell r="G6">
            <v>90</v>
          </cell>
        </row>
        <row r="7">
          <cell r="D7" t="str">
            <v>ID2</v>
          </cell>
          <cell r="E7" t="str">
            <v>Non richiesto</v>
          </cell>
          <cell r="F7" t="str">
            <v>Non richiesto</v>
          </cell>
          <cell r="G7" t="str">
            <v>Non richiesto</v>
          </cell>
        </row>
        <row r="8">
          <cell r="D8" t="str">
            <v>ID3</v>
          </cell>
          <cell r="E8" t="str">
            <v>Non richiesto</v>
          </cell>
          <cell r="F8" t="str">
            <v>Non richiesto</v>
          </cell>
          <cell r="G8" t="str">
            <v>Non richiesto</v>
          </cell>
        </row>
        <row r="9">
          <cell r="D9" t="str">
            <v>ID7</v>
          </cell>
          <cell r="E9" t="str">
            <v>Richiesto</v>
          </cell>
          <cell r="F9" t="str">
            <v>Non richiesto</v>
          </cell>
          <cell r="G9">
            <v>6.5846000000000003E-3</v>
          </cell>
        </row>
        <row r="10">
          <cell r="D10" t="str">
            <v>ID8</v>
          </cell>
          <cell r="E10" t="str">
            <v>Non richiesto</v>
          </cell>
          <cell r="F10" t="str">
            <v>Non richiesto</v>
          </cell>
          <cell r="G10" t="str">
            <v>Non richiesto</v>
          </cell>
        </row>
        <row r="11">
          <cell r="D11" t="str">
            <v>ID9</v>
          </cell>
          <cell r="E11" t="str">
            <v>Richiesto</v>
          </cell>
          <cell r="F11">
            <v>-1</v>
          </cell>
          <cell r="G11">
            <v>1.5309060000000001</v>
          </cell>
        </row>
        <row r="12">
          <cell r="D12" t="str">
            <v>ID13</v>
          </cell>
          <cell r="E12" t="str">
            <v>Richiesto</v>
          </cell>
          <cell r="F12" t="str">
            <v>Non richiesto</v>
          </cell>
          <cell r="G12">
            <v>815891.3</v>
          </cell>
        </row>
        <row r="13">
          <cell r="D13" t="str">
            <v>ID14</v>
          </cell>
          <cell r="E13" t="str">
            <v>Non richiesto</v>
          </cell>
          <cell r="F13" t="str">
            <v>Non richiesto</v>
          </cell>
          <cell r="G13" t="str">
            <v>Non richiesto</v>
          </cell>
        </row>
        <row r="14">
          <cell r="D14" t="str">
            <v>ID15</v>
          </cell>
          <cell r="E14" t="str">
            <v>Non richiesto</v>
          </cell>
          <cell r="F14" t="str">
            <v>Non richiesto</v>
          </cell>
          <cell r="G14" t="str">
            <v>Non richiesto</v>
          </cell>
        </row>
        <row r="15">
          <cell r="D15" t="str">
            <v>ID16</v>
          </cell>
          <cell r="E15" t="str">
            <v>Non richiesto</v>
          </cell>
          <cell r="F15" t="str">
            <v>Non richiesto</v>
          </cell>
          <cell r="G15" t="str">
            <v>Non richiesto</v>
          </cell>
        </row>
        <row r="16">
          <cell r="D16" t="str">
            <v>ID20</v>
          </cell>
          <cell r="E16" t="str">
            <v>Non richiesto</v>
          </cell>
          <cell r="F16" t="str">
            <v>Non richiesto</v>
          </cell>
          <cell r="G16" t="str">
            <v>Non richiesto</v>
          </cell>
        </row>
        <row r="17">
          <cell r="D17" t="str">
            <v>ID34</v>
          </cell>
          <cell r="E17" t="str">
            <v>Non richiesto</v>
          </cell>
          <cell r="F17" t="str">
            <v>Non richiesto</v>
          </cell>
          <cell r="G17" t="str">
            <v>Non richiesto</v>
          </cell>
        </row>
        <row r="18">
          <cell r="D18" t="str">
            <v>ID35</v>
          </cell>
          <cell r="E18" t="str">
            <v>Richiesto</v>
          </cell>
          <cell r="F18">
            <v>-13.32818</v>
          </cell>
          <cell r="G18">
            <v>13.62589</v>
          </cell>
        </row>
        <row r="19">
          <cell r="D19" t="str">
            <v>ID40</v>
          </cell>
          <cell r="E19" t="str">
            <v>Richiesto</v>
          </cell>
          <cell r="F19">
            <v>0</v>
          </cell>
          <cell r="G19">
            <v>2.4533049999999998</v>
          </cell>
        </row>
        <row r="20">
          <cell r="D20" t="str">
            <v>ID44</v>
          </cell>
          <cell r="E20" t="str">
            <v>Richiesto</v>
          </cell>
          <cell r="F20">
            <v>0</v>
          </cell>
          <cell r="G20">
            <v>71467.850000000006</v>
          </cell>
        </row>
        <row r="21">
          <cell r="D21" t="str">
            <v>ID51</v>
          </cell>
          <cell r="E21" t="str">
            <v>Non richiesto</v>
          </cell>
          <cell r="F21" t="str">
            <v>Non richiesto</v>
          </cell>
          <cell r="G21" t="str">
            <v>Non richiesto</v>
          </cell>
        </row>
        <row r="22">
          <cell r="D22" t="str">
            <v>ID55</v>
          </cell>
          <cell r="E22" t="str">
            <v>Non richiesto</v>
          </cell>
          <cell r="F22" t="str">
            <v>Non richiesto</v>
          </cell>
          <cell r="G22" t="str">
            <v>Non richiesto</v>
          </cell>
        </row>
        <row r="23">
          <cell r="D23" t="str">
            <v>ID56</v>
          </cell>
          <cell r="E23" t="str">
            <v>Richiesto</v>
          </cell>
          <cell r="F23">
            <v>6.9793999999999995E-2</v>
          </cell>
          <cell r="G23">
            <v>1.7168680000000001</v>
          </cell>
        </row>
        <row r="24">
          <cell r="D24" t="str">
            <v>ID57</v>
          </cell>
          <cell r="E24" t="str">
            <v>Non richiesto</v>
          </cell>
          <cell r="F24" t="str">
            <v>Non richiesto</v>
          </cell>
          <cell r="G24" t="str">
            <v>Non richiesto</v>
          </cell>
        </row>
        <row r="25">
          <cell r="D25" t="str">
            <v>ID58</v>
          </cell>
          <cell r="E25" t="str">
            <v>Non richiesto</v>
          </cell>
          <cell r="F25" t="str">
            <v>Non richiesto</v>
          </cell>
          <cell r="G25" t="str">
            <v>Non richiesto</v>
          </cell>
        </row>
        <row r="26">
          <cell r="D26" t="str">
            <v>ID60</v>
          </cell>
          <cell r="E26" t="str">
            <v>Richiesto</v>
          </cell>
          <cell r="F26">
            <v>961.66669999999999</v>
          </cell>
          <cell r="G26">
            <v>1190491</v>
          </cell>
        </row>
        <row r="27">
          <cell r="D27" t="str">
            <v>ID61</v>
          </cell>
          <cell r="E27" t="str">
            <v>Richiesto</v>
          </cell>
          <cell r="F27">
            <v>218.47829999999999</v>
          </cell>
          <cell r="G27">
            <v>1263297</v>
          </cell>
        </row>
        <row r="28">
          <cell r="D28" t="str">
            <v>ID62</v>
          </cell>
          <cell r="E28" t="str">
            <v>Richiesto</v>
          </cell>
          <cell r="F28">
            <v>7.2578810000000002</v>
          </cell>
          <cell r="G28">
            <v>168154.4</v>
          </cell>
        </row>
        <row r="29">
          <cell r="D29" t="str">
            <v>ID63</v>
          </cell>
          <cell r="E29" t="str">
            <v>Richiesto</v>
          </cell>
          <cell r="F29">
            <v>1512.269</v>
          </cell>
          <cell r="G29">
            <v>1027177</v>
          </cell>
        </row>
        <row r="30">
          <cell r="D30" t="str">
            <v>ID64</v>
          </cell>
          <cell r="E30" t="str">
            <v>Richiesto</v>
          </cell>
          <cell r="F30">
            <v>-28.690670000000001</v>
          </cell>
          <cell r="G30">
            <v>42.720230000000001</v>
          </cell>
        </row>
        <row r="31">
          <cell r="D31" t="str">
            <v>ID66</v>
          </cell>
          <cell r="E31" t="str">
            <v>Richiesto</v>
          </cell>
          <cell r="F31">
            <v>-28.690670000000001</v>
          </cell>
          <cell r="G31">
            <v>42.720230000000001</v>
          </cell>
        </row>
        <row r="32">
          <cell r="D32" t="str">
            <v>ID67</v>
          </cell>
          <cell r="E32" t="str">
            <v>Richiesto</v>
          </cell>
          <cell r="F32">
            <v>-28.690670000000001</v>
          </cell>
          <cell r="G32">
            <v>42.720230000000001</v>
          </cell>
        </row>
        <row r="33">
          <cell r="D33" t="str">
            <v>ID68</v>
          </cell>
          <cell r="E33" t="str">
            <v>Richiesto</v>
          </cell>
          <cell r="F33">
            <v>6.9140800000000002E-2</v>
          </cell>
          <cell r="G33">
            <v>78.063689999999994</v>
          </cell>
        </row>
        <row r="34">
          <cell r="D34" t="str">
            <v>ID69</v>
          </cell>
          <cell r="E34" t="str">
            <v>Richiesto</v>
          </cell>
          <cell r="F34">
            <v>-0.99521079999999995</v>
          </cell>
          <cell r="G34">
            <v>16.285260000000001</v>
          </cell>
        </row>
        <row r="35">
          <cell r="D35" t="str">
            <v>ID71</v>
          </cell>
          <cell r="E35" t="str">
            <v>Richiesto</v>
          </cell>
          <cell r="F35">
            <v>-1</v>
          </cell>
          <cell r="G35">
            <v>14.716670000000001</v>
          </cell>
        </row>
        <row r="36">
          <cell r="D36" t="str">
            <v>ID80</v>
          </cell>
          <cell r="E36" t="str">
            <v>Richiesto</v>
          </cell>
          <cell r="F36">
            <v>0.3618942</v>
          </cell>
          <cell r="G36">
            <v>221.0669</v>
          </cell>
        </row>
        <row r="37">
          <cell r="D37" t="str">
            <v>ID81</v>
          </cell>
          <cell r="E37" t="str">
            <v>Richiesto</v>
          </cell>
          <cell r="F37">
            <v>-1</v>
          </cell>
          <cell r="G37">
            <v>11.555820000000001</v>
          </cell>
        </row>
        <row r="38">
          <cell r="D38" t="str">
            <v>ID82</v>
          </cell>
          <cell r="E38" t="str">
            <v>Richiesto</v>
          </cell>
          <cell r="F38">
            <v>-23.945039999999999</v>
          </cell>
          <cell r="G38">
            <v>20.76953</v>
          </cell>
        </row>
        <row r="39">
          <cell r="D39" t="str">
            <v>ID83</v>
          </cell>
          <cell r="E39" t="str">
            <v>Richiesto</v>
          </cell>
          <cell r="F39">
            <v>-260.59160000000003</v>
          </cell>
          <cell r="G39">
            <v>393.32549999999998</v>
          </cell>
        </row>
        <row r="40">
          <cell r="D40" t="str">
            <v>ID84</v>
          </cell>
          <cell r="E40" t="str">
            <v>Richiesto</v>
          </cell>
          <cell r="F40">
            <v>-485.84140000000002</v>
          </cell>
          <cell r="G40">
            <v>651.70770000000005</v>
          </cell>
        </row>
        <row r="41">
          <cell r="D41" t="str">
            <v>ID85</v>
          </cell>
          <cell r="E41" t="str">
            <v>Richiesto</v>
          </cell>
          <cell r="F41">
            <v>-14.47026</v>
          </cell>
          <cell r="G41">
            <v>19.143730000000001</v>
          </cell>
        </row>
        <row r="42">
          <cell r="D42" t="str">
            <v>ID86</v>
          </cell>
          <cell r="E42" t="str">
            <v>Richiesto</v>
          </cell>
          <cell r="F42">
            <v>-241.77969999999999</v>
          </cell>
          <cell r="G42">
            <v>209.59880000000001</v>
          </cell>
        </row>
        <row r="43">
          <cell r="D43" t="str">
            <v>ID87</v>
          </cell>
          <cell r="E43" t="str">
            <v>Richiesto</v>
          </cell>
          <cell r="F43">
            <v>-332.16629999999998</v>
          </cell>
          <cell r="G43">
            <v>383.37520000000001</v>
          </cell>
        </row>
        <row r="44">
          <cell r="D44" t="str">
            <v>ID88</v>
          </cell>
          <cell r="E44" t="str">
            <v>Richiesto</v>
          </cell>
          <cell r="F44">
            <v>-2.4201899999999998</v>
          </cell>
          <cell r="G44">
            <v>0.91193740000000001</v>
          </cell>
        </row>
        <row r="45">
          <cell r="D45" t="str">
            <v>ID89</v>
          </cell>
          <cell r="E45" t="str">
            <v>Richiesto</v>
          </cell>
          <cell r="F45">
            <v>-10.63991</v>
          </cell>
          <cell r="G45">
            <v>11.72213</v>
          </cell>
        </row>
        <row r="46">
          <cell r="D46" t="str">
            <v>ID94</v>
          </cell>
          <cell r="E46" t="str">
            <v>Richiesto</v>
          </cell>
          <cell r="F46">
            <v>-1309813</v>
          </cell>
          <cell r="G46">
            <v>30600000</v>
          </cell>
        </row>
        <row r="47">
          <cell r="D47" t="str">
            <v>ID95</v>
          </cell>
          <cell r="E47" t="str">
            <v>Richiesto</v>
          </cell>
          <cell r="F47">
            <v>-21.45072</v>
          </cell>
          <cell r="G47">
            <v>22.324249999999999</v>
          </cell>
        </row>
        <row r="48">
          <cell r="D48" t="str">
            <v>ID96</v>
          </cell>
          <cell r="E48" t="str">
            <v>Richiesto</v>
          </cell>
          <cell r="F48">
            <v>-1.7957320000000001</v>
          </cell>
          <cell r="G48">
            <v>0.97521999999999998</v>
          </cell>
        </row>
        <row r="49">
          <cell r="D49" t="str">
            <v>ID97</v>
          </cell>
          <cell r="E49" t="str">
            <v>Richiesto</v>
          </cell>
          <cell r="F49">
            <v>-12.06986</v>
          </cell>
          <cell r="G49">
            <v>9.82484</v>
          </cell>
        </row>
        <row r="50">
          <cell r="D50" t="str">
            <v>ID98</v>
          </cell>
          <cell r="E50" t="str">
            <v>Richiesto</v>
          </cell>
          <cell r="F50">
            <v>-6.4957940000000001</v>
          </cell>
          <cell r="G50">
            <v>270.10390000000001</v>
          </cell>
        </row>
        <row r="51">
          <cell r="D51" t="str">
            <v>ID102</v>
          </cell>
          <cell r="E51" t="str">
            <v>Richiesto</v>
          </cell>
          <cell r="F51">
            <v>6.5678999999999998E-3</v>
          </cell>
          <cell r="G51">
            <v>0.58781490000000003</v>
          </cell>
        </row>
        <row r="52">
          <cell r="D52" t="str">
            <v>ID103</v>
          </cell>
          <cell r="E52" t="str">
            <v>Richiesto</v>
          </cell>
          <cell r="F52">
            <v>-0.92402720000000005</v>
          </cell>
          <cell r="G52">
            <v>5.6041460000000001</v>
          </cell>
        </row>
        <row r="53">
          <cell r="D53" t="str">
            <v>ID107</v>
          </cell>
          <cell r="E53" t="str">
            <v>Richiesto</v>
          </cell>
          <cell r="F53">
            <v>-4.5340150000000001</v>
          </cell>
          <cell r="G53">
            <v>14.457750000000001</v>
          </cell>
        </row>
        <row r="54">
          <cell r="D54" t="str">
            <v>ID108</v>
          </cell>
          <cell r="E54" t="str">
            <v>Richiesto</v>
          </cell>
          <cell r="F54">
            <v>-210.64269999999999</v>
          </cell>
          <cell r="G54">
            <v>177.02719999999999</v>
          </cell>
        </row>
        <row r="55">
          <cell r="D55" t="str">
            <v>ID109</v>
          </cell>
          <cell r="E55" t="str">
            <v>Richiesto</v>
          </cell>
          <cell r="F55">
            <v>-19.876149999999999</v>
          </cell>
          <cell r="G55">
            <v>25.283100000000001</v>
          </cell>
        </row>
        <row r="56">
          <cell r="D56" t="str">
            <v>ID110</v>
          </cell>
          <cell r="E56" t="str">
            <v>Richiesto</v>
          </cell>
          <cell r="F56">
            <v>-36956.32</v>
          </cell>
          <cell r="G56">
            <v>37.979619999999997</v>
          </cell>
        </row>
        <row r="57">
          <cell r="D57" t="str">
            <v>ID111</v>
          </cell>
          <cell r="E57" t="str">
            <v>Richiesto</v>
          </cell>
          <cell r="F57">
            <v>-50.92754</v>
          </cell>
          <cell r="G57">
            <v>170.2861</v>
          </cell>
        </row>
        <row r="58">
          <cell r="D58" t="str">
            <v>ID112</v>
          </cell>
          <cell r="E58" t="str">
            <v>Richiesto</v>
          </cell>
          <cell r="F58">
            <v>-0.34004319999999999</v>
          </cell>
          <cell r="G58">
            <v>63.601260000000003</v>
          </cell>
        </row>
        <row r="59">
          <cell r="D59" t="str">
            <v>ID113</v>
          </cell>
          <cell r="E59" t="str">
            <v>Richiesto</v>
          </cell>
          <cell r="F59">
            <v>-3.018157</v>
          </cell>
          <cell r="G59">
            <v>12.39405</v>
          </cell>
        </row>
        <row r="60">
          <cell r="D60" t="str">
            <v>ID114</v>
          </cell>
          <cell r="E60" t="str">
            <v>Richiesto</v>
          </cell>
          <cell r="F60">
            <v>-61.749360000000003</v>
          </cell>
          <cell r="G60">
            <v>80.152810000000002</v>
          </cell>
        </row>
        <row r="61">
          <cell r="D61" t="str">
            <v>ID115</v>
          </cell>
          <cell r="E61" t="str">
            <v>Richiesto</v>
          </cell>
          <cell r="F61">
            <v>-4.5048859999999999</v>
          </cell>
          <cell r="G61">
            <v>0.70774269999999995</v>
          </cell>
        </row>
        <row r="62">
          <cell r="D62" t="str">
            <v>ID116</v>
          </cell>
          <cell r="E62" t="str">
            <v>Richiesto</v>
          </cell>
          <cell r="F62">
            <v>-82.002870000000001</v>
          </cell>
          <cell r="G62">
            <v>66.326840000000004</v>
          </cell>
        </row>
        <row r="63">
          <cell r="D63" t="str">
            <v>ID126</v>
          </cell>
          <cell r="E63" t="str">
            <v>Richiesto</v>
          </cell>
          <cell r="F63">
            <v>-4.2479560000000003</v>
          </cell>
          <cell r="G63">
            <v>0.78425920000000005</v>
          </cell>
        </row>
        <row r="64">
          <cell r="D64" t="str">
            <v>ID127</v>
          </cell>
          <cell r="E64" t="str">
            <v>Richiesto</v>
          </cell>
          <cell r="F64">
            <v>-20.362559999999998</v>
          </cell>
          <cell r="G64">
            <v>13.98949</v>
          </cell>
        </row>
        <row r="65">
          <cell r="D65" t="str">
            <v>ID129</v>
          </cell>
          <cell r="E65" t="str">
            <v>Richiesto</v>
          </cell>
          <cell r="F65">
            <v>0.54586639999999997</v>
          </cell>
          <cell r="G65">
            <v>295.46949999999998</v>
          </cell>
        </row>
        <row r="66">
          <cell r="D66" t="str">
            <v>ID130</v>
          </cell>
          <cell r="E66" t="str">
            <v>Richiesto</v>
          </cell>
          <cell r="F66">
            <v>-0.99939619999999996</v>
          </cell>
          <cell r="G66">
            <v>65.702349999999996</v>
          </cell>
        </row>
        <row r="67">
          <cell r="D67" t="str">
            <v>ID131</v>
          </cell>
          <cell r="E67" t="str">
            <v>Richiesto</v>
          </cell>
          <cell r="F67">
            <v>6.9140800000000002E-2</v>
          </cell>
          <cell r="G67">
            <v>78.063689999999994</v>
          </cell>
        </row>
        <row r="68">
          <cell r="D68" t="str">
            <v>ID132</v>
          </cell>
          <cell r="E68" t="str">
            <v>Richiesto</v>
          </cell>
          <cell r="F68">
            <v>-0.9045763</v>
          </cell>
          <cell r="G68">
            <v>9.795337</v>
          </cell>
        </row>
        <row r="69">
          <cell r="D69" t="str">
            <v>ID133</v>
          </cell>
          <cell r="E69" t="str">
            <v>Richiesto</v>
          </cell>
          <cell r="F69">
            <v>-1</v>
          </cell>
          <cell r="G69">
            <v>9.4775369999999999</v>
          </cell>
        </row>
        <row r="70">
          <cell r="D70" t="str">
            <v>ID172</v>
          </cell>
          <cell r="E70" t="str">
            <v>Non richiesto</v>
          </cell>
          <cell r="F70" t="str">
            <v>Non richiesto</v>
          </cell>
          <cell r="G70" t="str">
            <v>Non richiesto</v>
          </cell>
        </row>
        <row r="71">
          <cell r="D71" t="str">
            <v>ID173</v>
          </cell>
          <cell r="E71" t="str">
            <v>Non richiesto</v>
          </cell>
          <cell r="F71" t="str">
            <v>Non richiesto</v>
          </cell>
          <cell r="G71" t="str">
            <v>Non richiesto</v>
          </cell>
        </row>
        <row r="72">
          <cell r="D72" t="str">
            <v>ID174</v>
          </cell>
          <cell r="E72" t="str">
            <v>Non richiesto</v>
          </cell>
          <cell r="F72" t="str">
            <v>Non richiesto</v>
          </cell>
          <cell r="G72" t="str">
            <v>Non richiesto</v>
          </cell>
        </row>
        <row r="73">
          <cell r="D73" t="str">
            <v>ID175</v>
          </cell>
          <cell r="E73" t="str">
            <v>Non richiesto</v>
          </cell>
          <cell r="F73" t="str">
            <v>Non richiesto</v>
          </cell>
          <cell r="G73" t="str">
            <v>Non richiesto</v>
          </cell>
        </row>
        <row r="74">
          <cell r="D74" t="str">
            <v>ID180</v>
          </cell>
          <cell r="E74" t="str">
            <v>Richiesto</v>
          </cell>
          <cell r="F74">
            <v>0</v>
          </cell>
          <cell r="G74">
            <v>10.85155</v>
          </cell>
        </row>
        <row r="75">
          <cell r="D75" t="str">
            <v>ID181</v>
          </cell>
          <cell r="E75" t="str">
            <v>Richiesto</v>
          </cell>
          <cell r="F75">
            <v>0</v>
          </cell>
          <cell r="G75">
            <v>16926.09</v>
          </cell>
        </row>
        <row r="76">
          <cell r="D76" t="str">
            <v>ID182</v>
          </cell>
          <cell r="E76" t="str">
            <v>Richiesto</v>
          </cell>
          <cell r="F76">
            <v>0</v>
          </cell>
          <cell r="G76">
            <v>9.3122389999999999</v>
          </cell>
        </row>
        <row r="77">
          <cell r="D77" t="str">
            <v>ID183</v>
          </cell>
          <cell r="E77" t="str">
            <v>Richiesto</v>
          </cell>
          <cell r="F77">
            <v>-1.691006</v>
          </cell>
          <cell r="G77">
            <v>2.6451570000000002</v>
          </cell>
        </row>
        <row r="78">
          <cell r="D78" t="str">
            <v>ID186</v>
          </cell>
          <cell r="E78" t="str">
            <v>Richiesto</v>
          </cell>
          <cell r="F78">
            <v>0</v>
          </cell>
          <cell r="G78">
            <v>7</v>
          </cell>
        </row>
        <row r="79">
          <cell r="D79" t="str">
            <v>ID187</v>
          </cell>
          <cell r="E79" t="str">
            <v>Richiesto</v>
          </cell>
          <cell r="F79">
            <v>-1</v>
          </cell>
          <cell r="G79">
            <v>432499.3</v>
          </cell>
        </row>
        <row r="80">
          <cell r="D80" t="str">
            <v>ID188</v>
          </cell>
          <cell r="E80" t="str">
            <v>Richiesto</v>
          </cell>
          <cell r="F80">
            <v>-1</v>
          </cell>
          <cell r="G80">
            <v>55.887</v>
          </cell>
        </row>
        <row r="81">
          <cell r="D81" t="str">
            <v>ID193</v>
          </cell>
          <cell r="E81" t="str">
            <v>Non richiesto</v>
          </cell>
          <cell r="F81" t="str">
            <v>Non richiesto</v>
          </cell>
          <cell r="G81" t="str">
            <v>Non richiesto</v>
          </cell>
        </row>
        <row r="82">
          <cell r="D82" t="str">
            <v>ID197</v>
          </cell>
          <cell r="E82" t="str">
            <v>Non richiesto</v>
          </cell>
          <cell r="F82" t="str">
            <v>Non richiesto</v>
          </cell>
          <cell r="G82" t="str">
            <v>Non richiesto</v>
          </cell>
        </row>
        <row r="83">
          <cell r="D83" t="str">
            <v>ID201</v>
          </cell>
          <cell r="E83" t="str">
            <v>Non richiesto</v>
          </cell>
          <cell r="F83" t="str">
            <v>Non richiesto</v>
          </cell>
          <cell r="G83" t="str">
            <v>Non richiesto</v>
          </cell>
        </row>
        <row r="84">
          <cell r="D84" t="str">
            <v>ID205</v>
          </cell>
          <cell r="E84" t="str">
            <v>Non richiesto</v>
          </cell>
          <cell r="F84" t="str">
            <v>Non richiesto</v>
          </cell>
          <cell r="G84" t="str">
            <v>Non richiesto</v>
          </cell>
        </row>
        <row r="85">
          <cell r="D85" t="str">
            <v>ID210</v>
          </cell>
          <cell r="E85" t="str">
            <v>Non richiesto</v>
          </cell>
          <cell r="F85" t="str">
            <v>Non richiesto</v>
          </cell>
          <cell r="G85" t="str">
            <v>Non richiesto</v>
          </cell>
        </row>
        <row r="86">
          <cell r="D86" t="str">
            <v>ID211</v>
          </cell>
          <cell r="E86" t="str">
            <v>Non richiesto</v>
          </cell>
          <cell r="F86" t="str">
            <v>Non richiesto</v>
          </cell>
          <cell r="G86" t="str">
            <v>Non richiesto</v>
          </cell>
        </row>
        <row r="87">
          <cell r="D87" t="str">
            <v>ID212</v>
          </cell>
          <cell r="E87" t="str">
            <v>Non richiesto</v>
          </cell>
          <cell r="F87" t="str">
            <v>Non richiesto</v>
          </cell>
          <cell r="G87" t="str">
            <v>Non richiesto</v>
          </cell>
        </row>
        <row r="88">
          <cell r="D88" t="str">
            <v>ID213</v>
          </cell>
          <cell r="E88" t="str">
            <v>Non richiesto</v>
          </cell>
          <cell r="F88" t="str">
            <v>Non richiesto</v>
          </cell>
          <cell r="G88" t="str">
            <v>Non richiesto</v>
          </cell>
        </row>
        <row r="89">
          <cell r="D89" t="str">
            <v>ID214</v>
          </cell>
          <cell r="E89" t="str">
            <v>Non richiesto</v>
          </cell>
          <cell r="F89" t="str">
            <v>Non richiesto</v>
          </cell>
          <cell r="G89" t="str">
            <v>Non richiesto</v>
          </cell>
        </row>
        <row r="90">
          <cell r="D90" t="str">
            <v>ID215</v>
          </cell>
          <cell r="E90" t="str">
            <v>Non richiesto</v>
          </cell>
          <cell r="F90" t="str">
            <v>Non richiesto</v>
          </cell>
          <cell r="G90" t="str">
            <v>Non richiesto</v>
          </cell>
        </row>
        <row r="91">
          <cell r="D91" t="str">
            <v>ID216</v>
          </cell>
          <cell r="E91" t="str">
            <v>Non richiesto</v>
          </cell>
          <cell r="F91" t="str">
            <v>Non richiesto</v>
          </cell>
          <cell r="G91" t="str">
            <v>Non richiesto</v>
          </cell>
        </row>
        <row r="92">
          <cell r="D92" t="str">
            <v>ID10</v>
          </cell>
          <cell r="E92" t="str">
            <v>Non richiesto</v>
          </cell>
          <cell r="F92" t="str">
            <v>Non richiesto</v>
          </cell>
          <cell r="G92" t="str">
            <v>Non richiesto</v>
          </cell>
        </row>
        <row r="93">
          <cell r="D93" t="str">
            <v>ID17</v>
          </cell>
          <cell r="E93" t="str">
            <v>Non richiesto</v>
          </cell>
          <cell r="F93" t="str">
            <v>Non richiesto</v>
          </cell>
          <cell r="G93" t="str">
            <v>Non richiesto</v>
          </cell>
        </row>
        <row r="94">
          <cell r="D94" t="str">
            <v>ID43</v>
          </cell>
          <cell r="E94" t="str">
            <v>Non richiesto</v>
          </cell>
          <cell r="F94" t="str">
            <v>Non richiesto</v>
          </cell>
          <cell r="G94" t="str">
            <v>Non richiesto</v>
          </cell>
        </row>
        <row r="95">
          <cell r="D95" t="str">
            <v>ID47</v>
          </cell>
          <cell r="E95" t="str">
            <v>Non richiesto</v>
          </cell>
          <cell r="F95" t="str">
            <v>Non richiesto</v>
          </cell>
          <cell r="G95" t="str">
            <v>Non richiesto</v>
          </cell>
        </row>
        <row r="96">
          <cell r="D96" t="str">
            <v>ID49</v>
          </cell>
          <cell r="E96" t="str">
            <v>Non richiesto</v>
          </cell>
          <cell r="F96" t="str">
            <v>Non richiesto</v>
          </cell>
          <cell r="G96" t="str">
            <v>Non richiesto</v>
          </cell>
        </row>
        <row r="97">
          <cell r="D97" t="str">
            <v>ID50</v>
          </cell>
          <cell r="E97" t="str">
            <v>Non richiesto</v>
          </cell>
          <cell r="F97" t="str">
            <v>Non richiesto</v>
          </cell>
          <cell r="G97" t="str">
            <v>Non richiesto</v>
          </cell>
        </row>
        <row r="98">
          <cell r="D98" t="str">
            <v>ID65</v>
          </cell>
          <cell r="E98" t="str">
            <v>Richiesto</v>
          </cell>
          <cell r="F98">
            <v>1</v>
          </cell>
          <cell r="G98">
            <v>8.6032390000000003</v>
          </cell>
        </row>
        <row r="99">
          <cell r="D99" t="str">
            <v>ID72</v>
          </cell>
          <cell r="E99" t="str">
            <v>Richiesto</v>
          </cell>
          <cell r="F99">
            <v>0.27730519999999997</v>
          </cell>
          <cell r="G99">
            <v>54.853529999999999</v>
          </cell>
        </row>
        <row r="100">
          <cell r="D100" t="str">
            <v>ID73</v>
          </cell>
          <cell r="E100" t="str">
            <v>Richiesto</v>
          </cell>
          <cell r="F100">
            <v>-1</v>
          </cell>
          <cell r="G100">
            <v>11.508599999999999</v>
          </cell>
        </row>
        <row r="101">
          <cell r="D101" t="str">
            <v>ID92</v>
          </cell>
          <cell r="E101" t="str">
            <v>Richiesto</v>
          </cell>
          <cell r="F101" t="str">
            <v>Non richiesto</v>
          </cell>
          <cell r="G101">
            <v>9.7668400000000002E-2</v>
          </cell>
        </row>
        <row r="102">
          <cell r="D102" t="str">
            <v>ID99</v>
          </cell>
          <cell r="E102" t="str">
            <v>Richiesto</v>
          </cell>
          <cell r="F102">
            <v>-60.93777</v>
          </cell>
          <cell r="G102">
            <v>645.39580000000001</v>
          </cell>
        </row>
        <row r="103">
          <cell r="D103" t="str">
            <v>ID100</v>
          </cell>
          <cell r="E103" t="str">
            <v>Richiesto</v>
          </cell>
          <cell r="F103">
            <v>-28.373570000000001</v>
          </cell>
          <cell r="G103">
            <v>30.269410000000001</v>
          </cell>
        </row>
        <row r="104">
          <cell r="D104" t="str">
            <v>ID101</v>
          </cell>
          <cell r="E104" t="str">
            <v>Richiesto</v>
          </cell>
          <cell r="F104">
            <v>-1</v>
          </cell>
          <cell r="G104">
            <v>30.53002</v>
          </cell>
        </row>
        <row r="105">
          <cell r="D105" t="str">
            <v>ID93</v>
          </cell>
          <cell r="E105" t="str">
            <v>Richiesto</v>
          </cell>
          <cell r="F105">
            <v>-1</v>
          </cell>
          <cell r="G105">
            <v>21.532609999999998</v>
          </cell>
        </row>
        <row r="106">
          <cell r="D106" t="str">
            <v>ID122</v>
          </cell>
          <cell r="E106" t="str">
            <v>Richiesto</v>
          </cell>
          <cell r="F106">
            <v>0</v>
          </cell>
          <cell r="G106">
            <v>345.64319999999998</v>
          </cell>
        </row>
        <row r="107">
          <cell r="D107" t="str">
            <v>ID123</v>
          </cell>
          <cell r="E107" t="str">
            <v>Richiesto</v>
          </cell>
          <cell r="F107">
            <v>-0.99358329999999995</v>
          </cell>
          <cell r="G107">
            <v>12.081020000000001</v>
          </cell>
        </row>
        <row r="108">
          <cell r="D108" t="str">
            <v>ID189</v>
          </cell>
          <cell r="E108" t="str">
            <v>Richiesto</v>
          </cell>
          <cell r="F108" t="str">
            <v>Non richiesto</v>
          </cell>
          <cell r="G108">
            <v>96</v>
          </cell>
        </row>
        <row r="109">
          <cell r="D109" t="str">
            <v>ID192</v>
          </cell>
          <cell r="E109" t="str">
            <v>Richiesto</v>
          </cell>
          <cell r="F109" t="str">
            <v>Non richiesto</v>
          </cell>
          <cell r="G109">
            <v>56891.7</v>
          </cell>
        </row>
        <row r="110">
          <cell r="D110" t="str">
            <v>ID196</v>
          </cell>
          <cell r="E110" t="str">
            <v>Richiesto</v>
          </cell>
          <cell r="F110" t="str">
            <v>Non richiesto</v>
          </cell>
          <cell r="G110">
            <v>56298.39</v>
          </cell>
        </row>
        <row r="111">
          <cell r="D111" t="str">
            <v>ID200</v>
          </cell>
          <cell r="E111" t="str">
            <v>Richiesto</v>
          </cell>
          <cell r="F111" t="str">
            <v>Non richiesto</v>
          </cell>
          <cell r="G111">
            <v>0.1354398</v>
          </cell>
        </row>
        <row r="112">
          <cell r="D112" t="str">
            <v>ID204</v>
          </cell>
          <cell r="E112" t="str">
            <v>Richiesto</v>
          </cell>
          <cell r="F112" t="str">
            <v>Non richiesto</v>
          </cell>
          <cell r="G112">
            <v>0.10403080000000001</v>
          </cell>
        </row>
        <row r="113">
          <cell r="D113" t="str">
            <v>ID208</v>
          </cell>
          <cell r="E113" t="str">
            <v>Non richiesto</v>
          </cell>
          <cell r="F113" t="str">
            <v>Non richiesto</v>
          </cell>
          <cell r="G113" t="str">
            <v>Non richiesto</v>
          </cell>
        </row>
        <row r="114">
          <cell r="D114" t="str">
            <v>ID209</v>
          </cell>
          <cell r="E114" t="str">
            <v>Non richiesto</v>
          </cell>
          <cell r="F114" t="str">
            <v>Non richiesto</v>
          </cell>
          <cell r="G114" t="str">
            <v>Non richiesto</v>
          </cell>
        </row>
        <row r="115">
          <cell r="D115" t="str">
            <v>ID31</v>
          </cell>
          <cell r="E115" t="str">
            <v>Non richiesto</v>
          </cell>
          <cell r="F115" t="str">
            <v>Non richiesto</v>
          </cell>
          <cell r="G115" t="str">
            <v>Non richiesto</v>
          </cell>
        </row>
        <row r="116">
          <cell r="D116" t="str">
            <v>ID23</v>
          </cell>
          <cell r="E116" t="str">
            <v>Non richiesto</v>
          </cell>
          <cell r="F116" t="str">
            <v>Non richiesto</v>
          </cell>
          <cell r="G116" t="str">
            <v>Non richiesto</v>
          </cell>
        </row>
        <row r="117">
          <cell r="D117" t="str">
            <v>ID45</v>
          </cell>
          <cell r="E117" t="str">
            <v>Non richiesto</v>
          </cell>
          <cell r="F117" t="str">
            <v>Non richiesto</v>
          </cell>
          <cell r="G117" t="str">
            <v>Non richiesto</v>
          </cell>
        </row>
        <row r="118">
          <cell r="D118" t="str">
            <v>ID24</v>
          </cell>
          <cell r="E118" t="str">
            <v>Non richiesto</v>
          </cell>
          <cell r="F118" t="str">
            <v>Non richiesto</v>
          </cell>
          <cell r="G118" t="str">
            <v>Non richiesto</v>
          </cell>
        </row>
        <row r="119">
          <cell r="D119" t="str">
            <v>ID4</v>
          </cell>
          <cell r="E119" t="str">
            <v>Non richiesto</v>
          </cell>
          <cell r="F119" t="str">
            <v>Non richiesto</v>
          </cell>
          <cell r="G119" t="str">
            <v>Non richiesto</v>
          </cell>
        </row>
        <row r="120">
          <cell r="D120" t="str">
            <v>ID5</v>
          </cell>
          <cell r="E120" t="str">
            <v>Non richiesto</v>
          </cell>
          <cell r="F120" t="str">
            <v>Non richiesto</v>
          </cell>
          <cell r="G120" t="str">
            <v>Non richiesto</v>
          </cell>
        </row>
        <row r="121">
          <cell r="D121" t="str">
            <v>ID19</v>
          </cell>
          <cell r="E121" t="str">
            <v>Non richiesto</v>
          </cell>
          <cell r="F121" t="str">
            <v>Non richiesto</v>
          </cell>
          <cell r="G121" t="str">
            <v>Non richiesto</v>
          </cell>
        </row>
        <row r="122">
          <cell r="D122" t="str">
            <v>ID52</v>
          </cell>
          <cell r="E122" t="str">
            <v>Non richiesto</v>
          </cell>
          <cell r="F122" t="str">
            <v>Non richiesto</v>
          </cell>
          <cell r="G122" t="str">
            <v>Non richiesto</v>
          </cell>
        </row>
        <row r="123">
          <cell r="D123" t="str">
            <v>ID176</v>
          </cell>
          <cell r="E123" t="str">
            <v>Non richiesto</v>
          </cell>
          <cell r="F123" t="str">
            <v>Non richiesto</v>
          </cell>
          <cell r="G123" t="str">
            <v>Non richiesto</v>
          </cell>
        </row>
        <row r="124">
          <cell r="D124" t="str">
            <v>ID178</v>
          </cell>
          <cell r="E124" t="str">
            <v>Richiesto</v>
          </cell>
          <cell r="F124">
            <v>0</v>
          </cell>
          <cell r="G124">
            <v>0.73400659999999995</v>
          </cell>
        </row>
        <row r="125">
          <cell r="D125" t="str">
            <v>ID179</v>
          </cell>
          <cell r="E125" t="str">
            <v>Richiesto</v>
          </cell>
          <cell r="F125">
            <v>9.2259999999999998E-4</v>
          </cell>
          <cell r="G125">
            <v>1</v>
          </cell>
        </row>
        <row r="126">
          <cell r="D126" t="str">
            <v>ID184</v>
          </cell>
          <cell r="E126" t="str">
            <v>Richiesto</v>
          </cell>
          <cell r="F126">
            <v>3.8168E-3</v>
          </cell>
          <cell r="G126">
            <v>0.57777780000000001</v>
          </cell>
        </row>
        <row r="127">
          <cell r="D127" t="str">
            <v>ID185</v>
          </cell>
          <cell r="E127" t="str">
            <v>Richiesto</v>
          </cell>
          <cell r="F127">
            <v>2.0833299999999999E-2</v>
          </cell>
          <cell r="G127">
            <v>2.5862069999999999</v>
          </cell>
        </row>
      </sheetData>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4"/>
  <sheetViews>
    <sheetView workbookViewId="0"/>
  </sheetViews>
  <sheetFormatPr defaultColWidth="8.875" defaultRowHeight="15.75" x14ac:dyDescent="0.25"/>
  <cols>
    <col min="1" max="1" width="7.125" customWidth="1"/>
    <col min="2" max="2" width="51.375" bestFit="1" customWidth="1"/>
    <col min="3" max="3" width="10.5" bestFit="1" customWidth="1"/>
  </cols>
  <sheetData>
    <row r="2" spans="1:4" x14ac:dyDescent="0.25">
      <c r="A2" s="57"/>
      <c r="B2" t="s">
        <v>1419</v>
      </c>
    </row>
    <row r="3" spans="1:4" x14ac:dyDescent="0.25">
      <c r="A3" s="54"/>
      <c r="B3" t="s">
        <v>1420</v>
      </c>
    </row>
    <row r="4" spans="1:4" x14ac:dyDescent="0.25">
      <c r="A4" s="124"/>
      <c r="B4" t="s">
        <v>1418</v>
      </c>
    </row>
    <row r="5" spans="1:4" x14ac:dyDescent="0.25">
      <c r="A5" s="124"/>
      <c r="B5" t="s">
        <v>1417</v>
      </c>
    </row>
    <row r="9" spans="1:4" x14ac:dyDescent="0.25">
      <c r="B9" s="285" t="s">
        <v>1990</v>
      </c>
      <c r="C9" s="286">
        <v>42760</v>
      </c>
    </row>
    <row r="10" spans="1:4" x14ac:dyDescent="0.25">
      <c r="B10" s="285" t="s">
        <v>1602</v>
      </c>
      <c r="C10" s="285" t="s">
        <v>1989</v>
      </c>
    </row>
    <row r="11" spans="1:4" x14ac:dyDescent="0.25">
      <c r="B11" s="285" t="s">
        <v>1209</v>
      </c>
      <c r="C11" s="287">
        <v>14523</v>
      </c>
    </row>
    <row r="12" spans="1:4" x14ac:dyDescent="0.25">
      <c r="B12" s="285" t="s">
        <v>831</v>
      </c>
      <c r="C12" s="287">
        <v>30931</v>
      </c>
    </row>
    <row r="13" spans="1:4" x14ac:dyDescent="0.25">
      <c r="B13" s="285" t="s">
        <v>1452</v>
      </c>
      <c r="C13" s="287">
        <v>2504</v>
      </c>
    </row>
    <row r="14" spans="1:4" x14ac:dyDescent="0.25">
      <c r="B14" s="288" t="s">
        <v>1992</v>
      </c>
      <c r="C14" s="289" t="s">
        <v>1991</v>
      </c>
      <c r="D14" s="290" t="s">
        <v>1993</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opLeftCell="C1" workbookViewId="0">
      <selection activeCell="I1" sqref="I1"/>
    </sheetView>
  </sheetViews>
  <sheetFormatPr defaultColWidth="8.875" defaultRowHeight="15.75" x14ac:dyDescent="0.25"/>
  <cols>
    <col min="1" max="1" width="6.625" customWidth="1"/>
    <col min="2" max="2" width="85.625" customWidth="1"/>
    <col min="3" max="4" width="11.625" bestFit="1" customWidth="1"/>
  </cols>
  <sheetData>
    <row r="1" spans="1:9" x14ac:dyDescent="0.25">
      <c r="C1" s="55" t="s">
        <v>1169</v>
      </c>
      <c r="D1" s="55" t="s">
        <v>1511</v>
      </c>
      <c r="G1" s="55"/>
      <c r="I1" s="55" t="s">
        <v>1518</v>
      </c>
    </row>
    <row r="2" spans="1:9" x14ac:dyDescent="0.25">
      <c r="A2">
        <f>VLOOKUP(B2,Indicator!A:B,2,FALSE)</f>
        <v>1</v>
      </c>
      <c r="B2" s="52" t="s">
        <v>1145</v>
      </c>
      <c r="C2" s="61" t="s">
        <v>1166</v>
      </c>
      <c r="D2" s="61" t="s">
        <v>1166</v>
      </c>
      <c r="I2" t="s">
        <v>951</v>
      </c>
    </row>
    <row r="3" spans="1:9" x14ac:dyDescent="0.25">
      <c r="A3">
        <f>VLOOKUP(B3,Indicator!A:B,2,FALSE)</f>
        <v>2</v>
      </c>
      <c r="B3" s="52" t="s">
        <v>1116</v>
      </c>
      <c r="C3" s="62" t="s">
        <v>1164</v>
      </c>
      <c r="D3" s="62" t="s">
        <v>1164</v>
      </c>
      <c r="I3" t="s">
        <v>958</v>
      </c>
    </row>
    <row r="4" spans="1:9" x14ac:dyDescent="0.25">
      <c r="A4">
        <f>VLOOKUP(B4,Indicator!A:B,2,FALSE)</f>
        <v>220</v>
      </c>
      <c r="B4" s="21" t="s">
        <v>1421</v>
      </c>
      <c r="C4" s="62" t="s">
        <v>1164</v>
      </c>
      <c r="D4" s="62" t="s">
        <v>1164</v>
      </c>
      <c r="I4" t="s">
        <v>963</v>
      </c>
    </row>
    <row r="5" spans="1:9" x14ac:dyDescent="0.25">
      <c r="A5">
        <f>VLOOKUP(B5,Indicator!A:B,2,FALSE)</f>
        <v>221</v>
      </c>
      <c r="B5" s="21" t="s">
        <v>1512</v>
      </c>
      <c r="C5" s="61" t="s">
        <v>1167</v>
      </c>
      <c r="D5" s="61" t="s">
        <v>1167</v>
      </c>
      <c r="I5" t="s">
        <v>966</v>
      </c>
    </row>
    <row r="6" spans="1:9" x14ac:dyDescent="0.25">
      <c r="A6">
        <f>VLOOKUP(B6,Indicator!A:B,2,FALSE)</f>
        <v>225</v>
      </c>
      <c r="B6" s="21" t="s">
        <v>1513</v>
      </c>
      <c r="C6" s="61" t="s">
        <v>1167</v>
      </c>
      <c r="D6" s="61" t="s">
        <v>1167</v>
      </c>
      <c r="I6" t="s">
        <v>969</v>
      </c>
    </row>
    <row r="7" spans="1:9" x14ac:dyDescent="0.25">
      <c r="A7">
        <f>VLOOKUP(B7,Indicator!A:B,2,FALSE)</f>
        <v>56</v>
      </c>
      <c r="B7" s="21" t="s">
        <v>1126</v>
      </c>
      <c r="C7" s="64" t="s">
        <v>1165</v>
      </c>
      <c r="I7" t="s">
        <v>974</v>
      </c>
    </row>
    <row r="8" spans="1:9" x14ac:dyDescent="0.25">
      <c r="A8">
        <f>VLOOKUP(B8,Indicator!A:B,2,FALSE)</f>
        <v>58</v>
      </c>
      <c r="B8" s="21" t="s">
        <v>1127</v>
      </c>
      <c r="C8" s="64" t="s">
        <v>1165</v>
      </c>
      <c r="I8" t="s">
        <v>979</v>
      </c>
    </row>
    <row r="9" spans="1:9" x14ac:dyDescent="0.25">
      <c r="A9">
        <f>VLOOKUP(B9,Indicator!A:B,2,FALSE)</f>
        <v>180</v>
      </c>
      <c r="B9" s="21" t="s">
        <v>1514</v>
      </c>
      <c r="C9" s="64" t="s">
        <v>1165</v>
      </c>
      <c r="I9" t="s">
        <v>984</v>
      </c>
    </row>
    <row r="10" spans="1:9" x14ac:dyDescent="0.25">
      <c r="A10">
        <f>VLOOKUP(B10,Indicator!A:B,2,FALSE)</f>
        <v>181</v>
      </c>
      <c r="B10" s="21" t="s">
        <v>1515</v>
      </c>
      <c r="C10" s="64" t="s">
        <v>1165</v>
      </c>
      <c r="I10" t="s">
        <v>989</v>
      </c>
    </row>
    <row r="11" spans="1:9" x14ac:dyDescent="0.25">
      <c r="A11">
        <f>VLOOKUP(B11,Indicator!A:B,2,FALSE)</f>
        <v>189</v>
      </c>
      <c r="B11" s="21" t="s">
        <v>1516</v>
      </c>
      <c r="C11" s="64" t="s">
        <v>1165</v>
      </c>
      <c r="I11" t="s">
        <v>994</v>
      </c>
    </row>
    <row r="12" spans="1:9" x14ac:dyDescent="0.25">
      <c r="A12">
        <f>VLOOKUP(B12,Indicator!A:B,2,FALSE)</f>
        <v>201</v>
      </c>
      <c r="B12" s="21" t="s">
        <v>1517</v>
      </c>
      <c r="C12" s="64" t="s">
        <v>1165</v>
      </c>
      <c r="I12" t="s">
        <v>997</v>
      </c>
    </row>
    <row r="13" spans="1:9" x14ac:dyDescent="0.25">
      <c r="A13">
        <f>VLOOKUP(B13,Indicator!A:B,2,FALSE)</f>
        <v>13</v>
      </c>
      <c r="B13" s="21" t="s">
        <v>1112</v>
      </c>
      <c r="D13" s="64" t="s">
        <v>1165</v>
      </c>
      <c r="I13" t="s">
        <v>1000</v>
      </c>
    </row>
    <row r="14" spans="1:9" x14ac:dyDescent="0.25">
      <c r="A14">
        <f>VLOOKUP(B14,Indicator!A:B,2,FALSE)</f>
        <v>44</v>
      </c>
      <c r="B14" s="21" t="s">
        <v>1124</v>
      </c>
      <c r="D14" s="64" t="s">
        <v>1165</v>
      </c>
      <c r="I14" t="s">
        <v>817</v>
      </c>
    </row>
    <row r="15" spans="1:9" x14ac:dyDescent="0.25">
      <c r="A15">
        <f>VLOOKUP(B15,Indicator!A:B,2,FALSE)</f>
        <v>58</v>
      </c>
      <c r="B15" s="21" t="s">
        <v>1127</v>
      </c>
      <c r="D15" s="64" t="s">
        <v>1165</v>
      </c>
      <c r="I15" t="s">
        <v>747</v>
      </c>
    </row>
    <row r="16" spans="1:9" x14ac:dyDescent="0.25">
      <c r="A16">
        <f>VLOOKUP(B16,Indicator!A:B,2,FALSE)</f>
        <v>173</v>
      </c>
      <c r="B16" s="21" t="s">
        <v>1406</v>
      </c>
      <c r="D16" s="64" t="s">
        <v>1165</v>
      </c>
      <c r="I16" t="s">
        <v>814</v>
      </c>
    </row>
    <row r="17" spans="1:9" x14ac:dyDescent="0.25">
      <c r="A17">
        <f>VLOOKUP(B17,Indicator!A:B,2,FALSE)</f>
        <v>189</v>
      </c>
      <c r="B17" s="21" t="s">
        <v>1516</v>
      </c>
      <c r="D17" s="64" t="s">
        <v>1165</v>
      </c>
      <c r="I17" t="s">
        <v>1449</v>
      </c>
    </row>
    <row r="18" spans="1:9" x14ac:dyDescent="0.25">
      <c r="I18" t="s">
        <v>1413</v>
      </c>
    </row>
    <row r="19" spans="1:9" x14ac:dyDescent="0.25">
      <c r="I19" t="s">
        <v>1442</v>
      </c>
    </row>
    <row r="20" spans="1:9" x14ac:dyDescent="0.25">
      <c r="I20" t="s">
        <v>952</v>
      </c>
    </row>
    <row r="21" spans="1:9" x14ac:dyDescent="0.25">
      <c r="I21" t="s">
        <v>791</v>
      </c>
    </row>
    <row r="22" spans="1:9" x14ac:dyDescent="0.25">
      <c r="I22" t="s">
        <v>786</v>
      </c>
    </row>
    <row r="23" spans="1:9" x14ac:dyDescent="0.25">
      <c r="I23" t="s">
        <v>953</v>
      </c>
    </row>
    <row r="24" spans="1:9" x14ac:dyDescent="0.25">
      <c r="I24" t="s">
        <v>960</v>
      </c>
    </row>
    <row r="25" spans="1:9" x14ac:dyDescent="0.25">
      <c r="I25" t="s">
        <v>956</v>
      </c>
    </row>
    <row r="26" spans="1:9" x14ac:dyDescent="0.25">
      <c r="I26" t="s">
        <v>776</v>
      </c>
    </row>
    <row r="27" spans="1:9" x14ac:dyDescent="0.25">
      <c r="I27" t="s">
        <v>787</v>
      </c>
    </row>
  </sheetData>
  <sortState ref="I2:I27">
    <sortCondition ref="I2"/>
  </sortState>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activeCell="B3" sqref="B3"/>
    </sheetView>
  </sheetViews>
  <sheetFormatPr defaultColWidth="8.875" defaultRowHeight="15.75" x14ac:dyDescent="0.25"/>
  <cols>
    <col min="1" max="1" width="6.625" customWidth="1"/>
    <col min="2" max="2" width="85.625" customWidth="1"/>
    <col min="3" max="4" width="11.625" bestFit="1" customWidth="1"/>
    <col min="7" max="7" width="27" bestFit="1" customWidth="1"/>
  </cols>
  <sheetData>
    <row r="1" spans="1:7" x14ac:dyDescent="0.25">
      <c r="C1" s="55" t="s">
        <v>1169</v>
      </c>
      <c r="D1" s="55" t="s">
        <v>1511</v>
      </c>
      <c r="G1" s="55" t="s">
        <v>1518</v>
      </c>
    </row>
    <row r="2" spans="1:7" x14ac:dyDescent="0.25">
      <c r="A2">
        <f>VLOOKUP(B2,Indicator!A:B,2,FALSE)</f>
        <v>1</v>
      </c>
      <c r="B2" s="21" t="s">
        <v>1145</v>
      </c>
      <c r="C2" s="64" t="s">
        <v>1165</v>
      </c>
      <c r="D2" s="64" t="s">
        <v>1165</v>
      </c>
      <c r="G2" t="s">
        <v>747</v>
      </c>
    </row>
    <row r="3" spans="1:7" x14ac:dyDescent="0.25">
      <c r="A3">
        <f>VLOOKUP(B3,Indicator!A:B,2,FALSE)</f>
        <v>2</v>
      </c>
      <c r="B3" s="21" t="s">
        <v>1116</v>
      </c>
      <c r="C3" s="62" t="s">
        <v>1164</v>
      </c>
      <c r="D3" s="62" t="s">
        <v>1164</v>
      </c>
      <c r="G3" s="98" t="s">
        <v>955</v>
      </c>
    </row>
    <row r="4" spans="1:7" x14ac:dyDescent="0.25">
      <c r="A4">
        <f>VLOOKUP(B4,Indicator!A:B,2,FALSE)</f>
        <v>15</v>
      </c>
      <c r="B4" s="21" t="s">
        <v>1599</v>
      </c>
      <c r="C4" s="64" t="s">
        <v>1165</v>
      </c>
      <c r="D4" s="62" t="s">
        <v>1164</v>
      </c>
      <c r="G4" t="s">
        <v>961</v>
      </c>
    </row>
    <row r="5" spans="1:7" x14ac:dyDescent="0.25">
      <c r="A5">
        <f>VLOOKUP(B5,Indicator!A:B,2,FALSE)</f>
        <v>44</v>
      </c>
      <c r="B5" s="21" t="s">
        <v>1124</v>
      </c>
      <c r="D5" s="64" t="s">
        <v>1165</v>
      </c>
      <c r="G5" t="s">
        <v>972</v>
      </c>
    </row>
    <row r="6" spans="1:7" x14ac:dyDescent="0.25">
      <c r="A6">
        <f>VLOOKUP(B6,Indicator!A:B,2,FALSE)</f>
        <v>51</v>
      </c>
      <c r="B6" s="21" t="s">
        <v>1404</v>
      </c>
      <c r="C6" s="61" t="s">
        <v>1167</v>
      </c>
      <c r="D6" s="61" t="s">
        <v>1167</v>
      </c>
      <c r="G6" t="s">
        <v>977</v>
      </c>
    </row>
    <row r="7" spans="1:7" x14ac:dyDescent="0.25">
      <c r="A7">
        <f>VLOOKUP(B7,Indicator!A:B,2,FALSE)</f>
        <v>190</v>
      </c>
      <c r="B7" s="21" t="s">
        <v>1600</v>
      </c>
      <c r="D7" s="64" t="s">
        <v>1165</v>
      </c>
      <c r="G7" s="98" t="s">
        <v>982</v>
      </c>
    </row>
    <row r="8" spans="1:7" x14ac:dyDescent="0.25">
      <c r="A8">
        <f>VLOOKUP(B8,Indicator!A:B,2,FALSE)</f>
        <v>201</v>
      </c>
      <c r="B8" s="21" t="s">
        <v>1517</v>
      </c>
      <c r="C8" s="64" t="s">
        <v>1165</v>
      </c>
      <c r="G8" s="98" t="s">
        <v>987</v>
      </c>
    </row>
    <row r="9" spans="1:7" x14ac:dyDescent="0.25">
      <c r="A9">
        <f>VLOOKUP(B9,Indicator!A:B,2,FALSE)</f>
        <v>204</v>
      </c>
      <c r="B9" s="21" t="s">
        <v>1601</v>
      </c>
      <c r="D9" s="64" t="s">
        <v>1165</v>
      </c>
      <c r="G9" t="s">
        <v>992</v>
      </c>
    </row>
    <row r="10" spans="1:7" x14ac:dyDescent="0.25">
      <c r="A10">
        <f>VLOOKUP(B10,Indicator!A:B,2,FALSE)</f>
        <v>220</v>
      </c>
      <c r="B10" s="21" t="s">
        <v>1421</v>
      </c>
      <c r="C10" s="62" t="s">
        <v>1164</v>
      </c>
      <c r="D10" s="62" t="s">
        <v>1164</v>
      </c>
      <c r="G10" t="s">
        <v>956</v>
      </c>
    </row>
    <row r="11" spans="1:7" x14ac:dyDescent="0.25">
      <c r="A11">
        <f>VLOOKUP(B11,Indicator!A:B,2,FALSE)</f>
        <v>221</v>
      </c>
      <c r="B11" s="21" t="s">
        <v>1512</v>
      </c>
      <c r="C11" s="61" t="s">
        <v>1167</v>
      </c>
      <c r="D11" s="61" t="s">
        <v>1167</v>
      </c>
      <c r="G11" t="s">
        <v>962</v>
      </c>
    </row>
    <row r="12" spans="1:7" x14ac:dyDescent="0.25">
      <c r="A12">
        <f>VLOOKUP(B12,Indicator!A:B,2,FALSE)</f>
        <v>225</v>
      </c>
      <c r="B12" s="196" t="s">
        <v>1513</v>
      </c>
      <c r="C12" s="61" t="s">
        <v>1167</v>
      </c>
      <c r="D12" s="61" t="s">
        <v>1167</v>
      </c>
      <c r="G12" t="s">
        <v>973</v>
      </c>
    </row>
    <row r="13" spans="1:7" x14ac:dyDescent="0.25">
      <c r="G13" t="s">
        <v>978</v>
      </c>
    </row>
    <row r="14" spans="1:7" x14ac:dyDescent="0.25">
      <c r="G14" t="s">
        <v>983</v>
      </c>
    </row>
    <row r="15" spans="1:7" x14ac:dyDescent="0.25">
      <c r="G15" t="s">
        <v>988</v>
      </c>
    </row>
    <row r="16" spans="1:7" x14ac:dyDescent="0.25">
      <c r="G16" t="s">
        <v>993</v>
      </c>
    </row>
    <row r="17" spans="7:7" x14ac:dyDescent="0.25">
      <c r="G17" t="s">
        <v>776</v>
      </c>
    </row>
    <row r="18" spans="7:7" x14ac:dyDescent="0.25">
      <c r="G18" t="s">
        <v>788</v>
      </c>
    </row>
    <row r="19" spans="7:7" x14ac:dyDescent="0.25">
      <c r="G19" t="s">
        <v>791</v>
      </c>
    </row>
    <row r="20" spans="7:7" x14ac:dyDescent="0.25">
      <c r="G20" t="s">
        <v>817</v>
      </c>
    </row>
    <row r="21" spans="7:7" x14ac:dyDescent="0.25">
      <c r="G21" t="s">
        <v>790</v>
      </c>
    </row>
    <row r="22" spans="7:7" x14ac:dyDescent="0.25">
      <c r="G22" t="s">
        <v>826</v>
      </c>
    </row>
    <row r="23" spans="7:7" x14ac:dyDescent="0.25">
      <c r="G23" t="s">
        <v>1413</v>
      </c>
    </row>
    <row r="24" spans="7:7" x14ac:dyDescent="0.25">
      <c r="G24" t="s">
        <v>1442</v>
      </c>
    </row>
    <row r="25" spans="7:7" x14ac:dyDescent="0.25">
      <c r="G25" t="s">
        <v>1449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topLeftCell="B2" workbookViewId="0">
      <selection activeCell="A26" sqref="A2:A26"/>
    </sheetView>
  </sheetViews>
  <sheetFormatPr defaultColWidth="8.875" defaultRowHeight="15.75" x14ac:dyDescent="0.25"/>
  <cols>
    <col min="1" max="1" width="6.625" customWidth="1"/>
    <col min="2" max="2" width="83.125" bestFit="1" customWidth="1"/>
    <col min="3" max="4" width="11.625" bestFit="1" customWidth="1"/>
    <col min="7" max="7" width="27" bestFit="1" customWidth="1"/>
  </cols>
  <sheetData>
    <row r="1" spans="1:7" x14ac:dyDescent="0.25">
      <c r="C1" s="282" t="s">
        <v>1988</v>
      </c>
      <c r="D1" s="55" t="s">
        <v>1987</v>
      </c>
      <c r="G1" s="55" t="s">
        <v>6</v>
      </c>
    </row>
    <row r="2" spans="1:7" x14ac:dyDescent="0.25">
      <c r="A2">
        <f>VLOOKUP(B2,Indicator!A:B,2,FALSE)</f>
        <v>1</v>
      </c>
      <c r="B2" s="21" t="s">
        <v>1145</v>
      </c>
      <c r="C2" s="64" t="s">
        <v>1165</v>
      </c>
      <c r="D2" s="64" t="s">
        <v>1165</v>
      </c>
      <c r="G2" t="s">
        <v>747</v>
      </c>
    </row>
    <row r="3" spans="1:7" x14ac:dyDescent="0.25">
      <c r="A3">
        <f>VLOOKUP(B3,Indicator!A:B,2,FALSE)</f>
        <v>2</v>
      </c>
      <c r="B3" s="21" t="s">
        <v>1116</v>
      </c>
      <c r="C3" s="62" t="s">
        <v>1164</v>
      </c>
      <c r="D3" s="62" t="s">
        <v>1164</v>
      </c>
      <c r="G3" t="s">
        <v>952</v>
      </c>
    </row>
    <row r="4" spans="1:7" x14ac:dyDescent="0.25">
      <c r="A4">
        <f>VLOOKUP(B4,Indicator!A:B,2,FALSE)</f>
        <v>8</v>
      </c>
      <c r="B4" s="21" t="s">
        <v>1128</v>
      </c>
      <c r="D4" s="284" t="s">
        <v>1168</v>
      </c>
      <c r="G4" t="s">
        <v>959</v>
      </c>
    </row>
    <row r="5" spans="1:7" x14ac:dyDescent="0.25">
      <c r="A5">
        <f>VLOOKUP(B5,Indicator!A:B,2,FALSE)</f>
        <v>9</v>
      </c>
      <c r="B5" s="21" t="s">
        <v>1129</v>
      </c>
      <c r="C5" s="61" t="s">
        <v>1166</v>
      </c>
      <c r="D5" s="61" t="s">
        <v>1166</v>
      </c>
      <c r="G5" s="98" t="s">
        <v>970</v>
      </c>
    </row>
    <row r="6" spans="1:7" x14ac:dyDescent="0.25">
      <c r="A6">
        <f>VLOOKUP(B6,Indicator!A:B,2,FALSE)</f>
        <v>13</v>
      </c>
      <c r="B6" s="21" t="s">
        <v>1112</v>
      </c>
      <c r="D6" s="284" t="s">
        <v>1168</v>
      </c>
      <c r="G6" s="98" t="s">
        <v>975</v>
      </c>
    </row>
    <row r="7" spans="1:7" x14ac:dyDescent="0.25">
      <c r="A7">
        <f>VLOOKUP(B7,Indicator!A:B,2,FALSE)</f>
        <v>17</v>
      </c>
      <c r="B7" s="21" t="s">
        <v>1978</v>
      </c>
      <c r="C7" s="62" t="s">
        <v>1164</v>
      </c>
      <c r="D7" s="62" t="s">
        <v>1164</v>
      </c>
      <c r="G7" t="s">
        <v>980</v>
      </c>
    </row>
    <row r="8" spans="1:7" x14ac:dyDescent="0.25">
      <c r="A8">
        <f>VLOOKUP(B8,Indicator!A:B,2,FALSE)</f>
        <v>35</v>
      </c>
      <c r="B8" s="21" t="s">
        <v>1123</v>
      </c>
      <c r="C8" s="61" t="s">
        <v>1166</v>
      </c>
      <c r="D8" s="61" t="s">
        <v>1166</v>
      </c>
      <c r="G8" t="s">
        <v>985</v>
      </c>
    </row>
    <row r="9" spans="1:7" x14ac:dyDescent="0.25">
      <c r="A9">
        <f>VLOOKUP(B9,Indicator!A:B,2,FALSE)</f>
        <v>43</v>
      </c>
      <c r="B9" s="21" t="s">
        <v>1396</v>
      </c>
      <c r="C9" s="283" t="s">
        <v>2003</v>
      </c>
      <c r="G9" t="s">
        <v>990</v>
      </c>
    </row>
    <row r="10" spans="1:7" x14ac:dyDescent="0.25">
      <c r="A10">
        <f>VLOOKUP(B10,Indicator!A:B,2,FALSE)</f>
        <v>49</v>
      </c>
      <c r="B10" s="21" t="s">
        <v>1398</v>
      </c>
      <c r="C10" s="62" t="s">
        <v>1164</v>
      </c>
      <c r="D10" s="62" t="s">
        <v>1164</v>
      </c>
      <c r="G10" t="s">
        <v>995</v>
      </c>
    </row>
    <row r="11" spans="1:7" x14ac:dyDescent="0.25">
      <c r="A11">
        <f>VLOOKUP(B11,Indicator!A:B,2,FALSE)</f>
        <v>54</v>
      </c>
      <c r="B11" s="21" t="s">
        <v>1979</v>
      </c>
      <c r="D11" s="61" t="s">
        <v>1166</v>
      </c>
      <c r="G11" t="s">
        <v>998</v>
      </c>
    </row>
    <row r="12" spans="1:7" x14ac:dyDescent="0.25">
      <c r="A12">
        <f>VLOOKUP(B12,Indicator!A:B,2,FALSE)</f>
        <v>55</v>
      </c>
      <c r="B12" s="281" t="s">
        <v>1125</v>
      </c>
      <c r="C12" s="62" t="s">
        <v>1164</v>
      </c>
      <c r="D12" s="62" t="s">
        <v>1164</v>
      </c>
      <c r="G12" t="s">
        <v>1001</v>
      </c>
    </row>
    <row r="13" spans="1:7" x14ac:dyDescent="0.25">
      <c r="A13">
        <f>VLOOKUP(B13,Indicator!A:B,2,FALSE)</f>
        <v>58</v>
      </c>
      <c r="B13" s="21" t="s">
        <v>1127</v>
      </c>
      <c r="D13" s="64" t="s">
        <v>1165</v>
      </c>
      <c r="G13" t="s">
        <v>964</v>
      </c>
    </row>
    <row r="14" spans="1:7" x14ac:dyDescent="0.25">
      <c r="A14">
        <f>VLOOKUP(B14,Indicator!A:B,2,FALSE)</f>
        <v>60</v>
      </c>
      <c r="B14" s="281" t="s">
        <v>1407</v>
      </c>
      <c r="D14" s="284" t="s">
        <v>1168</v>
      </c>
      <c r="G14" t="s">
        <v>967</v>
      </c>
    </row>
    <row r="15" spans="1:7" x14ac:dyDescent="0.25">
      <c r="A15">
        <f>VLOOKUP(B15,Indicator!A:B,2,FALSE)</f>
        <v>172</v>
      </c>
      <c r="B15" s="281" t="s">
        <v>1113</v>
      </c>
      <c r="D15" s="284" t="s">
        <v>1168</v>
      </c>
      <c r="G15" t="s">
        <v>916</v>
      </c>
    </row>
    <row r="16" spans="1:7" x14ac:dyDescent="0.25">
      <c r="A16">
        <f>VLOOKUP(B16,Indicator!A:B,2,FALSE)</f>
        <v>175</v>
      </c>
      <c r="B16" s="281" t="s">
        <v>1980</v>
      </c>
      <c r="D16" s="284" t="s">
        <v>1168</v>
      </c>
      <c r="G16" t="s">
        <v>940</v>
      </c>
    </row>
    <row r="17" spans="1:7" x14ac:dyDescent="0.25">
      <c r="A17">
        <f>VLOOKUP(B17,Indicator!A:B,2,FALSE)</f>
        <v>182</v>
      </c>
      <c r="B17" s="281" t="s">
        <v>1981</v>
      </c>
      <c r="D17" s="284" t="s">
        <v>1168</v>
      </c>
      <c r="G17" t="s">
        <v>951</v>
      </c>
    </row>
    <row r="18" spans="1:7" x14ac:dyDescent="0.25">
      <c r="A18">
        <f>VLOOKUP(B18,Indicator!A:B,2,FALSE)</f>
        <v>194</v>
      </c>
      <c r="B18" s="281" t="s">
        <v>1982</v>
      </c>
      <c r="C18" s="64" t="s">
        <v>1165</v>
      </c>
      <c r="D18" s="64" t="s">
        <v>1165</v>
      </c>
      <c r="G18" t="s">
        <v>958</v>
      </c>
    </row>
    <row r="19" spans="1:7" x14ac:dyDescent="0.25">
      <c r="A19">
        <f>VLOOKUP(B19,Indicator!A:B,2,FALSE)</f>
        <v>195</v>
      </c>
      <c r="B19" s="281" t="s">
        <v>1983</v>
      </c>
      <c r="C19" s="64" t="s">
        <v>1165</v>
      </c>
      <c r="D19" s="64" t="s">
        <v>1165</v>
      </c>
      <c r="G19" t="s">
        <v>969</v>
      </c>
    </row>
    <row r="20" spans="1:7" x14ac:dyDescent="0.25">
      <c r="A20">
        <f>VLOOKUP(B20,Indicator!A:B,2,FALSE)</f>
        <v>196</v>
      </c>
      <c r="B20" s="281" t="s">
        <v>1984</v>
      </c>
      <c r="D20" s="64" t="s">
        <v>1165</v>
      </c>
      <c r="G20" t="s">
        <v>974</v>
      </c>
    </row>
    <row r="21" spans="1:7" x14ac:dyDescent="0.25">
      <c r="A21">
        <f>VLOOKUP(B21,Indicator!A:B,2,FALSE)</f>
        <v>211</v>
      </c>
      <c r="B21" s="281" t="s">
        <v>1985</v>
      </c>
      <c r="C21" s="64" t="s">
        <v>1165</v>
      </c>
      <c r="D21" s="64" t="s">
        <v>1165</v>
      </c>
      <c r="G21" t="s">
        <v>979</v>
      </c>
    </row>
    <row r="22" spans="1:7" x14ac:dyDescent="0.25">
      <c r="A22">
        <f>VLOOKUP(B22,Indicator!A:B,2,FALSE)</f>
        <v>214</v>
      </c>
      <c r="B22" s="281" t="s">
        <v>1986</v>
      </c>
      <c r="D22" s="284" t="s">
        <v>1168</v>
      </c>
      <c r="G22" t="s">
        <v>984</v>
      </c>
    </row>
    <row r="23" spans="1:7" x14ac:dyDescent="0.25">
      <c r="A23">
        <f>VLOOKUP(B23,Indicator!A:B,2,FALSE)</f>
        <v>219</v>
      </c>
      <c r="B23" s="281" t="s">
        <v>1148</v>
      </c>
      <c r="C23" s="61" t="s">
        <v>1166</v>
      </c>
      <c r="G23" t="s">
        <v>989</v>
      </c>
    </row>
    <row r="24" spans="1:7" x14ac:dyDescent="0.25">
      <c r="A24">
        <f>VLOOKUP(B24,Indicator!A:B,2,FALSE)</f>
        <v>220</v>
      </c>
      <c r="B24" s="281" t="s">
        <v>1421</v>
      </c>
      <c r="C24" s="62" t="s">
        <v>1164</v>
      </c>
      <c r="D24" s="62" t="s">
        <v>1164</v>
      </c>
      <c r="G24" t="s">
        <v>994</v>
      </c>
    </row>
    <row r="25" spans="1:7" x14ac:dyDescent="0.25">
      <c r="A25">
        <f>VLOOKUP(B25,Indicator!A:B,2,FALSE)</f>
        <v>221</v>
      </c>
      <c r="B25" s="281" t="s">
        <v>1512</v>
      </c>
      <c r="C25" s="293" t="s">
        <v>1167</v>
      </c>
      <c r="G25" t="s">
        <v>997</v>
      </c>
    </row>
    <row r="26" spans="1:7" x14ac:dyDescent="0.25">
      <c r="A26">
        <f>VLOOKUP(B26,Indicator!A:B,2,FALSE)</f>
        <v>225</v>
      </c>
      <c r="B26" s="281" t="s">
        <v>1513</v>
      </c>
      <c r="C26" s="293" t="s">
        <v>1167</v>
      </c>
      <c r="G26" t="s">
        <v>1000</v>
      </c>
    </row>
    <row r="27" spans="1:7" x14ac:dyDescent="0.25">
      <c r="G27" t="s">
        <v>963</v>
      </c>
    </row>
    <row r="28" spans="1:7" x14ac:dyDescent="0.25">
      <c r="G28" t="s">
        <v>966</v>
      </c>
    </row>
    <row r="29" spans="1:7" x14ac:dyDescent="0.25">
      <c r="B29" s="21"/>
      <c r="G29" t="s">
        <v>754</v>
      </c>
    </row>
    <row r="30" spans="1:7" x14ac:dyDescent="0.25">
      <c r="B30" s="21"/>
      <c r="G30" t="s">
        <v>838</v>
      </c>
    </row>
    <row r="31" spans="1:7" x14ac:dyDescent="0.25">
      <c r="B31" s="281"/>
      <c r="G31" t="s">
        <v>932</v>
      </c>
    </row>
    <row r="32" spans="1:7" x14ac:dyDescent="0.25">
      <c r="B32" s="281"/>
      <c r="G32" t="s">
        <v>775</v>
      </c>
    </row>
    <row r="33" spans="2:7" x14ac:dyDescent="0.25">
      <c r="B33" s="281"/>
      <c r="G33" t="s">
        <v>780</v>
      </c>
    </row>
    <row r="34" spans="2:7" x14ac:dyDescent="0.25">
      <c r="B34" s="281"/>
      <c r="G34" t="s">
        <v>784</v>
      </c>
    </row>
    <row r="35" spans="2:7" x14ac:dyDescent="0.25">
      <c r="B35" s="281"/>
      <c r="G35" t="s">
        <v>785</v>
      </c>
    </row>
    <row r="36" spans="2:7" x14ac:dyDescent="0.25">
      <c r="G36" t="s">
        <v>786</v>
      </c>
    </row>
    <row r="37" spans="2:7" x14ac:dyDescent="0.25">
      <c r="G37" t="s">
        <v>953</v>
      </c>
    </row>
    <row r="38" spans="2:7" x14ac:dyDescent="0.25">
      <c r="G38" t="s">
        <v>956</v>
      </c>
    </row>
    <row r="39" spans="2:7" x14ac:dyDescent="0.25">
      <c r="G39" t="s">
        <v>792</v>
      </c>
    </row>
    <row r="40" spans="2:7" x14ac:dyDescent="0.25">
      <c r="G40" t="s">
        <v>793</v>
      </c>
    </row>
    <row r="41" spans="2:7" x14ac:dyDescent="0.25">
      <c r="G41" t="s">
        <v>746</v>
      </c>
    </row>
    <row r="42" spans="2:7" x14ac:dyDescent="0.25">
      <c r="G42" t="s">
        <v>798</v>
      </c>
    </row>
    <row r="43" spans="2:7" x14ac:dyDescent="0.25">
      <c r="G43" t="s">
        <v>1065</v>
      </c>
    </row>
    <row r="44" spans="2:7" x14ac:dyDescent="0.25">
      <c r="G44" t="s">
        <v>954</v>
      </c>
    </row>
    <row r="45" spans="2:7" x14ac:dyDescent="0.25">
      <c r="G45" t="s">
        <v>1413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61"/>
  <sheetViews>
    <sheetView workbookViewId="0">
      <selection activeCell="B13" sqref="B13"/>
    </sheetView>
  </sheetViews>
  <sheetFormatPr defaultColWidth="8.875" defaultRowHeight="15.75" x14ac:dyDescent="0.25"/>
  <cols>
    <col min="1" max="1" width="7.25" bestFit="1" customWidth="1"/>
    <col min="2" max="2" width="83.125" bestFit="1" customWidth="1"/>
    <col min="3" max="4" width="11.625" bestFit="1" customWidth="1"/>
    <col min="5" max="5" width="27" bestFit="1" customWidth="1"/>
  </cols>
  <sheetData>
    <row r="1" spans="1:5" x14ac:dyDescent="0.25">
      <c r="A1" t="s">
        <v>1155</v>
      </c>
      <c r="B1" t="s">
        <v>2020</v>
      </c>
      <c r="C1" s="282" t="s">
        <v>2019</v>
      </c>
      <c r="D1" s="55"/>
      <c r="E1" s="55" t="s">
        <v>6</v>
      </c>
    </row>
    <row r="2" spans="1:5" hidden="1" x14ac:dyDescent="0.25">
      <c r="A2">
        <f>VLOOKUP(B2,Indicator!A:B,2,FALSE)</f>
        <v>1</v>
      </c>
      <c r="B2" s="21" t="s">
        <v>1145</v>
      </c>
      <c r="C2" s="64" t="s">
        <v>1165</v>
      </c>
      <c r="E2" t="s">
        <v>951</v>
      </c>
    </row>
    <row r="3" spans="1:5" x14ac:dyDescent="0.25">
      <c r="A3">
        <f>VLOOKUP(B3,Indicator!A:B,2,FALSE)</f>
        <v>2</v>
      </c>
      <c r="B3" s="21" t="s">
        <v>1116</v>
      </c>
      <c r="C3" s="62" t="s">
        <v>1164</v>
      </c>
      <c r="E3" t="s">
        <v>958</v>
      </c>
    </row>
    <row r="4" spans="1:5" hidden="1" x14ac:dyDescent="0.25">
      <c r="A4">
        <f>VLOOKUP(B4,Indicator!A:B,2,FALSE)</f>
        <v>7</v>
      </c>
      <c r="B4" s="21" t="s">
        <v>2008</v>
      </c>
      <c r="C4" s="64" t="s">
        <v>1165</v>
      </c>
      <c r="E4" t="s">
        <v>963</v>
      </c>
    </row>
    <row r="5" spans="1:5" hidden="1" x14ac:dyDescent="0.25">
      <c r="A5">
        <f>VLOOKUP(B5,Indicator!A:B,2,FALSE)</f>
        <v>8</v>
      </c>
      <c r="B5" s="21" t="s">
        <v>1128</v>
      </c>
      <c r="C5" s="284" t="s">
        <v>1168</v>
      </c>
      <c r="E5" t="s">
        <v>966</v>
      </c>
    </row>
    <row r="6" spans="1:5" x14ac:dyDescent="0.25">
      <c r="A6">
        <f>VLOOKUP(B6,Indicator!A:B,2,FALSE)</f>
        <v>9</v>
      </c>
      <c r="B6" s="21" t="s">
        <v>1129</v>
      </c>
      <c r="C6" s="61" t="s">
        <v>1166</v>
      </c>
      <c r="E6" t="s">
        <v>969</v>
      </c>
    </row>
    <row r="7" spans="1:5" hidden="1" x14ac:dyDescent="0.25">
      <c r="A7">
        <f>VLOOKUP(B7,Indicator!A:B,2,FALSE)</f>
        <v>13</v>
      </c>
      <c r="B7" s="21" t="s">
        <v>1112</v>
      </c>
      <c r="C7" s="284" t="s">
        <v>1168</v>
      </c>
      <c r="E7" t="s">
        <v>974</v>
      </c>
    </row>
    <row r="8" spans="1:5" x14ac:dyDescent="0.25">
      <c r="A8">
        <f>VLOOKUP(B8,Indicator!A:B,2,FALSE)</f>
        <v>17</v>
      </c>
      <c r="B8" s="21" t="s">
        <v>1978</v>
      </c>
      <c r="C8" s="62" t="s">
        <v>1164</v>
      </c>
      <c r="E8" t="s">
        <v>979</v>
      </c>
    </row>
    <row r="9" spans="1:5" hidden="1" x14ac:dyDescent="0.25">
      <c r="A9">
        <f>VLOOKUP(B9,Indicator!A:B,2,FALSE)</f>
        <v>34</v>
      </c>
      <c r="B9" s="21" t="s">
        <v>2009</v>
      </c>
      <c r="C9" s="124" t="s">
        <v>2018</v>
      </c>
      <c r="E9" t="s">
        <v>984</v>
      </c>
    </row>
    <row r="10" spans="1:5" x14ac:dyDescent="0.25">
      <c r="A10">
        <f>VLOOKUP(B10,Indicator!A:B,2,FALSE)</f>
        <v>35</v>
      </c>
      <c r="B10" s="21" t="s">
        <v>1123</v>
      </c>
      <c r="C10" s="61" t="s">
        <v>1166</v>
      </c>
      <c r="E10" t="s">
        <v>989</v>
      </c>
    </row>
    <row r="11" spans="1:5" hidden="1" x14ac:dyDescent="0.25">
      <c r="A11">
        <f>VLOOKUP(B11,Indicator!A:B,2,FALSE)</f>
        <v>44</v>
      </c>
      <c r="B11" s="21" t="s">
        <v>1124</v>
      </c>
      <c r="C11" s="64" t="s">
        <v>1165</v>
      </c>
      <c r="E11" t="s">
        <v>994</v>
      </c>
    </row>
    <row r="12" spans="1:5" x14ac:dyDescent="0.25">
      <c r="A12">
        <f>VLOOKUP(B12,Indicator!A:B,2,FALSE)</f>
        <v>49</v>
      </c>
      <c r="B12" s="281" t="s">
        <v>1398</v>
      </c>
      <c r="C12" s="62" t="s">
        <v>1164</v>
      </c>
      <c r="E12" t="s">
        <v>997</v>
      </c>
    </row>
    <row r="13" spans="1:5" x14ac:dyDescent="0.25">
      <c r="A13">
        <f>VLOOKUP(B13,Indicator!A:B,2,FALSE)</f>
        <v>52</v>
      </c>
      <c r="B13" s="21" t="s">
        <v>2010</v>
      </c>
      <c r="C13" s="61" t="s">
        <v>1166</v>
      </c>
      <c r="E13" t="s">
        <v>1000</v>
      </c>
    </row>
    <row r="14" spans="1:5" x14ac:dyDescent="0.25">
      <c r="A14">
        <f>VLOOKUP(B14,Indicator!A:B,2,FALSE)</f>
        <v>55</v>
      </c>
      <c r="B14" s="281" t="s">
        <v>1125</v>
      </c>
      <c r="C14" s="62" t="s">
        <v>1164</v>
      </c>
      <c r="E14" t="s">
        <v>902</v>
      </c>
    </row>
    <row r="15" spans="1:5" hidden="1" x14ac:dyDescent="0.25">
      <c r="A15">
        <f>VLOOKUP(B15,Indicator!A:B,2,FALSE)</f>
        <v>56</v>
      </c>
      <c r="B15" s="281" t="s">
        <v>1126</v>
      </c>
      <c r="C15" s="64" t="s">
        <v>1165</v>
      </c>
      <c r="E15" t="s">
        <v>926</v>
      </c>
    </row>
    <row r="16" spans="1:5" hidden="1" x14ac:dyDescent="0.25">
      <c r="A16">
        <f>VLOOKUP(B16,Indicator!A:B,2,FALSE)</f>
        <v>60</v>
      </c>
      <c r="B16" s="281" t="s">
        <v>1407</v>
      </c>
      <c r="C16" s="284" t="s">
        <v>1168</v>
      </c>
      <c r="E16" t="s">
        <v>949</v>
      </c>
    </row>
    <row r="17" spans="1:5" hidden="1" x14ac:dyDescent="0.25">
      <c r="A17">
        <f>VLOOKUP(B17,Indicator!A:B,2,FALSE)</f>
        <v>69</v>
      </c>
      <c r="B17" s="281" t="s">
        <v>2011</v>
      </c>
      <c r="C17" s="124" t="s">
        <v>2018</v>
      </c>
      <c r="E17" t="s">
        <v>903</v>
      </c>
    </row>
    <row r="18" spans="1:5" hidden="1" x14ac:dyDescent="0.25">
      <c r="A18">
        <f>VLOOKUP(B18,Indicator!A:B,2,FALSE)</f>
        <v>72</v>
      </c>
      <c r="B18" s="281" t="s">
        <v>2012</v>
      </c>
      <c r="C18" s="124" t="s">
        <v>2018</v>
      </c>
      <c r="E18" t="s">
        <v>927</v>
      </c>
    </row>
    <row r="19" spans="1:5" hidden="1" x14ac:dyDescent="0.25">
      <c r="A19">
        <f>VLOOKUP(B19,Indicator!A:B,2,FALSE)</f>
        <v>73</v>
      </c>
      <c r="B19" s="281" t="s">
        <v>2013</v>
      </c>
      <c r="C19" s="124" t="s">
        <v>2018</v>
      </c>
      <c r="E19" t="s">
        <v>817</v>
      </c>
    </row>
    <row r="20" spans="1:5" hidden="1" x14ac:dyDescent="0.25">
      <c r="A20">
        <f>VLOOKUP(B20,Indicator!A:B,2,FALSE)</f>
        <v>80</v>
      </c>
      <c r="B20" s="281" t="s">
        <v>2014</v>
      </c>
      <c r="C20" s="124" t="s">
        <v>2018</v>
      </c>
      <c r="E20" t="s">
        <v>800</v>
      </c>
    </row>
    <row r="21" spans="1:5" hidden="1" x14ac:dyDescent="0.25">
      <c r="A21">
        <f>VLOOKUP(B21,Indicator!A:B,2,FALSE)</f>
        <v>94</v>
      </c>
      <c r="B21" s="281" t="s">
        <v>2015</v>
      </c>
      <c r="C21" s="124" t="s">
        <v>2018</v>
      </c>
      <c r="E21" t="s">
        <v>905</v>
      </c>
    </row>
    <row r="22" spans="1:5" hidden="1" x14ac:dyDescent="0.25">
      <c r="A22">
        <f>VLOOKUP(B22,Indicator!A:B,2,FALSE)</f>
        <v>95</v>
      </c>
      <c r="B22" s="281" t="s">
        <v>2016</v>
      </c>
      <c r="C22" s="124" t="s">
        <v>2018</v>
      </c>
      <c r="E22" t="s">
        <v>928</v>
      </c>
    </row>
    <row r="23" spans="1:5" hidden="1" x14ac:dyDescent="0.25">
      <c r="A23">
        <f>VLOOKUP(B23,Indicator!A:B,2,FALSE)</f>
        <v>132</v>
      </c>
      <c r="B23" s="281" t="s">
        <v>2017</v>
      </c>
      <c r="C23" s="124" t="s">
        <v>2018</v>
      </c>
      <c r="E23" t="s">
        <v>906</v>
      </c>
    </row>
    <row r="24" spans="1:5" hidden="1" x14ac:dyDescent="0.25">
      <c r="A24">
        <f>VLOOKUP(B24,Indicator!A:B,2,FALSE)</f>
        <v>174</v>
      </c>
      <c r="B24" s="281" t="s">
        <v>1114</v>
      </c>
      <c r="C24" s="284" t="s">
        <v>1168</v>
      </c>
      <c r="E24" t="s">
        <v>929</v>
      </c>
    </row>
    <row r="25" spans="1:5" hidden="1" x14ac:dyDescent="0.25">
      <c r="A25">
        <f>VLOOKUP(B25,Indicator!A:B,2,FALSE)</f>
        <v>175</v>
      </c>
      <c r="B25" s="281" t="s">
        <v>1980</v>
      </c>
      <c r="C25" s="284" t="s">
        <v>1168</v>
      </c>
      <c r="E25" t="s">
        <v>747</v>
      </c>
    </row>
    <row r="26" spans="1:5" hidden="1" x14ac:dyDescent="0.25">
      <c r="A26">
        <f>VLOOKUP(B26,Indicator!A:B,2,FALSE)</f>
        <v>201</v>
      </c>
      <c r="B26" s="281" t="s">
        <v>1517</v>
      </c>
      <c r="C26" s="64" t="s">
        <v>1165</v>
      </c>
      <c r="E26" t="s">
        <v>838</v>
      </c>
    </row>
    <row r="27" spans="1:5" hidden="1" x14ac:dyDescent="0.25">
      <c r="A27">
        <f>VLOOKUP(B27,Indicator!A:B,2,FALSE)</f>
        <v>209</v>
      </c>
      <c r="B27" s="281" t="s">
        <v>1405</v>
      </c>
      <c r="C27" s="64" t="s">
        <v>1165</v>
      </c>
      <c r="E27" t="s">
        <v>932</v>
      </c>
    </row>
    <row r="28" spans="1:5" hidden="1" x14ac:dyDescent="0.25">
      <c r="A28">
        <f>VLOOKUP(B28,Indicator!A:B,2,FALSE)</f>
        <v>211</v>
      </c>
      <c r="B28" s="281" t="s">
        <v>1985</v>
      </c>
      <c r="C28" s="64" t="s">
        <v>1165</v>
      </c>
      <c r="E28" t="s">
        <v>815</v>
      </c>
    </row>
    <row r="29" spans="1:5" hidden="1" x14ac:dyDescent="0.25">
      <c r="A29">
        <f>VLOOKUP(B29,Indicator!A:B,2,FALSE)</f>
        <v>213</v>
      </c>
      <c r="B29" s="281" t="s">
        <v>1120</v>
      </c>
      <c r="C29" s="64" t="s">
        <v>1165</v>
      </c>
      <c r="E29" t="s">
        <v>814</v>
      </c>
    </row>
    <row r="30" spans="1:5" x14ac:dyDescent="0.25">
      <c r="A30">
        <f>VLOOKUP(B30,Indicator!A:B,2,FALSE)</f>
        <v>220</v>
      </c>
      <c r="B30" s="281" t="s">
        <v>1421</v>
      </c>
      <c r="C30" s="62" t="s">
        <v>1164</v>
      </c>
      <c r="E30" t="s">
        <v>780</v>
      </c>
    </row>
    <row r="31" spans="1:5" x14ac:dyDescent="0.25">
      <c r="A31">
        <f>VLOOKUP(B31,Indicator!A:B,2,FALSE)</f>
        <v>221</v>
      </c>
      <c r="B31" s="281" t="s">
        <v>1512</v>
      </c>
      <c r="C31" s="293" t="s">
        <v>1167</v>
      </c>
      <c r="E31" t="s">
        <v>782</v>
      </c>
    </row>
    <row r="32" spans="1:5" x14ac:dyDescent="0.25">
      <c r="A32">
        <f>VLOOKUP(B32,Indicator!A:B,2,FALSE)</f>
        <v>225</v>
      </c>
      <c r="B32" s="281" t="s">
        <v>1513</v>
      </c>
      <c r="C32" s="293" t="s">
        <v>1167</v>
      </c>
      <c r="E32" t="s">
        <v>1449</v>
      </c>
    </row>
    <row r="33" spans="2:5" x14ac:dyDescent="0.25">
      <c r="B33" s="281"/>
      <c r="E33" t="s">
        <v>754</v>
      </c>
    </row>
    <row r="34" spans="2:5" ht="31.5" x14ac:dyDescent="0.25">
      <c r="B34" s="281"/>
      <c r="E34" s="98" t="s">
        <v>1413</v>
      </c>
    </row>
    <row r="35" spans="2:5" x14ac:dyDescent="0.25">
      <c r="B35" s="281"/>
      <c r="E35" t="s">
        <v>1442</v>
      </c>
    </row>
    <row r="36" spans="2:5" x14ac:dyDescent="0.25">
      <c r="E36" t="s">
        <v>785</v>
      </c>
    </row>
    <row r="37" spans="2:5" x14ac:dyDescent="0.25">
      <c r="E37" t="s">
        <v>952</v>
      </c>
    </row>
    <row r="38" spans="2:5" x14ac:dyDescent="0.25">
      <c r="E38" t="s">
        <v>959</v>
      </c>
    </row>
    <row r="39" spans="2:5" x14ac:dyDescent="0.25">
      <c r="E39" t="s">
        <v>964</v>
      </c>
    </row>
    <row r="40" spans="2:5" x14ac:dyDescent="0.25">
      <c r="E40" t="s">
        <v>967</v>
      </c>
    </row>
    <row r="41" spans="2:5" x14ac:dyDescent="0.25">
      <c r="E41" t="s">
        <v>970</v>
      </c>
    </row>
    <row r="42" spans="2:5" x14ac:dyDescent="0.25">
      <c r="E42" t="s">
        <v>975</v>
      </c>
    </row>
    <row r="43" spans="2:5" x14ac:dyDescent="0.25">
      <c r="E43" s="98" t="s">
        <v>980</v>
      </c>
    </row>
    <row r="44" spans="2:5" x14ac:dyDescent="0.25">
      <c r="E44" t="s">
        <v>985</v>
      </c>
    </row>
    <row r="45" spans="2:5" x14ac:dyDescent="0.25">
      <c r="E45" t="s">
        <v>990</v>
      </c>
    </row>
    <row r="46" spans="2:5" x14ac:dyDescent="0.25">
      <c r="E46" t="s">
        <v>995</v>
      </c>
    </row>
    <row r="47" spans="2:5" x14ac:dyDescent="0.25">
      <c r="E47" t="s">
        <v>998</v>
      </c>
    </row>
    <row r="48" spans="2:5" x14ac:dyDescent="0.25">
      <c r="E48" t="s">
        <v>1001</v>
      </c>
    </row>
    <row r="49" spans="5:5" x14ac:dyDescent="0.25">
      <c r="E49" t="s">
        <v>798</v>
      </c>
    </row>
    <row r="50" spans="5:5" x14ac:dyDescent="0.25">
      <c r="E50" t="s">
        <v>791</v>
      </c>
    </row>
    <row r="51" spans="5:5" x14ac:dyDescent="0.25">
      <c r="E51" t="s">
        <v>953</v>
      </c>
    </row>
    <row r="52" spans="5:5" x14ac:dyDescent="0.25">
      <c r="E52" t="s">
        <v>956</v>
      </c>
    </row>
    <row r="53" spans="5:5" x14ac:dyDescent="0.25">
      <c r="E53" t="s">
        <v>822</v>
      </c>
    </row>
    <row r="54" spans="5:5" x14ac:dyDescent="0.25">
      <c r="E54" t="s">
        <v>776</v>
      </c>
    </row>
    <row r="55" spans="5:5" x14ac:dyDescent="0.25">
      <c r="E55" t="s">
        <v>916</v>
      </c>
    </row>
    <row r="56" spans="5:5" x14ac:dyDescent="0.25">
      <c r="E56" t="s">
        <v>940</v>
      </c>
    </row>
    <row r="57" spans="5:5" x14ac:dyDescent="0.25">
      <c r="E57" t="s">
        <v>922</v>
      </c>
    </row>
    <row r="58" spans="5:5" x14ac:dyDescent="0.25">
      <c r="E58" t="s">
        <v>945</v>
      </c>
    </row>
    <row r="59" spans="5:5" x14ac:dyDescent="0.25">
      <c r="E59" t="s">
        <v>924</v>
      </c>
    </row>
    <row r="60" spans="5:5" x14ac:dyDescent="0.25">
      <c r="E60" t="s">
        <v>947</v>
      </c>
    </row>
    <row r="61" spans="5:5" x14ac:dyDescent="0.25">
      <c r="E61" t="s">
        <v>794</v>
      </c>
    </row>
  </sheetData>
  <autoFilter ref="A1:C32">
    <filterColumn colId="2">
      <filters>
        <filter val="EXCEPTION 1"/>
        <filter val="EXCEPTION 2"/>
        <filter val="FAST TRACK"/>
      </filters>
    </filterColumn>
  </autoFilter>
  <sortState ref="E2:E89">
    <sortCondition ref="E2"/>
  </sortState>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topLeftCell="A7" zoomScale="90" zoomScaleNormal="90" zoomScalePageLayoutView="90" workbookViewId="0">
      <selection activeCell="I27" sqref="I27"/>
    </sheetView>
  </sheetViews>
  <sheetFormatPr defaultColWidth="8.875" defaultRowHeight="15.75" x14ac:dyDescent="0.25"/>
  <cols>
    <col min="1" max="3" width="8.875" style="114"/>
    <col min="4" max="4" width="10.5" style="114" bestFit="1" customWidth="1"/>
    <col min="5" max="5" width="9.375" style="114" bestFit="1" customWidth="1"/>
    <col min="6" max="6" width="11.625" style="114" bestFit="1" customWidth="1"/>
    <col min="7" max="7" width="67.875" bestFit="1" customWidth="1"/>
    <col min="8" max="8" width="14" customWidth="1"/>
    <col min="9" max="9" width="11.375" customWidth="1"/>
    <col min="10" max="10" width="36.5" bestFit="1" customWidth="1"/>
    <col min="11" max="11" width="24.625" customWidth="1"/>
  </cols>
  <sheetData>
    <row r="1" spans="1:11" x14ac:dyDescent="0.25">
      <c r="G1" s="150" t="s">
        <v>1523</v>
      </c>
    </row>
    <row r="2" spans="1:11" x14ac:dyDescent="0.25">
      <c r="G2" s="57" t="s">
        <v>1524</v>
      </c>
    </row>
    <row r="5" spans="1:11" x14ac:dyDescent="0.25">
      <c r="A5" s="165" t="s">
        <v>831</v>
      </c>
      <c r="B5" s="165" t="s">
        <v>1452</v>
      </c>
      <c r="C5" s="165" t="s">
        <v>1209</v>
      </c>
      <c r="D5" s="165" t="s">
        <v>1521</v>
      </c>
      <c r="E5" s="165" t="s">
        <v>2021</v>
      </c>
      <c r="F5" s="165" t="s">
        <v>2022</v>
      </c>
      <c r="G5" s="151" t="s">
        <v>1525</v>
      </c>
      <c r="H5" s="152" t="s">
        <v>1526</v>
      </c>
      <c r="I5" s="152" t="s">
        <v>1527</v>
      </c>
      <c r="J5" s="152" t="s">
        <v>1528</v>
      </c>
      <c r="K5" s="152" t="s">
        <v>1529</v>
      </c>
    </row>
    <row r="6" spans="1:11" x14ac:dyDescent="0.25">
      <c r="A6" s="114">
        <v>1</v>
      </c>
      <c r="B6" s="114">
        <v>1</v>
      </c>
      <c r="C6" s="114">
        <v>1</v>
      </c>
      <c r="D6" s="114">
        <v>1</v>
      </c>
      <c r="E6" s="114">
        <v>1</v>
      </c>
      <c r="F6" s="114">
        <v>1</v>
      </c>
      <c r="G6" t="s">
        <v>1626</v>
      </c>
      <c r="H6" s="164" t="s">
        <v>1007</v>
      </c>
      <c r="I6" s="164" t="s">
        <v>1007</v>
      </c>
      <c r="J6" s="164" t="s">
        <v>1539</v>
      </c>
    </row>
    <row r="7" spans="1:11" x14ac:dyDescent="0.25">
      <c r="A7" s="114">
        <v>1</v>
      </c>
      <c r="B7" s="114">
        <v>1</v>
      </c>
      <c r="C7" s="114">
        <v>1</v>
      </c>
      <c r="E7" s="114">
        <v>1</v>
      </c>
      <c r="F7" s="114">
        <v>1</v>
      </c>
      <c r="G7" t="s">
        <v>1538</v>
      </c>
      <c r="H7" s="164" t="s">
        <v>1007</v>
      </c>
      <c r="I7" s="164" t="s">
        <v>1007</v>
      </c>
      <c r="J7" s="164" t="s">
        <v>1540</v>
      </c>
    </row>
    <row r="8" spans="1:11" x14ac:dyDescent="0.25">
      <c r="A8" s="114">
        <v>1</v>
      </c>
      <c r="C8" s="114">
        <v>1</v>
      </c>
      <c r="G8" t="s">
        <v>1542</v>
      </c>
      <c r="H8" s="164" t="s">
        <v>1007</v>
      </c>
      <c r="I8" s="164" t="s">
        <v>1007</v>
      </c>
      <c r="J8" s="164" t="s">
        <v>1541</v>
      </c>
    </row>
    <row r="9" spans="1:11" x14ac:dyDescent="0.25">
      <c r="A9" s="114">
        <v>1</v>
      </c>
      <c r="C9" s="114">
        <v>1</v>
      </c>
      <c r="E9" s="114">
        <v>1</v>
      </c>
      <c r="G9" t="s">
        <v>1544</v>
      </c>
      <c r="H9" s="164" t="s">
        <v>1007</v>
      </c>
      <c r="I9" s="164" t="s">
        <v>1007</v>
      </c>
      <c r="J9" s="164" t="s">
        <v>1543</v>
      </c>
      <c r="K9" s="166" t="s">
        <v>1555</v>
      </c>
    </row>
    <row r="10" spans="1:11" x14ac:dyDescent="0.25">
      <c r="A10" s="114">
        <v>1</v>
      </c>
      <c r="C10" s="114">
        <v>1</v>
      </c>
      <c r="E10" s="114">
        <v>1</v>
      </c>
      <c r="F10" s="114">
        <v>1</v>
      </c>
      <c r="G10" t="s">
        <v>1545</v>
      </c>
      <c r="H10" s="164" t="s">
        <v>1007</v>
      </c>
      <c r="I10" s="164" t="s">
        <v>1007</v>
      </c>
      <c r="J10" s="164" t="s">
        <v>1546</v>
      </c>
      <c r="K10" s="166" t="s">
        <v>1556</v>
      </c>
    </row>
    <row r="11" spans="1:11" x14ac:dyDescent="0.25">
      <c r="A11" s="114">
        <v>1</v>
      </c>
      <c r="C11" s="114">
        <v>1</v>
      </c>
      <c r="E11" s="114">
        <v>1</v>
      </c>
      <c r="F11" s="114">
        <v>1</v>
      </c>
      <c r="G11" t="s">
        <v>1547</v>
      </c>
      <c r="H11" s="164" t="s">
        <v>1007</v>
      </c>
      <c r="I11" s="164" t="s">
        <v>1007</v>
      </c>
      <c r="J11" s="164" t="s">
        <v>1548</v>
      </c>
      <c r="K11" s="166" t="s">
        <v>1557</v>
      </c>
    </row>
    <row r="12" spans="1:11" x14ac:dyDescent="0.25">
      <c r="C12" s="114">
        <v>1</v>
      </c>
      <c r="G12" t="s">
        <v>1558</v>
      </c>
      <c r="H12" s="164" t="s">
        <v>1007</v>
      </c>
      <c r="I12" s="164" t="s">
        <v>1007</v>
      </c>
      <c r="J12" s="167" t="s">
        <v>1559</v>
      </c>
      <c r="K12" s="167"/>
    </row>
    <row r="13" spans="1:11" x14ac:dyDescent="0.25">
      <c r="B13" s="114">
        <v>1</v>
      </c>
      <c r="C13" s="114">
        <v>1</v>
      </c>
      <c r="D13" s="114">
        <v>1</v>
      </c>
      <c r="E13" s="114">
        <v>1</v>
      </c>
      <c r="F13" s="114">
        <v>1</v>
      </c>
      <c r="G13" t="s">
        <v>1551</v>
      </c>
      <c r="H13" s="164" t="s">
        <v>1007</v>
      </c>
      <c r="I13" s="164" t="s">
        <v>1007</v>
      </c>
      <c r="J13" s="164" t="s">
        <v>1552</v>
      </c>
    </row>
    <row r="14" spans="1:11" x14ac:dyDescent="0.25">
      <c r="C14" s="114">
        <v>1</v>
      </c>
      <c r="E14" s="114">
        <v>1</v>
      </c>
      <c r="F14" s="114">
        <v>1</v>
      </c>
      <c r="G14" t="s">
        <v>1560</v>
      </c>
      <c r="H14" s="164" t="s">
        <v>1007</v>
      </c>
      <c r="I14" s="164" t="s">
        <v>1007</v>
      </c>
      <c r="J14" s="164" t="s">
        <v>1561</v>
      </c>
    </row>
    <row r="15" spans="1:11" x14ac:dyDescent="0.25">
      <c r="C15" s="114">
        <v>1</v>
      </c>
      <c r="G15" t="s">
        <v>1562</v>
      </c>
      <c r="H15" s="164" t="s">
        <v>1007</v>
      </c>
      <c r="I15" s="164" t="s">
        <v>1007</v>
      </c>
      <c r="J15" s="164" t="s">
        <v>1565</v>
      </c>
    </row>
    <row r="16" spans="1:11" x14ac:dyDescent="0.25">
      <c r="C16" s="114">
        <v>1</v>
      </c>
      <c r="G16" t="s">
        <v>1563</v>
      </c>
      <c r="H16" s="164" t="s">
        <v>1007</v>
      </c>
      <c r="I16" s="164" t="s">
        <v>1007</v>
      </c>
      <c r="J16" s="164" t="s">
        <v>1564</v>
      </c>
    </row>
    <row r="17" spans="1:10" x14ac:dyDescent="0.25">
      <c r="C17" s="114">
        <v>1</v>
      </c>
      <c r="D17" s="114">
        <v>1</v>
      </c>
      <c r="G17" t="s">
        <v>1566</v>
      </c>
      <c r="H17" s="164" t="s">
        <v>1007</v>
      </c>
      <c r="I17" s="164" t="s">
        <v>1007</v>
      </c>
      <c r="J17" s="164" t="s">
        <v>1567</v>
      </c>
    </row>
    <row r="18" spans="1:10" x14ac:dyDescent="0.25">
      <c r="C18" s="114">
        <v>1</v>
      </c>
      <c r="G18" t="s">
        <v>1568</v>
      </c>
      <c r="H18" s="164" t="s">
        <v>1007</v>
      </c>
      <c r="I18" s="164" t="s">
        <v>1007</v>
      </c>
      <c r="J18" s="164" t="s">
        <v>1569</v>
      </c>
    </row>
    <row r="19" spans="1:10" x14ac:dyDescent="0.25">
      <c r="C19" s="114">
        <v>1</v>
      </c>
      <c r="E19" s="114">
        <v>1</v>
      </c>
      <c r="G19" t="s">
        <v>1570</v>
      </c>
      <c r="H19" s="164" t="s">
        <v>1007</v>
      </c>
      <c r="I19" s="164" t="s">
        <v>1007</v>
      </c>
      <c r="J19" s="164" t="s">
        <v>1571</v>
      </c>
    </row>
    <row r="20" spans="1:10" x14ac:dyDescent="0.25">
      <c r="A20" s="114">
        <v>1</v>
      </c>
      <c r="B20" s="114">
        <v>1</v>
      </c>
      <c r="C20" s="114">
        <v>1</v>
      </c>
      <c r="D20" s="114">
        <v>1</v>
      </c>
      <c r="E20" s="114">
        <v>1</v>
      </c>
      <c r="F20" s="114">
        <v>1</v>
      </c>
      <c r="G20" t="s">
        <v>1549</v>
      </c>
      <c r="H20" s="164" t="s">
        <v>1007</v>
      </c>
      <c r="I20" s="164" t="s">
        <v>1007</v>
      </c>
      <c r="J20" s="164" t="s">
        <v>1572</v>
      </c>
    </row>
    <row r="21" spans="1:10" x14ac:dyDescent="0.25">
      <c r="A21" s="114">
        <v>1</v>
      </c>
      <c r="B21" s="114">
        <v>1</v>
      </c>
      <c r="C21" s="114">
        <v>1</v>
      </c>
      <c r="D21" s="114">
        <v>1</v>
      </c>
      <c r="E21" s="114">
        <v>1</v>
      </c>
      <c r="F21" s="114">
        <v>1</v>
      </c>
      <c r="G21" t="s">
        <v>1550</v>
      </c>
      <c r="H21" s="164" t="s">
        <v>1007</v>
      </c>
      <c r="I21" s="164" t="s">
        <v>1007</v>
      </c>
      <c r="J21" s="164" t="s">
        <v>1573</v>
      </c>
    </row>
    <row r="22" spans="1:10" x14ac:dyDescent="0.25">
      <c r="B22" s="114">
        <v>1</v>
      </c>
      <c r="G22" s="57" t="s">
        <v>1553</v>
      </c>
      <c r="H22" s="164" t="s">
        <v>1007</v>
      </c>
      <c r="I22" s="164" t="s">
        <v>1007</v>
      </c>
      <c r="J22" s="164" t="s">
        <v>1554</v>
      </c>
    </row>
    <row r="23" spans="1:10" x14ac:dyDescent="0.25">
      <c r="E23" s="114">
        <v>1</v>
      </c>
      <c r="F23" s="114">
        <v>1</v>
      </c>
      <c r="G23" s="57" t="s">
        <v>2025</v>
      </c>
      <c r="H23" s="164" t="s">
        <v>1007</v>
      </c>
      <c r="J23" s="330" t="s">
        <v>2024</v>
      </c>
    </row>
    <row r="24" spans="1:10" x14ac:dyDescent="0.25">
      <c r="E24" s="114">
        <v>1</v>
      </c>
      <c r="G24" s="57" t="s">
        <v>2026</v>
      </c>
      <c r="H24" s="164" t="s">
        <v>1007</v>
      </c>
      <c r="J24" s="330" t="s">
        <v>2023</v>
      </c>
    </row>
    <row r="25" spans="1:10" x14ac:dyDescent="0.25">
      <c r="F25" s="114">
        <v>1</v>
      </c>
      <c r="G25" s="57" t="s">
        <v>2027</v>
      </c>
      <c r="H25" s="164" t="s">
        <v>1007</v>
      </c>
      <c r="J25" s="330" t="s">
        <v>2028</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3"/>
  <sheetViews>
    <sheetView topLeftCell="A4" workbookViewId="0">
      <selection activeCell="J17" sqref="J17"/>
    </sheetView>
  </sheetViews>
  <sheetFormatPr defaultColWidth="8.875" defaultRowHeight="15.75" x14ac:dyDescent="0.25"/>
  <cols>
    <col min="1" max="1" width="12.375" customWidth="1"/>
    <col min="2" max="2" width="15.625" bestFit="1" customWidth="1"/>
    <col min="3" max="3" width="10.375" customWidth="1"/>
    <col min="4" max="4" width="11" bestFit="1" customWidth="1"/>
    <col min="5" max="5" width="6.875" bestFit="1" customWidth="1"/>
    <col min="6" max="6" width="8.125" bestFit="1" customWidth="1"/>
    <col min="7" max="7" width="12.5" bestFit="1" customWidth="1"/>
    <col min="8" max="8" width="6.625" bestFit="1" customWidth="1"/>
    <col min="10" max="10" width="46.5" bestFit="1" customWidth="1"/>
  </cols>
  <sheetData>
    <row r="2" spans="1:10" ht="20.100000000000001" customHeight="1" x14ac:dyDescent="0.25">
      <c r="A2" s="153"/>
      <c r="B2" s="153"/>
      <c r="C2" s="154"/>
      <c r="D2" s="154"/>
      <c r="E2" s="154"/>
      <c r="F2" s="154"/>
    </row>
    <row r="3" spans="1:10" ht="20.100000000000001" customHeight="1" x14ac:dyDescent="0.25">
      <c r="A3" s="155" t="s">
        <v>1574</v>
      </c>
      <c r="B3" s="155" t="s">
        <v>1530</v>
      </c>
      <c r="C3" s="156" t="s">
        <v>1531</v>
      </c>
      <c r="D3" s="157" t="s">
        <v>1532</v>
      </c>
      <c r="E3" s="158" t="s">
        <v>1533</v>
      </c>
      <c r="F3" s="159" t="s">
        <v>1534</v>
      </c>
      <c r="G3" s="160" t="s">
        <v>1535</v>
      </c>
      <c r="H3" s="161" t="s">
        <v>1536</v>
      </c>
      <c r="J3" s="162" t="s">
        <v>1537</v>
      </c>
    </row>
    <row r="4" spans="1:10" x14ac:dyDescent="0.25">
      <c r="A4" s="387" t="s">
        <v>831</v>
      </c>
      <c r="B4" s="168" t="s">
        <v>1576</v>
      </c>
      <c r="C4" s="171" t="s">
        <v>1582</v>
      </c>
      <c r="D4" s="163"/>
      <c r="E4" s="163"/>
      <c r="F4" s="154"/>
    </row>
    <row r="5" spans="1:10" x14ac:dyDescent="0.25">
      <c r="A5" s="387"/>
      <c r="B5" s="168" t="s">
        <v>1577</v>
      </c>
      <c r="C5" s="171" t="s">
        <v>1582</v>
      </c>
      <c r="D5" s="163"/>
      <c r="E5" s="163"/>
      <c r="F5" s="154"/>
    </row>
    <row r="6" spans="1:10" ht="31.5" x14ac:dyDescent="0.25">
      <c r="A6" s="387" t="s">
        <v>1452</v>
      </c>
      <c r="B6" s="168" t="s">
        <v>1575</v>
      </c>
      <c r="C6" s="171" t="s">
        <v>1580</v>
      </c>
      <c r="D6" s="163"/>
      <c r="E6" s="163"/>
      <c r="F6" s="163"/>
    </row>
    <row r="7" spans="1:10" ht="31.5" x14ac:dyDescent="0.25">
      <c r="A7" s="387"/>
      <c r="B7" s="168" t="s">
        <v>1578</v>
      </c>
      <c r="C7" s="171" t="s">
        <v>1580</v>
      </c>
      <c r="D7" s="163"/>
      <c r="E7" s="163"/>
      <c r="F7" s="154"/>
    </row>
    <row r="8" spans="1:10" ht="47.25" x14ac:dyDescent="0.25">
      <c r="A8" s="387" t="s">
        <v>1209</v>
      </c>
      <c r="B8" s="168" t="s">
        <v>1576</v>
      </c>
      <c r="C8" s="171" t="s">
        <v>1581</v>
      </c>
      <c r="D8" s="163"/>
      <c r="E8" s="163"/>
      <c r="F8" s="154"/>
    </row>
    <row r="9" spans="1:10" ht="47.25" x14ac:dyDescent="0.25">
      <c r="A9" s="387"/>
      <c r="B9" s="169" t="s">
        <v>1579</v>
      </c>
      <c r="C9" s="171" t="s">
        <v>1581</v>
      </c>
      <c r="D9" s="163"/>
      <c r="E9" s="154"/>
      <c r="F9" s="154"/>
    </row>
    <row r="10" spans="1:10" x14ac:dyDescent="0.25">
      <c r="A10" s="387" t="s">
        <v>1521</v>
      </c>
      <c r="B10" s="168" t="s">
        <v>1576</v>
      </c>
      <c r="C10" s="170" t="s">
        <v>1621</v>
      </c>
    </row>
    <row r="11" spans="1:10" x14ac:dyDescent="0.25">
      <c r="A11" s="387"/>
      <c r="B11" s="168" t="s">
        <v>1577</v>
      </c>
      <c r="C11" s="170" t="s">
        <v>1621</v>
      </c>
    </row>
    <row r="12" spans="1:10" ht="63" x14ac:dyDescent="0.25">
      <c r="A12" s="387" t="s">
        <v>1658</v>
      </c>
      <c r="B12" s="168" t="s">
        <v>1576</v>
      </c>
      <c r="C12" s="331" t="s">
        <v>2030</v>
      </c>
    </row>
    <row r="13" spans="1:10" ht="63" x14ac:dyDescent="0.25">
      <c r="A13" s="387"/>
      <c r="B13" s="168" t="s">
        <v>2031</v>
      </c>
      <c r="C13" s="331" t="s">
        <v>2030</v>
      </c>
    </row>
  </sheetData>
  <mergeCells count="5">
    <mergeCell ref="A4:A5"/>
    <mergeCell ref="A6:A7"/>
    <mergeCell ref="A8:A9"/>
    <mergeCell ref="A10:A11"/>
    <mergeCell ref="A12:A13"/>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9"/>
  <sheetViews>
    <sheetView tabSelected="1" workbookViewId="0">
      <selection activeCell="J12" sqref="J12"/>
    </sheetView>
  </sheetViews>
  <sheetFormatPr defaultColWidth="8.875" defaultRowHeight="15.75" x14ac:dyDescent="0.25"/>
  <cols>
    <col min="2" max="2" width="5.375" bestFit="1" customWidth="1"/>
    <col min="3" max="3" width="9.375" bestFit="1" customWidth="1"/>
    <col min="4" max="4" width="10" bestFit="1" customWidth="1"/>
    <col min="5" max="5" width="9.375" bestFit="1" customWidth="1"/>
    <col min="6" max="6" width="11.375" bestFit="1" customWidth="1"/>
    <col min="7" max="10" width="11.375" customWidth="1"/>
    <col min="11" max="11" width="47.5" customWidth="1"/>
    <col min="12" max="12" width="35.25" bestFit="1" customWidth="1"/>
  </cols>
  <sheetData>
    <row r="2" spans="1:12" x14ac:dyDescent="0.25">
      <c r="A2" s="387" t="s">
        <v>831</v>
      </c>
      <c r="B2" s="387"/>
      <c r="C2" s="387" t="s">
        <v>1452</v>
      </c>
      <c r="D2" s="387"/>
      <c r="E2" s="387" t="s">
        <v>1209</v>
      </c>
      <c r="F2" s="387"/>
      <c r="G2" s="387" t="s">
        <v>1622</v>
      </c>
      <c r="H2" s="387"/>
      <c r="I2" s="387" t="s">
        <v>1658</v>
      </c>
      <c r="J2" s="387"/>
      <c r="K2" s="258" t="s">
        <v>1604</v>
      </c>
      <c r="L2" s="333" t="s">
        <v>1537</v>
      </c>
    </row>
    <row r="3" spans="1:12" x14ac:dyDescent="0.25">
      <c r="A3" s="240" t="s">
        <v>1576</v>
      </c>
      <c r="B3" s="240" t="s">
        <v>1577</v>
      </c>
      <c r="C3" s="240" t="s">
        <v>1576</v>
      </c>
      <c r="D3" s="240" t="s">
        <v>1519</v>
      </c>
      <c r="E3" s="240" t="s">
        <v>1576</v>
      </c>
      <c r="F3" s="240" t="s">
        <v>1620</v>
      </c>
      <c r="G3" s="241" t="s">
        <v>1576</v>
      </c>
      <c r="H3" s="241" t="s">
        <v>1620</v>
      </c>
      <c r="I3" s="334" t="s">
        <v>1576</v>
      </c>
      <c r="J3" s="334" t="s">
        <v>2031</v>
      </c>
    </row>
    <row r="4" spans="1:12" x14ac:dyDescent="0.25">
      <c r="A4" s="78">
        <v>1</v>
      </c>
      <c r="B4" s="78">
        <v>1</v>
      </c>
      <c r="C4" s="78">
        <v>1</v>
      </c>
      <c r="D4" s="78">
        <v>1</v>
      </c>
      <c r="E4" s="78">
        <v>1</v>
      </c>
      <c r="F4" s="78">
        <v>1</v>
      </c>
      <c r="G4" s="254">
        <v>1</v>
      </c>
      <c r="H4" s="254">
        <v>1</v>
      </c>
      <c r="I4" s="335">
        <v>1</v>
      </c>
      <c r="J4" s="335">
        <v>1</v>
      </c>
      <c r="K4" s="259" t="s">
        <v>1606</v>
      </c>
    </row>
    <row r="5" spans="1:12" x14ac:dyDescent="0.25">
      <c r="A5" s="78">
        <v>1</v>
      </c>
      <c r="B5" s="78">
        <v>1</v>
      </c>
      <c r="C5" s="260"/>
      <c r="D5" s="78"/>
      <c r="E5" s="78">
        <v>1</v>
      </c>
      <c r="F5" s="78">
        <v>1</v>
      </c>
      <c r="G5" s="254"/>
      <c r="H5" s="254"/>
      <c r="I5" s="335"/>
      <c r="J5" s="335"/>
      <c r="K5" s="170" t="s">
        <v>1609</v>
      </c>
    </row>
    <row r="6" spans="1:12" x14ac:dyDescent="0.25">
      <c r="A6" s="78">
        <v>1</v>
      </c>
      <c r="B6" s="78">
        <v>1</v>
      </c>
      <c r="C6" s="78"/>
      <c r="D6" s="78"/>
      <c r="E6" s="260">
        <v>1</v>
      </c>
      <c r="F6" s="260">
        <v>1</v>
      </c>
      <c r="G6" s="332">
        <v>1</v>
      </c>
      <c r="H6" s="332">
        <v>1</v>
      </c>
      <c r="I6" s="332">
        <v>1</v>
      </c>
      <c r="J6" s="332">
        <v>1</v>
      </c>
      <c r="K6" s="170" t="s">
        <v>1610</v>
      </c>
      <c r="L6" t="s">
        <v>2032</v>
      </c>
    </row>
    <row r="7" spans="1:12" x14ac:dyDescent="0.25">
      <c r="A7" s="261"/>
      <c r="B7" s="261"/>
      <c r="C7" s="261">
        <v>1</v>
      </c>
      <c r="D7" s="261">
        <v>1</v>
      </c>
      <c r="E7" s="260"/>
      <c r="F7" s="260"/>
      <c r="G7" s="260"/>
      <c r="H7" s="260"/>
      <c r="I7" s="260"/>
      <c r="J7" s="260"/>
      <c r="K7" s="170" t="s">
        <v>1624</v>
      </c>
    </row>
    <row r="8" spans="1:12" x14ac:dyDescent="0.25">
      <c r="A8" s="78"/>
      <c r="B8" s="78"/>
      <c r="C8" s="78"/>
      <c r="D8" s="78"/>
      <c r="E8" s="78">
        <v>1</v>
      </c>
      <c r="F8" s="78"/>
      <c r="G8" s="254"/>
      <c r="H8" s="254"/>
      <c r="I8" s="335">
        <v>1</v>
      </c>
      <c r="J8" s="335"/>
      <c r="K8" s="170" t="s">
        <v>1616</v>
      </c>
    </row>
    <row r="9" spans="1:12" x14ac:dyDescent="0.25">
      <c r="A9" s="78"/>
      <c r="B9" s="78"/>
      <c r="C9" s="78"/>
      <c r="D9" s="78"/>
      <c r="E9" s="78"/>
      <c r="F9" s="78">
        <v>1</v>
      </c>
      <c r="G9" s="254"/>
      <c r="H9" s="254"/>
      <c r="I9" s="335"/>
      <c r="J9" s="335"/>
      <c r="K9" s="170" t="s">
        <v>1617</v>
      </c>
    </row>
  </sheetData>
  <mergeCells count="5">
    <mergeCell ref="A2:B2"/>
    <mergeCell ref="C2:D2"/>
    <mergeCell ref="E2:F2"/>
    <mergeCell ref="G2:H2"/>
    <mergeCell ref="I2:J2"/>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topLeftCell="A22" zoomScale="85" zoomScaleNormal="85" zoomScalePageLayoutView="85" workbookViewId="0">
      <selection activeCell="J38" sqref="J38"/>
    </sheetView>
  </sheetViews>
  <sheetFormatPr defaultColWidth="8.875" defaultRowHeight="15.75" x14ac:dyDescent="0.25"/>
  <cols>
    <col min="1" max="1" width="11" style="114" customWidth="1"/>
    <col min="2" max="2" width="13.125" style="114" bestFit="1" customWidth="1"/>
    <col min="3" max="3" width="47.375" bestFit="1" customWidth="1"/>
    <col min="4" max="4" width="49.5" style="114" bestFit="1" customWidth="1"/>
    <col min="5" max="5" width="11.125" customWidth="1"/>
    <col min="6" max="6" width="10.625" bestFit="1" customWidth="1"/>
    <col min="7" max="7" width="9.5" customWidth="1"/>
    <col min="8" max="8" width="10.875" customWidth="1"/>
  </cols>
  <sheetData>
    <row r="1" spans="1:9" x14ac:dyDescent="0.25">
      <c r="E1" s="395" t="s">
        <v>1607</v>
      </c>
      <c r="F1" s="395"/>
      <c r="G1" s="395"/>
      <c r="H1" s="395"/>
    </row>
    <row r="2" spans="1:9" x14ac:dyDescent="0.25">
      <c r="A2" s="258" t="s">
        <v>1602</v>
      </c>
      <c r="B2" s="258" t="s">
        <v>1603</v>
      </c>
      <c r="C2" s="258" t="s">
        <v>1604</v>
      </c>
      <c r="D2" s="258" t="s">
        <v>1605</v>
      </c>
      <c r="E2" s="244" t="s">
        <v>1533</v>
      </c>
      <c r="F2" s="248" t="s">
        <v>1534</v>
      </c>
      <c r="G2" s="245" t="s">
        <v>1608</v>
      </c>
      <c r="H2" s="246" t="s">
        <v>1536</v>
      </c>
    </row>
    <row r="3" spans="1:9" ht="16.5" thickBot="1" x14ac:dyDescent="0.3">
      <c r="A3" s="247"/>
      <c r="B3" s="247"/>
      <c r="C3" s="247"/>
      <c r="D3" s="247"/>
      <c r="E3" s="115"/>
      <c r="F3" s="115"/>
      <c r="G3" s="115"/>
      <c r="H3" s="115"/>
      <c r="I3" s="112"/>
    </row>
    <row r="4" spans="1:9" ht="17.25" thickTop="1" thickBot="1" x14ac:dyDescent="0.3">
      <c r="A4" s="394" t="s">
        <v>831</v>
      </c>
      <c r="B4" s="391" t="s">
        <v>1169</v>
      </c>
      <c r="C4" s="259" t="s">
        <v>1606</v>
      </c>
      <c r="D4" s="78" t="s">
        <v>1623</v>
      </c>
      <c r="E4" s="249" t="s">
        <v>1613</v>
      </c>
      <c r="F4" s="249" t="s">
        <v>1613</v>
      </c>
      <c r="G4" s="249" t="s">
        <v>1613</v>
      </c>
      <c r="H4" s="249" t="s">
        <v>1613</v>
      </c>
    </row>
    <row r="5" spans="1:9" ht="17.25" thickTop="1" thickBot="1" x14ac:dyDescent="0.3">
      <c r="A5" s="394"/>
      <c r="B5" s="392"/>
      <c r="C5" s="170" t="s">
        <v>1609</v>
      </c>
      <c r="D5" s="78">
        <v>3</v>
      </c>
      <c r="E5" s="250" t="s">
        <v>1533</v>
      </c>
      <c r="F5" s="250" t="s">
        <v>1533</v>
      </c>
      <c r="G5" s="251" t="s">
        <v>1608</v>
      </c>
      <c r="H5" s="252" t="s">
        <v>1536</v>
      </c>
    </row>
    <row r="6" spans="1:9" ht="17.25" thickTop="1" thickBot="1" x14ac:dyDescent="0.3">
      <c r="A6" s="394"/>
      <c r="B6" s="393"/>
      <c r="C6" s="170" t="s">
        <v>1610</v>
      </c>
      <c r="D6" s="78" t="s">
        <v>1612</v>
      </c>
      <c r="E6" s="249" t="s">
        <v>1613</v>
      </c>
      <c r="F6" s="250" t="s">
        <v>1533</v>
      </c>
      <c r="G6" s="253" t="s">
        <v>1534</v>
      </c>
      <c r="H6" s="251" t="s">
        <v>1608</v>
      </c>
    </row>
    <row r="7" spans="1:9" ht="17.25" thickTop="1" thickBot="1" x14ac:dyDescent="0.3">
      <c r="A7" s="394"/>
      <c r="B7" s="242"/>
      <c r="C7" s="255"/>
      <c r="D7" s="242"/>
      <c r="E7" s="256"/>
      <c r="F7" s="257"/>
      <c r="G7" s="257"/>
      <c r="H7" s="257"/>
    </row>
    <row r="8" spans="1:9" ht="17.25" thickTop="1" thickBot="1" x14ac:dyDescent="0.3">
      <c r="A8" s="394"/>
      <c r="B8" s="391" t="s">
        <v>1170</v>
      </c>
      <c r="C8" s="259" t="s">
        <v>1606</v>
      </c>
      <c r="D8" s="254" t="s">
        <v>1623</v>
      </c>
      <c r="E8" s="249" t="s">
        <v>1613</v>
      </c>
      <c r="F8" s="249" t="s">
        <v>1613</v>
      </c>
      <c r="G8" s="249" t="s">
        <v>1613</v>
      </c>
      <c r="H8" s="249" t="s">
        <v>1613</v>
      </c>
    </row>
    <row r="9" spans="1:9" ht="17.25" thickTop="1" thickBot="1" x14ac:dyDescent="0.3">
      <c r="A9" s="394"/>
      <c r="B9" s="392"/>
      <c r="C9" s="170" t="s">
        <v>1609</v>
      </c>
      <c r="D9" s="78">
        <v>3</v>
      </c>
      <c r="E9" s="250" t="s">
        <v>1533</v>
      </c>
      <c r="F9" s="250" t="s">
        <v>1533</v>
      </c>
      <c r="G9" s="251" t="s">
        <v>1608</v>
      </c>
      <c r="H9" s="252" t="s">
        <v>1536</v>
      </c>
    </row>
    <row r="10" spans="1:9" ht="17.25" thickTop="1" thickBot="1" x14ac:dyDescent="0.3">
      <c r="A10" s="394"/>
      <c r="B10" s="393"/>
      <c r="C10" s="170" t="s">
        <v>1610</v>
      </c>
      <c r="D10" s="78" t="s">
        <v>1612</v>
      </c>
      <c r="E10" s="249" t="s">
        <v>1613</v>
      </c>
      <c r="F10" s="250" t="s">
        <v>1533</v>
      </c>
      <c r="G10" s="253" t="s">
        <v>1534</v>
      </c>
      <c r="H10" s="251" t="s">
        <v>1608</v>
      </c>
    </row>
    <row r="11" spans="1:9" ht="16.5" thickTop="1" x14ac:dyDescent="0.25"/>
    <row r="12" spans="1:9" ht="16.5" thickBot="1" x14ac:dyDescent="0.3"/>
    <row r="13" spans="1:9" ht="17.25" thickTop="1" thickBot="1" x14ac:dyDescent="0.3">
      <c r="A13" s="394" t="s">
        <v>1452</v>
      </c>
      <c r="B13" s="391" t="s">
        <v>1169</v>
      </c>
      <c r="C13" s="259" t="s">
        <v>1606</v>
      </c>
      <c r="D13" s="254" t="s">
        <v>1623</v>
      </c>
      <c r="E13" s="249" t="s">
        <v>1613</v>
      </c>
      <c r="F13" s="249" t="s">
        <v>1613</v>
      </c>
      <c r="G13" s="249" t="s">
        <v>1613</v>
      </c>
      <c r="H13" s="249" t="s">
        <v>1613</v>
      </c>
    </row>
    <row r="14" spans="1:9" ht="17.25" thickTop="1" thickBot="1" x14ac:dyDescent="0.3">
      <c r="A14" s="394"/>
      <c r="B14" s="393"/>
      <c r="C14" s="170" t="s">
        <v>1625</v>
      </c>
      <c r="D14" s="78">
        <v>17</v>
      </c>
      <c r="E14" s="250" t="s">
        <v>1533</v>
      </c>
      <c r="F14" s="250" t="s">
        <v>1533</v>
      </c>
      <c r="G14" s="253" t="s">
        <v>1534</v>
      </c>
      <c r="H14" s="251" t="s">
        <v>1608</v>
      </c>
    </row>
    <row r="15" spans="1:9" ht="17.25" thickTop="1" thickBot="1" x14ac:dyDescent="0.3">
      <c r="A15" s="394"/>
      <c r="B15" s="242"/>
      <c r="C15" s="255"/>
      <c r="D15" s="242"/>
      <c r="E15" s="243"/>
      <c r="F15" s="243"/>
      <c r="G15" s="243"/>
      <c r="H15" s="243"/>
    </row>
    <row r="16" spans="1:9" ht="17.25" thickTop="1" thickBot="1" x14ac:dyDescent="0.3">
      <c r="A16" s="394"/>
      <c r="B16" s="391" t="s">
        <v>1511</v>
      </c>
      <c r="C16" s="259" t="s">
        <v>1606</v>
      </c>
      <c r="D16" s="78" t="s">
        <v>1611</v>
      </c>
      <c r="E16" s="249" t="s">
        <v>1613</v>
      </c>
      <c r="F16" s="249" t="s">
        <v>1613</v>
      </c>
      <c r="G16" s="249" t="s">
        <v>1613</v>
      </c>
      <c r="H16" s="249" t="s">
        <v>1613</v>
      </c>
    </row>
    <row r="17" spans="1:8" ht="17.25" thickTop="1" thickBot="1" x14ac:dyDescent="0.3">
      <c r="A17" s="394"/>
      <c r="B17" s="393"/>
      <c r="C17" s="170" t="s">
        <v>1625</v>
      </c>
      <c r="D17" s="78">
        <v>17</v>
      </c>
      <c r="E17" s="250" t="s">
        <v>1533</v>
      </c>
      <c r="F17" s="250" t="s">
        <v>1533</v>
      </c>
      <c r="G17" s="253" t="s">
        <v>1534</v>
      </c>
      <c r="H17" s="251" t="s">
        <v>1608</v>
      </c>
    </row>
    <row r="18" spans="1:8" ht="16.5" thickTop="1" x14ac:dyDescent="0.25"/>
    <row r="19" spans="1:8" ht="16.5" thickBot="1" x14ac:dyDescent="0.3"/>
    <row r="20" spans="1:8" ht="17.25" thickTop="1" thickBot="1" x14ac:dyDescent="0.3">
      <c r="A20" s="388" t="s">
        <v>1209</v>
      </c>
      <c r="B20" s="391" t="s">
        <v>1169</v>
      </c>
      <c r="C20" s="259" t="s">
        <v>1606</v>
      </c>
      <c r="D20" s="254" t="s">
        <v>1623</v>
      </c>
      <c r="E20" s="249" t="s">
        <v>1613</v>
      </c>
      <c r="F20" s="249" t="s">
        <v>1613</v>
      </c>
      <c r="G20" s="249" t="s">
        <v>1613</v>
      </c>
      <c r="H20" s="249" t="s">
        <v>1613</v>
      </c>
    </row>
    <row r="21" spans="1:8" ht="17.25" thickTop="1" thickBot="1" x14ac:dyDescent="0.3">
      <c r="A21" s="389"/>
      <c r="B21" s="392"/>
      <c r="C21" s="170" t="s">
        <v>1609</v>
      </c>
      <c r="D21" s="78">
        <v>3</v>
      </c>
      <c r="E21" s="250" t="s">
        <v>1533</v>
      </c>
      <c r="F21" s="250" t="s">
        <v>1533</v>
      </c>
      <c r="G21" s="251" t="s">
        <v>1608</v>
      </c>
      <c r="H21" s="252" t="s">
        <v>1536</v>
      </c>
    </row>
    <row r="22" spans="1:8" ht="17.25" thickTop="1" thickBot="1" x14ac:dyDescent="0.3">
      <c r="A22" s="389"/>
      <c r="B22" s="392"/>
      <c r="C22" s="170" t="s">
        <v>1610</v>
      </c>
      <c r="D22" s="78" t="s">
        <v>1614</v>
      </c>
      <c r="E22" s="249" t="s">
        <v>1613</v>
      </c>
      <c r="F22" s="250" t="s">
        <v>1533</v>
      </c>
      <c r="G22" s="253" t="s">
        <v>1534</v>
      </c>
      <c r="H22" s="251" t="s">
        <v>1608</v>
      </c>
    </row>
    <row r="23" spans="1:8" ht="17.25" thickTop="1" thickBot="1" x14ac:dyDescent="0.3">
      <c r="A23" s="389"/>
      <c r="B23" s="393"/>
      <c r="C23" s="170" t="s">
        <v>1616</v>
      </c>
      <c r="D23" s="78" t="s">
        <v>1615</v>
      </c>
      <c r="E23" s="250" t="s">
        <v>1533</v>
      </c>
      <c r="F23" s="250" t="s">
        <v>1533</v>
      </c>
      <c r="G23" s="253" t="s">
        <v>1534</v>
      </c>
      <c r="H23" s="251" t="s">
        <v>1608</v>
      </c>
    </row>
    <row r="24" spans="1:8" ht="17.25" thickTop="1" thickBot="1" x14ac:dyDescent="0.3">
      <c r="A24" s="389"/>
      <c r="B24" s="242"/>
      <c r="C24" s="255"/>
      <c r="D24" s="242"/>
      <c r="E24" s="243"/>
      <c r="F24" s="243"/>
      <c r="G24" s="243"/>
      <c r="H24" s="243"/>
    </row>
    <row r="25" spans="1:8" ht="17.25" thickTop="1" thickBot="1" x14ac:dyDescent="0.3">
      <c r="A25" s="389"/>
      <c r="B25" s="391" t="s">
        <v>1214</v>
      </c>
      <c r="C25" s="259" t="s">
        <v>1606</v>
      </c>
      <c r="D25" s="254" t="s">
        <v>1623</v>
      </c>
      <c r="E25" s="249" t="s">
        <v>1613</v>
      </c>
      <c r="F25" s="249" t="s">
        <v>1613</v>
      </c>
      <c r="G25" s="249" t="s">
        <v>1613</v>
      </c>
      <c r="H25" s="249" t="s">
        <v>1613</v>
      </c>
    </row>
    <row r="26" spans="1:8" ht="17.25" thickTop="1" thickBot="1" x14ac:dyDescent="0.3">
      <c r="A26" s="389"/>
      <c r="B26" s="392"/>
      <c r="C26" s="170" t="s">
        <v>1609</v>
      </c>
      <c r="D26" s="78">
        <v>3</v>
      </c>
      <c r="E26" s="250" t="s">
        <v>1533</v>
      </c>
      <c r="F26" s="253" t="s">
        <v>1534</v>
      </c>
      <c r="G26" s="251" t="s">
        <v>1608</v>
      </c>
      <c r="H26" s="252" t="s">
        <v>1536</v>
      </c>
    </row>
    <row r="27" spans="1:8" ht="17.25" thickTop="1" thickBot="1" x14ac:dyDescent="0.3">
      <c r="A27" s="389"/>
      <c r="B27" s="392"/>
      <c r="C27" s="170" t="s">
        <v>1610</v>
      </c>
      <c r="D27" s="78" t="s">
        <v>1618</v>
      </c>
      <c r="E27" s="249" t="s">
        <v>1613</v>
      </c>
      <c r="F27" s="250" t="s">
        <v>1533</v>
      </c>
      <c r="G27" s="253" t="s">
        <v>1534</v>
      </c>
      <c r="H27" s="251" t="s">
        <v>1608</v>
      </c>
    </row>
    <row r="28" spans="1:8" ht="17.25" thickTop="1" thickBot="1" x14ac:dyDescent="0.3">
      <c r="A28" s="390"/>
      <c r="B28" s="393"/>
      <c r="C28" s="170" t="s">
        <v>1617</v>
      </c>
      <c r="D28" s="78" t="s">
        <v>1619</v>
      </c>
      <c r="E28" s="250" t="s">
        <v>1533</v>
      </c>
      <c r="F28" s="250" t="s">
        <v>1533</v>
      </c>
      <c r="G28" s="253" t="s">
        <v>1534</v>
      </c>
      <c r="H28" s="251" t="s">
        <v>1608</v>
      </c>
    </row>
    <row r="29" spans="1:8" ht="16.5" thickTop="1" x14ac:dyDescent="0.25"/>
    <row r="30" spans="1:8" ht="16.5" thickBot="1" x14ac:dyDescent="0.3"/>
    <row r="31" spans="1:8" ht="17.25" thickTop="1" thickBot="1" x14ac:dyDescent="0.3">
      <c r="A31" s="394" t="s">
        <v>1521</v>
      </c>
      <c r="B31" s="391" t="s">
        <v>1169</v>
      </c>
      <c r="C31" s="259" t="s">
        <v>1606</v>
      </c>
      <c r="D31" s="254" t="s">
        <v>1623</v>
      </c>
      <c r="E31" s="249" t="s">
        <v>1613</v>
      </c>
      <c r="F31" s="249" t="s">
        <v>1613</v>
      </c>
      <c r="G31" s="249" t="s">
        <v>1613</v>
      </c>
      <c r="H31" s="249" t="s">
        <v>1613</v>
      </c>
    </row>
    <row r="32" spans="1:8" ht="17.25" thickTop="1" thickBot="1" x14ac:dyDescent="0.3">
      <c r="A32" s="394"/>
      <c r="B32" s="393"/>
      <c r="C32" s="170" t="s">
        <v>1610</v>
      </c>
      <c r="D32" s="254">
        <v>12</v>
      </c>
      <c r="E32" s="249" t="s">
        <v>1613</v>
      </c>
      <c r="F32" s="253" t="s">
        <v>1534</v>
      </c>
      <c r="G32" s="251" t="s">
        <v>1608</v>
      </c>
      <c r="H32" s="252" t="s">
        <v>1536</v>
      </c>
    </row>
    <row r="33" spans="1:8" ht="17.25" thickTop="1" thickBot="1" x14ac:dyDescent="0.3">
      <c r="A33" s="394"/>
      <c r="B33" s="242"/>
      <c r="C33" s="255"/>
      <c r="D33" s="242"/>
      <c r="E33" s="243"/>
      <c r="F33" s="243"/>
      <c r="G33" s="243"/>
      <c r="H33" s="243"/>
    </row>
    <row r="34" spans="1:8" ht="17.25" thickTop="1" thickBot="1" x14ac:dyDescent="0.3">
      <c r="A34" s="394"/>
      <c r="B34" s="391" t="s">
        <v>1511</v>
      </c>
      <c r="C34" s="259" t="s">
        <v>1606</v>
      </c>
      <c r="D34" s="254" t="s">
        <v>1623</v>
      </c>
      <c r="E34" s="249" t="s">
        <v>1613</v>
      </c>
      <c r="F34" s="249" t="s">
        <v>1613</v>
      </c>
      <c r="G34" s="249" t="s">
        <v>1613</v>
      </c>
      <c r="H34" s="249" t="s">
        <v>1613</v>
      </c>
    </row>
    <row r="35" spans="1:8" ht="17.25" thickTop="1" thickBot="1" x14ac:dyDescent="0.3">
      <c r="A35" s="394"/>
      <c r="B35" s="393"/>
      <c r="C35" s="170" t="s">
        <v>1610</v>
      </c>
      <c r="D35" s="254">
        <v>12</v>
      </c>
      <c r="E35" s="249" t="s">
        <v>1613</v>
      </c>
      <c r="F35" s="253" t="s">
        <v>1534</v>
      </c>
      <c r="G35" s="251" t="s">
        <v>1608</v>
      </c>
      <c r="H35" s="252" t="s">
        <v>1536</v>
      </c>
    </row>
    <row r="36" spans="1:8" ht="17.25" thickTop="1" thickBot="1" x14ac:dyDescent="0.3"/>
    <row r="37" spans="1:8" ht="17.25" thickTop="1" thickBot="1" x14ac:dyDescent="0.3">
      <c r="A37" s="388" t="s">
        <v>1658</v>
      </c>
      <c r="B37" s="391" t="s">
        <v>1169</v>
      </c>
      <c r="C37" s="259" t="s">
        <v>1606</v>
      </c>
      <c r="D37" s="329" t="s">
        <v>1623</v>
      </c>
      <c r="E37" s="249" t="s">
        <v>1613</v>
      </c>
      <c r="F37" s="249" t="s">
        <v>1613</v>
      </c>
      <c r="G37" s="249" t="s">
        <v>1613</v>
      </c>
      <c r="H37" s="249" t="s">
        <v>1613</v>
      </c>
    </row>
    <row r="38" spans="1:8" ht="17.25" thickTop="1" thickBot="1" x14ac:dyDescent="0.3">
      <c r="A38" s="389"/>
      <c r="B38" s="392"/>
      <c r="C38" s="170" t="s">
        <v>2033</v>
      </c>
      <c r="D38" s="329" t="s">
        <v>2034</v>
      </c>
      <c r="E38" s="249" t="s">
        <v>1613</v>
      </c>
      <c r="F38" s="253" t="s">
        <v>1534</v>
      </c>
      <c r="G38" s="253" t="s">
        <v>1534</v>
      </c>
      <c r="H38" s="251" t="s">
        <v>1608</v>
      </c>
    </row>
    <row r="39" spans="1:8" ht="17.25" thickTop="1" thickBot="1" x14ac:dyDescent="0.3">
      <c r="A39" s="389"/>
      <c r="B39" s="392"/>
      <c r="C39" s="170" t="s">
        <v>2035</v>
      </c>
      <c r="D39" s="329" t="s">
        <v>2036</v>
      </c>
      <c r="E39" s="250" t="s">
        <v>1533</v>
      </c>
      <c r="F39" s="250" t="s">
        <v>1533</v>
      </c>
      <c r="G39" s="253" t="s">
        <v>1534</v>
      </c>
      <c r="H39" s="251" t="s">
        <v>1608</v>
      </c>
    </row>
    <row r="40" spans="1:8" ht="17.25" thickTop="1" thickBot="1" x14ac:dyDescent="0.3">
      <c r="A40" s="389"/>
      <c r="B40" s="255"/>
      <c r="C40" s="255"/>
      <c r="D40" s="242"/>
      <c r="E40" s="243"/>
      <c r="F40" s="243"/>
      <c r="G40" s="243"/>
      <c r="H40" s="243"/>
    </row>
    <row r="41" spans="1:8" ht="17.25" thickTop="1" thickBot="1" x14ac:dyDescent="0.3">
      <c r="A41" s="389"/>
      <c r="B41" s="391" t="s">
        <v>2037</v>
      </c>
      <c r="C41" s="259" t="s">
        <v>1606</v>
      </c>
      <c r="D41" s="329" t="s">
        <v>1623</v>
      </c>
      <c r="E41" s="249" t="s">
        <v>1613</v>
      </c>
      <c r="F41" s="249" t="s">
        <v>1613</v>
      </c>
      <c r="G41" s="249" t="s">
        <v>1613</v>
      </c>
      <c r="H41" s="249" t="s">
        <v>1613</v>
      </c>
    </row>
    <row r="42" spans="1:8" ht="17.25" thickTop="1" thickBot="1" x14ac:dyDescent="0.3">
      <c r="A42" s="389"/>
      <c r="B42" s="392"/>
      <c r="C42" s="170" t="s">
        <v>2038</v>
      </c>
      <c r="D42" s="329" t="s">
        <v>2039</v>
      </c>
      <c r="E42" s="249" t="s">
        <v>1613</v>
      </c>
      <c r="F42" s="250" t="s">
        <v>1533</v>
      </c>
      <c r="G42" s="253" t="s">
        <v>1534</v>
      </c>
      <c r="H42" s="251" t="s">
        <v>1608</v>
      </c>
    </row>
    <row r="43" spans="1:8" ht="17.25" thickTop="1" thickBot="1" x14ac:dyDescent="0.3">
      <c r="A43" s="389"/>
      <c r="B43" s="392"/>
      <c r="C43" s="170" t="s">
        <v>2040</v>
      </c>
      <c r="D43" s="329" t="s">
        <v>2041</v>
      </c>
      <c r="E43" s="249" t="s">
        <v>1613</v>
      </c>
      <c r="F43" s="253" t="s">
        <v>1534</v>
      </c>
      <c r="G43" s="251" t="s">
        <v>1608</v>
      </c>
      <c r="H43" s="252" t="s">
        <v>1536</v>
      </c>
    </row>
    <row r="44" spans="1:8" ht="17.25" thickTop="1" thickBot="1" x14ac:dyDescent="0.3">
      <c r="A44" s="390"/>
      <c r="B44" s="393"/>
      <c r="C44" s="170" t="s">
        <v>2042</v>
      </c>
      <c r="D44" s="329" t="s">
        <v>2043</v>
      </c>
      <c r="E44" s="250" t="s">
        <v>1533</v>
      </c>
      <c r="F44" s="250" t="s">
        <v>1533</v>
      </c>
      <c r="G44" s="253" t="s">
        <v>1534</v>
      </c>
      <c r="H44" s="251" t="s">
        <v>1608</v>
      </c>
    </row>
    <row r="45" spans="1:8" ht="16.5" thickTop="1" x14ac:dyDescent="0.25"/>
  </sheetData>
  <mergeCells count="16">
    <mergeCell ref="A37:A44"/>
    <mergeCell ref="B37:B39"/>
    <mergeCell ref="B41:B44"/>
    <mergeCell ref="A4:A10"/>
    <mergeCell ref="E1:H1"/>
    <mergeCell ref="A13:A17"/>
    <mergeCell ref="A20:A28"/>
    <mergeCell ref="B4:B6"/>
    <mergeCell ref="B8:B10"/>
    <mergeCell ref="B13:B14"/>
    <mergeCell ref="A31:A35"/>
    <mergeCell ref="B31:B32"/>
    <mergeCell ref="B34:B35"/>
    <mergeCell ref="B16:B17"/>
    <mergeCell ref="B20:B23"/>
    <mergeCell ref="B25:B2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A227"/>
  <sheetViews>
    <sheetView zoomScale="70" zoomScaleNormal="70" zoomScalePageLayoutView="90" workbookViewId="0">
      <pane xSplit="3" ySplit="2" topLeftCell="P213" activePane="bottomRight" state="frozen"/>
      <selection pane="topRight" activeCell="D1" sqref="D1"/>
      <selection pane="bottomLeft" activeCell="A3" sqref="A3"/>
      <selection pane="bottomRight" activeCell="H215" sqref="H215"/>
    </sheetView>
  </sheetViews>
  <sheetFormatPr defaultColWidth="8.625" defaultRowHeight="15.75" x14ac:dyDescent="0.25"/>
  <cols>
    <col min="1" max="1" width="42.125" style="16" customWidth="1"/>
    <col min="2" max="2" width="6" style="18" bestFit="1" customWidth="1"/>
    <col min="3" max="3" width="47.125" style="18" customWidth="1"/>
    <col min="4" max="5" width="29.125" style="18" customWidth="1"/>
    <col min="6" max="6" width="28.125" style="18" customWidth="1"/>
    <col min="7" max="7" width="54.875" style="18" customWidth="1"/>
    <col min="8" max="8" width="44.875" style="16" customWidth="1"/>
    <col min="9" max="9" width="13.375" style="18" customWidth="1"/>
    <col min="10" max="10" width="22.625" style="18" customWidth="1"/>
    <col min="11" max="11" width="15.625" style="18" customWidth="1"/>
    <col min="12" max="12" width="36.625" style="18" customWidth="1"/>
    <col min="13" max="13" width="33.875" style="18" customWidth="1"/>
    <col min="14" max="14" width="5.5" style="20" customWidth="1"/>
    <col min="15" max="15" width="9.875" style="20" customWidth="1"/>
    <col min="16" max="16" width="8.625" style="20" customWidth="1"/>
    <col min="17" max="17" width="15.625" style="20" customWidth="1"/>
    <col min="18" max="20" width="8.625" style="20" customWidth="1"/>
    <col min="21" max="21" width="14.875" style="20" customWidth="1"/>
    <col min="22" max="22" width="7.375" style="37" customWidth="1"/>
    <col min="23" max="23" width="9.375" style="37" customWidth="1"/>
    <col min="24" max="24" width="7.375" style="37" customWidth="1"/>
    <col min="25" max="25" width="9.375" style="37" bestFit="1" customWidth="1"/>
    <col min="26" max="26" width="10.875" style="19" customWidth="1"/>
    <col min="27" max="27" width="10.5" style="26" customWidth="1"/>
    <col min="28" max="28" width="10.625" style="27" customWidth="1"/>
    <col min="29" max="29" width="11.625" style="27" customWidth="1"/>
    <col min="30" max="30" width="14.125" style="27" customWidth="1"/>
    <col min="31" max="31" width="35.875" style="27" customWidth="1"/>
    <col min="32" max="32" width="12.875" style="37" customWidth="1"/>
    <col min="33" max="35" width="8.125" style="47" customWidth="1"/>
    <col min="36" max="40" width="10.625" style="47" customWidth="1"/>
    <col min="41" max="43" width="8.125" style="47" customWidth="1"/>
    <col min="44" max="47" width="10.625" style="47" customWidth="1"/>
    <col min="48" max="48" width="12.125" style="47" customWidth="1"/>
    <col min="49" max="49" width="16" style="39" customWidth="1"/>
    <col min="50" max="50" width="15.875" style="40" customWidth="1"/>
    <col min="51" max="51" width="14.375" style="40" customWidth="1"/>
    <col min="52" max="52" width="13.625" style="60" customWidth="1"/>
    <col min="53" max="53" width="13.5" style="60" customWidth="1"/>
    <col min="54" max="54" width="24.125" style="60" customWidth="1"/>
    <col min="55" max="55" width="12.125" style="60" customWidth="1"/>
    <col min="56" max="56" width="21.625" style="60" customWidth="1"/>
    <col min="57" max="57" width="12.125" style="74" customWidth="1"/>
    <col min="58" max="58" width="14.5" style="74" customWidth="1"/>
    <col min="59" max="59" width="13.375" style="74" customWidth="1"/>
    <col min="60" max="60" width="13.625" style="74" customWidth="1"/>
    <col min="61" max="61" width="19" style="74" customWidth="1"/>
    <col min="62" max="62" width="20.5" style="74" customWidth="1"/>
    <col min="63" max="63" width="20.625" style="74" customWidth="1"/>
    <col min="64" max="65" width="21.125" style="74" customWidth="1"/>
    <col min="66" max="66" width="14.125" style="74" customWidth="1"/>
    <col min="67" max="67" width="10" style="74" customWidth="1"/>
    <col min="68" max="68" width="20.125" style="74" customWidth="1"/>
    <col min="69" max="69" width="13.5" style="239" customWidth="1"/>
    <col min="70" max="70" width="17.5" style="239" customWidth="1"/>
    <col min="71" max="71" width="13.5" style="239" customWidth="1"/>
    <col min="72" max="72" width="15" style="239" customWidth="1"/>
    <col min="73" max="73" width="8.625" style="16" customWidth="1"/>
    <col min="74" max="74" width="17.625" style="16" customWidth="1"/>
    <col min="75" max="75" width="16.5" style="16" customWidth="1"/>
    <col min="76" max="76" width="8.625" style="20" customWidth="1"/>
    <col min="77" max="77" width="14.5" style="20" customWidth="1"/>
    <col min="78" max="78" width="19.625" style="20" customWidth="1"/>
    <col min="79" max="79" width="19.125" style="20" customWidth="1"/>
    <col min="80" max="80" width="21" style="20" customWidth="1"/>
    <col min="81" max="81" width="8.625" style="16" customWidth="1"/>
    <col min="82" max="82" width="17.625" style="16" customWidth="1"/>
    <col min="83" max="83" width="8.625" style="20"/>
    <col min="84" max="84" width="14.5" style="20" bestFit="1" customWidth="1"/>
    <col min="85" max="85" width="19.625" style="20" bestFit="1" customWidth="1"/>
    <col min="86" max="86" width="9.875" style="16" bestFit="1" customWidth="1"/>
    <col min="87" max="16384" width="8.625" style="16"/>
  </cols>
  <sheetData>
    <row r="1" spans="1:86" ht="32.1" customHeight="1" thickBot="1" x14ac:dyDescent="0.3">
      <c r="A1" s="16">
        <v>0</v>
      </c>
      <c r="AF1" s="38"/>
      <c r="AG1" s="345" t="s">
        <v>1087</v>
      </c>
      <c r="AH1" s="346"/>
      <c r="AI1" s="346"/>
      <c r="AJ1" s="347"/>
      <c r="AK1" s="345" t="s">
        <v>1088</v>
      </c>
      <c r="AL1" s="346"/>
      <c r="AM1" s="346"/>
      <c r="AN1" s="347"/>
      <c r="AO1" s="345" t="s">
        <v>1089</v>
      </c>
      <c r="AP1" s="346"/>
      <c r="AQ1" s="346"/>
      <c r="AR1" s="347"/>
      <c r="AS1" s="345" t="s">
        <v>1090</v>
      </c>
      <c r="AT1" s="346"/>
      <c r="AU1" s="346"/>
      <c r="AV1" s="346"/>
      <c r="AW1" s="341" t="s">
        <v>831</v>
      </c>
      <c r="AX1" s="341"/>
      <c r="AY1" s="341"/>
      <c r="AZ1" s="341"/>
      <c r="BA1" s="344" t="s">
        <v>1593</v>
      </c>
      <c r="BB1" s="344"/>
      <c r="BC1" s="344" t="s">
        <v>1594</v>
      </c>
      <c r="BD1" s="344"/>
      <c r="BE1" s="336" t="s">
        <v>1209</v>
      </c>
      <c r="BF1" s="337"/>
      <c r="BG1" s="337"/>
      <c r="BH1" s="338"/>
      <c r="BI1" s="348" t="s">
        <v>1595</v>
      </c>
      <c r="BJ1" s="348"/>
      <c r="BK1" s="348" t="s">
        <v>1596</v>
      </c>
      <c r="BL1" s="348"/>
      <c r="BM1" s="336" t="s">
        <v>1521</v>
      </c>
      <c r="BN1" s="337"/>
      <c r="BO1" s="337"/>
      <c r="BP1" s="338"/>
      <c r="BQ1" s="339" t="s">
        <v>1597</v>
      </c>
      <c r="BR1" s="340"/>
      <c r="BS1" s="342" t="s">
        <v>1598</v>
      </c>
      <c r="BT1" s="343"/>
      <c r="BU1" s="336" t="s">
        <v>1999</v>
      </c>
      <c r="BV1" s="337"/>
      <c r="BW1" s="337"/>
      <c r="BX1" s="338"/>
      <c r="BY1" s="339" t="s">
        <v>1994</v>
      </c>
      <c r="BZ1" s="340"/>
      <c r="CA1" s="342" t="s">
        <v>1995</v>
      </c>
      <c r="CB1" s="343"/>
      <c r="CC1" s="336" t="s">
        <v>2007</v>
      </c>
      <c r="CD1" s="337"/>
      <c r="CE1" s="338"/>
      <c r="CF1" s="339" t="s">
        <v>2007</v>
      </c>
      <c r="CG1" s="340"/>
      <c r="CH1" s="327"/>
    </row>
    <row r="2" spans="1:86" s="172" customFormat="1" ht="66" customHeight="1" thickBot="1" x14ac:dyDescent="0.3">
      <c r="A2" s="187" t="s">
        <v>806</v>
      </c>
      <c r="B2" s="187" t="s">
        <v>807</v>
      </c>
      <c r="C2" s="188" t="s">
        <v>0</v>
      </c>
      <c r="D2" s="187" t="s">
        <v>1</v>
      </c>
      <c r="E2" s="218" t="s">
        <v>1441</v>
      </c>
      <c r="F2" s="224" t="s">
        <v>2</v>
      </c>
      <c r="G2" s="187" t="s">
        <v>3</v>
      </c>
      <c r="H2" s="189" t="s">
        <v>7</v>
      </c>
      <c r="I2" s="190" t="s">
        <v>5</v>
      </c>
      <c r="J2" s="191" t="s">
        <v>805</v>
      </c>
      <c r="K2" s="191" t="s">
        <v>700</v>
      </c>
      <c r="L2" s="192" t="s">
        <v>726</v>
      </c>
      <c r="M2" s="193" t="s">
        <v>6</v>
      </c>
      <c r="N2" s="23" t="s">
        <v>831</v>
      </c>
      <c r="O2" s="23" t="s">
        <v>1158</v>
      </c>
      <c r="P2" s="23" t="s">
        <v>1209</v>
      </c>
      <c r="Q2" s="23" t="s">
        <v>1210</v>
      </c>
      <c r="R2" s="23" t="s">
        <v>1452</v>
      </c>
      <c r="S2" s="23" t="s">
        <v>1450</v>
      </c>
      <c r="T2" s="23" t="s">
        <v>1521</v>
      </c>
      <c r="U2" s="23" t="s">
        <v>1522</v>
      </c>
      <c r="V2" s="23" t="s">
        <v>1658</v>
      </c>
      <c r="W2" s="302" t="s">
        <v>1973</v>
      </c>
      <c r="X2" s="23" t="s">
        <v>2005</v>
      </c>
      <c r="Y2" s="23" t="s">
        <v>2006</v>
      </c>
      <c r="Z2" s="203" t="s">
        <v>11</v>
      </c>
      <c r="AA2" s="203" t="s">
        <v>1151</v>
      </c>
      <c r="AB2" s="24" t="s">
        <v>1006</v>
      </c>
      <c r="AC2" s="24" t="s">
        <v>832</v>
      </c>
      <c r="AD2" s="24" t="s">
        <v>833</v>
      </c>
      <c r="AE2" s="214" t="s">
        <v>1012</v>
      </c>
      <c r="AF2" s="194" t="s">
        <v>1091</v>
      </c>
      <c r="AG2" s="195" t="s">
        <v>1092</v>
      </c>
      <c r="AH2" s="195" t="s">
        <v>1093</v>
      </c>
      <c r="AI2" s="195" t="s">
        <v>1094</v>
      </c>
      <c r="AJ2" s="195" t="s">
        <v>1095</v>
      </c>
      <c r="AK2" s="195" t="s">
        <v>1092</v>
      </c>
      <c r="AL2" s="195" t="s">
        <v>1093</v>
      </c>
      <c r="AM2" s="195" t="s">
        <v>1094</v>
      </c>
      <c r="AN2" s="195" t="s">
        <v>1095</v>
      </c>
      <c r="AO2" s="195" t="s">
        <v>1092</v>
      </c>
      <c r="AP2" s="195" t="s">
        <v>1093</v>
      </c>
      <c r="AQ2" s="195" t="s">
        <v>1094</v>
      </c>
      <c r="AR2" s="195" t="s">
        <v>1095</v>
      </c>
      <c r="AS2" s="195" t="s">
        <v>1092</v>
      </c>
      <c r="AT2" s="195" t="s">
        <v>1093</v>
      </c>
      <c r="AU2" s="195" t="s">
        <v>1094</v>
      </c>
      <c r="AV2" s="312" t="s">
        <v>1095</v>
      </c>
      <c r="AW2" s="23" t="s">
        <v>1096</v>
      </c>
      <c r="AX2" s="23" t="s">
        <v>1104</v>
      </c>
      <c r="AY2" s="23" t="s">
        <v>1105</v>
      </c>
      <c r="AZ2" s="313" t="s">
        <v>1160</v>
      </c>
      <c r="BA2" s="67" t="s">
        <v>1591</v>
      </c>
      <c r="BB2" s="67" t="s">
        <v>1592</v>
      </c>
      <c r="BC2" s="67" t="s">
        <v>1591</v>
      </c>
      <c r="BD2" s="67" t="s">
        <v>1592</v>
      </c>
      <c r="BE2" s="298" t="s">
        <v>1207</v>
      </c>
      <c r="BF2" s="67" t="s">
        <v>1104</v>
      </c>
      <c r="BG2" s="67" t="s">
        <v>1208</v>
      </c>
      <c r="BH2" s="67" t="s">
        <v>1160</v>
      </c>
      <c r="BI2" s="67" t="s">
        <v>1591</v>
      </c>
      <c r="BJ2" s="67" t="s">
        <v>1592</v>
      </c>
      <c r="BK2" s="67" t="s">
        <v>1591</v>
      </c>
      <c r="BL2" s="67" t="s">
        <v>1592</v>
      </c>
      <c r="BM2" s="67" t="s">
        <v>1996</v>
      </c>
      <c r="BN2" s="67" t="s">
        <v>1590</v>
      </c>
      <c r="BO2" s="67" t="s">
        <v>1519</v>
      </c>
      <c r="BP2" s="67" t="s">
        <v>1160</v>
      </c>
      <c r="BQ2" s="236" t="s">
        <v>1591</v>
      </c>
      <c r="BR2" s="236" t="s">
        <v>1592</v>
      </c>
      <c r="BS2" s="236" t="s">
        <v>1591</v>
      </c>
      <c r="BT2" s="237" t="s">
        <v>1592</v>
      </c>
      <c r="BU2" s="67" t="s">
        <v>1996</v>
      </c>
      <c r="BV2" s="67" t="s">
        <v>1997</v>
      </c>
      <c r="BW2" s="67" t="s">
        <v>1998</v>
      </c>
      <c r="BX2" s="67" t="s">
        <v>1160</v>
      </c>
      <c r="BY2" s="236" t="s">
        <v>1591</v>
      </c>
      <c r="BZ2" s="236" t="s">
        <v>1592</v>
      </c>
      <c r="CA2" s="236" t="s">
        <v>1591</v>
      </c>
      <c r="CB2" s="291" t="s">
        <v>1592</v>
      </c>
      <c r="CC2" s="67" t="s">
        <v>1996</v>
      </c>
      <c r="CD2" s="67" t="s">
        <v>1099</v>
      </c>
      <c r="CE2" s="67" t="s">
        <v>1160</v>
      </c>
      <c r="CF2" s="236" t="s">
        <v>1591</v>
      </c>
      <c r="CG2" s="236" t="s">
        <v>1592</v>
      </c>
      <c r="CH2" s="328"/>
    </row>
    <row r="3" spans="1:86" s="4" customFormat="1" ht="29.45" customHeight="1" thickBot="1" x14ac:dyDescent="0.3">
      <c r="A3" s="21" t="str">
        <f t="shared" ref="A3:A34" si="0">CONCATENATE(C$2," ",B3," - ",C3)</f>
        <v>Indicator 1 - Days past due</v>
      </c>
      <c r="B3" s="294">
        <v>1</v>
      </c>
      <c r="C3" s="173" t="s">
        <v>308</v>
      </c>
      <c r="D3" s="173" t="str">
        <f>CONCATENATE("ID",B3)</f>
        <v>ID1</v>
      </c>
      <c r="E3" s="219"/>
      <c r="F3" s="225" t="s">
        <v>292</v>
      </c>
      <c r="G3" s="174" t="s">
        <v>310</v>
      </c>
      <c r="H3" s="175" t="s">
        <v>489</v>
      </c>
      <c r="I3" s="176" t="s">
        <v>18</v>
      </c>
      <c r="J3" s="177" t="s">
        <v>716</v>
      </c>
      <c r="K3" s="178" t="s">
        <v>702</v>
      </c>
      <c r="L3" s="179" t="s">
        <v>1205</v>
      </c>
      <c r="M3" s="176" t="s">
        <v>747</v>
      </c>
      <c r="N3" s="180">
        <v>1</v>
      </c>
      <c r="O3" s="180">
        <v>1</v>
      </c>
      <c r="P3" s="181">
        <v>1</v>
      </c>
      <c r="Q3" s="181">
        <v>1</v>
      </c>
      <c r="R3" s="181">
        <v>1</v>
      </c>
      <c r="S3" s="181"/>
      <c r="T3" s="181">
        <v>1</v>
      </c>
      <c r="U3" s="181">
        <v>1</v>
      </c>
      <c r="V3" s="280">
        <v>1</v>
      </c>
      <c r="W3" s="181">
        <v>1</v>
      </c>
      <c r="X3" s="280">
        <v>1</v>
      </c>
      <c r="Y3" s="181">
        <v>1</v>
      </c>
      <c r="Z3" s="204" t="s">
        <v>12</v>
      </c>
      <c r="AA3" s="205" t="s">
        <v>1152</v>
      </c>
      <c r="AB3" s="182" t="s">
        <v>12</v>
      </c>
      <c r="AC3" s="182" t="s">
        <v>12</v>
      </c>
      <c r="AD3" s="182" t="s">
        <v>837</v>
      </c>
      <c r="AE3" s="207"/>
      <c r="AF3" s="37">
        <v>0</v>
      </c>
      <c r="AG3" s="37">
        <v>0</v>
      </c>
      <c r="AH3" s="37">
        <v>0</v>
      </c>
      <c r="AI3" s="37">
        <v>0</v>
      </c>
      <c r="AJ3" s="37">
        <v>0</v>
      </c>
      <c r="AK3" s="37">
        <v>0</v>
      </c>
      <c r="AL3" s="37">
        <v>0</v>
      </c>
      <c r="AM3" s="37">
        <v>0</v>
      </c>
      <c r="AN3" s="37">
        <v>0</v>
      </c>
      <c r="AO3" s="37">
        <v>0</v>
      </c>
      <c r="AP3" s="37">
        <v>0</v>
      </c>
      <c r="AQ3" s="37">
        <v>0</v>
      </c>
      <c r="AR3" s="37">
        <v>0</v>
      </c>
      <c r="AS3" s="37">
        <v>0</v>
      </c>
      <c r="AT3" s="37">
        <v>0</v>
      </c>
      <c r="AU3" s="37">
        <v>0</v>
      </c>
      <c r="AV3" s="37">
        <v>0</v>
      </c>
      <c r="AW3" s="314">
        <v>0</v>
      </c>
      <c r="AX3" s="315" t="s">
        <v>1098</v>
      </c>
      <c r="AY3" s="315" t="s">
        <v>1098</v>
      </c>
      <c r="AZ3" s="304" t="s">
        <v>1162</v>
      </c>
      <c r="BA3" s="304"/>
      <c r="BB3" s="304"/>
      <c r="BC3" s="304"/>
      <c r="BD3" s="304"/>
      <c r="BE3" s="309">
        <v>0</v>
      </c>
      <c r="BF3" s="183"/>
      <c r="BG3" s="183"/>
      <c r="BH3" s="184" t="s">
        <v>1162</v>
      </c>
      <c r="BI3" s="185" t="s">
        <v>1213</v>
      </c>
      <c r="BJ3" s="185" t="s">
        <v>1213</v>
      </c>
      <c r="BK3" s="186" t="s">
        <v>1213</v>
      </c>
      <c r="BL3" s="227" t="s">
        <v>1213</v>
      </c>
      <c r="BM3" s="234">
        <v>0</v>
      </c>
      <c r="BN3" s="234">
        <v>0</v>
      </c>
      <c r="BO3" s="234">
        <v>0</v>
      </c>
      <c r="BP3" s="234" t="s">
        <v>1161</v>
      </c>
      <c r="BQ3" s="238" t="s">
        <v>1162</v>
      </c>
      <c r="BR3" s="238">
        <v>90</v>
      </c>
      <c r="BS3" s="238" t="s">
        <v>1162</v>
      </c>
      <c r="BT3" s="238">
        <v>90</v>
      </c>
      <c r="BU3" s="234">
        <v>0</v>
      </c>
      <c r="BV3" s="234">
        <v>0</v>
      </c>
      <c r="BW3" s="234">
        <v>0</v>
      </c>
      <c r="BX3" s="280" t="s">
        <v>1161</v>
      </c>
      <c r="BY3" s="280" t="s">
        <v>1162</v>
      </c>
      <c r="BZ3" s="280">
        <v>90</v>
      </c>
      <c r="CA3" s="299" t="s">
        <v>1162</v>
      </c>
      <c r="CB3" s="299">
        <v>90</v>
      </c>
      <c r="CC3" s="280">
        <v>0</v>
      </c>
      <c r="CD3" s="280">
        <v>0</v>
      </c>
      <c r="CE3" s="280" t="s">
        <v>1161</v>
      </c>
      <c r="CF3" s="280" t="s">
        <v>1162</v>
      </c>
      <c r="CG3" s="280">
        <v>90</v>
      </c>
    </row>
    <row r="4" spans="1:86" s="4" customFormat="1" ht="44.1" customHeight="1" thickBot="1" x14ac:dyDescent="0.3">
      <c r="A4" s="21" t="str">
        <f t="shared" si="0"/>
        <v>Indicator 2 - Past Due &gt; 90</v>
      </c>
      <c r="B4" s="295">
        <f>+B3+1</f>
        <v>2</v>
      </c>
      <c r="C4" s="8" t="s">
        <v>309</v>
      </c>
      <c r="D4" s="8" t="str">
        <f t="shared" ref="D4:D66" si="1">CONCATENATE("ID",B4)</f>
        <v>ID2</v>
      </c>
      <c r="E4" s="219"/>
      <c r="F4" s="225" t="s">
        <v>294</v>
      </c>
      <c r="G4" s="29" t="s">
        <v>311</v>
      </c>
      <c r="H4" s="30" t="s">
        <v>490</v>
      </c>
      <c r="I4" s="14" t="s">
        <v>9</v>
      </c>
      <c r="J4" s="10" t="s">
        <v>716</v>
      </c>
      <c r="K4" s="11" t="s">
        <v>702</v>
      </c>
      <c r="L4" s="9" t="s">
        <v>310</v>
      </c>
      <c r="M4" s="14" t="s">
        <v>747</v>
      </c>
      <c r="N4" s="28">
        <v>1</v>
      </c>
      <c r="O4" s="28">
        <v>1</v>
      </c>
      <c r="P4" s="59">
        <v>1</v>
      </c>
      <c r="Q4" s="59">
        <v>1</v>
      </c>
      <c r="R4" s="59">
        <v>1</v>
      </c>
      <c r="S4" s="59"/>
      <c r="T4" s="59">
        <v>1</v>
      </c>
      <c r="U4" s="181">
        <v>1</v>
      </c>
      <c r="V4" s="280">
        <v>1</v>
      </c>
      <c r="W4" s="181">
        <v>1</v>
      </c>
      <c r="X4" s="280">
        <v>1</v>
      </c>
      <c r="Y4" s="181">
        <v>1</v>
      </c>
      <c r="Z4" s="206" t="s">
        <v>19</v>
      </c>
      <c r="AA4" s="207" t="s">
        <v>1153</v>
      </c>
      <c r="AB4" s="182" t="s">
        <v>12</v>
      </c>
      <c r="AC4" s="182" t="s">
        <v>12</v>
      </c>
      <c r="AD4" s="182" t="s">
        <v>837</v>
      </c>
      <c r="AE4" s="207"/>
      <c r="AF4" s="37">
        <v>0</v>
      </c>
      <c r="AG4" s="37">
        <v>0</v>
      </c>
      <c r="AH4" s="37">
        <v>0</v>
      </c>
      <c r="AI4" s="37">
        <v>0</v>
      </c>
      <c r="AJ4" s="37">
        <v>0</v>
      </c>
      <c r="AK4" s="37">
        <v>0</v>
      </c>
      <c r="AL4" s="37">
        <v>0</v>
      </c>
      <c r="AM4" s="37">
        <v>0</v>
      </c>
      <c r="AN4" s="37">
        <v>0</v>
      </c>
      <c r="AO4" s="37">
        <v>0</v>
      </c>
      <c r="AP4" s="37">
        <v>0</v>
      </c>
      <c r="AQ4" s="37">
        <v>0</v>
      </c>
      <c r="AR4" s="37">
        <v>0</v>
      </c>
      <c r="AS4" s="37">
        <v>0</v>
      </c>
      <c r="AT4" s="37">
        <v>0</v>
      </c>
      <c r="AU4" s="37">
        <v>0</v>
      </c>
      <c r="AV4" s="37">
        <v>0</v>
      </c>
      <c r="AW4" s="314"/>
      <c r="AX4" s="315" t="s">
        <v>1098</v>
      </c>
      <c r="AY4" s="315" t="s">
        <v>1098</v>
      </c>
      <c r="AZ4" s="304"/>
      <c r="BA4" s="304"/>
      <c r="BB4" s="304"/>
      <c r="BC4" s="304"/>
      <c r="BD4" s="304"/>
      <c r="BE4" s="310"/>
      <c r="BF4" s="68"/>
      <c r="BG4" s="68"/>
      <c r="BH4" s="69"/>
      <c r="BI4" s="69"/>
      <c r="BJ4" s="69"/>
      <c r="BK4" s="69"/>
      <c r="BL4" s="31"/>
      <c r="BM4" s="234">
        <v>0</v>
      </c>
      <c r="BN4" s="234">
        <v>0</v>
      </c>
      <c r="BO4" s="234">
        <v>0</v>
      </c>
      <c r="BP4" s="234" t="s">
        <v>1162</v>
      </c>
      <c r="BQ4" s="238" t="s">
        <v>1213</v>
      </c>
      <c r="BR4" s="238" t="s">
        <v>1213</v>
      </c>
      <c r="BS4" s="238" t="s">
        <v>1213</v>
      </c>
      <c r="BT4" s="238" t="s">
        <v>1213</v>
      </c>
      <c r="BU4" s="234">
        <v>0</v>
      </c>
      <c r="BV4" s="234">
        <v>0</v>
      </c>
      <c r="BW4" s="234">
        <v>0</v>
      </c>
      <c r="BX4" s="280" t="s">
        <v>1162</v>
      </c>
      <c r="BY4" s="280" t="s">
        <v>1213</v>
      </c>
      <c r="BZ4" s="280" t="s">
        <v>1213</v>
      </c>
      <c r="CA4" s="299" t="s">
        <v>1213</v>
      </c>
      <c r="CB4" s="299" t="s">
        <v>1213</v>
      </c>
      <c r="CC4" s="280">
        <v>0</v>
      </c>
      <c r="CD4" s="280">
        <v>0</v>
      </c>
      <c r="CE4" s="280" t="s">
        <v>1162</v>
      </c>
      <c r="CF4" s="280" t="s">
        <v>1162</v>
      </c>
      <c r="CG4" s="280" t="s">
        <v>1162</v>
      </c>
    </row>
    <row r="5" spans="1:86" s="4" customFormat="1" ht="44.1" customHeight="1" thickBot="1" x14ac:dyDescent="0.3">
      <c r="A5" s="21" t="str">
        <f t="shared" si="0"/>
        <v>Indicator 3 - Blocked accounts</v>
      </c>
      <c r="B5" s="22">
        <f t="shared" ref="B5:B67" si="2">+B4+1</f>
        <v>3</v>
      </c>
      <c r="C5" s="8" t="s">
        <v>14</v>
      </c>
      <c r="D5" s="8" t="str">
        <f t="shared" si="1"/>
        <v>ID3</v>
      </c>
      <c r="E5" s="8"/>
      <c r="F5" s="222" t="s">
        <v>292</v>
      </c>
      <c r="G5" s="29" t="s">
        <v>10</v>
      </c>
      <c r="H5" s="30" t="s">
        <v>1409</v>
      </c>
      <c r="I5" s="14" t="s">
        <v>9</v>
      </c>
      <c r="J5" s="10" t="s">
        <v>716</v>
      </c>
      <c r="K5" s="11" t="s">
        <v>714</v>
      </c>
      <c r="L5" s="9" t="s">
        <v>324</v>
      </c>
      <c r="M5" s="14" t="s">
        <v>748</v>
      </c>
      <c r="N5" s="28">
        <v>1</v>
      </c>
      <c r="O5" s="28">
        <v>1</v>
      </c>
      <c r="P5" s="59"/>
      <c r="Q5" s="59"/>
      <c r="R5" s="59"/>
      <c r="S5" s="59"/>
      <c r="T5" s="59"/>
      <c r="U5" s="181"/>
      <c r="V5" s="280">
        <v>1</v>
      </c>
      <c r="W5" s="181"/>
      <c r="X5" s="280">
        <v>1</v>
      </c>
      <c r="Y5" s="181"/>
      <c r="Z5" s="206" t="s">
        <v>12</v>
      </c>
      <c r="AA5" s="207" t="s">
        <v>1153</v>
      </c>
      <c r="AB5" s="182" t="s">
        <v>837</v>
      </c>
      <c r="AC5" s="182" t="s">
        <v>1098</v>
      </c>
      <c r="AD5" s="182" t="s">
        <v>837</v>
      </c>
      <c r="AE5" s="205"/>
      <c r="AF5" s="37">
        <v>0</v>
      </c>
      <c r="AG5" s="37">
        <v>0</v>
      </c>
      <c r="AH5" s="37">
        <v>0</v>
      </c>
      <c r="AI5" s="37">
        <v>0</v>
      </c>
      <c r="AJ5" s="37">
        <v>0</v>
      </c>
      <c r="AK5" s="37">
        <v>0</v>
      </c>
      <c r="AL5" s="37">
        <v>0</v>
      </c>
      <c r="AM5" s="37">
        <v>0</v>
      </c>
      <c r="AN5" s="37">
        <v>0</v>
      </c>
      <c r="AO5" s="37">
        <v>0</v>
      </c>
      <c r="AP5" s="37">
        <v>0</v>
      </c>
      <c r="AQ5" s="37">
        <v>0</v>
      </c>
      <c r="AR5" s="37">
        <v>0</v>
      </c>
      <c r="AS5" s="37">
        <v>0</v>
      </c>
      <c r="AT5" s="37">
        <v>0</v>
      </c>
      <c r="AU5" s="37">
        <v>0</v>
      </c>
      <c r="AV5" s="37">
        <v>0</v>
      </c>
      <c r="AW5" s="314"/>
      <c r="AX5" s="315" t="s">
        <v>1098</v>
      </c>
      <c r="AY5" s="315" t="s">
        <v>1098</v>
      </c>
      <c r="AZ5" s="304" t="s">
        <v>1162</v>
      </c>
      <c r="BA5" s="304"/>
      <c r="BB5" s="304"/>
      <c r="BC5" s="304"/>
      <c r="BD5" s="304"/>
      <c r="BE5" s="310" t="s">
        <v>1098</v>
      </c>
      <c r="BF5" s="68"/>
      <c r="BG5" s="68"/>
      <c r="BH5" s="69"/>
      <c r="BI5" s="69"/>
      <c r="BJ5" s="69"/>
      <c r="BK5" s="69"/>
      <c r="BL5" s="31"/>
      <c r="BM5" s="234">
        <v>0</v>
      </c>
      <c r="BN5" s="234">
        <v>0</v>
      </c>
      <c r="BO5" s="234">
        <v>0</v>
      </c>
      <c r="BP5" s="234" t="e">
        <v>#N/A</v>
      </c>
      <c r="BQ5" s="238" t="e">
        <v>#N/A</v>
      </c>
      <c r="BR5" s="238" t="e">
        <v>#N/A</v>
      </c>
      <c r="BS5" s="238" t="e">
        <v>#N/A</v>
      </c>
      <c r="BT5" s="238" t="e">
        <v>#N/A</v>
      </c>
      <c r="BU5" s="234">
        <v>0</v>
      </c>
      <c r="BV5" s="234">
        <v>0</v>
      </c>
      <c r="BW5" s="234">
        <v>0</v>
      </c>
      <c r="BX5" s="280" t="s">
        <v>1162</v>
      </c>
      <c r="BY5" s="280" t="s">
        <v>1213</v>
      </c>
      <c r="BZ5" s="280" t="s">
        <v>1213</v>
      </c>
      <c r="CA5" s="299" t="s">
        <v>1213</v>
      </c>
      <c r="CB5" s="299" t="s">
        <v>1213</v>
      </c>
      <c r="CC5" s="280">
        <v>0</v>
      </c>
      <c r="CD5" s="280">
        <v>0</v>
      </c>
      <c r="CE5" s="280" t="s">
        <v>1162</v>
      </c>
      <c r="CF5" s="280" t="s">
        <v>1162</v>
      </c>
      <c r="CG5" s="280" t="s">
        <v>1162</v>
      </c>
    </row>
    <row r="6" spans="1:86" s="5" customFormat="1" ht="47.45" customHeight="1" thickBot="1" x14ac:dyDescent="0.25">
      <c r="A6" s="21" t="str">
        <f t="shared" si="0"/>
        <v>Indicator 4 - Prohibition to issue bank cheques</v>
      </c>
      <c r="B6" s="22">
        <f t="shared" si="2"/>
        <v>4</v>
      </c>
      <c r="C6" s="6" t="s">
        <v>15</v>
      </c>
      <c r="D6" s="8" t="str">
        <f t="shared" si="1"/>
        <v>ID4</v>
      </c>
      <c r="E6" s="8"/>
      <c r="F6" s="6" t="s">
        <v>291</v>
      </c>
      <c r="G6" s="29" t="s">
        <v>13</v>
      </c>
      <c r="H6" s="30" t="s">
        <v>491</v>
      </c>
      <c r="I6" s="14" t="s">
        <v>9</v>
      </c>
      <c r="J6" s="10" t="s">
        <v>716</v>
      </c>
      <c r="K6" s="11" t="s">
        <v>714</v>
      </c>
      <c r="L6" s="9" t="s">
        <v>325</v>
      </c>
      <c r="M6" s="56" t="s">
        <v>1174</v>
      </c>
      <c r="N6" s="28"/>
      <c r="O6" s="59"/>
      <c r="P6" s="59"/>
      <c r="Q6" s="59"/>
      <c r="R6" s="59"/>
      <c r="S6" s="59"/>
      <c r="T6" s="59"/>
      <c r="U6" s="181"/>
      <c r="V6" s="280"/>
      <c r="W6" s="181"/>
      <c r="X6" s="280">
        <v>1</v>
      </c>
      <c r="Y6" s="181"/>
      <c r="Z6" s="208" t="s">
        <v>12</v>
      </c>
      <c r="AA6" s="207" t="s">
        <v>1153</v>
      </c>
      <c r="AB6" s="182" t="s">
        <v>837</v>
      </c>
      <c r="AC6" s="182" t="s">
        <v>1098</v>
      </c>
      <c r="AD6" s="182" t="s">
        <v>837</v>
      </c>
      <c r="AE6" s="209" t="s">
        <v>1131</v>
      </c>
      <c r="AF6" s="37">
        <v>1</v>
      </c>
      <c r="AG6" s="37" t="s">
        <v>1097</v>
      </c>
      <c r="AH6" s="37" t="s">
        <v>1097</v>
      </c>
      <c r="AI6" s="37" t="s">
        <v>1097</v>
      </c>
      <c r="AJ6" s="37" t="s">
        <v>1100</v>
      </c>
      <c r="AK6" s="37" t="s">
        <v>1100</v>
      </c>
      <c r="AL6" s="37" t="s">
        <v>1100</v>
      </c>
      <c r="AM6" s="37" t="s">
        <v>1100</v>
      </c>
      <c r="AN6" s="37" t="s">
        <v>1100</v>
      </c>
      <c r="AO6" s="37" t="s">
        <v>1097</v>
      </c>
      <c r="AP6" s="37" t="s">
        <v>1097</v>
      </c>
      <c r="AQ6" s="37" t="s">
        <v>1097</v>
      </c>
      <c r="AR6" s="37" t="s">
        <v>1100</v>
      </c>
      <c r="AS6" s="37" t="s">
        <v>1100</v>
      </c>
      <c r="AT6" s="37" t="s">
        <v>1100</v>
      </c>
      <c r="AU6" s="37" t="s">
        <v>1100</v>
      </c>
      <c r="AV6" s="37" t="s">
        <v>1100</v>
      </c>
      <c r="AW6" s="316" t="s">
        <v>1098</v>
      </c>
      <c r="AX6" s="315" t="s">
        <v>1098</v>
      </c>
      <c r="AY6" s="315" t="s">
        <v>1098</v>
      </c>
      <c r="AZ6" s="305"/>
      <c r="BA6" s="305"/>
      <c r="BB6" s="305"/>
      <c r="BC6" s="305"/>
      <c r="BD6" s="305"/>
      <c r="BE6" s="310" t="s">
        <v>1098</v>
      </c>
      <c r="BF6" s="68"/>
      <c r="BG6" s="68"/>
      <c r="BH6" s="70"/>
      <c r="BI6" s="70"/>
      <c r="BJ6" s="70"/>
      <c r="BK6" s="70"/>
      <c r="BL6" s="32"/>
      <c r="BM6" s="234">
        <v>0</v>
      </c>
      <c r="BN6" s="234">
        <v>0</v>
      </c>
      <c r="BO6" s="234">
        <v>0</v>
      </c>
      <c r="BP6" s="234" t="e">
        <v>#N/A</v>
      </c>
      <c r="BQ6" s="238" t="e">
        <v>#N/A</v>
      </c>
      <c r="BR6" s="238" t="e">
        <v>#N/A</v>
      </c>
      <c r="BS6" s="238" t="e">
        <v>#N/A</v>
      </c>
      <c r="BT6" s="238" t="e">
        <v>#N/A</v>
      </c>
      <c r="BU6" s="234">
        <v>0</v>
      </c>
      <c r="BV6" s="234">
        <v>0</v>
      </c>
      <c r="BW6" s="234">
        <v>0</v>
      </c>
      <c r="BX6" s="280"/>
      <c r="BY6" s="280"/>
      <c r="BZ6" s="280"/>
      <c r="CA6" s="299"/>
      <c r="CB6" s="299"/>
      <c r="CC6" s="280">
        <v>0</v>
      </c>
      <c r="CD6" s="280">
        <v>0</v>
      </c>
      <c r="CE6" s="280" t="s">
        <v>1162</v>
      </c>
      <c r="CF6" s="280" t="s">
        <v>1162</v>
      </c>
      <c r="CG6" s="280" t="s">
        <v>1162</v>
      </c>
    </row>
    <row r="7" spans="1:86" s="5" customFormat="1" ht="44.1" customHeight="1" thickBot="1" x14ac:dyDescent="0.25">
      <c r="A7" s="21" t="str">
        <f t="shared" si="0"/>
        <v>Indicator 5 - Days past due external</v>
      </c>
      <c r="B7" s="22">
        <f t="shared" si="2"/>
        <v>5</v>
      </c>
      <c r="C7" s="6" t="s">
        <v>312</v>
      </c>
      <c r="D7" s="8" t="str">
        <f t="shared" si="1"/>
        <v>ID5</v>
      </c>
      <c r="E7" s="8"/>
      <c r="F7" s="221" t="s">
        <v>291</v>
      </c>
      <c r="G7" s="29" t="s">
        <v>317</v>
      </c>
      <c r="H7" s="30" t="s">
        <v>492</v>
      </c>
      <c r="I7" s="14" t="s">
        <v>18</v>
      </c>
      <c r="J7" s="10" t="s">
        <v>716</v>
      </c>
      <c r="K7" s="11" t="s">
        <v>702</v>
      </c>
      <c r="L7" s="9" t="s">
        <v>326</v>
      </c>
      <c r="M7" s="14" t="s">
        <v>749</v>
      </c>
      <c r="N7" s="28"/>
      <c r="O7" s="59"/>
      <c r="P7" s="59"/>
      <c r="Q7" s="59"/>
      <c r="R7" s="59"/>
      <c r="S7" s="59"/>
      <c r="T7" s="59"/>
      <c r="U7" s="181"/>
      <c r="V7" s="280"/>
      <c r="W7" s="181"/>
      <c r="X7" s="280">
        <v>1</v>
      </c>
      <c r="Y7" s="181"/>
      <c r="Z7" s="208" t="s">
        <v>12</v>
      </c>
      <c r="AA7" s="207" t="s">
        <v>1152</v>
      </c>
      <c r="AB7" s="182" t="s">
        <v>837</v>
      </c>
      <c r="AC7" s="182" t="s">
        <v>1098</v>
      </c>
      <c r="AD7" s="182" t="s">
        <v>837</v>
      </c>
      <c r="AE7" s="209"/>
      <c r="AF7" s="37">
        <v>0</v>
      </c>
      <c r="AG7" s="37">
        <v>0</v>
      </c>
      <c r="AH7" s="37">
        <v>0</v>
      </c>
      <c r="AI7" s="37">
        <v>0</v>
      </c>
      <c r="AJ7" s="37">
        <v>0</v>
      </c>
      <c r="AK7" s="37">
        <v>0</v>
      </c>
      <c r="AL7" s="37">
        <v>0</v>
      </c>
      <c r="AM7" s="37">
        <v>0</v>
      </c>
      <c r="AN7" s="37">
        <v>0</v>
      </c>
      <c r="AO7" s="37">
        <v>0</v>
      </c>
      <c r="AP7" s="37">
        <v>0</v>
      </c>
      <c r="AQ7" s="37">
        <v>0</v>
      </c>
      <c r="AR7" s="37">
        <v>0</v>
      </c>
      <c r="AS7" s="37">
        <v>0</v>
      </c>
      <c r="AT7" s="37">
        <v>0</v>
      </c>
      <c r="AU7" s="37">
        <v>0</v>
      </c>
      <c r="AV7" s="37">
        <v>0</v>
      </c>
      <c r="AW7" s="314" t="s">
        <v>1098</v>
      </c>
      <c r="AX7" s="315" t="s">
        <v>1098</v>
      </c>
      <c r="AY7" s="315" t="s">
        <v>1098</v>
      </c>
      <c r="AZ7" s="305"/>
      <c r="BA7" s="305"/>
      <c r="BB7" s="305"/>
      <c r="BC7" s="305"/>
      <c r="BD7" s="305"/>
      <c r="BE7" s="310" t="s">
        <v>1098</v>
      </c>
      <c r="BF7" s="68"/>
      <c r="BG7" s="68"/>
      <c r="BH7" s="70"/>
      <c r="BI7" s="70"/>
      <c r="BJ7" s="70"/>
      <c r="BK7" s="70"/>
      <c r="BL7" s="32"/>
      <c r="BM7" s="234">
        <v>0</v>
      </c>
      <c r="BN7" s="234">
        <v>0</v>
      </c>
      <c r="BO7" s="234">
        <v>0</v>
      </c>
      <c r="BP7" s="234" t="e">
        <v>#N/A</v>
      </c>
      <c r="BQ7" s="238" t="e">
        <v>#N/A</v>
      </c>
      <c r="BR7" s="238" t="e">
        <v>#N/A</v>
      </c>
      <c r="BS7" s="238" t="e">
        <v>#N/A</v>
      </c>
      <c r="BT7" s="238" t="e">
        <v>#N/A</v>
      </c>
      <c r="BU7" s="234">
        <v>0</v>
      </c>
      <c r="BV7" s="234">
        <v>0</v>
      </c>
      <c r="BW7" s="234">
        <v>0</v>
      </c>
      <c r="BX7" s="280"/>
      <c r="BY7" s="280"/>
      <c r="BZ7" s="280"/>
      <c r="CA7" s="299"/>
      <c r="CB7" s="299"/>
      <c r="CC7" s="280">
        <v>0</v>
      </c>
      <c r="CD7" s="280">
        <v>0</v>
      </c>
      <c r="CE7" s="280" t="s">
        <v>1162</v>
      </c>
      <c r="CF7" s="280" t="s">
        <v>1162</v>
      </c>
      <c r="CG7" s="280" t="s">
        <v>1162</v>
      </c>
    </row>
    <row r="8" spans="1:86" s="5" customFormat="1" ht="44.1" customHeight="1" thickBot="1" x14ac:dyDescent="0.25">
      <c r="A8" s="21" t="str">
        <f t="shared" si="0"/>
        <v>Indicator 6 - Credit lines revoked</v>
      </c>
      <c r="B8" s="22">
        <f t="shared" si="2"/>
        <v>6</v>
      </c>
      <c r="C8" s="6" t="s">
        <v>16</v>
      </c>
      <c r="D8" s="8" t="str">
        <f t="shared" si="1"/>
        <v>ID6</v>
      </c>
      <c r="E8" s="219"/>
      <c r="F8" s="225" t="s">
        <v>291</v>
      </c>
      <c r="G8" s="29" t="s">
        <v>16</v>
      </c>
      <c r="H8" s="30" t="s">
        <v>493</v>
      </c>
      <c r="I8" s="14" t="s">
        <v>9</v>
      </c>
      <c r="J8" s="10" t="s">
        <v>716</v>
      </c>
      <c r="K8" s="11" t="s">
        <v>714</v>
      </c>
      <c r="L8" s="9" t="s">
        <v>327</v>
      </c>
      <c r="M8" s="14" t="s">
        <v>750</v>
      </c>
      <c r="N8" s="28"/>
      <c r="O8" s="59"/>
      <c r="P8" s="59"/>
      <c r="Q8" s="59"/>
      <c r="R8" s="59"/>
      <c r="S8" s="59"/>
      <c r="T8" s="59">
        <v>1</v>
      </c>
      <c r="U8" s="181"/>
      <c r="V8" s="280">
        <v>1</v>
      </c>
      <c r="W8" s="181"/>
      <c r="X8" s="280"/>
      <c r="Y8" s="181"/>
      <c r="Z8" s="208" t="s">
        <v>12</v>
      </c>
      <c r="AA8" s="209" t="s">
        <v>1153</v>
      </c>
      <c r="AB8" s="182" t="s">
        <v>12</v>
      </c>
      <c r="AC8" s="182" t="s">
        <v>12</v>
      </c>
      <c r="AD8" s="182" t="s">
        <v>837</v>
      </c>
      <c r="AE8" s="320" t="s">
        <v>1131</v>
      </c>
      <c r="AF8" s="37">
        <v>0</v>
      </c>
      <c r="AG8" s="37">
        <v>0</v>
      </c>
      <c r="AH8" s="37">
        <v>0</v>
      </c>
      <c r="AI8" s="37">
        <v>0</v>
      </c>
      <c r="AJ8" s="37">
        <v>0</v>
      </c>
      <c r="AK8" s="37">
        <v>0</v>
      </c>
      <c r="AL8" s="37">
        <v>0</v>
      </c>
      <c r="AM8" s="37">
        <v>0</v>
      </c>
      <c r="AN8" s="37">
        <v>0</v>
      </c>
      <c r="AO8" s="37">
        <v>0</v>
      </c>
      <c r="AP8" s="37">
        <v>0</v>
      </c>
      <c r="AQ8" s="37">
        <v>0</v>
      </c>
      <c r="AR8" s="37">
        <v>0</v>
      </c>
      <c r="AS8" s="37">
        <v>0</v>
      </c>
      <c r="AT8" s="37">
        <v>0</v>
      </c>
      <c r="AU8" s="37">
        <v>0</v>
      </c>
      <c r="AV8" s="37">
        <v>0</v>
      </c>
      <c r="AW8" s="314" t="s">
        <v>1098</v>
      </c>
      <c r="AX8" s="315" t="s">
        <v>1098</v>
      </c>
      <c r="AY8" s="315" t="s">
        <v>1098</v>
      </c>
      <c r="AZ8" s="305"/>
      <c r="BA8" s="305"/>
      <c r="BB8" s="305"/>
      <c r="BC8" s="305"/>
      <c r="BD8" s="305"/>
      <c r="BE8" s="310" t="s">
        <v>1098</v>
      </c>
      <c r="BF8" s="68"/>
      <c r="BG8" s="68"/>
      <c r="BH8" s="70"/>
      <c r="BI8" s="70"/>
      <c r="BJ8" s="70"/>
      <c r="BK8" s="70"/>
      <c r="BL8" s="32"/>
      <c r="BM8" s="234">
        <v>0</v>
      </c>
      <c r="BN8" s="234">
        <v>0</v>
      </c>
      <c r="BO8" s="234">
        <v>0</v>
      </c>
      <c r="BP8" s="234" t="s">
        <v>1162</v>
      </c>
      <c r="BQ8" s="238" t="s">
        <v>1213</v>
      </c>
      <c r="BR8" s="238" t="s">
        <v>1213</v>
      </c>
      <c r="BS8" s="238" t="s">
        <v>1213</v>
      </c>
      <c r="BT8" s="238" t="s">
        <v>1213</v>
      </c>
      <c r="BU8" s="234">
        <v>0</v>
      </c>
      <c r="BV8" s="234">
        <v>0</v>
      </c>
      <c r="BW8" s="234">
        <v>0</v>
      </c>
      <c r="BX8" s="280" t="s">
        <v>1162</v>
      </c>
      <c r="BY8" s="280" t="s">
        <v>1213</v>
      </c>
      <c r="BZ8" s="280" t="s">
        <v>1213</v>
      </c>
      <c r="CA8" s="299" t="s">
        <v>1213</v>
      </c>
      <c r="CB8" s="299" t="s">
        <v>1213</v>
      </c>
      <c r="CC8" s="280">
        <v>0</v>
      </c>
      <c r="CD8" s="280">
        <v>0</v>
      </c>
      <c r="CE8" s="280" t="e">
        <v>#N/A</v>
      </c>
      <c r="CF8" s="280" t="e">
        <v>#N/A</v>
      </c>
      <c r="CG8" s="280" t="e">
        <v>#N/A</v>
      </c>
    </row>
    <row r="9" spans="1:86" s="5" customFormat="1" ht="130.35" customHeight="1" thickBot="1" x14ac:dyDescent="0.25">
      <c r="A9" s="21" t="str">
        <f t="shared" si="0"/>
        <v>Indicator 7 - Overdue amount/exposure amount</v>
      </c>
      <c r="B9" s="295">
        <f t="shared" si="2"/>
        <v>7</v>
      </c>
      <c r="C9" s="6" t="s">
        <v>17</v>
      </c>
      <c r="D9" s="8" t="str">
        <f t="shared" si="1"/>
        <v>ID7</v>
      </c>
      <c r="E9" s="219"/>
      <c r="F9" s="225" t="s">
        <v>292</v>
      </c>
      <c r="G9" s="29" t="s">
        <v>20</v>
      </c>
      <c r="H9" s="30" t="s">
        <v>494</v>
      </c>
      <c r="I9" s="14" t="s">
        <v>18</v>
      </c>
      <c r="J9" s="10" t="s">
        <v>716</v>
      </c>
      <c r="K9" s="11" t="s">
        <v>706</v>
      </c>
      <c r="L9" s="9" t="s">
        <v>405</v>
      </c>
      <c r="M9" s="14" t="s">
        <v>741</v>
      </c>
      <c r="N9" s="28">
        <v>1</v>
      </c>
      <c r="O9" s="59"/>
      <c r="P9" s="59">
        <v>1</v>
      </c>
      <c r="Q9" s="59"/>
      <c r="R9" s="59">
        <v>1</v>
      </c>
      <c r="S9" s="59"/>
      <c r="T9" s="59">
        <v>1</v>
      </c>
      <c r="U9" s="181"/>
      <c r="V9" s="280">
        <v>1</v>
      </c>
      <c r="W9" s="181"/>
      <c r="X9" s="280">
        <v>1</v>
      </c>
      <c r="Y9" s="181">
        <v>1</v>
      </c>
      <c r="Z9" s="208" t="s">
        <v>19</v>
      </c>
      <c r="AA9" s="207" t="s">
        <v>1154</v>
      </c>
      <c r="AB9" s="182" t="s">
        <v>12</v>
      </c>
      <c r="AC9" s="182" t="s">
        <v>12</v>
      </c>
      <c r="AD9" s="182" t="s">
        <v>837</v>
      </c>
      <c r="AE9" s="207"/>
      <c r="AF9" s="37">
        <v>1</v>
      </c>
      <c r="AG9" s="37" t="s">
        <v>1097</v>
      </c>
      <c r="AH9" s="37" t="s">
        <v>1097</v>
      </c>
      <c r="AI9" s="37" t="s">
        <v>1097</v>
      </c>
      <c r="AJ9" s="37" t="s">
        <v>1100</v>
      </c>
      <c r="AK9" s="37" t="s">
        <v>1100</v>
      </c>
      <c r="AL9" s="37" t="s">
        <v>1100</v>
      </c>
      <c r="AM9" s="37" t="s">
        <v>1100</v>
      </c>
      <c r="AN9" s="37" t="s">
        <v>1100</v>
      </c>
      <c r="AO9" s="37" t="s">
        <v>1097</v>
      </c>
      <c r="AP9" s="37" t="s">
        <v>1097</v>
      </c>
      <c r="AQ9" s="37" t="s">
        <v>1097</v>
      </c>
      <c r="AR9" s="37" t="s">
        <v>1100</v>
      </c>
      <c r="AS9" s="37" t="s">
        <v>1100</v>
      </c>
      <c r="AT9" s="37" t="s">
        <v>1100</v>
      </c>
      <c r="AU9" s="37" t="s">
        <v>1100</v>
      </c>
      <c r="AV9" s="37" t="s">
        <v>1100</v>
      </c>
      <c r="AW9" s="314">
        <v>0</v>
      </c>
      <c r="AX9" s="315" t="s">
        <v>1098</v>
      </c>
      <c r="AY9" s="315" t="s">
        <v>1098</v>
      </c>
      <c r="AZ9" s="305"/>
      <c r="BA9" s="305"/>
      <c r="BB9" s="305"/>
      <c r="BC9" s="305"/>
      <c r="BD9" s="305"/>
      <c r="BE9" s="310">
        <v>0</v>
      </c>
      <c r="BF9" s="68"/>
      <c r="BG9" s="68"/>
      <c r="BH9" s="70"/>
      <c r="BI9" s="70"/>
      <c r="BJ9" s="70"/>
      <c r="BK9" s="70"/>
      <c r="BL9" s="32"/>
      <c r="BM9" s="234">
        <v>0</v>
      </c>
      <c r="BN9" s="234">
        <v>0</v>
      </c>
      <c r="BO9" s="234">
        <v>0</v>
      </c>
      <c r="BP9" s="234" t="s">
        <v>1161</v>
      </c>
      <c r="BQ9" s="238" t="s">
        <v>1162</v>
      </c>
      <c r="BR9" s="238">
        <v>1.5264E-3</v>
      </c>
      <c r="BS9" s="238" t="s">
        <v>1162</v>
      </c>
      <c r="BT9" s="238">
        <v>2.4003900000000002E-2</v>
      </c>
      <c r="BU9" s="234">
        <v>0</v>
      </c>
      <c r="BV9" s="234">
        <v>0</v>
      </c>
      <c r="BW9" s="234">
        <v>0</v>
      </c>
      <c r="BX9" s="280" t="s">
        <v>1161</v>
      </c>
      <c r="BY9" s="280" t="s">
        <v>1162</v>
      </c>
      <c r="BZ9" s="280">
        <v>29.223549999999999</v>
      </c>
      <c r="CA9" s="299" t="s">
        <v>1162</v>
      </c>
      <c r="CB9" s="299">
        <v>0</v>
      </c>
      <c r="CC9" s="280">
        <v>0</v>
      </c>
      <c r="CD9" s="280">
        <v>0</v>
      </c>
      <c r="CE9" s="280" t="s">
        <v>1161</v>
      </c>
      <c r="CF9" s="280" t="s">
        <v>1162</v>
      </c>
      <c r="CG9" s="280">
        <v>6.5846000000000003E-3</v>
      </c>
    </row>
    <row r="10" spans="1:86" s="5" customFormat="1" ht="166.35" customHeight="1" thickBot="1" x14ac:dyDescent="0.25">
      <c r="A10" s="21" t="str">
        <f t="shared" si="0"/>
        <v>Indicator 8 - Account turnover oscillation</v>
      </c>
      <c r="B10" s="22">
        <f t="shared" si="2"/>
        <v>8</v>
      </c>
      <c r="C10" s="6" t="s">
        <v>21</v>
      </c>
      <c r="D10" s="8" t="str">
        <f t="shared" si="1"/>
        <v>ID8</v>
      </c>
      <c r="E10" s="8"/>
      <c r="F10" s="222" t="s">
        <v>295</v>
      </c>
      <c r="G10" s="29" t="s">
        <v>22</v>
      </c>
      <c r="H10" s="33" t="s">
        <v>495</v>
      </c>
      <c r="I10" s="14" t="s">
        <v>18</v>
      </c>
      <c r="J10" s="10" t="s">
        <v>1073</v>
      </c>
      <c r="K10" s="11" t="s">
        <v>701</v>
      </c>
      <c r="L10" s="9" t="s">
        <v>328</v>
      </c>
      <c r="M10" s="14" t="s">
        <v>1075</v>
      </c>
      <c r="N10" s="28">
        <v>1</v>
      </c>
      <c r="O10" s="28">
        <v>1</v>
      </c>
      <c r="P10" s="59">
        <v>1</v>
      </c>
      <c r="Q10" s="59">
        <v>1</v>
      </c>
      <c r="R10" s="59">
        <v>1</v>
      </c>
      <c r="S10" s="59"/>
      <c r="T10" s="59"/>
      <c r="U10" s="181"/>
      <c r="V10" s="280">
        <v>1</v>
      </c>
      <c r="W10" s="181">
        <v>1</v>
      </c>
      <c r="X10" s="280">
        <v>1</v>
      </c>
      <c r="Y10" s="181">
        <v>1</v>
      </c>
      <c r="Z10" s="208" t="s">
        <v>19</v>
      </c>
      <c r="AA10" s="207" t="s">
        <v>1154</v>
      </c>
      <c r="AB10" s="182" t="s">
        <v>837</v>
      </c>
      <c r="AC10" s="182" t="s">
        <v>1098</v>
      </c>
      <c r="AD10" s="182" t="s">
        <v>837</v>
      </c>
      <c r="AE10" s="215"/>
      <c r="AF10" s="37">
        <v>1</v>
      </c>
      <c r="AG10" s="37" t="s">
        <v>1097</v>
      </c>
      <c r="AH10" s="37" t="s">
        <v>1097</v>
      </c>
      <c r="AI10" s="37" t="s">
        <v>1097</v>
      </c>
      <c r="AJ10" s="37" t="s">
        <v>1100</v>
      </c>
      <c r="AK10" s="37" t="s">
        <v>1100</v>
      </c>
      <c r="AL10" s="37" t="s">
        <v>1100</v>
      </c>
      <c r="AM10" s="37" t="s">
        <v>1100</v>
      </c>
      <c r="AN10" s="37" t="s">
        <v>1100</v>
      </c>
      <c r="AO10" s="37" t="s">
        <v>1097</v>
      </c>
      <c r="AP10" s="37" t="s">
        <v>1097</v>
      </c>
      <c r="AQ10" s="37" t="s">
        <v>1097</v>
      </c>
      <c r="AR10" s="37" t="s">
        <v>1100</v>
      </c>
      <c r="AS10" s="37" t="s">
        <v>1100</v>
      </c>
      <c r="AT10" s="37" t="s">
        <v>1100</v>
      </c>
      <c r="AU10" s="37" t="s">
        <v>1100</v>
      </c>
      <c r="AV10" s="37" t="s">
        <v>1100</v>
      </c>
      <c r="AW10" s="314">
        <v>1</v>
      </c>
      <c r="AX10" s="315" t="s">
        <v>1098</v>
      </c>
      <c r="AY10" s="315" t="s">
        <v>1098</v>
      </c>
      <c r="AZ10" s="304" t="s">
        <v>1161</v>
      </c>
      <c r="BA10" s="304" t="s">
        <v>1163</v>
      </c>
      <c r="BB10" s="304">
        <v>1.6709609999999999</v>
      </c>
      <c r="BC10" s="304" t="s">
        <v>1163</v>
      </c>
      <c r="BD10" s="304">
        <v>1.958556</v>
      </c>
      <c r="BE10" s="310">
        <v>1</v>
      </c>
      <c r="BF10" s="68"/>
      <c r="BG10" s="68"/>
      <c r="BH10" s="75" t="s">
        <v>1162</v>
      </c>
      <c r="BJ10" s="70"/>
      <c r="BK10" s="76" t="s">
        <v>1213</v>
      </c>
      <c r="BL10" s="228" t="s">
        <v>1213</v>
      </c>
      <c r="BM10" s="234">
        <v>0</v>
      </c>
      <c r="BN10" s="234">
        <v>0</v>
      </c>
      <c r="BO10" s="234">
        <v>0</v>
      </c>
      <c r="BP10" s="234" t="e">
        <v>#N/A</v>
      </c>
      <c r="BQ10" s="238" t="e">
        <v>#N/A</v>
      </c>
      <c r="BR10" s="238" t="e">
        <v>#N/A</v>
      </c>
      <c r="BS10" s="238" t="e">
        <v>#N/A</v>
      </c>
      <c r="BT10" s="238" t="e">
        <v>#N/A</v>
      </c>
      <c r="BU10" s="234">
        <v>1</v>
      </c>
      <c r="BV10" s="234">
        <v>0</v>
      </c>
      <c r="BW10" s="234">
        <v>0</v>
      </c>
      <c r="BX10" s="280" t="s">
        <v>1162</v>
      </c>
      <c r="BY10" s="280" t="s">
        <v>1213</v>
      </c>
      <c r="BZ10" s="280" t="s">
        <v>1213</v>
      </c>
      <c r="CA10" s="299" t="s">
        <v>1213</v>
      </c>
      <c r="CB10" s="299" t="s">
        <v>1213</v>
      </c>
      <c r="CC10" s="280">
        <v>1</v>
      </c>
      <c r="CD10" s="280">
        <v>0</v>
      </c>
      <c r="CE10" s="280" t="s">
        <v>1162</v>
      </c>
      <c r="CF10" s="280" t="s">
        <v>1162</v>
      </c>
      <c r="CG10" s="280" t="s">
        <v>1162</v>
      </c>
    </row>
    <row r="11" spans="1:86" s="5" customFormat="1" ht="47.45" customHeight="1" thickBot="1" x14ac:dyDescent="0.25">
      <c r="A11" s="21" t="str">
        <f t="shared" si="0"/>
        <v>Indicator 9 - Delta turnover</v>
      </c>
      <c r="B11" s="22">
        <f t="shared" si="2"/>
        <v>9</v>
      </c>
      <c r="C11" s="6" t="s">
        <v>313</v>
      </c>
      <c r="D11" s="8" t="str">
        <f t="shared" si="1"/>
        <v>ID9</v>
      </c>
      <c r="E11" s="8"/>
      <c r="F11" s="6" t="s">
        <v>294</v>
      </c>
      <c r="G11" s="6" t="s">
        <v>318</v>
      </c>
      <c r="H11" s="30" t="s">
        <v>496</v>
      </c>
      <c r="I11" s="14" t="s">
        <v>18</v>
      </c>
      <c r="J11" s="10" t="s">
        <v>718</v>
      </c>
      <c r="K11" s="11" t="s">
        <v>701</v>
      </c>
      <c r="L11" s="9" t="s">
        <v>406</v>
      </c>
      <c r="M11" s="14" t="s">
        <v>861</v>
      </c>
      <c r="N11" s="28">
        <v>1</v>
      </c>
      <c r="O11" s="28">
        <v>1</v>
      </c>
      <c r="P11" s="59">
        <v>1</v>
      </c>
      <c r="Q11" s="59">
        <v>1</v>
      </c>
      <c r="R11" s="59"/>
      <c r="S11" s="59"/>
      <c r="T11" s="59"/>
      <c r="U11" s="181"/>
      <c r="V11" s="280">
        <v>1</v>
      </c>
      <c r="W11" s="181">
        <v>1</v>
      </c>
      <c r="X11" s="280">
        <v>1</v>
      </c>
      <c r="Y11" s="181">
        <v>1</v>
      </c>
      <c r="Z11" s="208" t="s">
        <v>19</v>
      </c>
      <c r="AA11" s="209" t="s">
        <v>1154</v>
      </c>
      <c r="AB11" s="182" t="s">
        <v>837</v>
      </c>
      <c r="AC11" s="182" t="s">
        <v>1098</v>
      </c>
      <c r="AD11" s="182" t="s">
        <v>837</v>
      </c>
      <c r="AE11" s="207"/>
      <c r="AF11" s="37">
        <v>1</v>
      </c>
      <c r="AG11" s="37" t="s">
        <v>1097</v>
      </c>
      <c r="AH11" s="37" t="s">
        <v>1097</v>
      </c>
      <c r="AI11" s="37" t="s">
        <v>1097</v>
      </c>
      <c r="AJ11" s="37" t="s">
        <v>1100</v>
      </c>
      <c r="AK11" s="37" t="s">
        <v>1100</v>
      </c>
      <c r="AL11" s="37" t="s">
        <v>1100</v>
      </c>
      <c r="AM11" s="37" t="s">
        <v>1100</v>
      </c>
      <c r="AN11" s="37" t="s">
        <v>1100</v>
      </c>
      <c r="AO11" s="37" t="s">
        <v>1097</v>
      </c>
      <c r="AP11" s="37" t="s">
        <v>1097</v>
      </c>
      <c r="AQ11" s="37" t="s">
        <v>1097</v>
      </c>
      <c r="AR11" s="37" t="s">
        <v>1100</v>
      </c>
      <c r="AS11" s="37" t="s">
        <v>1100</v>
      </c>
      <c r="AT11" s="37" t="s">
        <v>1100</v>
      </c>
      <c r="AU11" s="37" t="s">
        <v>1100</v>
      </c>
      <c r="AV11" s="37" t="s">
        <v>1100</v>
      </c>
      <c r="AW11" s="314">
        <v>0</v>
      </c>
      <c r="AX11" s="315" t="s">
        <v>1098</v>
      </c>
      <c r="AY11" s="315" t="s">
        <v>1098</v>
      </c>
      <c r="AZ11" s="304"/>
      <c r="BA11" s="305"/>
      <c r="BB11" s="305"/>
      <c r="BC11" s="305"/>
      <c r="BD11" s="305"/>
      <c r="BE11" s="310">
        <v>0</v>
      </c>
      <c r="BF11" s="68"/>
      <c r="BG11" s="68"/>
      <c r="BH11" s="70"/>
      <c r="BI11" s="70"/>
      <c r="BJ11" s="70"/>
      <c r="BK11" s="70"/>
      <c r="BL11" s="32"/>
      <c r="BM11" s="234">
        <v>0</v>
      </c>
      <c r="BN11" s="234">
        <v>0</v>
      </c>
      <c r="BO11" s="234">
        <v>0</v>
      </c>
      <c r="BP11" s="234" t="e">
        <v>#N/A</v>
      </c>
      <c r="BQ11" s="238" t="e">
        <v>#N/A</v>
      </c>
      <c r="BR11" s="238" t="e">
        <v>#N/A</v>
      </c>
      <c r="BS11" s="238" t="e">
        <v>#N/A</v>
      </c>
      <c r="BT11" s="238" t="e">
        <v>#N/A</v>
      </c>
      <c r="BU11" s="234">
        <v>0</v>
      </c>
      <c r="BV11" s="234">
        <v>0</v>
      </c>
      <c r="BW11" s="234">
        <v>0</v>
      </c>
      <c r="BX11" s="280" t="s">
        <v>1161</v>
      </c>
      <c r="BY11" s="280">
        <v>-0.82407589999999997</v>
      </c>
      <c r="BZ11" s="280">
        <v>4.6343120000000004</v>
      </c>
      <c r="CA11" s="299">
        <v>-0.92845180000000005</v>
      </c>
      <c r="CB11" s="299">
        <v>7.055777</v>
      </c>
      <c r="CC11" s="280">
        <v>0</v>
      </c>
      <c r="CD11" s="280">
        <v>0</v>
      </c>
      <c r="CE11" s="280" t="s">
        <v>1161</v>
      </c>
      <c r="CF11" s="280">
        <v>-1</v>
      </c>
      <c r="CG11" s="280">
        <v>1.5309060000000001</v>
      </c>
    </row>
    <row r="12" spans="1:86" s="4" customFormat="1" ht="44.1" customHeight="1" thickBot="1" x14ac:dyDescent="0.3">
      <c r="A12" s="21" t="str">
        <f t="shared" si="0"/>
        <v>Indicator 10 - Ownership changes</v>
      </c>
      <c r="B12" s="22">
        <f t="shared" si="2"/>
        <v>10</v>
      </c>
      <c r="C12" s="6" t="s">
        <v>23</v>
      </c>
      <c r="D12" s="8" t="str">
        <f t="shared" si="1"/>
        <v>ID10</v>
      </c>
      <c r="E12" s="8"/>
      <c r="F12" s="6" t="s">
        <v>291</v>
      </c>
      <c r="G12" s="6" t="s">
        <v>24</v>
      </c>
      <c r="H12" s="30" t="s">
        <v>497</v>
      </c>
      <c r="I12" s="14" t="s">
        <v>9</v>
      </c>
      <c r="J12" s="10" t="s">
        <v>716</v>
      </c>
      <c r="K12" s="11" t="s">
        <v>714</v>
      </c>
      <c r="L12" s="9" t="s">
        <v>329</v>
      </c>
      <c r="M12" s="14" t="s">
        <v>751</v>
      </c>
      <c r="N12" s="28"/>
      <c r="O12" s="59"/>
      <c r="P12" s="59">
        <v>1</v>
      </c>
      <c r="Q12" s="59"/>
      <c r="R12" s="59"/>
      <c r="S12" s="59"/>
      <c r="T12" s="59"/>
      <c r="U12" s="181"/>
      <c r="V12" s="280">
        <v>1</v>
      </c>
      <c r="W12" s="181"/>
      <c r="X12" s="280">
        <v>1</v>
      </c>
      <c r="Y12" s="181"/>
      <c r="Z12" s="206" t="s">
        <v>12</v>
      </c>
      <c r="AA12" s="207" t="s">
        <v>1153</v>
      </c>
      <c r="AB12" s="182" t="s">
        <v>837</v>
      </c>
      <c r="AC12" s="182" t="s">
        <v>1098</v>
      </c>
      <c r="AD12" s="182" t="s">
        <v>837</v>
      </c>
      <c r="AE12" s="205"/>
      <c r="AF12" s="37">
        <v>0</v>
      </c>
      <c r="AG12" s="37">
        <v>0</v>
      </c>
      <c r="AH12" s="37">
        <v>0</v>
      </c>
      <c r="AI12" s="37">
        <v>0</v>
      </c>
      <c r="AJ12" s="37">
        <v>0</v>
      </c>
      <c r="AK12" s="37">
        <v>0</v>
      </c>
      <c r="AL12" s="37">
        <v>0</v>
      </c>
      <c r="AM12" s="37">
        <v>0</v>
      </c>
      <c r="AN12" s="37">
        <v>0</v>
      </c>
      <c r="AO12" s="37">
        <v>0</v>
      </c>
      <c r="AP12" s="37">
        <v>0</v>
      </c>
      <c r="AQ12" s="37">
        <v>0</v>
      </c>
      <c r="AR12" s="37">
        <v>0</v>
      </c>
      <c r="AS12" s="37">
        <v>0</v>
      </c>
      <c r="AT12" s="37">
        <v>0</v>
      </c>
      <c r="AU12" s="37">
        <v>0</v>
      </c>
      <c r="AV12" s="37">
        <v>0</v>
      </c>
      <c r="AW12" s="314" t="s">
        <v>1098</v>
      </c>
      <c r="AX12" s="315" t="s">
        <v>1098</v>
      </c>
      <c r="AY12" s="315" t="s">
        <v>1098</v>
      </c>
      <c r="AZ12" s="304"/>
      <c r="BA12" s="304"/>
      <c r="BB12" s="304"/>
      <c r="BC12" s="304"/>
      <c r="BD12" s="304"/>
      <c r="BE12" s="310"/>
      <c r="BF12" s="68"/>
      <c r="BG12" s="68"/>
      <c r="BH12" s="69"/>
      <c r="BI12" s="69"/>
      <c r="BJ12" s="69"/>
      <c r="BK12" s="69"/>
      <c r="BL12" s="31"/>
      <c r="BM12" s="234">
        <v>0</v>
      </c>
      <c r="BN12" s="234">
        <v>0</v>
      </c>
      <c r="BO12" s="234">
        <v>0</v>
      </c>
      <c r="BP12" s="234" t="e">
        <v>#N/A</v>
      </c>
      <c r="BQ12" s="238" t="e">
        <v>#N/A</v>
      </c>
      <c r="BR12" s="238" t="e">
        <v>#N/A</v>
      </c>
      <c r="BS12" s="238" t="e">
        <v>#N/A</v>
      </c>
      <c r="BT12" s="238" t="e">
        <v>#N/A</v>
      </c>
      <c r="BU12" s="234">
        <v>0</v>
      </c>
      <c r="BV12" s="234">
        <v>0</v>
      </c>
      <c r="BW12" s="234">
        <v>0</v>
      </c>
      <c r="BX12" s="280" t="s">
        <v>1162</v>
      </c>
      <c r="BY12" s="280" t="s">
        <v>1213</v>
      </c>
      <c r="BZ12" s="280" t="s">
        <v>1213</v>
      </c>
      <c r="CA12" s="299" t="s">
        <v>1213</v>
      </c>
      <c r="CB12" s="299" t="s">
        <v>1213</v>
      </c>
      <c r="CC12" s="280">
        <v>0</v>
      </c>
      <c r="CD12" s="280">
        <v>0</v>
      </c>
      <c r="CE12" s="280" t="s">
        <v>1162</v>
      </c>
      <c r="CF12" s="280" t="s">
        <v>1162</v>
      </c>
      <c r="CG12" s="280" t="s">
        <v>1162</v>
      </c>
    </row>
    <row r="13" spans="1:86" s="4" customFormat="1" ht="58.35" customHeight="1" thickBot="1" x14ac:dyDescent="0.3">
      <c r="A13" s="21" t="str">
        <f t="shared" si="0"/>
        <v>Indicator 11 - Monitoring rating downgrade</v>
      </c>
      <c r="B13" s="22">
        <f t="shared" si="2"/>
        <v>11</v>
      </c>
      <c r="C13" s="6" t="s">
        <v>25</v>
      </c>
      <c r="D13" s="8" t="str">
        <f t="shared" si="1"/>
        <v>ID11</v>
      </c>
      <c r="E13" s="8"/>
      <c r="F13" s="6" t="s">
        <v>315</v>
      </c>
      <c r="G13" s="6" t="s">
        <v>25</v>
      </c>
      <c r="H13" s="30" t="s">
        <v>498</v>
      </c>
      <c r="I13" s="14" t="s">
        <v>18</v>
      </c>
      <c r="J13" s="10" t="s">
        <v>1067</v>
      </c>
      <c r="K13" s="11" t="s">
        <v>705</v>
      </c>
      <c r="L13" s="9" t="s">
        <v>808</v>
      </c>
      <c r="M13" s="14" t="s">
        <v>1173</v>
      </c>
      <c r="N13" s="28">
        <v>1</v>
      </c>
      <c r="O13" s="59"/>
      <c r="P13" s="59">
        <v>1</v>
      </c>
      <c r="Q13" s="59"/>
      <c r="R13" s="59"/>
      <c r="S13" s="59"/>
      <c r="T13" s="59"/>
      <c r="U13" s="181"/>
      <c r="V13" s="280">
        <v>1</v>
      </c>
      <c r="W13" s="181"/>
      <c r="X13" s="280"/>
      <c r="Y13" s="181"/>
      <c r="Z13" s="206" t="s">
        <v>19</v>
      </c>
      <c r="AA13" s="207" t="s">
        <v>1155</v>
      </c>
      <c r="AB13" s="182" t="s">
        <v>837</v>
      </c>
      <c r="AC13" s="182" t="s">
        <v>1098</v>
      </c>
      <c r="AD13" s="182" t="s">
        <v>837</v>
      </c>
      <c r="AE13" s="207"/>
      <c r="AF13" s="37">
        <v>0</v>
      </c>
      <c r="AG13" s="37">
        <v>0</v>
      </c>
      <c r="AH13" s="37">
        <v>0</v>
      </c>
      <c r="AI13" s="37">
        <v>0</v>
      </c>
      <c r="AJ13" s="37">
        <v>0</v>
      </c>
      <c r="AK13" s="37">
        <v>0</v>
      </c>
      <c r="AL13" s="37">
        <v>0</v>
      </c>
      <c r="AM13" s="37">
        <v>0</v>
      </c>
      <c r="AN13" s="37">
        <v>0</v>
      </c>
      <c r="AO13" s="37">
        <v>0</v>
      </c>
      <c r="AP13" s="37">
        <v>0</v>
      </c>
      <c r="AQ13" s="37">
        <v>0</v>
      </c>
      <c r="AR13" s="37">
        <v>0</v>
      </c>
      <c r="AS13" s="37">
        <v>0</v>
      </c>
      <c r="AT13" s="37">
        <v>0</v>
      </c>
      <c r="AU13" s="37">
        <v>0</v>
      </c>
      <c r="AV13" s="37">
        <v>0</v>
      </c>
      <c r="AW13" s="314">
        <v>0</v>
      </c>
      <c r="AX13" s="315" t="s">
        <v>1098</v>
      </c>
      <c r="AY13" s="315" t="s">
        <v>1098</v>
      </c>
      <c r="AZ13" s="304"/>
      <c r="BA13" s="304"/>
      <c r="BB13" s="304"/>
      <c r="BC13" s="304"/>
      <c r="BD13" s="304"/>
      <c r="BE13" s="310">
        <v>0</v>
      </c>
      <c r="BF13" s="68"/>
      <c r="BG13" s="68"/>
      <c r="BH13" s="69"/>
      <c r="BI13" s="69"/>
      <c r="BJ13" s="69"/>
      <c r="BK13" s="69"/>
      <c r="BL13" s="31"/>
      <c r="BM13" s="234">
        <v>0</v>
      </c>
      <c r="BN13" s="234">
        <v>0</v>
      </c>
      <c r="BO13" s="234">
        <v>0</v>
      </c>
      <c r="BP13" s="234" t="e">
        <v>#N/A</v>
      </c>
      <c r="BQ13" s="238" t="e">
        <v>#N/A</v>
      </c>
      <c r="BR13" s="238" t="e">
        <v>#N/A</v>
      </c>
      <c r="BS13" s="238" t="e">
        <v>#N/A</v>
      </c>
      <c r="BT13" s="238" t="e">
        <v>#N/A</v>
      </c>
      <c r="BU13" s="234">
        <v>0</v>
      </c>
      <c r="BV13" s="234">
        <v>0</v>
      </c>
      <c r="BW13" s="234">
        <v>0</v>
      </c>
      <c r="BX13" s="280" t="s">
        <v>1162</v>
      </c>
      <c r="BY13" s="280" t="s">
        <v>1213</v>
      </c>
      <c r="BZ13" s="280" t="s">
        <v>1213</v>
      </c>
      <c r="CA13" s="299" t="s">
        <v>1213</v>
      </c>
      <c r="CB13" s="299" t="s">
        <v>1213</v>
      </c>
      <c r="CC13" s="280">
        <v>0</v>
      </c>
      <c r="CD13" s="280">
        <v>0</v>
      </c>
      <c r="CE13" s="280" t="e">
        <v>#N/A</v>
      </c>
      <c r="CF13" s="280" t="e">
        <v>#N/A</v>
      </c>
      <c r="CG13" s="280" t="e">
        <v>#N/A</v>
      </c>
    </row>
    <row r="14" spans="1:86" s="4" customFormat="1" ht="32.1" customHeight="1" thickBot="1" x14ac:dyDescent="0.3">
      <c r="A14" s="21" t="str">
        <f t="shared" si="0"/>
        <v>Indicator 12 - Counterparty rating</v>
      </c>
      <c r="B14" s="22">
        <f t="shared" si="2"/>
        <v>12</v>
      </c>
      <c r="C14" s="6" t="s">
        <v>4</v>
      </c>
      <c r="D14" s="8" t="str">
        <f t="shared" si="1"/>
        <v>ID12</v>
      </c>
      <c r="E14" s="8"/>
      <c r="F14" s="6" t="s">
        <v>294</v>
      </c>
      <c r="G14" s="6" t="s">
        <v>319</v>
      </c>
      <c r="H14" s="30" t="s">
        <v>499</v>
      </c>
      <c r="I14" s="14" t="s">
        <v>322</v>
      </c>
      <c r="J14" s="11" t="s">
        <v>716</v>
      </c>
      <c r="K14" s="11" t="s">
        <v>705</v>
      </c>
      <c r="L14" s="9" t="s">
        <v>407</v>
      </c>
      <c r="M14" s="14" t="s">
        <v>1130</v>
      </c>
      <c r="N14" s="28"/>
      <c r="O14" s="59"/>
      <c r="P14" s="59">
        <v>1</v>
      </c>
      <c r="Q14" s="59"/>
      <c r="R14" s="59"/>
      <c r="S14" s="59"/>
      <c r="T14" s="59"/>
      <c r="U14" s="181"/>
      <c r="V14" s="280">
        <v>1</v>
      </c>
      <c r="W14" s="181"/>
      <c r="X14" s="280"/>
      <c r="Y14" s="181"/>
      <c r="Z14" s="206" t="s">
        <v>19</v>
      </c>
      <c r="AA14" s="207" t="s">
        <v>1156</v>
      </c>
      <c r="AB14" s="182" t="s">
        <v>837</v>
      </c>
      <c r="AC14" s="182" t="s">
        <v>1098</v>
      </c>
      <c r="AD14" s="182" t="s">
        <v>837</v>
      </c>
      <c r="AE14" s="213"/>
      <c r="AF14" s="37">
        <v>0</v>
      </c>
      <c r="AG14" s="37">
        <v>0</v>
      </c>
      <c r="AH14" s="37">
        <v>0</v>
      </c>
      <c r="AI14" s="37">
        <v>0</v>
      </c>
      <c r="AJ14" s="37">
        <v>0</v>
      </c>
      <c r="AK14" s="37">
        <v>0</v>
      </c>
      <c r="AL14" s="37">
        <v>0</v>
      </c>
      <c r="AM14" s="37">
        <v>0</v>
      </c>
      <c r="AN14" s="37">
        <v>0</v>
      </c>
      <c r="AO14" s="37">
        <v>0</v>
      </c>
      <c r="AP14" s="37">
        <v>0</v>
      </c>
      <c r="AQ14" s="37">
        <v>0</v>
      </c>
      <c r="AR14" s="37">
        <v>0</v>
      </c>
      <c r="AS14" s="37">
        <v>0</v>
      </c>
      <c r="AT14" s="37">
        <v>0</v>
      </c>
      <c r="AU14" s="37">
        <v>0</v>
      </c>
      <c r="AV14" s="37">
        <v>0</v>
      </c>
      <c r="AW14" s="314" t="s">
        <v>1098</v>
      </c>
      <c r="AX14" s="315" t="s">
        <v>1098</v>
      </c>
      <c r="AY14" s="315" t="s">
        <v>1098</v>
      </c>
      <c r="AZ14" s="304"/>
      <c r="BA14" s="304"/>
      <c r="BB14" s="304"/>
      <c r="BC14" s="304"/>
      <c r="BD14" s="304"/>
      <c r="BE14" s="310" t="s">
        <v>1098</v>
      </c>
      <c r="BF14" s="68"/>
      <c r="BG14" s="68"/>
      <c r="BH14" s="69"/>
      <c r="BI14" s="69"/>
      <c r="BJ14" s="69"/>
      <c r="BK14" s="69"/>
      <c r="BL14" s="31"/>
      <c r="BM14" s="234">
        <v>0</v>
      </c>
      <c r="BN14" s="234">
        <v>0</v>
      </c>
      <c r="BO14" s="234">
        <v>0</v>
      </c>
      <c r="BP14" s="234" t="e">
        <v>#N/A</v>
      </c>
      <c r="BQ14" s="238" t="e">
        <v>#N/A</v>
      </c>
      <c r="BR14" s="238" t="e">
        <v>#N/A</v>
      </c>
      <c r="BS14" s="238" t="e">
        <v>#N/A</v>
      </c>
      <c r="BT14" s="238" t="e">
        <v>#N/A</v>
      </c>
      <c r="BU14" s="234" t="s">
        <v>1213</v>
      </c>
      <c r="BV14" s="234">
        <v>0</v>
      </c>
      <c r="BW14" s="234">
        <v>0</v>
      </c>
      <c r="BX14" s="280" t="s">
        <v>1162</v>
      </c>
      <c r="BY14" s="280" t="s">
        <v>1213</v>
      </c>
      <c r="BZ14" s="280" t="s">
        <v>1213</v>
      </c>
      <c r="CA14" s="299" t="s">
        <v>1213</v>
      </c>
      <c r="CB14" s="299" t="s">
        <v>1213</v>
      </c>
      <c r="CC14" s="280">
        <v>0</v>
      </c>
      <c r="CD14" s="280">
        <v>0</v>
      </c>
      <c r="CE14" s="280" t="e">
        <v>#N/A</v>
      </c>
      <c r="CF14" s="280" t="e">
        <v>#N/A</v>
      </c>
      <c r="CG14" s="280" t="e">
        <v>#N/A</v>
      </c>
    </row>
    <row r="15" spans="1:86" s="4" customFormat="1" ht="166.35" customHeight="1" thickBot="1" x14ac:dyDescent="0.3">
      <c r="A15" s="21" t="str">
        <f t="shared" si="0"/>
        <v>Indicator 13 - Business current accounts average balance - 12 months</v>
      </c>
      <c r="B15" s="22">
        <f t="shared" si="2"/>
        <v>13</v>
      </c>
      <c r="C15" s="6" t="s">
        <v>26</v>
      </c>
      <c r="D15" s="8" t="str">
        <f t="shared" si="1"/>
        <v>ID13</v>
      </c>
      <c r="E15" s="8"/>
      <c r="F15" s="6" t="s">
        <v>295</v>
      </c>
      <c r="G15" s="29" t="s">
        <v>26</v>
      </c>
      <c r="H15" s="30" t="s">
        <v>500</v>
      </c>
      <c r="I15" s="14" t="s">
        <v>18</v>
      </c>
      <c r="J15" s="10" t="s">
        <v>1073</v>
      </c>
      <c r="K15" s="11" t="s">
        <v>715</v>
      </c>
      <c r="L15" s="9" t="s">
        <v>330</v>
      </c>
      <c r="M15" s="14" t="s">
        <v>1074</v>
      </c>
      <c r="N15" s="28">
        <v>1</v>
      </c>
      <c r="O15" s="28">
        <v>1</v>
      </c>
      <c r="P15" s="59">
        <v>1</v>
      </c>
      <c r="Q15" s="59">
        <v>1</v>
      </c>
      <c r="R15" s="59">
        <v>1</v>
      </c>
      <c r="S15" s="59"/>
      <c r="T15" s="59"/>
      <c r="U15" s="181"/>
      <c r="V15" s="280">
        <v>1</v>
      </c>
      <c r="W15" s="181">
        <v>1</v>
      </c>
      <c r="X15" s="280">
        <v>1</v>
      </c>
      <c r="Y15" s="181">
        <v>1</v>
      </c>
      <c r="Z15" s="206" t="s">
        <v>19</v>
      </c>
      <c r="AA15" s="207" t="s">
        <v>1157</v>
      </c>
      <c r="AB15" s="182" t="s">
        <v>837</v>
      </c>
      <c r="AC15" s="182" t="s">
        <v>1098</v>
      </c>
      <c r="AD15" s="182" t="s">
        <v>837</v>
      </c>
      <c r="AE15" s="207"/>
      <c r="AF15" s="37">
        <v>0</v>
      </c>
      <c r="AG15" s="37">
        <v>0</v>
      </c>
      <c r="AH15" s="37">
        <v>0</v>
      </c>
      <c r="AI15" s="37">
        <v>0</v>
      </c>
      <c r="AJ15" s="37">
        <v>0</v>
      </c>
      <c r="AK15" s="37">
        <v>0</v>
      </c>
      <c r="AL15" s="37">
        <v>0</v>
      </c>
      <c r="AM15" s="37">
        <v>0</v>
      </c>
      <c r="AN15" s="37">
        <v>0</v>
      </c>
      <c r="AO15" s="37">
        <v>0</v>
      </c>
      <c r="AP15" s="37">
        <v>0</v>
      </c>
      <c r="AQ15" s="37">
        <v>0</v>
      </c>
      <c r="AR15" s="37">
        <v>0</v>
      </c>
      <c r="AS15" s="37">
        <v>0</v>
      </c>
      <c r="AT15" s="37">
        <v>0</v>
      </c>
      <c r="AU15" s="37">
        <v>0</v>
      </c>
      <c r="AV15" s="37">
        <v>0</v>
      </c>
      <c r="AW15" s="314" t="s">
        <v>1099</v>
      </c>
      <c r="AX15" s="315">
        <v>6058.6854999999996</v>
      </c>
      <c r="AY15" s="315">
        <v>145.21431000000001</v>
      </c>
      <c r="AZ15" s="304" t="s">
        <v>1161</v>
      </c>
      <c r="BA15" s="304">
        <v>48.168900000000001</v>
      </c>
      <c r="BB15" s="304">
        <v>221617.1</v>
      </c>
      <c r="BC15" s="304" t="s">
        <v>1163</v>
      </c>
      <c r="BD15" s="304">
        <v>29135.72</v>
      </c>
      <c r="BE15" s="310" t="s">
        <v>1099</v>
      </c>
      <c r="BF15" s="68">
        <v>9545.1640000000007</v>
      </c>
      <c r="BG15" s="68">
        <v>104.7183</v>
      </c>
      <c r="BH15" s="69"/>
      <c r="BI15" s="78" t="s">
        <v>1161</v>
      </c>
      <c r="BJ15" s="69"/>
      <c r="BK15" s="79">
        <v>-20342.189999999999</v>
      </c>
      <c r="BL15" s="229">
        <v>22492.17</v>
      </c>
      <c r="BM15" s="234">
        <v>0</v>
      </c>
      <c r="BN15" s="234">
        <v>0</v>
      </c>
      <c r="BO15" s="234">
        <v>0</v>
      </c>
      <c r="BP15" s="234" t="e">
        <v>#N/A</v>
      </c>
      <c r="BQ15" s="238" t="e">
        <v>#N/A</v>
      </c>
      <c r="BR15" s="238" t="e">
        <v>#N/A</v>
      </c>
      <c r="BS15" s="238" t="e">
        <v>#N/A</v>
      </c>
      <c r="BT15" s="238" t="e">
        <v>#N/A</v>
      </c>
      <c r="BU15" s="234" t="s">
        <v>1099</v>
      </c>
      <c r="BV15" s="234">
        <v>1084740</v>
      </c>
      <c r="BW15" s="234">
        <v>34.450000000000003</v>
      </c>
      <c r="BX15" s="280" t="s">
        <v>1161</v>
      </c>
      <c r="BY15" s="280">
        <v>-237000000</v>
      </c>
      <c r="BZ15" s="280">
        <v>99400000</v>
      </c>
      <c r="CA15" s="299">
        <v>-11800000</v>
      </c>
      <c r="CB15" s="299">
        <v>19200000</v>
      </c>
      <c r="CC15" s="280" t="s">
        <v>1099</v>
      </c>
      <c r="CD15" s="280">
        <v>3395.85</v>
      </c>
      <c r="CE15" s="280" t="s">
        <v>1161</v>
      </c>
      <c r="CF15" s="280" t="s">
        <v>1162</v>
      </c>
      <c r="CG15" s="280">
        <v>815891.3</v>
      </c>
    </row>
    <row r="16" spans="1:86" s="4" customFormat="1" ht="29.45" customHeight="1" thickBot="1" x14ac:dyDescent="0.3">
      <c r="A16" s="21" t="str">
        <f t="shared" si="0"/>
        <v>Indicator 14 - Number of business current accounts</v>
      </c>
      <c r="B16" s="22">
        <f t="shared" si="2"/>
        <v>14</v>
      </c>
      <c r="C16" s="6" t="s">
        <v>27</v>
      </c>
      <c r="D16" s="8" t="str">
        <f t="shared" si="1"/>
        <v>ID14</v>
      </c>
      <c r="E16" s="8"/>
      <c r="F16" s="221" t="s">
        <v>295</v>
      </c>
      <c r="G16" s="29" t="s">
        <v>27</v>
      </c>
      <c r="H16" s="30" t="s">
        <v>501</v>
      </c>
      <c r="I16" s="14" t="s">
        <v>18</v>
      </c>
      <c r="J16" s="10" t="s">
        <v>716</v>
      </c>
      <c r="K16" s="11" t="s">
        <v>715</v>
      </c>
      <c r="L16" s="9" t="s">
        <v>27</v>
      </c>
      <c r="M16" s="14" t="s">
        <v>752</v>
      </c>
      <c r="N16" s="28">
        <v>1</v>
      </c>
      <c r="O16" s="59"/>
      <c r="P16" s="59">
        <v>1</v>
      </c>
      <c r="Q16" s="59">
        <v>1</v>
      </c>
      <c r="R16" s="59">
        <v>1</v>
      </c>
      <c r="S16" s="59"/>
      <c r="T16" s="59"/>
      <c r="U16" s="181"/>
      <c r="V16" s="280">
        <v>1</v>
      </c>
      <c r="W16" s="181"/>
      <c r="X16" s="280">
        <v>1</v>
      </c>
      <c r="Y16" s="181"/>
      <c r="Z16" s="206" t="s">
        <v>12</v>
      </c>
      <c r="AA16" s="207" t="s">
        <v>1155</v>
      </c>
      <c r="AB16" s="182" t="s">
        <v>837</v>
      </c>
      <c r="AC16" s="182" t="s">
        <v>1098</v>
      </c>
      <c r="AD16" s="182" t="s">
        <v>837</v>
      </c>
      <c r="AE16" s="205"/>
      <c r="AF16" s="37">
        <v>0</v>
      </c>
      <c r="AG16" s="37">
        <v>0</v>
      </c>
      <c r="AH16" s="37">
        <v>0</v>
      </c>
      <c r="AI16" s="37">
        <v>0</v>
      </c>
      <c r="AJ16" s="37">
        <v>0</v>
      </c>
      <c r="AK16" s="37">
        <v>0</v>
      </c>
      <c r="AL16" s="37">
        <v>0</v>
      </c>
      <c r="AM16" s="37">
        <v>0</v>
      </c>
      <c r="AN16" s="37">
        <v>0</v>
      </c>
      <c r="AO16" s="37">
        <v>0</v>
      </c>
      <c r="AP16" s="37">
        <v>0</v>
      </c>
      <c r="AQ16" s="37">
        <v>0</v>
      </c>
      <c r="AR16" s="37">
        <v>0</v>
      </c>
      <c r="AS16" s="37">
        <v>0</v>
      </c>
      <c r="AT16" s="37">
        <v>0</v>
      </c>
      <c r="AU16" s="37">
        <v>0</v>
      </c>
      <c r="AV16" s="37">
        <v>0</v>
      </c>
      <c r="AW16" s="314">
        <v>1</v>
      </c>
      <c r="AX16" s="315" t="s">
        <v>1098</v>
      </c>
      <c r="AY16" s="315" t="s">
        <v>1098</v>
      </c>
      <c r="AZ16" s="304"/>
      <c r="BA16" s="304"/>
      <c r="BB16" s="304"/>
      <c r="BC16" s="304"/>
      <c r="BD16" s="304"/>
      <c r="BE16" s="310">
        <v>1</v>
      </c>
      <c r="BF16" s="68"/>
      <c r="BG16" s="68"/>
      <c r="BH16" s="69"/>
      <c r="BI16" s="69"/>
      <c r="BJ16" s="69"/>
      <c r="BK16" s="69"/>
      <c r="BL16" s="31"/>
      <c r="BM16" s="234">
        <v>0</v>
      </c>
      <c r="BN16" s="234">
        <v>0</v>
      </c>
      <c r="BO16" s="234">
        <v>0</v>
      </c>
      <c r="BP16" s="234" t="e">
        <v>#N/A</v>
      </c>
      <c r="BQ16" s="238" t="e">
        <v>#N/A</v>
      </c>
      <c r="BR16" s="238" t="e">
        <v>#N/A</v>
      </c>
      <c r="BS16" s="238" t="e">
        <v>#N/A</v>
      </c>
      <c r="BT16" s="238" t="e">
        <v>#N/A</v>
      </c>
      <c r="BU16" s="234">
        <v>1</v>
      </c>
      <c r="BV16" s="234">
        <v>0</v>
      </c>
      <c r="BW16" s="234">
        <v>0</v>
      </c>
      <c r="BX16" s="280" t="s">
        <v>1161</v>
      </c>
      <c r="BY16" s="280" t="s">
        <v>1162</v>
      </c>
      <c r="BZ16" s="280">
        <v>20</v>
      </c>
      <c r="CA16" s="299" t="s">
        <v>1213</v>
      </c>
      <c r="CB16" s="299" t="s">
        <v>1213</v>
      </c>
      <c r="CC16" s="280">
        <v>1</v>
      </c>
      <c r="CD16" s="280">
        <v>0</v>
      </c>
      <c r="CE16" s="280" t="s">
        <v>1162</v>
      </c>
      <c r="CF16" s="280" t="s">
        <v>1162</v>
      </c>
      <c r="CG16" s="280" t="s">
        <v>1162</v>
      </c>
    </row>
    <row r="17" spans="1:85" s="4" customFormat="1" ht="179.25" thickBot="1" x14ac:dyDescent="0.3">
      <c r="A17" s="21" t="str">
        <f t="shared" si="0"/>
        <v>Indicator 15 - Overdraft limit utilization</v>
      </c>
      <c r="B17" s="22">
        <f t="shared" si="2"/>
        <v>15</v>
      </c>
      <c r="C17" s="6" t="s">
        <v>28</v>
      </c>
      <c r="D17" s="8" t="str">
        <f t="shared" si="1"/>
        <v>ID15</v>
      </c>
      <c r="E17" s="219"/>
      <c r="F17" s="225" t="s">
        <v>295</v>
      </c>
      <c r="G17" s="29" t="s">
        <v>29</v>
      </c>
      <c r="H17" s="30" t="s">
        <v>502</v>
      </c>
      <c r="I17" s="14" t="s">
        <v>9</v>
      </c>
      <c r="J17" s="10" t="s">
        <v>722</v>
      </c>
      <c r="K17" s="11" t="s">
        <v>705</v>
      </c>
      <c r="L17" s="9" t="s">
        <v>408</v>
      </c>
      <c r="M17" s="14" t="s">
        <v>1144</v>
      </c>
      <c r="N17" s="28">
        <v>1</v>
      </c>
      <c r="O17" s="59"/>
      <c r="P17" s="59">
        <v>1</v>
      </c>
      <c r="Q17" s="59"/>
      <c r="R17" s="59"/>
      <c r="S17" s="59"/>
      <c r="T17" s="59">
        <v>1</v>
      </c>
      <c r="U17" s="181">
        <v>1</v>
      </c>
      <c r="V17" s="280">
        <v>1</v>
      </c>
      <c r="W17" s="181"/>
      <c r="X17" s="280">
        <v>1</v>
      </c>
      <c r="Y17" s="181"/>
      <c r="Z17" s="206" t="s">
        <v>19</v>
      </c>
      <c r="AA17" s="207" t="s">
        <v>1153</v>
      </c>
      <c r="AB17" s="182" t="s">
        <v>12</v>
      </c>
      <c r="AC17" s="182" t="s">
        <v>12</v>
      </c>
      <c r="AD17" s="182" t="s">
        <v>837</v>
      </c>
      <c r="AE17" s="207"/>
      <c r="AF17" s="37">
        <v>0</v>
      </c>
      <c r="AG17" s="37">
        <v>0</v>
      </c>
      <c r="AH17" s="37">
        <v>0</v>
      </c>
      <c r="AI17" s="37">
        <v>0</v>
      </c>
      <c r="AJ17" s="37">
        <v>0</v>
      </c>
      <c r="AK17" s="37">
        <v>0</v>
      </c>
      <c r="AL17" s="37">
        <v>0</v>
      </c>
      <c r="AM17" s="37">
        <v>0</v>
      </c>
      <c r="AN17" s="37">
        <v>0</v>
      </c>
      <c r="AO17" s="37">
        <v>0</v>
      </c>
      <c r="AP17" s="37">
        <v>0</v>
      </c>
      <c r="AQ17" s="37">
        <v>0</v>
      </c>
      <c r="AR17" s="37">
        <v>0</v>
      </c>
      <c r="AS17" s="37">
        <v>0</v>
      </c>
      <c r="AT17" s="37">
        <v>0</v>
      </c>
      <c r="AU17" s="37">
        <v>0</v>
      </c>
      <c r="AV17" s="37">
        <v>0</v>
      </c>
      <c r="AW17" s="314">
        <v>0</v>
      </c>
      <c r="AX17" s="315" t="s">
        <v>1098</v>
      </c>
      <c r="AY17" s="315" t="s">
        <v>1098</v>
      </c>
      <c r="AZ17" s="304"/>
      <c r="BA17" s="304"/>
      <c r="BB17" s="304"/>
      <c r="BC17" s="304"/>
      <c r="BD17" s="304"/>
      <c r="BE17" s="310"/>
      <c r="BF17" s="68"/>
      <c r="BG17" s="68"/>
      <c r="BH17" s="69"/>
      <c r="BI17" s="69"/>
      <c r="BJ17" s="69"/>
      <c r="BK17" s="69"/>
      <c r="BL17" s="31"/>
      <c r="BM17" s="234">
        <v>0</v>
      </c>
      <c r="BN17" s="234">
        <v>0</v>
      </c>
      <c r="BO17" s="234">
        <v>0</v>
      </c>
      <c r="BP17" s="234" t="s">
        <v>1162</v>
      </c>
      <c r="BQ17" s="238" t="s">
        <v>1213</v>
      </c>
      <c r="BR17" s="238" t="s">
        <v>1213</v>
      </c>
      <c r="BS17" s="238" t="s">
        <v>1213</v>
      </c>
      <c r="BT17" s="238" t="s">
        <v>1213</v>
      </c>
      <c r="BU17" s="234">
        <v>0</v>
      </c>
      <c r="BV17" s="234">
        <v>0</v>
      </c>
      <c r="BW17" s="234">
        <v>0</v>
      </c>
      <c r="BX17" s="280" t="s">
        <v>1162</v>
      </c>
      <c r="BY17" s="280" t="s">
        <v>1213</v>
      </c>
      <c r="BZ17" s="280" t="s">
        <v>1213</v>
      </c>
      <c r="CA17" s="299" t="s">
        <v>1213</v>
      </c>
      <c r="CB17" s="299" t="s">
        <v>1213</v>
      </c>
      <c r="CC17" s="280">
        <v>0</v>
      </c>
      <c r="CD17" s="280">
        <v>0</v>
      </c>
      <c r="CE17" s="280" t="s">
        <v>1162</v>
      </c>
      <c r="CF17" s="280" t="s">
        <v>1162</v>
      </c>
      <c r="CG17" s="280" t="s">
        <v>1162</v>
      </c>
    </row>
    <row r="18" spans="1:85" s="4" customFormat="1" ht="101.45" customHeight="1" thickBot="1" x14ac:dyDescent="0.3">
      <c r="A18" s="21" t="str">
        <f t="shared" si="0"/>
        <v>Indicator 16 - Default</v>
      </c>
      <c r="B18" s="295">
        <f t="shared" si="2"/>
        <v>16</v>
      </c>
      <c r="C18" s="6" t="s">
        <v>30</v>
      </c>
      <c r="D18" s="8" t="str">
        <f t="shared" si="1"/>
        <v>ID16</v>
      </c>
      <c r="E18" s="219"/>
      <c r="F18" s="225" t="s">
        <v>292</v>
      </c>
      <c r="G18" s="29" t="s">
        <v>31</v>
      </c>
      <c r="H18" s="30" t="s">
        <v>503</v>
      </c>
      <c r="I18" s="14" t="s">
        <v>9</v>
      </c>
      <c r="J18" s="10" t="s">
        <v>716</v>
      </c>
      <c r="K18" s="11" t="s">
        <v>702</v>
      </c>
      <c r="L18" s="9" t="s">
        <v>331</v>
      </c>
      <c r="M18" s="14" t="s">
        <v>753</v>
      </c>
      <c r="N18" s="28">
        <v>1</v>
      </c>
      <c r="O18" s="59"/>
      <c r="P18" s="59">
        <v>1</v>
      </c>
      <c r="Q18" s="59"/>
      <c r="R18" s="59">
        <v>1</v>
      </c>
      <c r="S18" s="59"/>
      <c r="T18" s="59">
        <v>1</v>
      </c>
      <c r="U18" s="181"/>
      <c r="V18" s="280">
        <v>1</v>
      </c>
      <c r="W18" s="181"/>
      <c r="X18" s="280">
        <v>1</v>
      </c>
      <c r="Y18" s="181"/>
      <c r="Z18" s="206" t="s">
        <v>12</v>
      </c>
      <c r="AA18" s="207" t="s">
        <v>1153</v>
      </c>
      <c r="AB18" s="182" t="s">
        <v>12</v>
      </c>
      <c r="AC18" s="182" t="s">
        <v>12</v>
      </c>
      <c r="AD18" s="182" t="s">
        <v>837</v>
      </c>
      <c r="AE18" s="213"/>
      <c r="AF18" s="37">
        <v>0</v>
      </c>
      <c r="AG18" s="37">
        <v>0</v>
      </c>
      <c r="AH18" s="37">
        <v>0</v>
      </c>
      <c r="AI18" s="37">
        <v>0</v>
      </c>
      <c r="AJ18" s="37">
        <v>0</v>
      </c>
      <c r="AK18" s="37">
        <v>0</v>
      </c>
      <c r="AL18" s="37">
        <v>0</v>
      </c>
      <c r="AM18" s="37">
        <v>0</v>
      </c>
      <c r="AN18" s="37">
        <v>0</v>
      </c>
      <c r="AO18" s="37">
        <v>0</v>
      </c>
      <c r="AP18" s="37">
        <v>0</v>
      </c>
      <c r="AQ18" s="37">
        <v>0</v>
      </c>
      <c r="AR18" s="37">
        <v>0</v>
      </c>
      <c r="AS18" s="37">
        <v>0</v>
      </c>
      <c r="AT18" s="37">
        <v>0</v>
      </c>
      <c r="AU18" s="37">
        <v>0</v>
      </c>
      <c r="AV18" s="37">
        <v>0</v>
      </c>
      <c r="AW18" s="317"/>
      <c r="AX18" s="315" t="s">
        <v>1098</v>
      </c>
      <c r="AY18" s="315" t="s">
        <v>1098</v>
      </c>
      <c r="AZ18" s="304"/>
      <c r="BA18" s="304"/>
      <c r="BB18" s="304"/>
      <c r="BC18" s="304"/>
      <c r="BD18" s="304"/>
      <c r="BE18" s="310"/>
      <c r="BF18" s="68"/>
      <c r="BG18" s="68"/>
      <c r="BH18" s="69"/>
      <c r="BI18" s="69"/>
      <c r="BJ18" s="69"/>
      <c r="BK18" s="69"/>
      <c r="BL18" s="31"/>
      <c r="BM18" s="234">
        <v>0</v>
      </c>
      <c r="BN18" s="234">
        <v>0</v>
      </c>
      <c r="BO18" s="234">
        <v>0</v>
      </c>
      <c r="BP18" s="234" t="s">
        <v>1162</v>
      </c>
      <c r="BQ18" s="238" t="s">
        <v>1213</v>
      </c>
      <c r="BR18" s="238" t="s">
        <v>1213</v>
      </c>
      <c r="BS18" s="238" t="s">
        <v>1213</v>
      </c>
      <c r="BT18" s="238" t="s">
        <v>1213</v>
      </c>
      <c r="BU18" s="234">
        <v>0</v>
      </c>
      <c r="BV18" s="234">
        <v>0</v>
      </c>
      <c r="BW18" s="234">
        <v>0</v>
      </c>
      <c r="BX18" s="280" t="s">
        <v>1162</v>
      </c>
      <c r="BY18" s="280" t="s">
        <v>1213</v>
      </c>
      <c r="BZ18" s="280" t="s">
        <v>1213</v>
      </c>
      <c r="CA18" s="299" t="s">
        <v>1213</v>
      </c>
      <c r="CB18" s="299" t="s">
        <v>1213</v>
      </c>
      <c r="CC18" s="280" t="s">
        <v>1213</v>
      </c>
      <c r="CD18" s="280">
        <v>0</v>
      </c>
      <c r="CE18" s="280" t="s">
        <v>1162</v>
      </c>
      <c r="CF18" s="280" t="s">
        <v>1162</v>
      </c>
      <c r="CG18" s="280" t="s">
        <v>1162</v>
      </c>
    </row>
    <row r="19" spans="1:85" s="4" customFormat="1" ht="44.1" customHeight="1" thickBot="1" x14ac:dyDescent="0.3">
      <c r="A19" s="21" t="str">
        <f t="shared" si="0"/>
        <v>Indicator 17 - CRR Default</v>
      </c>
      <c r="B19" s="22">
        <f t="shared" si="2"/>
        <v>17</v>
      </c>
      <c r="C19" s="6" t="s">
        <v>8</v>
      </c>
      <c r="D19" s="8" t="str">
        <f t="shared" si="1"/>
        <v>ID17</v>
      </c>
      <c r="E19" s="219"/>
      <c r="F19" s="225" t="s">
        <v>294</v>
      </c>
      <c r="G19" s="7" t="s">
        <v>320</v>
      </c>
      <c r="H19" s="30" t="s">
        <v>504</v>
      </c>
      <c r="I19" s="14" t="s">
        <v>9</v>
      </c>
      <c r="J19" s="10" t="s">
        <v>716</v>
      </c>
      <c r="K19" s="11" t="s">
        <v>702</v>
      </c>
      <c r="L19" s="9" t="s">
        <v>332</v>
      </c>
      <c r="M19" s="14" t="s">
        <v>754</v>
      </c>
      <c r="N19" s="28"/>
      <c r="O19" s="59"/>
      <c r="P19" s="59">
        <v>1</v>
      </c>
      <c r="Q19" s="59"/>
      <c r="R19" s="59"/>
      <c r="S19" s="59"/>
      <c r="T19" s="59">
        <v>1</v>
      </c>
      <c r="U19" s="181"/>
      <c r="V19" s="280">
        <v>1</v>
      </c>
      <c r="W19" s="181">
        <v>1</v>
      </c>
      <c r="X19" s="280">
        <v>1</v>
      </c>
      <c r="Y19" s="181">
        <v>1</v>
      </c>
      <c r="Z19" s="206" t="s">
        <v>12</v>
      </c>
      <c r="AA19" s="207" t="s">
        <v>1153</v>
      </c>
      <c r="AB19" s="182" t="s">
        <v>12</v>
      </c>
      <c r="AC19" s="182" t="s">
        <v>12</v>
      </c>
      <c r="AD19" s="182" t="s">
        <v>837</v>
      </c>
      <c r="AE19" s="207"/>
      <c r="AF19" s="37">
        <v>0</v>
      </c>
      <c r="AG19" s="37">
        <v>0</v>
      </c>
      <c r="AH19" s="37">
        <v>0</v>
      </c>
      <c r="AI19" s="37">
        <v>0</v>
      </c>
      <c r="AJ19" s="37">
        <v>0</v>
      </c>
      <c r="AK19" s="37">
        <v>0</v>
      </c>
      <c r="AL19" s="37">
        <v>0</v>
      </c>
      <c r="AM19" s="37">
        <v>0</v>
      </c>
      <c r="AN19" s="37">
        <v>0</v>
      </c>
      <c r="AO19" s="37">
        <v>0</v>
      </c>
      <c r="AP19" s="37">
        <v>0</v>
      </c>
      <c r="AQ19" s="37">
        <v>0</v>
      </c>
      <c r="AR19" s="37">
        <v>0</v>
      </c>
      <c r="AS19" s="37">
        <v>0</v>
      </c>
      <c r="AT19" s="37">
        <v>0</v>
      </c>
      <c r="AU19" s="37">
        <v>0</v>
      </c>
      <c r="AV19" s="37">
        <v>0</v>
      </c>
      <c r="AW19" s="314" t="s">
        <v>1098</v>
      </c>
      <c r="AX19" s="315" t="s">
        <v>1098</v>
      </c>
      <c r="AY19" s="315" t="s">
        <v>1098</v>
      </c>
      <c r="AZ19" s="304"/>
      <c r="BA19" s="304"/>
      <c r="BB19" s="304"/>
      <c r="BC19" s="304"/>
      <c r="BD19" s="304"/>
      <c r="BE19" s="310"/>
      <c r="BF19" s="68"/>
      <c r="BG19" s="68"/>
      <c r="BH19" s="69"/>
      <c r="BI19" s="69"/>
      <c r="BJ19" s="69"/>
      <c r="BK19" s="69"/>
      <c r="BL19" s="31"/>
      <c r="BM19" s="234">
        <v>0</v>
      </c>
      <c r="BN19" s="234">
        <v>0</v>
      </c>
      <c r="BO19" s="234">
        <v>0</v>
      </c>
      <c r="BP19" s="234" t="s">
        <v>1162</v>
      </c>
      <c r="BQ19" s="238" t="s">
        <v>1213</v>
      </c>
      <c r="BR19" s="238" t="s">
        <v>1213</v>
      </c>
      <c r="BS19" s="238" t="s">
        <v>1213</v>
      </c>
      <c r="BT19" s="238" t="s">
        <v>1213</v>
      </c>
      <c r="BU19" s="234">
        <v>0</v>
      </c>
      <c r="BV19" s="234">
        <v>0</v>
      </c>
      <c r="BW19" s="234">
        <v>0</v>
      </c>
      <c r="BX19" s="280" t="s">
        <v>1162</v>
      </c>
      <c r="BY19" s="280" t="s">
        <v>1213</v>
      </c>
      <c r="BZ19" s="280" t="s">
        <v>1213</v>
      </c>
      <c r="CA19" s="299" t="s">
        <v>1213</v>
      </c>
      <c r="CB19" s="299" t="s">
        <v>1213</v>
      </c>
      <c r="CC19" s="280">
        <v>0</v>
      </c>
      <c r="CD19" s="280">
        <v>0</v>
      </c>
      <c r="CE19" s="280" t="s">
        <v>1162</v>
      </c>
      <c r="CF19" s="280" t="s">
        <v>1162</v>
      </c>
      <c r="CG19" s="280" t="s">
        <v>1162</v>
      </c>
    </row>
    <row r="20" spans="1:85" s="4" customFormat="1" ht="44.1" customHeight="1" thickBot="1" x14ac:dyDescent="0.3">
      <c r="A20" s="21" t="str">
        <f t="shared" si="0"/>
        <v>Indicator 18 - Request for restructuring</v>
      </c>
      <c r="B20" s="22">
        <f t="shared" si="2"/>
        <v>18</v>
      </c>
      <c r="C20" s="6" t="s">
        <v>32</v>
      </c>
      <c r="D20" s="8" t="str">
        <f t="shared" si="1"/>
        <v>ID18</v>
      </c>
      <c r="E20" s="8"/>
      <c r="F20" s="222" t="s">
        <v>290</v>
      </c>
      <c r="G20" s="29" t="s">
        <v>32</v>
      </c>
      <c r="H20" s="30" t="s">
        <v>505</v>
      </c>
      <c r="I20" s="14" t="s">
        <v>9</v>
      </c>
      <c r="J20" s="10" t="s">
        <v>716</v>
      </c>
      <c r="K20" s="11" t="s">
        <v>714</v>
      </c>
      <c r="L20" s="9" t="s">
        <v>333</v>
      </c>
      <c r="M20" s="14" t="s">
        <v>755</v>
      </c>
      <c r="N20" s="28"/>
      <c r="O20" s="59"/>
      <c r="P20" s="59"/>
      <c r="Q20" s="59"/>
      <c r="R20" s="59"/>
      <c r="S20" s="59"/>
      <c r="T20" s="59"/>
      <c r="U20" s="181"/>
      <c r="V20" s="280"/>
      <c r="W20" s="181"/>
      <c r="X20" s="280"/>
      <c r="Y20" s="181"/>
      <c r="Z20" s="206" t="s">
        <v>12</v>
      </c>
      <c r="AA20" s="207" t="s">
        <v>1153</v>
      </c>
      <c r="AB20" s="182" t="s">
        <v>837</v>
      </c>
      <c r="AC20" s="182" t="s">
        <v>1098</v>
      </c>
      <c r="AD20" s="182" t="s">
        <v>837</v>
      </c>
      <c r="AE20" s="323" t="s">
        <v>1131</v>
      </c>
      <c r="AF20" s="37">
        <v>0</v>
      </c>
      <c r="AG20" s="37">
        <v>0</v>
      </c>
      <c r="AH20" s="37">
        <v>0</v>
      </c>
      <c r="AI20" s="37">
        <v>0</v>
      </c>
      <c r="AJ20" s="37">
        <v>0</v>
      </c>
      <c r="AK20" s="37">
        <v>0</v>
      </c>
      <c r="AL20" s="37">
        <v>0</v>
      </c>
      <c r="AM20" s="37">
        <v>0</v>
      </c>
      <c r="AN20" s="37">
        <v>0</v>
      </c>
      <c r="AO20" s="37">
        <v>0</v>
      </c>
      <c r="AP20" s="37">
        <v>0</v>
      </c>
      <c r="AQ20" s="37">
        <v>0</v>
      </c>
      <c r="AR20" s="37">
        <v>0</v>
      </c>
      <c r="AS20" s="37">
        <v>0</v>
      </c>
      <c r="AT20" s="37">
        <v>0</v>
      </c>
      <c r="AU20" s="37">
        <v>0</v>
      </c>
      <c r="AV20" s="37">
        <v>0</v>
      </c>
      <c r="AW20" s="314" t="s">
        <v>1098</v>
      </c>
      <c r="AX20" s="315" t="s">
        <v>1098</v>
      </c>
      <c r="AY20" s="315" t="s">
        <v>1098</v>
      </c>
      <c r="AZ20" s="304"/>
      <c r="BA20" s="304"/>
      <c r="BB20" s="304"/>
      <c r="BC20" s="304"/>
      <c r="BD20" s="304"/>
      <c r="BE20" s="310" t="s">
        <v>1098</v>
      </c>
      <c r="BF20" s="68"/>
      <c r="BG20" s="68"/>
      <c r="BH20" s="69"/>
      <c r="BI20" s="69"/>
      <c r="BJ20" s="69"/>
      <c r="BK20" s="69"/>
      <c r="BL20" s="31"/>
      <c r="BM20" s="234">
        <v>0</v>
      </c>
      <c r="BN20" s="234">
        <v>0</v>
      </c>
      <c r="BO20" s="234">
        <v>0</v>
      </c>
      <c r="BP20" s="234" t="e">
        <v>#N/A</v>
      </c>
      <c r="BQ20" s="238" t="e">
        <v>#N/A</v>
      </c>
      <c r="BR20" s="238" t="e">
        <v>#N/A</v>
      </c>
      <c r="BS20" s="238" t="e">
        <v>#N/A</v>
      </c>
      <c r="BT20" s="238" t="e">
        <v>#N/A</v>
      </c>
      <c r="BU20" s="234">
        <v>0</v>
      </c>
      <c r="BV20" s="234">
        <v>0</v>
      </c>
      <c r="BW20" s="234">
        <v>0</v>
      </c>
      <c r="BX20" s="280"/>
      <c r="BY20" s="280"/>
      <c r="BZ20" s="280"/>
      <c r="CA20" s="299"/>
      <c r="CB20" s="299"/>
      <c r="CC20" s="280">
        <v>0</v>
      </c>
      <c r="CD20" s="280">
        <v>0</v>
      </c>
      <c r="CE20" s="280" t="e">
        <v>#N/A</v>
      </c>
      <c r="CF20" s="280" t="e">
        <v>#N/A</v>
      </c>
      <c r="CG20" s="280" t="e">
        <v>#N/A</v>
      </c>
    </row>
    <row r="21" spans="1:85" s="4" customFormat="1" ht="44.1" customHeight="1" thickBot="1" x14ac:dyDescent="0.3">
      <c r="A21" s="21" t="str">
        <f t="shared" si="0"/>
        <v>Indicator 19 - Credit restructured at other bank</v>
      </c>
      <c r="B21" s="22">
        <f t="shared" si="2"/>
        <v>19</v>
      </c>
      <c r="C21" s="6" t="s">
        <v>33</v>
      </c>
      <c r="D21" s="8" t="str">
        <f t="shared" si="1"/>
        <v>ID19</v>
      </c>
      <c r="E21" s="8"/>
      <c r="F21" s="221" t="s">
        <v>291</v>
      </c>
      <c r="G21" s="29" t="s">
        <v>33</v>
      </c>
      <c r="H21" s="30" t="s">
        <v>506</v>
      </c>
      <c r="I21" s="14" t="s">
        <v>9</v>
      </c>
      <c r="J21" s="10" t="s">
        <v>716</v>
      </c>
      <c r="K21" s="11" t="s">
        <v>714</v>
      </c>
      <c r="L21" s="9" t="s">
        <v>334</v>
      </c>
      <c r="M21" s="14" t="s">
        <v>732</v>
      </c>
      <c r="N21" s="28"/>
      <c r="O21" s="59"/>
      <c r="P21" s="59"/>
      <c r="Q21" s="59"/>
      <c r="R21" s="59"/>
      <c r="S21" s="59"/>
      <c r="T21" s="59"/>
      <c r="U21" s="181"/>
      <c r="V21" s="280"/>
      <c r="W21" s="181"/>
      <c r="X21" s="280">
        <v>1</v>
      </c>
      <c r="Y21" s="181"/>
      <c r="Z21" s="206" t="s">
        <v>12</v>
      </c>
      <c r="AA21" s="207" t="s">
        <v>1153</v>
      </c>
      <c r="AB21" s="182" t="s">
        <v>837</v>
      </c>
      <c r="AC21" s="182" t="s">
        <v>1098</v>
      </c>
      <c r="AD21" s="182" t="s">
        <v>837</v>
      </c>
      <c r="AE21" s="209" t="s">
        <v>1131</v>
      </c>
      <c r="AF21" s="37">
        <v>0</v>
      </c>
      <c r="AG21" s="37">
        <v>0</v>
      </c>
      <c r="AH21" s="37">
        <v>0</v>
      </c>
      <c r="AI21" s="37">
        <v>0</v>
      </c>
      <c r="AJ21" s="37">
        <v>0</v>
      </c>
      <c r="AK21" s="37">
        <v>0</v>
      </c>
      <c r="AL21" s="37">
        <v>0</v>
      </c>
      <c r="AM21" s="37">
        <v>0</v>
      </c>
      <c r="AN21" s="37">
        <v>0</v>
      </c>
      <c r="AO21" s="37">
        <v>0</v>
      </c>
      <c r="AP21" s="37">
        <v>0</v>
      </c>
      <c r="AQ21" s="37">
        <v>0</v>
      </c>
      <c r="AR21" s="37">
        <v>0</v>
      </c>
      <c r="AS21" s="37">
        <v>0</v>
      </c>
      <c r="AT21" s="37">
        <v>0</v>
      </c>
      <c r="AU21" s="37">
        <v>0</v>
      </c>
      <c r="AV21" s="37">
        <v>0</v>
      </c>
      <c r="AW21" s="314" t="s">
        <v>1098</v>
      </c>
      <c r="AX21" s="315" t="s">
        <v>1098</v>
      </c>
      <c r="AY21" s="315" t="s">
        <v>1098</v>
      </c>
      <c r="AZ21" s="304"/>
      <c r="BA21" s="304"/>
      <c r="BB21" s="304"/>
      <c r="BC21" s="304"/>
      <c r="BD21" s="304"/>
      <c r="BE21" s="310" t="s">
        <v>1098</v>
      </c>
      <c r="BF21" s="68"/>
      <c r="BG21" s="68"/>
      <c r="BH21" s="69"/>
      <c r="BI21" s="69"/>
      <c r="BJ21" s="69"/>
      <c r="BK21" s="69"/>
      <c r="BL21" s="31"/>
      <c r="BM21" s="234">
        <v>0</v>
      </c>
      <c r="BN21" s="234">
        <v>0</v>
      </c>
      <c r="BO21" s="234">
        <v>0</v>
      </c>
      <c r="BP21" s="234" t="e">
        <v>#N/A</v>
      </c>
      <c r="BQ21" s="238" t="e">
        <v>#N/A</v>
      </c>
      <c r="BR21" s="238" t="e">
        <v>#N/A</v>
      </c>
      <c r="BS21" s="238" t="e">
        <v>#N/A</v>
      </c>
      <c r="BT21" s="238" t="e">
        <v>#N/A</v>
      </c>
      <c r="BU21" s="234">
        <v>0</v>
      </c>
      <c r="BV21" s="234">
        <v>0</v>
      </c>
      <c r="BW21" s="234">
        <v>0</v>
      </c>
      <c r="BX21" s="280"/>
      <c r="BY21" s="280"/>
      <c r="BZ21" s="280"/>
      <c r="CA21" s="299"/>
      <c r="CB21" s="299"/>
      <c r="CC21" s="280">
        <v>0</v>
      </c>
      <c r="CD21" s="280">
        <v>0</v>
      </c>
      <c r="CE21" s="280" t="s">
        <v>1162</v>
      </c>
      <c r="CF21" s="280" t="s">
        <v>1162</v>
      </c>
      <c r="CG21" s="280" t="s">
        <v>1162</v>
      </c>
    </row>
    <row r="22" spans="1:85" s="17" customFormat="1" ht="58.35" customHeight="1" thickBot="1" x14ac:dyDescent="0.3">
      <c r="A22" s="21" t="str">
        <f t="shared" si="0"/>
        <v>Indicator 20 - Missing financial statements</v>
      </c>
      <c r="B22" s="22">
        <f t="shared" si="2"/>
        <v>20</v>
      </c>
      <c r="C22" s="6" t="s">
        <v>34</v>
      </c>
      <c r="D22" s="8" t="str">
        <f t="shared" si="1"/>
        <v>ID20</v>
      </c>
      <c r="E22" s="219"/>
      <c r="F22" s="225" t="s">
        <v>293</v>
      </c>
      <c r="G22" s="29" t="s">
        <v>34</v>
      </c>
      <c r="H22" s="30" t="s">
        <v>507</v>
      </c>
      <c r="I22" s="14" t="s">
        <v>9</v>
      </c>
      <c r="J22" s="10" t="s">
        <v>716</v>
      </c>
      <c r="K22" s="11" t="s">
        <v>714</v>
      </c>
      <c r="L22" s="9" t="s">
        <v>335</v>
      </c>
      <c r="M22" s="14" t="s">
        <v>756</v>
      </c>
      <c r="N22" s="28">
        <v>1</v>
      </c>
      <c r="O22" s="28">
        <v>1</v>
      </c>
      <c r="P22" s="59">
        <v>1</v>
      </c>
      <c r="Q22" s="59">
        <v>1</v>
      </c>
      <c r="R22" s="59"/>
      <c r="S22" s="59"/>
      <c r="T22" s="59">
        <v>1</v>
      </c>
      <c r="U22" s="181"/>
      <c r="V22" s="280">
        <v>1</v>
      </c>
      <c r="W22" s="181"/>
      <c r="X22" s="280">
        <v>1</v>
      </c>
      <c r="Y22" s="181"/>
      <c r="Z22" s="210" t="s">
        <v>12</v>
      </c>
      <c r="AA22" s="211" t="s">
        <v>1153</v>
      </c>
      <c r="AB22" s="182" t="s">
        <v>12</v>
      </c>
      <c r="AC22" s="182" t="s">
        <v>12</v>
      </c>
      <c r="AD22" s="182" t="s">
        <v>837</v>
      </c>
      <c r="AE22" s="207"/>
      <c r="AF22" s="37">
        <v>0</v>
      </c>
      <c r="AG22" s="37">
        <v>0</v>
      </c>
      <c r="AH22" s="37">
        <v>0</v>
      </c>
      <c r="AI22" s="37">
        <v>0</v>
      </c>
      <c r="AJ22" s="37">
        <v>0</v>
      </c>
      <c r="AK22" s="37">
        <v>0</v>
      </c>
      <c r="AL22" s="37">
        <v>0</v>
      </c>
      <c r="AM22" s="37">
        <v>0</v>
      </c>
      <c r="AN22" s="37">
        <v>0</v>
      </c>
      <c r="AO22" s="37">
        <v>0</v>
      </c>
      <c r="AP22" s="37">
        <v>0</v>
      </c>
      <c r="AQ22" s="37">
        <v>0</v>
      </c>
      <c r="AR22" s="37">
        <v>0</v>
      </c>
      <c r="AS22" s="37">
        <v>0</v>
      </c>
      <c r="AT22" s="37">
        <v>0</v>
      </c>
      <c r="AU22" s="37">
        <v>0</v>
      </c>
      <c r="AV22" s="37">
        <v>0</v>
      </c>
      <c r="AW22" s="314"/>
      <c r="AX22" s="315" t="s">
        <v>1098</v>
      </c>
      <c r="AY22" s="315" t="s">
        <v>1098</v>
      </c>
      <c r="AZ22" s="304"/>
      <c r="BA22" s="306"/>
      <c r="BB22" s="306"/>
      <c r="BC22" s="306"/>
      <c r="BD22" s="306"/>
      <c r="BE22" s="310"/>
      <c r="BF22" s="68"/>
      <c r="BG22" s="68"/>
      <c r="BH22" s="71"/>
      <c r="BI22" s="71"/>
      <c r="BJ22" s="71"/>
      <c r="BK22" s="71"/>
      <c r="BL22" s="34"/>
      <c r="BM22" s="234">
        <v>0</v>
      </c>
      <c r="BN22" s="234">
        <v>0</v>
      </c>
      <c r="BO22" s="234">
        <v>0</v>
      </c>
      <c r="BP22" s="234" t="s">
        <v>1162</v>
      </c>
      <c r="BQ22" s="238" t="s">
        <v>1213</v>
      </c>
      <c r="BR22" s="238" t="s">
        <v>1213</v>
      </c>
      <c r="BS22" s="238" t="s">
        <v>1213</v>
      </c>
      <c r="BT22" s="238" t="s">
        <v>1213</v>
      </c>
      <c r="BU22" s="234">
        <v>0</v>
      </c>
      <c r="BV22" s="300">
        <v>0</v>
      </c>
      <c r="BW22" s="300">
        <v>0</v>
      </c>
      <c r="BX22" s="280" t="s">
        <v>1162</v>
      </c>
      <c r="BY22" s="301" t="s">
        <v>1213</v>
      </c>
      <c r="BZ22" s="301" t="s">
        <v>1213</v>
      </c>
      <c r="CA22" s="299" t="s">
        <v>1213</v>
      </c>
      <c r="CB22" s="299" t="s">
        <v>1213</v>
      </c>
      <c r="CC22" s="280">
        <v>0</v>
      </c>
      <c r="CD22" s="280">
        <v>0</v>
      </c>
      <c r="CE22" s="280" t="s">
        <v>1162</v>
      </c>
      <c r="CF22" s="280" t="s">
        <v>1162</v>
      </c>
      <c r="CG22" s="280" t="s">
        <v>1162</v>
      </c>
    </row>
    <row r="23" spans="1:85" s="4" customFormat="1" ht="44.1" customHeight="1" thickBot="1" x14ac:dyDescent="0.3">
      <c r="A23" s="21" t="str">
        <f t="shared" si="0"/>
        <v>Indicator 21 - Unfulfilled financial covenant</v>
      </c>
      <c r="B23" s="22">
        <f t="shared" si="2"/>
        <v>21</v>
      </c>
      <c r="C23" s="6" t="s">
        <v>35</v>
      </c>
      <c r="D23" s="8" t="str">
        <f t="shared" si="1"/>
        <v>ID21</v>
      </c>
      <c r="E23" s="8"/>
      <c r="F23" s="222" t="s">
        <v>316</v>
      </c>
      <c r="G23" s="29" t="s">
        <v>35</v>
      </c>
      <c r="H23" s="30" t="s">
        <v>508</v>
      </c>
      <c r="I23" s="14" t="s">
        <v>9</v>
      </c>
      <c r="J23" s="10" t="s">
        <v>716</v>
      </c>
      <c r="K23" s="11" t="s">
        <v>714</v>
      </c>
      <c r="L23" s="9" t="s">
        <v>336</v>
      </c>
      <c r="M23" s="14" t="s">
        <v>757</v>
      </c>
      <c r="N23" s="28"/>
      <c r="O23" s="59"/>
      <c r="P23" s="59"/>
      <c r="Q23" s="59"/>
      <c r="R23" s="59"/>
      <c r="S23" s="59"/>
      <c r="T23" s="59"/>
      <c r="U23" s="181"/>
      <c r="V23" s="280"/>
      <c r="W23" s="181"/>
      <c r="X23" s="280"/>
      <c r="Y23" s="181"/>
      <c r="Z23" s="206" t="s">
        <v>12</v>
      </c>
      <c r="AA23" s="207" t="s">
        <v>1153</v>
      </c>
      <c r="AB23" s="182" t="s">
        <v>837</v>
      </c>
      <c r="AC23" s="182" t="s">
        <v>1098</v>
      </c>
      <c r="AD23" s="182" t="s">
        <v>837</v>
      </c>
      <c r="AE23" s="207"/>
      <c r="AF23" s="37">
        <v>0</v>
      </c>
      <c r="AG23" s="37">
        <v>0</v>
      </c>
      <c r="AH23" s="37">
        <v>0</v>
      </c>
      <c r="AI23" s="37">
        <v>0</v>
      </c>
      <c r="AJ23" s="37">
        <v>0</v>
      </c>
      <c r="AK23" s="37">
        <v>0</v>
      </c>
      <c r="AL23" s="37">
        <v>0</v>
      </c>
      <c r="AM23" s="37">
        <v>0</v>
      </c>
      <c r="AN23" s="37">
        <v>0</v>
      </c>
      <c r="AO23" s="37">
        <v>0</v>
      </c>
      <c r="AP23" s="37">
        <v>0</v>
      </c>
      <c r="AQ23" s="37">
        <v>0</v>
      </c>
      <c r="AR23" s="37">
        <v>0</v>
      </c>
      <c r="AS23" s="37">
        <v>0</v>
      </c>
      <c r="AT23" s="37">
        <v>0</v>
      </c>
      <c r="AU23" s="37">
        <v>0</v>
      </c>
      <c r="AV23" s="37">
        <v>0</v>
      </c>
      <c r="AW23" s="314" t="s">
        <v>1098</v>
      </c>
      <c r="AX23" s="315" t="s">
        <v>1098</v>
      </c>
      <c r="AY23" s="315" t="s">
        <v>1098</v>
      </c>
      <c r="AZ23" s="304"/>
      <c r="BA23" s="304"/>
      <c r="BB23" s="304"/>
      <c r="BC23" s="304"/>
      <c r="BD23" s="304"/>
      <c r="BE23" s="310" t="s">
        <v>1098</v>
      </c>
      <c r="BF23" s="68"/>
      <c r="BG23" s="68"/>
      <c r="BH23" s="69"/>
      <c r="BI23" s="69"/>
      <c r="BJ23" s="69"/>
      <c r="BK23" s="69"/>
      <c r="BL23" s="31"/>
      <c r="BM23" s="234">
        <v>0</v>
      </c>
      <c r="BN23" s="234">
        <v>0</v>
      </c>
      <c r="BO23" s="234">
        <v>0</v>
      </c>
      <c r="BP23" s="234" t="e">
        <v>#N/A</v>
      </c>
      <c r="BQ23" s="238" t="e">
        <v>#N/A</v>
      </c>
      <c r="BR23" s="238" t="e">
        <v>#N/A</v>
      </c>
      <c r="BS23" s="238" t="e">
        <v>#N/A</v>
      </c>
      <c r="BT23" s="238" t="e">
        <v>#N/A</v>
      </c>
      <c r="BU23" s="234">
        <v>0</v>
      </c>
      <c r="BV23" s="234">
        <v>0</v>
      </c>
      <c r="BW23" s="234">
        <v>0</v>
      </c>
      <c r="BX23" s="280"/>
      <c r="BY23" s="280"/>
      <c r="BZ23" s="280"/>
      <c r="CA23" s="299"/>
      <c r="CB23" s="299"/>
      <c r="CC23" s="280">
        <v>0</v>
      </c>
      <c r="CD23" s="280">
        <v>0</v>
      </c>
      <c r="CE23" s="280" t="e">
        <v>#N/A</v>
      </c>
      <c r="CF23" s="280" t="e">
        <v>#N/A</v>
      </c>
      <c r="CG23" s="280" t="e">
        <v>#N/A</v>
      </c>
    </row>
    <row r="24" spans="1:85" s="4" customFormat="1" ht="58.35" customHeight="1" thickBot="1" x14ac:dyDescent="0.3">
      <c r="A24" s="21" t="str">
        <f t="shared" si="0"/>
        <v>Indicator 22 - Unfulfilment of payments</v>
      </c>
      <c r="B24" s="22">
        <f t="shared" si="2"/>
        <v>22</v>
      </c>
      <c r="C24" s="6" t="s">
        <v>36</v>
      </c>
      <c r="D24" s="8" t="str">
        <f t="shared" si="1"/>
        <v>ID22</v>
      </c>
      <c r="E24" s="8"/>
      <c r="F24" s="221" t="s">
        <v>294</v>
      </c>
      <c r="G24" s="29" t="s">
        <v>36</v>
      </c>
      <c r="H24" s="30" t="s">
        <v>509</v>
      </c>
      <c r="I24" s="14" t="s">
        <v>9</v>
      </c>
      <c r="J24" s="10" t="s">
        <v>716</v>
      </c>
      <c r="K24" s="11" t="s">
        <v>714</v>
      </c>
      <c r="L24" s="9" t="s">
        <v>337</v>
      </c>
      <c r="M24" s="14" t="s">
        <v>758</v>
      </c>
      <c r="N24" s="28"/>
      <c r="O24" s="59"/>
      <c r="P24" s="59"/>
      <c r="Q24" s="59"/>
      <c r="R24" s="59"/>
      <c r="S24" s="59"/>
      <c r="T24" s="59"/>
      <c r="U24" s="181"/>
      <c r="V24" s="280"/>
      <c r="W24" s="181"/>
      <c r="X24" s="280"/>
      <c r="Y24" s="181"/>
      <c r="Z24" s="206" t="s">
        <v>12</v>
      </c>
      <c r="AA24" s="207" t="s">
        <v>1153</v>
      </c>
      <c r="AB24" s="182" t="s">
        <v>837</v>
      </c>
      <c r="AC24" s="182" t="s">
        <v>1098</v>
      </c>
      <c r="AD24" s="182" t="s">
        <v>837</v>
      </c>
      <c r="AE24" s="209" t="s">
        <v>1131</v>
      </c>
      <c r="AF24" s="37">
        <v>0</v>
      </c>
      <c r="AG24" s="37">
        <v>0</v>
      </c>
      <c r="AH24" s="37">
        <v>0</v>
      </c>
      <c r="AI24" s="37">
        <v>0</v>
      </c>
      <c r="AJ24" s="37">
        <v>0</v>
      </c>
      <c r="AK24" s="37">
        <v>0</v>
      </c>
      <c r="AL24" s="37">
        <v>0</v>
      </c>
      <c r="AM24" s="37">
        <v>0</v>
      </c>
      <c r="AN24" s="37">
        <v>0</v>
      </c>
      <c r="AO24" s="37">
        <v>0</v>
      </c>
      <c r="AP24" s="37">
        <v>0</v>
      </c>
      <c r="AQ24" s="37">
        <v>0</v>
      </c>
      <c r="AR24" s="37">
        <v>0</v>
      </c>
      <c r="AS24" s="37">
        <v>0</v>
      </c>
      <c r="AT24" s="37">
        <v>0</v>
      </c>
      <c r="AU24" s="37">
        <v>0</v>
      </c>
      <c r="AV24" s="37">
        <v>0</v>
      </c>
      <c r="AW24" s="314" t="s">
        <v>1098</v>
      </c>
      <c r="AX24" s="315" t="s">
        <v>1098</v>
      </c>
      <c r="AY24" s="315" t="s">
        <v>1098</v>
      </c>
      <c r="AZ24" s="304"/>
      <c r="BA24" s="304"/>
      <c r="BB24" s="304"/>
      <c r="BC24" s="304"/>
      <c r="BD24" s="304"/>
      <c r="BE24" s="310" t="s">
        <v>1098</v>
      </c>
      <c r="BF24" s="68"/>
      <c r="BG24" s="68"/>
      <c r="BH24" s="69"/>
      <c r="BI24" s="69"/>
      <c r="BJ24" s="69"/>
      <c r="BK24" s="69"/>
      <c r="BL24" s="31"/>
      <c r="BM24" s="234">
        <v>0</v>
      </c>
      <c r="BN24" s="234">
        <v>0</v>
      </c>
      <c r="BO24" s="234">
        <v>0</v>
      </c>
      <c r="BP24" s="234" t="e">
        <v>#N/A</v>
      </c>
      <c r="BQ24" s="238" t="e">
        <v>#N/A</v>
      </c>
      <c r="BR24" s="238" t="e">
        <v>#N/A</v>
      </c>
      <c r="BS24" s="238" t="e">
        <v>#N/A</v>
      </c>
      <c r="BT24" s="238" t="e">
        <v>#N/A</v>
      </c>
      <c r="BU24" s="234">
        <v>0</v>
      </c>
      <c r="BV24" s="234">
        <v>0</v>
      </c>
      <c r="BW24" s="234">
        <v>0</v>
      </c>
      <c r="BX24" s="280"/>
      <c r="BY24" s="280"/>
      <c r="BZ24" s="280"/>
      <c r="CA24" s="299"/>
      <c r="CB24" s="299"/>
      <c r="CC24" s="280">
        <v>0</v>
      </c>
      <c r="CD24" s="280">
        <v>0</v>
      </c>
      <c r="CE24" s="280" t="e">
        <v>#N/A</v>
      </c>
      <c r="CF24" s="280" t="e">
        <v>#N/A</v>
      </c>
      <c r="CG24" s="280" t="e">
        <v>#N/A</v>
      </c>
    </row>
    <row r="25" spans="1:85" s="4" customFormat="1" ht="47.45" customHeight="1" thickBot="1" x14ac:dyDescent="0.3">
      <c r="A25" s="21" t="str">
        <f t="shared" si="0"/>
        <v>Indicator 23 - Delinquency</v>
      </c>
      <c r="B25" s="22">
        <f t="shared" si="2"/>
        <v>23</v>
      </c>
      <c r="C25" s="6" t="s">
        <v>38</v>
      </c>
      <c r="D25" s="8" t="str">
        <f t="shared" si="1"/>
        <v>ID23</v>
      </c>
      <c r="E25" s="219"/>
      <c r="F25" s="225" t="s">
        <v>316</v>
      </c>
      <c r="G25" s="29" t="s">
        <v>38</v>
      </c>
      <c r="H25" s="30" t="s">
        <v>510</v>
      </c>
      <c r="I25" s="14" t="s">
        <v>9</v>
      </c>
      <c r="J25" s="10" t="s">
        <v>716</v>
      </c>
      <c r="K25" s="11" t="s">
        <v>714</v>
      </c>
      <c r="L25" s="9" t="s">
        <v>338</v>
      </c>
      <c r="M25" s="14" t="s">
        <v>759</v>
      </c>
      <c r="N25" s="28"/>
      <c r="O25" s="59"/>
      <c r="P25" s="59"/>
      <c r="Q25" s="59"/>
      <c r="R25" s="59"/>
      <c r="S25" s="59"/>
      <c r="T25" s="59">
        <v>1</v>
      </c>
      <c r="U25" s="181"/>
      <c r="V25" s="280">
        <v>1</v>
      </c>
      <c r="W25" s="181"/>
      <c r="X25" s="280">
        <v>1</v>
      </c>
      <c r="Y25" s="181"/>
      <c r="Z25" s="206" t="s">
        <v>12</v>
      </c>
      <c r="AA25" s="207" t="s">
        <v>1153</v>
      </c>
      <c r="AB25" s="182" t="s">
        <v>12</v>
      </c>
      <c r="AC25" s="182" t="s">
        <v>12</v>
      </c>
      <c r="AD25" s="182" t="s">
        <v>837</v>
      </c>
      <c r="AE25" s="207"/>
      <c r="AF25" s="37">
        <v>1</v>
      </c>
      <c r="AG25" s="37">
        <v>0</v>
      </c>
      <c r="AH25" s="37">
        <v>0</v>
      </c>
      <c r="AI25" s="37">
        <v>0</v>
      </c>
      <c r="AJ25" s="37">
        <v>0</v>
      </c>
      <c r="AK25" s="37">
        <v>0</v>
      </c>
      <c r="AL25" s="37">
        <v>0</v>
      </c>
      <c r="AM25" s="37">
        <v>0</v>
      </c>
      <c r="AN25" s="37">
        <v>0</v>
      </c>
      <c r="AO25" s="37">
        <v>0</v>
      </c>
      <c r="AP25" s="37">
        <v>0</v>
      </c>
      <c r="AQ25" s="37">
        <v>0</v>
      </c>
      <c r="AR25" s="37">
        <v>0</v>
      </c>
      <c r="AS25" s="37">
        <v>0</v>
      </c>
      <c r="AT25" s="37">
        <v>0</v>
      </c>
      <c r="AU25" s="37">
        <v>0</v>
      </c>
      <c r="AV25" s="37">
        <v>0</v>
      </c>
      <c r="AW25" s="314" t="s">
        <v>1098</v>
      </c>
      <c r="AX25" s="315" t="s">
        <v>1098</v>
      </c>
      <c r="AY25" s="315" t="s">
        <v>1098</v>
      </c>
      <c r="AZ25" s="304"/>
      <c r="BA25" s="304"/>
      <c r="BB25" s="304"/>
      <c r="BC25" s="304"/>
      <c r="BD25" s="304"/>
      <c r="BE25" s="310" t="s">
        <v>1098</v>
      </c>
      <c r="BF25" s="68"/>
      <c r="BG25" s="68"/>
      <c r="BH25" s="69"/>
      <c r="BI25" s="69"/>
      <c r="BJ25" s="69"/>
      <c r="BK25" s="69"/>
      <c r="BL25" s="31"/>
      <c r="BM25" s="234">
        <v>0</v>
      </c>
      <c r="BN25" s="234">
        <v>0</v>
      </c>
      <c r="BO25" s="234">
        <v>0</v>
      </c>
      <c r="BP25" s="234" t="s">
        <v>1162</v>
      </c>
      <c r="BQ25" s="238" t="s">
        <v>1213</v>
      </c>
      <c r="BR25" s="238" t="s">
        <v>1213</v>
      </c>
      <c r="BS25" s="238" t="s">
        <v>1213</v>
      </c>
      <c r="BT25" s="238" t="s">
        <v>1213</v>
      </c>
      <c r="BU25" s="234">
        <v>0</v>
      </c>
      <c r="BV25" s="234">
        <v>0</v>
      </c>
      <c r="BW25" s="234">
        <v>0</v>
      </c>
      <c r="BX25" s="280" t="s">
        <v>1162</v>
      </c>
      <c r="BY25" s="280" t="s">
        <v>1213</v>
      </c>
      <c r="BZ25" s="280" t="s">
        <v>1213</v>
      </c>
      <c r="CA25" s="299" t="s">
        <v>1213</v>
      </c>
      <c r="CB25" s="299" t="s">
        <v>1213</v>
      </c>
      <c r="CC25" s="280">
        <v>0</v>
      </c>
      <c r="CD25" s="280">
        <v>0</v>
      </c>
      <c r="CE25" s="280" t="s">
        <v>1162</v>
      </c>
      <c r="CF25" s="280" t="s">
        <v>1162</v>
      </c>
      <c r="CG25" s="280" t="s">
        <v>1162</v>
      </c>
    </row>
    <row r="26" spans="1:85" s="4" customFormat="1" ht="44.1" customHeight="1" thickBot="1" x14ac:dyDescent="0.3">
      <c r="A26" s="21" t="str">
        <f t="shared" si="0"/>
        <v>Indicator 24 - Execution</v>
      </c>
      <c r="B26" s="22">
        <f t="shared" si="2"/>
        <v>24</v>
      </c>
      <c r="C26" s="6" t="s">
        <v>39</v>
      </c>
      <c r="D26" s="8" t="str">
        <f t="shared" si="1"/>
        <v>ID24</v>
      </c>
      <c r="E26" s="8"/>
      <c r="F26" s="222" t="s">
        <v>316</v>
      </c>
      <c r="G26" s="29" t="s">
        <v>39</v>
      </c>
      <c r="H26" s="30" t="s">
        <v>511</v>
      </c>
      <c r="I26" s="14" t="s">
        <v>9</v>
      </c>
      <c r="J26" s="10" t="s">
        <v>716</v>
      </c>
      <c r="K26" s="11" t="s">
        <v>714</v>
      </c>
      <c r="L26" s="9" t="s">
        <v>339</v>
      </c>
      <c r="M26" s="14" t="s">
        <v>760</v>
      </c>
      <c r="N26" s="28"/>
      <c r="O26" s="59"/>
      <c r="P26" s="59"/>
      <c r="Q26" s="59"/>
      <c r="R26" s="59"/>
      <c r="S26" s="59"/>
      <c r="T26" s="59"/>
      <c r="U26" s="181"/>
      <c r="V26" s="280">
        <v>1</v>
      </c>
      <c r="W26" s="181"/>
      <c r="X26" s="280">
        <v>1</v>
      </c>
      <c r="Y26" s="181"/>
      <c r="Z26" s="206" t="s">
        <v>12</v>
      </c>
      <c r="AA26" s="207" t="s">
        <v>1153</v>
      </c>
      <c r="AB26" s="182" t="s">
        <v>837</v>
      </c>
      <c r="AC26" s="182" t="s">
        <v>1098</v>
      </c>
      <c r="AD26" s="182" t="s">
        <v>837</v>
      </c>
      <c r="AE26" s="209" t="s">
        <v>1131</v>
      </c>
      <c r="AF26" s="37">
        <v>0</v>
      </c>
      <c r="AG26" s="37">
        <v>0</v>
      </c>
      <c r="AH26" s="37">
        <v>0</v>
      </c>
      <c r="AI26" s="37">
        <v>0</v>
      </c>
      <c r="AJ26" s="37">
        <v>0</v>
      </c>
      <c r="AK26" s="37">
        <v>0</v>
      </c>
      <c r="AL26" s="37">
        <v>0</v>
      </c>
      <c r="AM26" s="37">
        <v>0</v>
      </c>
      <c r="AN26" s="37">
        <v>0</v>
      </c>
      <c r="AO26" s="37">
        <v>0</v>
      </c>
      <c r="AP26" s="37">
        <v>0</v>
      </c>
      <c r="AQ26" s="37">
        <v>0</v>
      </c>
      <c r="AR26" s="37">
        <v>0</v>
      </c>
      <c r="AS26" s="37">
        <v>0</v>
      </c>
      <c r="AT26" s="37">
        <v>0</v>
      </c>
      <c r="AU26" s="37">
        <v>0</v>
      </c>
      <c r="AV26" s="37">
        <v>0</v>
      </c>
      <c r="AW26" s="314" t="s">
        <v>1098</v>
      </c>
      <c r="AX26" s="315" t="s">
        <v>1098</v>
      </c>
      <c r="AY26" s="315" t="s">
        <v>1098</v>
      </c>
      <c r="AZ26" s="304"/>
      <c r="BA26" s="304"/>
      <c r="BB26" s="304"/>
      <c r="BC26" s="304"/>
      <c r="BD26" s="304"/>
      <c r="BE26" s="310" t="s">
        <v>1098</v>
      </c>
      <c r="BF26" s="68"/>
      <c r="BG26" s="68"/>
      <c r="BH26" s="69"/>
      <c r="BI26" s="69"/>
      <c r="BJ26" s="69"/>
      <c r="BK26" s="69"/>
      <c r="BL26" s="31"/>
      <c r="BM26" s="234">
        <v>0</v>
      </c>
      <c r="BN26" s="234">
        <v>0</v>
      </c>
      <c r="BO26" s="234">
        <v>0</v>
      </c>
      <c r="BP26" s="234" t="e">
        <v>#N/A</v>
      </c>
      <c r="BQ26" s="238" t="e">
        <v>#N/A</v>
      </c>
      <c r="BR26" s="238" t="e">
        <v>#N/A</v>
      </c>
      <c r="BS26" s="238" t="e">
        <v>#N/A</v>
      </c>
      <c r="BT26" s="238" t="e">
        <v>#N/A</v>
      </c>
      <c r="BU26" s="234">
        <v>0</v>
      </c>
      <c r="BV26" s="234">
        <v>0</v>
      </c>
      <c r="BW26" s="234">
        <v>0</v>
      </c>
      <c r="BX26" s="280" t="s">
        <v>1162</v>
      </c>
      <c r="BY26" s="280" t="s">
        <v>1213</v>
      </c>
      <c r="BZ26" s="280" t="s">
        <v>1213</v>
      </c>
      <c r="CA26" s="299" t="s">
        <v>1213</v>
      </c>
      <c r="CB26" s="299" t="s">
        <v>1213</v>
      </c>
      <c r="CC26" s="280">
        <v>0</v>
      </c>
      <c r="CD26" s="280">
        <v>0</v>
      </c>
      <c r="CE26" s="280" t="s">
        <v>1162</v>
      </c>
      <c r="CF26" s="280" t="s">
        <v>1162</v>
      </c>
      <c r="CG26" s="280" t="s">
        <v>1162</v>
      </c>
    </row>
    <row r="27" spans="1:85" s="4" customFormat="1" ht="44.1" customHeight="1" thickBot="1" x14ac:dyDescent="0.3">
      <c r="A27" s="21" t="str">
        <f t="shared" si="0"/>
        <v>Indicator 25 - Knowledge of negative external information</v>
      </c>
      <c r="B27" s="22">
        <f t="shared" si="2"/>
        <v>25</v>
      </c>
      <c r="C27" s="6" t="s">
        <v>37</v>
      </c>
      <c r="D27" s="8" t="str">
        <f t="shared" si="1"/>
        <v>ID25</v>
      </c>
      <c r="E27" s="8"/>
      <c r="F27" s="6" t="s">
        <v>291</v>
      </c>
      <c r="G27" s="29" t="s">
        <v>40</v>
      </c>
      <c r="H27" s="30" t="s">
        <v>512</v>
      </c>
      <c r="I27" s="14" t="s">
        <v>9</v>
      </c>
      <c r="J27" s="10" t="s">
        <v>716</v>
      </c>
      <c r="K27" s="11" t="s">
        <v>714</v>
      </c>
      <c r="L27" s="9" t="s">
        <v>340</v>
      </c>
      <c r="M27" s="14" t="s">
        <v>761</v>
      </c>
      <c r="N27" s="28"/>
      <c r="O27" s="59"/>
      <c r="P27" s="59"/>
      <c r="Q27" s="59"/>
      <c r="R27" s="59"/>
      <c r="S27" s="59"/>
      <c r="T27" s="59"/>
      <c r="U27" s="181"/>
      <c r="V27" s="280"/>
      <c r="W27" s="181"/>
      <c r="X27" s="280"/>
      <c r="Y27" s="181"/>
      <c r="Z27" s="206" t="s">
        <v>12</v>
      </c>
      <c r="AA27" s="207" t="s">
        <v>1153</v>
      </c>
      <c r="AB27" s="182" t="s">
        <v>837</v>
      </c>
      <c r="AC27" s="182" t="s">
        <v>1098</v>
      </c>
      <c r="AD27" s="182" t="s">
        <v>837</v>
      </c>
      <c r="AE27" s="207"/>
      <c r="AF27" s="37">
        <v>0</v>
      </c>
      <c r="AG27" s="37">
        <v>0</v>
      </c>
      <c r="AH27" s="37">
        <v>0</v>
      </c>
      <c r="AI27" s="37">
        <v>0</v>
      </c>
      <c r="AJ27" s="37">
        <v>0</v>
      </c>
      <c r="AK27" s="37">
        <v>0</v>
      </c>
      <c r="AL27" s="37">
        <v>0</v>
      </c>
      <c r="AM27" s="37">
        <v>0</v>
      </c>
      <c r="AN27" s="37">
        <v>0</v>
      </c>
      <c r="AO27" s="37">
        <v>0</v>
      </c>
      <c r="AP27" s="37">
        <v>0</v>
      </c>
      <c r="AQ27" s="37">
        <v>0</v>
      </c>
      <c r="AR27" s="37">
        <v>0</v>
      </c>
      <c r="AS27" s="37">
        <v>0</v>
      </c>
      <c r="AT27" s="37">
        <v>0</v>
      </c>
      <c r="AU27" s="37">
        <v>0</v>
      </c>
      <c r="AV27" s="37">
        <v>0</v>
      </c>
      <c r="AW27" s="314" t="s">
        <v>1098</v>
      </c>
      <c r="AX27" s="315" t="s">
        <v>1098</v>
      </c>
      <c r="AY27" s="315" t="s">
        <v>1098</v>
      </c>
      <c r="AZ27" s="304"/>
      <c r="BA27" s="304"/>
      <c r="BB27" s="304"/>
      <c r="BC27" s="304"/>
      <c r="BD27" s="304"/>
      <c r="BE27" s="310" t="s">
        <v>1098</v>
      </c>
      <c r="BF27" s="68"/>
      <c r="BG27" s="68"/>
      <c r="BH27" s="69"/>
      <c r="BI27" s="69"/>
      <c r="BJ27" s="69"/>
      <c r="BK27" s="69"/>
      <c r="BL27" s="31"/>
      <c r="BM27" s="234">
        <v>0</v>
      </c>
      <c r="BN27" s="234">
        <v>0</v>
      </c>
      <c r="BO27" s="234">
        <v>0</v>
      </c>
      <c r="BP27" s="234" t="e">
        <v>#N/A</v>
      </c>
      <c r="BQ27" s="238" t="e">
        <v>#N/A</v>
      </c>
      <c r="BR27" s="238" t="e">
        <v>#N/A</v>
      </c>
      <c r="BS27" s="238" t="e">
        <v>#N/A</v>
      </c>
      <c r="BT27" s="238" t="e">
        <v>#N/A</v>
      </c>
      <c r="BU27" s="234">
        <v>0</v>
      </c>
      <c r="BV27" s="234">
        <v>0</v>
      </c>
      <c r="BW27" s="234">
        <v>0</v>
      </c>
      <c r="BX27" s="280"/>
      <c r="BY27" s="280"/>
      <c r="BZ27" s="280"/>
      <c r="CA27" s="299"/>
      <c r="CB27" s="299"/>
      <c r="CC27" s="280">
        <v>0</v>
      </c>
      <c r="CD27" s="280">
        <v>0</v>
      </c>
      <c r="CE27" s="280" t="e">
        <v>#N/A</v>
      </c>
      <c r="CF27" s="280" t="e">
        <v>#N/A</v>
      </c>
      <c r="CG27" s="280" t="e">
        <v>#N/A</v>
      </c>
    </row>
    <row r="28" spans="1:85" s="4" customFormat="1" ht="44.1" customHeight="1" thickBot="1" x14ac:dyDescent="0.3">
      <c r="A28" s="21" t="str">
        <f t="shared" si="0"/>
        <v>Indicator 26 - Sector segmentation analysis</v>
      </c>
      <c r="B28" s="22">
        <f t="shared" si="2"/>
        <v>26</v>
      </c>
      <c r="C28" s="6" t="s">
        <v>47</v>
      </c>
      <c r="D28" s="8" t="str">
        <f t="shared" si="1"/>
        <v>ID26</v>
      </c>
      <c r="E28" s="8"/>
      <c r="F28" s="6" t="s">
        <v>291</v>
      </c>
      <c r="G28" s="29" t="s">
        <v>41</v>
      </c>
      <c r="H28" s="30" t="s">
        <v>513</v>
      </c>
      <c r="I28" s="14" t="s">
        <v>9</v>
      </c>
      <c r="J28" s="10" t="s">
        <v>716</v>
      </c>
      <c r="K28" s="11" t="s">
        <v>715</v>
      </c>
      <c r="L28" s="9" t="s">
        <v>341</v>
      </c>
      <c r="M28" s="14" t="s">
        <v>762</v>
      </c>
      <c r="N28" s="28"/>
      <c r="O28" s="59"/>
      <c r="P28" s="59"/>
      <c r="Q28" s="59"/>
      <c r="R28" s="59"/>
      <c r="S28" s="59"/>
      <c r="T28" s="59"/>
      <c r="U28" s="181"/>
      <c r="V28" s="280"/>
      <c r="W28" s="181"/>
      <c r="X28" s="280"/>
      <c r="Y28" s="181"/>
      <c r="Z28" s="206" t="s">
        <v>12</v>
      </c>
      <c r="AA28" s="207" t="s">
        <v>1153</v>
      </c>
      <c r="AB28" s="182" t="s">
        <v>837</v>
      </c>
      <c r="AC28" s="182" t="s">
        <v>1098</v>
      </c>
      <c r="AD28" s="182" t="s">
        <v>837</v>
      </c>
      <c r="AE28" s="209" t="s">
        <v>1131</v>
      </c>
      <c r="AF28" s="37">
        <v>0</v>
      </c>
      <c r="AG28" s="37">
        <v>0</v>
      </c>
      <c r="AH28" s="37">
        <v>0</v>
      </c>
      <c r="AI28" s="37">
        <v>0</v>
      </c>
      <c r="AJ28" s="37">
        <v>0</v>
      </c>
      <c r="AK28" s="37">
        <v>0</v>
      </c>
      <c r="AL28" s="37">
        <v>0</v>
      </c>
      <c r="AM28" s="37">
        <v>0</v>
      </c>
      <c r="AN28" s="37">
        <v>0</v>
      </c>
      <c r="AO28" s="37">
        <v>0</v>
      </c>
      <c r="AP28" s="37">
        <v>0</v>
      </c>
      <c r="AQ28" s="37">
        <v>0</v>
      </c>
      <c r="AR28" s="37">
        <v>0</v>
      </c>
      <c r="AS28" s="37">
        <v>0</v>
      </c>
      <c r="AT28" s="37">
        <v>0</v>
      </c>
      <c r="AU28" s="37">
        <v>0</v>
      </c>
      <c r="AV28" s="37">
        <v>0</v>
      </c>
      <c r="AW28" s="314" t="s">
        <v>1098</v>
      </c>
      <c r="AX28" s="315" t="s">
        <v>1098</v>
      </c>
      <c r="AY28" s="315" t="s">
        <v>1098</v>
      </c>
      <c r="AZ28" s="304"/>
      <c r="BA28" s="304"/>
      <c r="BB28" s="304"/>
      <c r="BC28" s="304"/>
      <c r="BD28" s="304"/>
      <c r="BE28" s="310" t="s">
        <v>1098</v>
      </c>
      <c r="BF28" s="68"/>
      <c r="BG28" s="68"/>
      <c r="BH28" s="69"/>
      <c r="BI28" s="69"/>
      <c r="BJ28" s="69"/>
      <c r="BK28" s="69"/>
      <c r="BL28" s="31"/>
      <c r="BM28" s="234">
        <v>0</v>
      </c>
      <c r="BN28" s="234">
        <v>0</v>
      </c>
      <c r="BO28" s="234">
        <v>0</v>
      </c>
      <c r="BP28" s="234" t="e">
        <v>#N/A</v>
      </c>
      <c r="BQ28" s="238" t="e">
        <v>#N/A</v>
      </c>
      <c r="BR28" s="238" t="e">
        <v>#N/A</v>
      </c>
      <c r="BS28" s="238" t="e">
        <v>#N/A</v>
      </c>
      <c r="BT28" s="238" t="e">
        <v>#N/A</v>
      </c>
      <c r="BU28" s="234">
        <v>0</v>
      </c>
      <c r="BV28" s="234">
        <v>0</v>
      </c>
      <c r="BW28" s="234">
        <v>0</v>
      </c>
      <c r="BX28" s="280"/>
      <c r="BY28" s="280"/>
      <c r="BZ28" s="280"/>
      <c r="CA28" s="299"/>
      <c r="CB28" s="299"/>
      <c r="CC28" s="280">
        <v>0</v>
      </c>
      <c r="CD28" s="280">
        <v>0</v>
      </c>
      <c r="CE28" s="280" t="e">
        <v>#N/A</v>
      </c>
      <c r="CF28" s="280" t="e">
        <v>#N/A</v>
      </c>
      <c r="CG28" s="280" t="e">
        <v>#N/A</v>
      </c>
    </row>
    <row r="29" spans="1:85" s="4" customFormat="1" ht="44.1" customHeight="1" thickBot="1" x14ac:dyDescent="0.3">
      <c r="A29" s="21" t="str">
        <f t="shared" si="0"/>
        <v>Indicator 27 - Change of headquarters - 12 months</v>
      </c>
      <c r="B29" s="22">
        <f t="shared" si="2"/>
        <v>27</v>
      </c>
      <c r="C29" s="6" t="s">
        <v>1023</v>
      </c>
      <c r="D29" s="8" t="str">
        <f t="shared" si="1"/>
        <v>ID27</v>
      </c>
      <c r="E29" s="8"/>
      <c r="F29" s="221" t="s">
        <v>291</v>
      </c>
      <c r="G29" s="29" t="s">
        <v>42</v>
      </c>
      <c r="H29" s="30" t="s">
        <v>514</v>
      </c>
      <c r="I29" s="14" t="s">
        <v>9</v>
      </c>
      <c r="J29" s="10" t="s">
        <v>716</v>
      </c>
      <c r="K29" s="11" t="s">
        <v>714</v>
      </c>
      <c r="L29" s="9" t="s">
        <v>342</v>
      </c>
      <c r="M29" s="14" t="s">
        <v>763</v>
      </c>
      <c r="N29" s="28"/>
      <c r="O29" s="59"/>
      <c r="P29" s="59">
        <v>1</v>
      </c>
      <c r="Q29" s="59" t="s">
        <v>1395</v>
      </c>
      <c r="R29" s="59"/>
      <c r="S29" s="59"/>
      <c r="T29" s="59"/>
      <c r="U29" s="181"/>
      <c r="V29" s="280">
        <v>1</v>
      </c>
      <c r="W29" s="181"/>
      <c r="X29" s="280"/>
      <c r="Y29" s="181"/>
      <c r="Z29" s="206" t="s">
        <v>12</v>
      </c>
      <c r="AA29" s="207" t="s">
        <v>1153</v>
      </c>
      <c r="AB29" s="182" t="s">
        <v>837</v>
      </c>
      <c r="AC29" s="182" t="s">
        <v>1098</v>
      </c>
      <c r="AD29" s="182" t="s">
        <v>837</v>
      </c>
      <c r="AE29" s="207"/>
      <c r="AF29" s="37">
        <v>0</v>
      </c>
      <c r="AG29" s="37">
        <v>0</v>
      </c>
      <c r="AH29" s="37">
        <v>0</v>
      </c>
      <c r="AI29" s="37">
        <v>0</v>
      </c>
      <c r="AJ29" s="37">
        <v>0</v>
      </c>
      <c r="AK29" s="37">
        <v>0</v>
      </c>
      <c r="AL29" s="37">
        <v>0</v>
      </c>
      <c r="AM29" s="37">
        <v>0</v>
      </c>
      <c r="AN29" s="37">
        <v>0</v>
      </c>
      <c r="AO29" s="37">
        <v>0</v>
      </c>
      <c r="AP29" s="37">
        <v>0</v>
      </c>
      <c r="AQ29" s="37">
        <v>0</v>
      </c>
      <c r="AR29" s="37">
        <v>0</v>
      </c>
      <c r="AS29" s="37">
        <v>0</v>
      </c>
      <c r="AT29" s="37">
        <v>0</v>
      </c>
      <c r="AU29" s="37">
        <v>0</v>
      </c>
      <c r="AV29" s="37">
        <v>0</v>
      </c>
      <c r="AW29" s="314" t="s">
        <v>1098</v>
      </c>
      <c r="AX29" s="315" t="s">
        <v>1098</v>
      </c>
      <c r="AY29" s="315" t="s">
        <v>1098</v>
      </c>
      <c r="AZ29" s="304"/>
      <c r="BA29" s="304"/>
      <c r="BB29" s="304"/>
      <c r="BC29" s="304"/>
      <c r="BD29" s="304"/>
      <c r="BE29" s="310"/>
      <c r="BF29" s="68"/>
      <c r="BG29" s="68"/>
      <c r="BH29" s="69"/>
      <c r="BI29" s="69"/>
      <c r="BJ29" s="69"/>
      <c r="BK29" s="69"/>
      <c r="BL29" s="31"/>
      <c r="BM29" s="234">
        <v>0</v>
      </c>
      <c r="BN29" s="234">
        <v>0</v>
      </c>
      <c r="BO29" s="234">
        <v>0</v>
      </c>
      <c r="BP29" s="234" t="e">
        <v>#N/A</v>
      </c>
      <c r="BQ29" s="238" t="e">
        <v>#N/A</v>
      </c>
      <c r="BR29" s="238" t="e">
        <v>#N/A</v>
      </c>
      <c r="BS29" s="238" t="e">
        <v>#N/A</v>
      </c>
      <c r="BT29" s="238" t="e">
        <v>#N/A</v>
      </c>
      <c r="BU29" s="234">
        <v>0</v>
      </c>
      <c r="BV29" s="234">
        <v>0</v>
      </c>
      <c r="BW29" s="234">
        <v>0</v>
      </c>
      <c r="BX29" s="280" t="s">
        <v>1162</v>
      </c>
      <c r="BY29" s="280" t="s">
        <v>1213</v>
      </c>
      <c r="BZ29" s="280" t="s">
        <v>1213</v>
      </c>
      <c r="CA29" s="299" t="s">
        <v>1213</v>
      </c>
      <c r="CB29" s="299" t="s">
        <v>1213</v>
      </c>
      <c r="CC29" s="280">
        <v>0</v>
      </c>
      <c r="CD29" s="280">
        <v>0</v>
      </c>
      <c r="CE29" s="280" t="e">
        <v>#N/A</v>
      </c>
      <c r="CF29" s="280" t="e">
        <v>#N/A</v>
      </c>
      <c r="CG29" s="280" t="e">
        <v>#N/A</v>
      </c>
    </row>
    <row r="30" spans="1:85" s="4" customFormat="1" ht="44.1" customHeight="1" thickBot="1" x14ac:dyDescent="0.3">
      <c r="A30" s="21" t="str">
        <f t="shared" si="0"/>
        <v>Indicator 28 - Change of main activity - 12 months</v>
      </c>
      <c r="B30" s="22">
        <f t="shared" si="2"/>
        <v>28</v>
      </c>
      <c r="C30" s="6" t="s">
        <v>48</v>
      </c>
      <c r="D30" s="8" t="str">
        <f t="shared" si="1"/>
        <v>ID28</v>
      </c>
      <c r="E30" s="219"/>
      <c r="F30" s="225" t="s">
        <v>291</v>
      </c>
      <c r="G30" s="29" t="s">
        <v>43</v>
      </c>
      <c r="H30" s="30" t="s">
        <v>515</v>
      </c>
      <c r="I30" s="14" t="s">
        <v>9</v>
      </c>
      <c r="J30" s="10" t="s">
        <v>716</v>
      </c>
      <c r="K30" s="11" t="s">
        <v>714</v>
      </c>
      <c r="L30" s="9" t="s">
        <v>343</v>
      </c>
      <c r="M30" s="14" t="s">
        <v>764</v>
      </c>
      <c r="N30" s="28"/>
      <c r="O30" s="59"/>
      <c r="P30" s="59">
        <v>1</v>
      </c>
      <c r="Q30" s="59"/>
      <c r="R30" s="59"/>
      <c r="S30" s="59"/>
      <c r="T30" s="59">
        <v>1</v>
      </c>
      <c r="U30" s="181"/>
      <c r="V30" s="280">
        <v>1</v>
      </c>
      <c r="W30" s="181"/>
      <c r="X30" s="280"/>
      <c r="Y30" s="181"/>
      <c r="Z30" s="206" t="s">
        <v>12</v>
      </c>
      <c r="AA30" s="207" t="s">
        <v>1153</v>
      </c>
      <c r="AB30" s="182" t="s">
        <v>12</v>
      </c>
      <c r="AC30" s="182" t="s">
        <v>12</v>
      </c>
      <c r="AD30" s="182" t="s">
        <v>837</v>
      </c>
      <c r="AE30" s="207"/>
      <c r="AF30" s="37">
        <v>0</v>
      </c>
      <c r="AG30" s="37">
        <v>0</v>
      </c>
      <c r="AH30" s="37">
        <v>0</v>
      </c>
      <c r="AI30" s="37">
        <v>0</v>
      </c>
      <c r="AJ30" s="37">
        <v>0</v>
      </c>
      <c r="AK30" s="37">
        <v>0</v>
      </c>
      <c r="AL30" s="37">
        <v>0</v>
      </c>
      <c r="AM30" s="37">
        <v>0</v>
      </c>
      <c r="AN30" s="37">
        <v>0</v>
      </c>
      <c r="AO30" s="37">
        <v>0</v>
      </c>
      <c r="AP30" s="37">
        <v>0</v>
      </c>
      <c r="AQ30" s="37">
        <v>0</v>
      </c>
      <c r="AR30" s="37">
        <v>0</v>
      </c>
      <c r="AS30" s="37">
        <v>0</v>
      </c>
      <c r="AT30" s="37">
        <v>0</v>
      </c>
      <c r="AU30" s="37">
        <v>0</v>
      </c>
      <c r="AV30" s="37">
        <v>0</v>
      </c>
      <c r="AW30" s="314" t="s">
        <v>1098</v>
      </c>
      <c r="AX30" s="315" t="s">
        <v>1098</v>
      </c>
      <c r="AY30" s="315" t="s">
        <v>1098</v>
      </c>
      <c r="AZ30" s="304"/>
      <c r="BA30" s="304"/>
      <c r="BB30" s="304"/>
      <c r="BC30" s="304"/>
      <c r="BD30" s="304"/>
      <c r="BE30" s="310"/>
      <c r="BF30" s="68"/>
      <c r="BG30" s="68"/>
      <c r="BH30" s="69"/>
      <c r="BI30" s="69"/>
      <c r="BJ30" s="69"/>
      <c r="BK30" s="69"/>
      <c r="BL30" s="31"/>
      <c r="BM30" s="234">
        <v>0</v>
      </c>
      <c r="BN30" s="234">
        <v>0</v>
      </c>
      <c r="BO30" s="234">
        <v>0</v>
      </c>
      <c r="BP30" s="234" t="s">
        <v>1162</v>
      </c>
      <c r="BQ30" s="238" t="s">
        <v>1213</v>
      </c>
      <c r="BR30" s="238" t="s">
        <v>1213</v>
      </c>
      <c r="BS30" s="238" t="s">
        <v>1213</v>
      </c>
      <c r="BT30" s="238" t="s">
        <v>1213</v>
      </c>
      <c r="BU30" s="234">
        <v>0</v>
      </c>
      <c r="BV30" s="234">
        <v>0</v>
      </c>
      <c r="BW30" s="234">
        <v>0</v>
      </c>
      <c r="BX30" s="280" t="s">
        <v>1162</v>
      </c>
      <c r="BY30" s="280" t="s">
        <v>1213</v>
      </c>
      <c r="BZ30" s="280" t="s">
        <v>1213</v>
      </c>
      <c r="CA30" s="299" t="s">
        <v>1213</v>
      </c>
      <c r="CB30" s="299" t="s">
        <v>1213</v>
      </c>
      <c r="CC30" s="280">
        <v>0</v>
      </c>
      <c r="CD30" s="280">
        <v>0</v>
      </c>
      <c r="CE30" s="280" t="e">
        <v>#N/A</v>
      </c>
      <c r="CF30" s="280" t="e">
        <v>#N/A</v>
      </c>
      <c r="CG30" s="280" t="e">
        <v>#N/A</v>
      </c>
    </row>
    <row r="31" spans="1:85" s="4" customFormat="1" ht="44.1" customHeight="1" thickBot="1" x14ac:dyDescent="0.3">
      <c r="A31" s="21" t="str">
        <f t="shared" si="0"/>
        <v>Indicator 29 - Change of tax number - 12 months</v>
      </c>
      <c r="B31" s="22">
        <f t="shared" si="2"/>
        <v>29</v>
      </c>
      <c r="C31" s="6" t="s">
        <v>1024</v>
      </c>
      <c r="D31" s="8" t="str">
        <f t="shared" si="1"/>
        <v>ID29</v>
      </c>
      <c r="E31" s="8"/>
      <c r="F31" s="222" t="s">
        <v>291</v>
      </c>
      <c r="G31" s="29" t="s">
        <v>44</v>
      </c>
      <c r="H31" s="30" t="s">
        <v>516</v>
      </c>
      <c r="I31" s="14" t="s">
        <v>9</v>
      </c>
      <c r="J31" s="10" t="s">
        <v>716</v>
      </c>
      <c r="K31" s="11" t="s">
        <v>714</v>
      </c>
      <c r="L31" s="9" t="s">
        <v>344</v>
      </c>
      <c r="M31" s="14" t="s">
        <v>765</v>
      </c>
      <c r="N31" s="28"/>
      <c r="O31" s="59"/>
      <c r="P31" s="59">
        <v>1</v>
      </c>
      <c r="Q31" s="59"/>
      <c r="R31" s="59"/>
      <c r="S31" s="59"/>
      <c r="T31" s="59"/>
      <c r="U31" s="181"/>
      <c r="V31" s="280">
        <v>1</v>
      </c>
      <c r="W31" s="181"/>
      <c r="X31" s="280"/>
      <c r="Y31" s="181"/>
      <c r="Z31" s="206" t="s">
        <v>12</v>
      </c>
      <c r="AA31" s="207" t="s">
        <v>1153</v>
      </c>
      <c r="AB31" s="182" t="s">
        <v>837</v>
      </c>
      <c r="AC31" s="182" t="s">
        <v>1098</v>
      </c>
      <c r="AD31" s="182" t="s">
        <v>837</v>
      </c>
      <c r="AE31" s="207"/>
      <c r="AF31" s="37">
        <v>0</v>
      </c>
      <c r="AG31" s="37">
        <v>0</v>
      </c>
      <c r="AH31" s="37">
        <v>0</v>
      </c>
      <c r="AI31" s="37">
        <v>0</v>
      </c>
      <c r="AJ31" s="37">
        <v>0</v>
      </c>
      <c r="AK31" s="37">
        <v>0</v>
      </c>
      <c r="AL31" s="37">
        <v>0</v>
      </c>
      <c r="AM31" s="37">
        <v>0</v>
      </c>
      <c r="AN31" s="37">
        <v>0</v>
      </c>
      <c r="AO31" s="37">
        <v>0</v>
      </c>
      <c r="AP31" s="37">
        <v>0</v>
      </c>
      <c r="AQ31" s="37">
        <v>0</v>
      </c>
      <c r="AR31" s="37">
        <v>0</v>
      </c>
      <c r="AS31" s="37">
        <v>0</v>
      </c>
      <c r="AT31" s="37">
        <v>0</v>
      </c>
      <c r="AU31" s="37">
        <v>0</v>
      </c>
      <c r="AV31" s="37">
        <v>0</v>
      </c>
      <c r="AW31" s="314" t="s">
        <v>1098</v>
      </c>
      <c r="AX31" s="315" t="s">
        <v>1098</v>
      </c>
      <c r="AY31" s="315" t="s">
        <v>1098</v>
      </c>
      <c r="AZ31" s="304"/>
      <c r="BA31" s="304"/>
      <c r="BB31" s="304"/>
      <c r="BC31" s="304"/>
      <c r="BD31" s="304"/>
      <c r="BE31" s="310"/>
      <c r="BF31" s="68"/>
      <c r="BG31" s="68"/>
      <c r="BH31" s="69"/>
      <c r="BI31" s="69"/>
      <c r="BJ31" s="69"/>
      <c r="BK31" s="69"/>
      <c r="BL31" s="31"/>
      <c r="BM31" s="234">
        <v>0</v>
      </c>
      <c r="BN31" s="234">
        <v>0</v>
      </c>
      <c r="BO31" s="234">
        <v>0</v>
      </c>
      <c r="BP31" s="234" t="e">
        <v>#N/A</v>
      </c>
      <c r="BQ31" s="238" t="e">
        <v>#N/A</v>
      </c>
      <c r="BR31" s="238" t="e">
        <v>#N/A</v>
      </c>
      <c r="BS31" s="238" t="e">
        <v>#N/A</v>
      </c>
      <c r="BT31" s="238" t="e">
        <v>#N/A</v>
      </c>
      <c r="BU31" s="234">
        <v>0</v>
      </c>
      <c r="BV31" s="234">
        <v>0</v>
      </c>
      <c r="BW31" s="234">
        <v>0</v>
      </c>
      <c r="BX31" s="280" t="s">
        <v>1162</v>
      </c>
      <c r="BY31" s="280" t="s">
        <v>1213</v>
      </c>
      <c r="BZ31" s="280" t="s">
        <v>1213</v>
      </c>
      <c r="CA31" s="299" t="s">
        <v>1213</v>
      </c>
      <c r="CB31" s="299" t="s">
        <v>1213</v>
      </c>
      <c r="CC31" s="280">
        <v>0</v>
      </c>
      <c r="CD31" s="280">
        <v>0</v>
      </c>
      <c r="CE31" s="280" t="e">
        <v>#N/A</v>
      </c>
      <c r="CF31" s="280" t="e">
        <v>#N/A</v>
      </c>
      <c r="CG31" s="280" t="e">
        <v>#N/A</v>
      </c>
    </row>
    <row r="32" spans="1:85" s="4" customFormat="1" ht="44.1" customHeight="1" thickBot="1" x14ac:dyDescent="0.3">
      <c r="A32" s="21" t="str">
        <f t="shared" si="0"/>
        <v>Indicator 30 - Cancelled from Court register</v>
      </c>
      <c r="B32" s="22">
        <f t="shared" si="2"/>
        <v>30</v>
      </c>
      <c r="C32" s="6" t="s">
        <v>45</v>
      </c>
      <c r="D32" s="8" t="str">
        <f t="shared" si="1"/>
        <v>ID30</v>
      </c>
      <c r="E32" s="8"/>
      <c r="F32" s="221" t="s">
        <v>291</v>
      </c>
      <c r="G32" s="29" t="s">
        <v>45</v>
      </c>
      <c r="H32" s="30" t="s">
        <v>517</v>
      </c>
      <c r="I32" s="14" t="s">
        <v>9</v>
      </c>
      <c r="J32" s="10" t="s">
        <v>716</v>
      </c>
      <c r="K32" s="11" t="s">
        <v>714</v>
      </c>
      <c r="L32" s="9" t="s">
        <v>345</v>
      </c>
      <c r="M32" s="14" t="s">
        <v>766</v>
      </c>
      <c r="N32" s="28"/>
      <c r="O32" s="59"/>
      <c r="P32" s="59">
        <v>1</v>
      </c>
      <c r="Q32" s="59"/>
      <c r="R32" s="59"/>
      <c r="S32" s="59"/>
      <c r="T32" s="59"/>
      <c r="U32" s="181"/>
      <c r="V32" s="280">
        <v>1</v>
      </c>
      <c r="W32" s="181"/>
      <c r="X32" s="280"/>
      <c r="Y32" s="181"/>
      <c r="Z32" s="206" t="s">
        <v>12</v>
      </c>
      <c r="AA32" s="207" t="s">
        <v>1153</v>
      </c>
      <c r="AB32" s="182" t="s">
        <v>837</v>
      </c>
      <c r="AC32" s="182" t="s">
        <v>1098</v>
      </c>
      <c r="AD32" s="182" t="s">
        <v>837</v>
      </c>
      <c r="AE32" s="207"/>
      <c r="AF32" s="37">
        <v>0</v>
      </c>
      <c r="AG32" s="37">
        <v>0</v>
      </c>
      <c r="AH32" s="37">
        <v>0</v>
      </c>
      <c r="AI32" s="37">
        <v>0</v>
      </c>
      <c r="AJ32" s="37">
        <v>0</v>
      </c>
      <c r="AK32" s="37">
        <v>0</v>
      </c>
      <c r="AL32" s="37">
        <v>0</v>
      </c>
      <c r="AM32" s="37">
        <v>0</v>
      </c>
      <c r="AN32" s="37">
        <v>0</v>
      </c>
      <c r="AO32" s="37">
        <v>0</v>
      </c>
      <c r="AP32" s="37">
        <v>0</v>
      </c>
      <c r="AQ32" s="37">
        <v>0</v>
      </c>
      <c r="AR32" s="37">
        <v>0</v>
      </c>
      <c r="AS32" s="37">
        <v>0</v>
      </c>
      <c r="AT32" s="37">
        <v>0</v>
      </c>
      <c r="AU32" s="37">
        <v>0</v>
      </c>
      <c r="AV32" s="37">
        <v>0</v>
      </c>
      <c r="AW32" s="314" t="s">
        <v>1098</v>
      </c>
      <c r="AX32" s="315" t="s">
        <v>1098</v>
      </c>
      <c r="AY32" s="315" t="s">
        <v>1098</v>
      </c>
      <c r="AZ32" s="304"/>
      <c r="BA32" s="304"/>
      <c r="BB32" s="304"/>
      <c r="BC32" s="304"/>
      <c r="BD32" s="304"/>
      <c r="BE32" s="310"/>
      <c r="BF32" s="68"/>
      <c r="BG32" s="68"/>
      <c r="BH32" s="69"/>
      <c r="BI32" s="69"/>
      <c r="BJ32" s="69"/>
      <c r="BK32" s="69"/>
      <c r="BL32" s="31"/>
      <c r="BM32" s="234">
        <v>0</v>
      </c>
      <c r="BN32" s="234">
        <v>0</v>
      </c>
      <c r="BO32" s="234">
        <v>0</v>
      </c>
      <c r="BP32" s="234" t="e">
        <v>#N/A</v>
      </c>
      <c r="BQ32" s="238" t="e">
        <v>#N/A</v>
      </c>
      <c r="BR32" s="238" t="e">
        <v>#N/A</v>
      </c>
      <c r="BS32" s="238" t="e">
        <v>#N/A</v>
      </c>
      <c r="BT32" s="238" t="e">
        <v>#N/A</v>
      </c>
      <c r="BU32" s="234">
        <v>0</v>
      </c>
      <c r="BV32" s="234">
        <v>0</v>
      </c>
      <c r="BW32" s="234">
        <v>0</v>
      </c>
      <c r="BX32" s="280" t="s">
        <v>1162</v>
      </c>
      <c r="BY32" s="280" t="s">
        <v>1213</v>
      </c>
      <c r="BZ32" s="280" t="s">
        <v>1213</v>
      </c>
      <c r="CA32" s="299" t="s">
        <v>1213</v>
      </c>
      <c r="CB32" s="299" t="s">
        <v>1213</v>
      </c>
      <c r="CC32" s="280">
        <v>0</v>
      </c>
      <c r="CD32" s="280">
        <v>0</v>
      </c>
      <c r="CE32" s="280" t="e">
        <v>#N/A</v>
      </c>
      <c r="CF32" s="280" t="e">
        <v>#N/A</v>
      </c>
      <c r="CG32" s="280" t="e">
        <v>#N/A</v>
      </c>
    </row>
    <row r="33" spans="1:85" s="4" customFormat="1" ht="72.599999999999994" customHeight="1" thickBot="1" x14ac:dyDescent="0.3">
      <c r="A33" s="21" t="str">
        <f t="shared" si="0"/>
        <v>Indicator 31 - Cash or non-cash collaterals expiring within 90 days</v>
      </c>
      <c r="B33" s="295">
        <f t="shared" si="2"/>
        <v>31</v>
      </c>
      <c r="C33" s="6" t="s">
        <v>1025</v>
      </c>
      <c r="D33" s="8" t="str">
        <f t="shared" si="1"/>
        <v>ID31</v>
      </c>
      <c r="E33" s="219"/>
      <c r="F33" s="225" t="s">
        <v>290</v>
      </c>
      <c r="G33" s="29" t="s">
        <v>49</v>
      </c>
      <c r="H33" s="30" t="s">
        <v>518</v>
      </c>
      <c r="I33" s="14" t="s">
        <v>9</v>
      </c>
      <c r="J33" s="10" t="s">
        <v>716</v>
      </c>
      <c r="K33" s="11" t="s">
        <v>707</v>
      </c>
      <c r="L33" s="9" t="s">
        <v>409</v>
      </c>
      <c r="M33" s="14" t="s">
        <v>730</v>
      </c>
      <c r="N33" s="28"/>
      <c r="O33" s="59"/>
      <c r="P33" s="59"/>
      <c r="Q33" s="59"/>
      <c r="R33" s="59">
        <v>1</v>
      </c>
      <c r="S33" s="59"/>
      <c r="T33" s="59">
        <v>1</v>
      </c>
      <c r="U33" s="181"/>
      <c r="V33" s="280">
        <v>1</v>
      </c>
      <c r="W33" s="181"/>
      <c r="X33" s="280">
        <v>1</v>
      </c>
      <c r="Y33" s="181"/>
      <c r="Z33" s="206" t="s">
        <v>19</v>
      </c>
      <c r="AA33" s="207" t="s">
        <v>1153</v>
      </c>
      <c r="AB33" s="182" t="s">
        <v>12</v>
      </c>
      <c r="AC33" s="182" t="s">
        <v>12</v>
      </c>
      <c r="AD33" s="182" t="s">
        <v>837</v>
      </c>
      <c r="AE33" s="209" t="s">
        <v>1131</v>
      </c>
      <c r="AF33" s="37">
        <v>0</v>
      </c>
      <c r="AG33" s="37">
        <v>0</v>
      </c>
      <c r="AH33" s="37">
        <v>0</v>
      </c>
      <c r="AI33" s="37">
        <v>0</v>
      </c>
      <c r="AJ33" s="37">
        <v>0</v>
      </c>
      <c r="AK33" s="37">
        <v>0</v>
      </c>
      <c r="AL33" s="37">
        <v>0</v>
      </c>
      <c r="AM33" s="37">
        <v>0</v>
      </c>
      <c r="AN33" s="37">
        <v>0</v>
      </c>
      <c r="AO33" s="37">
        <v>0</v>
      </c>
      <c r="AP33" s="37">
        <v>0</v>
      </c>
      <c r="AQ33" s="37">
        <v>0</v>
      </c>
      <c r="AR33" s="37">
        <v>0</v>
      </c>
      <c r="AS33" s="37">
        <v>0</v>
      </c>
      <c r="AT33" s="37">
        <v>0</v>
      </c>
      <c r="AU33" s="37">
        <v>0</v>
      </c>
      <c r="AV33" s="37">
        <v>0</v>
      </c>
      <c r="AW33" s="314" t="s">
        <v>1098</v>
      </c>
      <c r="AX33" s="315" t="s">
        <v>1098</v>
      </c>
      <c r="AY33" s="315" t="s">
        <v>1098</v>
      </c>
      <c r="AZ33" s="304"/>
      <c r="BA33" s="304"/>
      <c r="BB33" s="304"/>
      <c r="BC33" s="304"/>
      <c r="BD33" s="304"/>
      <c r="BE33" s="310" t="s">
        <v>1098</v>
      </c>
      <c r="BF33" s="68"/>
      <c r="BG33" s="68"/>
      <c r="BH33" s="69"/>
      <c r="BI33" s="69"/>
      <c r="BJ33" s="69"/>
      <c r="BK33" s="69"/>
      <c r="BL33" s="31"/>
      <c r="BM33" s="234">
        <v>0</v>
      </c>
      <c r="BN33" s="234">
        <v>0</v>
      </c>
      <c r="BO33" s="234">
        <v>0</v>
      </c>
      <c r="BP33" s="234" t="s">
        <v>1162</v>
      </c>
      <c r="BQ33" s="238" t="s">
        <v>1213</v>
      </c>
      <c r="BR33" s="238" t="s">
        <v>1213</v>
      </c>
      <c r="BS33" s="238" t="s">
        <v>1213</v>
      </c>
      <c r="BT33" s="238" t="s">
        <v>1213</v>
      </c>
      <c r="BU33" s="234">
        <v>0</v>
      </c>
      <c r="BV33" s="234">
        <v>0</v>
      </c>
      <c r="BW33" s="234">
        <v>0</v>
      </c>
      <c r="BX33" s="280" t="s">
        <v>1162</v>
      </c>
      <c r="BY33" s="280" t="s">
        <v>1213</v>
      </c>
      <c r="BZ33" s="280" t="s">
        <v>1213</v>
      </c>
      <c r="CA33" s="299" t="s">
        <v>1213</v>
      </c>
      <c r="CB33" s="299" t="s">
        <v>1213</v>
      </c>
      <c r="CC33" s="280">
        <v>0</v>
      </c>
      <c r="CD33" s="280">
        <v>0</v>
      </c>
      <c r="CE33" s="280" t="s">
        <v>1162</v>
      </c>
      <c r="CF33" s="280" t="s">
        <v>1162</v>
      </c>
      <c r="CG33" s="280" t="s">
        <v>1162</v>
      </c>
    </row>
    <row r="34" spans="1:85" s="4" customFormat="1" ht="44.1" customHeight="1" thickBot="1" x14ac:dyDescent="0.3">
      <c r="A34" s="21" t="str">
        <f t="shared" si="0"/>
        <v>Indicator 32 - Deleted collateral from Land registry</v>
      </c>
      <c r="B34" s="22">
        <f t="shared" si="2"/>
        <v>32</v>
      </c>
      <c r="C34" s="6" t="s">
        <v>46</v>
      </c>
      <c r="D34" s="8" t="str">
        <f t="shared" si="1"/>
        <v>ID32</v>
      </c>
      <c r="E34" s="8"/>
      <c r="F34" s="222" t="s">
        <v>291</v>
      </c>
      <c r="G34" s="29" t="s">
        <v>46</v>
      </c>
      <c r="H34" s="30" t="s">
        <v>519</v>
      </c>
      <c r="I34" s="14" t="s">
        <v>9</v>
      </c>
      <c r="J34" s="10" t="s">
        <v>716</v>
      </c>
      <c r="K34" s="11" t="s">
        <v>714</v>
      </c>
      <c r="L34" s="9" t="s">
        <v>346</v>
      </c>
      <c r="M34" s="14" t="s">
        <v>767</v>
      </c>
      <c r="N34" s="28"/>
      <c r="O34" s="59"/>
      <c r="P34" s="59"/>
      <c r="Q34" s="59"/>
      <c r="R34" s="59"/>
      <c r="S34" s="59"/>
      <c r="T34" s="59"/>
      <c r="U34" s="181"/>
      <c r="V34" s="280">
        <v>1</v>
      </c>
      <c r="W34" s="181"/>
      <c r="X34" s="280"/>
      <c r="Y34" s="181"/>
      <c r="Z34" s="206" t="s">
        <v>12</v>
      </c>
      <c r="AA34" s="207" t="s">
        <v>1153</v>
      </c>
      <c r="AB34" s="182" t="s">
        <v>837</v>
      </c>
      <c r="AC34" s="182" t="s">
        <v>1098</v>
      </c>
      <c r="AD34" s="182" t="s">
        <v>837</v>
      </c>
      <c r="AE34" s="207"/>
      <c r="AF34" s="37">
        <v>0</v>
      </c>
      <c r="AG34" s="37">
        <v>0</v>
      </c>
      <c r="AH34" s="37">
        <v>0</v>
      </c>
      <c r="AI34" s="37">
        <v>0</v>
      </c>
      <c r="AJ34" s="37">
        <v>0</v>
      </c>
      <c r="AK34" s="37">
        <v>0</v>
      </c>
      <c r="AL34" s="37">
        <v>0</v>
      </c>
      <c r="AM34" s="37">
        <v>0</v>
      </c>
      <c r="AN34" s="37">
        <v>0</v>
      </c>
      <c r="AO34" s="37">
        <v>0</v>
      </c>
      <c r="AP34" s="37">
        <v>0</v>
      </c>
      <c r="AQ34" s="37">
        <v>0</v>
      </c>
      <c r="AR34" s="37">
        <v>0</v>
      </c>
      <c r="AS34" s="37">
        <v>0</v>
      </c>
      <c r="AT34" s="37">
        <v>0</v>
      </c>
      <c r="AU34" s="37">
        <v>0</v>
      </c>
      <c r="AV34" s="37">
        <v>0</v>
      </c>
      <c r="AW34" s="314" t="s">
        <v>1098</v>
      </c>
      <c r="AX34" s="315" t="s">
        <v>1098</v>
      </c>
      <c r="AY34" s="315" t="s">
        <v>1098</v>
      </c>
      <c r="AZ34" s="304"/>
      <c r="BA34" s="304"/>
      <c r="BB34" s="304"/>
      <c r="BC34" s="304"/>
      <c r="BD34" s="304"/>
      <c r="BE34" s="310" t="s">
        <v>1098</v>
      </c>
      <c r="BF34" s="68"/>
      <c r="BG34" s="68"/>
      <c r="BH34" s="69"/>
      <c r="BI34" s="69"/>
      <c r="BJ34" s="69"/>
      <c r="BK34" s="69"/>
      <c r="BL34" s="31"/>
      <c r="BM34" s="234">
        <v>0</v>
      </c>
      <c r="BN34" s="234">
        <v>0</v>
      </c>
      <c r="BO34" s="234">
        <v>0</v>
      </c>
      <c r="BP34" s="234" t="e">
        <v>#N/A</v>
      </c>
      <c r="BQ34" s="238" t="e">
        <v>#N/A</v>
      </c>
      <c r="BR34" s="238" t="e">
        <v>#N/A</v>
      </c>
      <c r="BS34" s="238" t="e">
        <v>#N/A</v>
      </c>
      <c r="BT34" s="238" t="e">
        <v>#N/A</v>
      </c>
      <c r="BU34" s="234">
        <v>0</v>
      </c>
      <c r="BV34" s="234">
        <v>0</v>
      </c>
      <c r="BW34" s="234">
        <v>0</v>
      </c>
      <c r="BX34" s="280" t="s">
        <v>1162</v>
      </c>
      <c r="BY34" s="280" t="s">
        <v>1213</v>
      </c>
      <c r="BZ34" s="280" t="s">
        <v>1213</v>
      </c>
      <c r="CA34" s="299" t="s">
        <v>1213</v>
      </c>
      <c r="CB34" s="299" t="s">
        <v>1213</v>
      </c>
      <c r="CC34" s="280">
        <v>0</v>
      </c>
      <c r="CD34" s="280">
        <v>0</v>
      </c>
      <c r="CE34" s="280" t="e">
        <v>#N/A</v>
      </c>
      <c r="CF34" s="280" t="e">
        <v>#N/A</v>
      </c>
      <c r="CG34" s="280" t="e">
        <v>#N/A</v>
      </c>
    </row>
    <row r="35" spans="1:85" s="4" customFormat="1" ht="44.1" customHeight="1" thickBot="1" x14ac:dyDescent="0.3">
      <c r="A35" s="21" t="str">
        <f t="shared" ref="A35:A65" si="3">CONCATENATE(C$2," ",B35," - ",C35)</f>
        <v>Indicator 33 - Debt settlement procedure (municipality)</v>
      </c>
      <c r="B35" s="22">
        <f t="shared" si="2"/>
        <v>33</v>
      </c>
      <c r="C35" s="6" t="s">
        <v>1026</v>
      </c>
      <c r="D35" s="8" t="str">
        <f t="shared" si="1"/>
        <v>ID33</v>
      </c>
      <c r="E35" s="8"/>
      <c r="F35" s="6" t="s">
        <v>291</v>
      </c>
      <c r="G35" s="29" t="s">
        <v>51</v>
      </c>
      <c r="H35" s="30" t="s">
        <v>520</v>
      </c>
      <c r="I35" s="14" t="s">
        <v>9</v>
      </c>
      <c r="J35" s="10" t="s">
        <v>716</v>
      </c>
      <c r="K35" s="11" t="s">
        <v>714</v>
      </c>
      <c r="L35" s="9" t="s">
        <v>347</v>
      </c>
      <c r="M35" s="14" t="s">
        <v>768</v>
      </c>
      <c r="N35" s="28"/>
      <c r="O35" s="59"/>
      <c r="P35" s="59"/>
      <c r="Q35" s="59"/>
      <c r="R35" s="59"/>
      <c r="S35" s="59"/>
      <c r="T35" s="59"/>
      <c r="U35" s="181"/>
      <c r="V35" s="280"/>
      <c r="W35" s="181"/>
      <c r="X35" s="280"/>
      <c r="Y35" s="181"/>
      <c r="Z35" s="206" t="s">
        <v>12</v>
      </c>
      <c r="AA35" s="207" t="s">
        <v>1153</v>
      </c>
      <c r="AB35" s="182" t="s">
        <v>837</v>
      </c>
      <c r="AC35" s="182" t="s">
        <v>1098</v>
      </c>
      <c r="AD35" s="182" t="s">
        <v>837</v>
      </c>
      <c r="AE35" s="320" t="s">
        <v>1131</v>
      </c>
      <c r="AF35" s="37">
        <v>0</v>
      </c>
      <c r="AG35" s="37">
        <v>0</v>
      </c>
      <c r="AH35" s="37">
        <v>0</v>
      </c>
      <c r="AI35" s="37">
        <v>0</v>
      </c>
      <c r="AJ35" s="37">
        <v>0</v>
      </c>
      <c r="AK35" s="37">
        <v>0</v>
      </c>
      <c r="AL35" s="37">
        <v>0</v>
      </c>
      <c r="AM35" s="37">
        <v>0</v>
      </c>
      <c r="AN35" s="37">
        <v>0</v>
      </c>
      <c r="AO35" s="37">
        <v>0</v>
      </c>
      <c r="AP35" s="37">
        <v>0</v>
      </c>
      <c r="AQ35" s="37">
        <v>0</v>
      </c>
      <c r="AR35" s="37">
        <v>0</v>
      </c>
      <c r="AS35" s="37">
        <v>0</v>
      </c>
      <c r="AT35" s="37">
        <v>0</v>
      </c>
      <c r="AU35" s="37">
        <v>0</v>
      </c>
      <c r="AV35" s="37">
        <v>0</v>
      </c>
      <c r="AW35" s="314" t="s">
        <v>1098</v>
      </c>
      <c r="AX35" s="315" t="s">
        <v>1098</v>
      </c>
      <c r="AY35" s="315" t="s">
        <v>1098</v>
      </c>
      <c r="AZ35" s="304"/>
      <c r="BA35" s="304"/>
      <c r="BB35" s="304"/>
      <c r="BC35" s="304"/>
      <c r="BD35" s="304"/>
      <c r="BE35" s="310" t="s">
        <v>1098</v>
      </c>
      <c r="BF35" s="68"/>
      <c r="BG35" s="68"/>
      <c r="BH35" s="69"/>
      <c r="BI35" s="69"/>
      <c r="BJ35" s="69"/>
      <c r="BK35" s="69"/>
      <c r="BL35" s="31"/>
      <c r="BM35" s="234">
        <v>0</v>
      </c>
      <c r="BN35" s="234">
        <v>0</v>
      </c>
      <c r="BO35" s="234">
        <v>0</v>
      </c>
      <c r="BP35" s="234" t="e">
        <v>#N/A</v>
      </c>
      <c r="BQ35" s="238" t="e">
        <v>#N/A</v>
      </c>
      <c r="BR35" s="238" t="e">
        <v>#N/A</v>
      </c>
      <c r="BS35" s="238" t="e">
        <v>#N/A</v>
      </c>
      <c r="BT35" s="238" t="e">
        <v>#N/A</v>
      </c>
      <c r="BU35" s="234">
        <v>0</v>
      </c>
      <c r="BV35" s="234">
        <v>0</v>
      </c>
      <c r="BW35" s="234">
        <v>0</v>
      </c>
      <c r="BX35" s="280"/>
      <c r="BY35" s="280"/>
      <c r="BZ35" s="280"/>
      <c r="CA35" s="299"/>
      <c r="CB35" s="299"/>
      <c r="CC35" s="280">
        <v>0</v>
      </c>
      <c r="CD35" s="280">
        <v>0</v>
      </c>
      <c r="CE35" s="280" t="e">
        <v>#N/A</v>
      </c>
      <c r="CF35" s="280" t="e">
        <v>#N/A</v>
      </c>
      <c r="CG35" s="280" t="e">
        <v>#N/A</v>
      </c>
    </row>
    <row r="36" spans="1:85" s="17" customFormat="1" ht="44.1" customHeight="1" thickBot="1" x14ac:dyDescent="0.3">
      <c r="A36" s="21" t="str">
        <f t="shared" si="3"/>
        <v>Indicator 34 - Negative own equity</v>
      </c>
      <c r="B36" s="22">
        <f t="shared" si="2"/>
        <v>34</v>
      </c>
      <c r="C36" s="6" t="s">
        <v>50</v>
      </c>
      <c r="D36" s="8" t="str">
        <f t="shared" si="1"/>
        <v>ID34</v>
      </c>
      <c r="E36" s="8"/>
      <c r="F36" s="6" t="s">
        <v>293</v>
      </c>
      <c r="G36" s="29" t="s">
        <v>50</v>
      </c>
      <c r="H36" s="30" t="s">
        <v>521</v>
      </c>
      <c r="I36" s="14" t="s">
        <v>9</v>
      </c>
      <c r="J36" s="10" t="s">
        <v>721</v>
      </c>
      <c r="K36" s="11" t="s">
        <v>701</v>
      </c>
      <c r="L36" s="9" t="s">
        <v>348</v>
      </c>
      <c r="M36" s="14" t="s">
        <v>838</v>
      </c>
      <c r="N36" s="28">
        <v>1</v>
      </c>
      <c r="O36" s="59"/>
      <c r="P36" s="59">
        <v>1</v>
      </c>
      <c r="Q36" s="59"/>
      <c r="R36" s="59"/>
      <c r="S36" s="59"/>
      <c r="T36" s="59"/>
      <c r="U36" s="181"/>
      <c r="V36" s="280">
        <v>1</v>
      </c>
      <c r="W36" s="181"/>
      <c r="X36" s="280">
        <v>1</v>
      </c>
      <c r="Y36" s="181">
        <v>1</v>
      </c>
      <c r="Z36" s="210" t="s">
        <v>19</v>
      </c>
      <c r="AA36" s="211" t="s">
        <v>1153</v>
      </c>
      <c r="AB36" s="182" t="s">
        <v>837</v>
      </c>
      <c r="AC36" s="182" t="s">
        <v>1098</v>
      </c>
      <c r="AD36" s="182" t="s">
        <v>837</v>
      </c>
      <c r="AE36" s="207"/>
      <c r="AF36" s="37">
        <v>0</v>
      </c>
      <c r="AG36" s="37">
        <v>0</v>
      </c>
      <c r="AH36" s="37">
        <v>0</v>
      </c>
      <c r="AI36" s="37">
        <v>0</v>
      </c>
      <c r="AJ36" s="37">
        <v>0</v>
      </c>
      <c r="AK36" s="37">
        <v>0</v>
      </c>
      <c r="AL36" s="37">
        <v>0</v>
      </c>
      <c r="AM36" s="37">
        <v>0</v>
      </c>
      <c r="AN36" s="37">
        <v>0</v>
      </c>
      <c r="AO36" s="37">
        <v>0</v>
      </c>
      <c r="AP36" s="37">
        <v>0</v>
      </c>
      <c r="AQ36" s="37">
        <v>0</v>
      </c>
      <c r="AR36" s="37">
        <v>0</v>
      </c>
      <c r="AS36" s="37">
        <v>0</v>
      </c>
      <c r="AT36" s="37">
        <v>0</v>
      </c>
      <c r="AU36" s="37">
        <v>0</v>
      </c>
      <c r="AV36" s="37">
        <v>0</v>
      </c>
      <c r="AW36" s="314"/>
      <c r="AX36" s="315" t="s">
        <v>1098</v>
      </c>
      <c r="AY36" s="315" t="s">
        <v>1098</v>
      </c>
      <c r="AZ36" s="306"/>
      <c r="BA36" s="306"/>
      <c r="BB36" s="306"/>
      <c r="BC36" s="306"/>
      <c r="BD36" s="306"/>
      <c r="BE36" s="310"/>
      <c r="BF36" s="68"/>
      <c r="BG36" s="68"/>
      <c r="BH36" s="71"/>
      <c r="BI36" s="71"/>
      <c r="BJ36" s="71"/>
      <c r="BK36" s="71"/>
      <c r="BL36" s="34"/>
      <c r="BM36" s="234">
        <v>0</v>
      </c>
      <c r="BN36" s="234">
        <v>0</v>
      </c>
      <c r="BO36" s="234">
        <v>0</v>
      </c>
      <c r="BP36" s="234" t="e">
        <v>#N/A</v>
      </c>
      <c r="BQ36" s="238" t="e">
        <v>#N/A</v>
      </c>
      <c r="BR36" s="238" t="e">
        <v>#N/A</v>
      </c>
      <c r="BS36" s="238" t="e">
        <v>#N/A</v>
      </c>
      <c r="BT36" s="238" t="e">
        <v>#N/A</v>
      </c>
      <c r="BU36" s="234">
        <v>0</v>
      </c>
      <c r="BV36" s="300">
        <v>0</v>
      </c>
      <c r="BW36" s="300">
        <v>0</v>
      </c>
      <c r="BX36" s="280" t="s">
        <v>1162</v>
      </c>
      <c r="BY36" s="301" t="s">
        <v>1213</v>
      </c>
      <c r="BZ36" s="301" t="s">
        <v>1213</v>
      </c>
      <c r="CA36" s="299" t="s">
        <v>1213</v>
      </c>
      <c r="CB36" s="299" t="s">
        <v>1213</v>
      </c>
      <c r="CC36" s="280">
        <v>0</v>
      </c>
      <c r="CD36" s="280">
        <v>0</v>
      </c>
      <c r="CE36" s="280" t="s">
        <v>1162</v>
      </c>
      <c r="CF36" s="280" t="s">
        <v>1162</v>
      </c>
      <c r="CG36" s="280" t="s">
        <v>1162</v>
      </c>
    </row>
    <row r="37" spans="1:85" s="4" customFormat="1" ht="47.45" customHeight="1" thickBot="1" x14ac:dyDescent="0.3">
      <c r="A37" s="21" t="str">
        <f t="shared" si="3"/>
        <v>Indicator 35 - Delta equity</v>
      </c>
      <c r="B37" s="22">
        <f t="shared" si="2"/>
        <v>35</v>
      </c>
      <c r="C37" s="6" t="s">
        <v>314</v>
      </c>
      <c r="D37" s="8" t="str">
        <f t="shared" si="1"/>
        <v>ID35</v>
      </c>
      <c r="E37" s="8"/>
      <c r="F37" s="6" t="s">
        <v>294</v>
      </c>
      <c r="G37" s="29" t="s">
        <v>321</v>
      </c>
      <c r="H37" s="30" t="s">
        <v>522</v>
      </c>
      <c r="I37" s="14" t="s">
        <v>18</v>
      </c>
      <c r="J37" s="10" t="s">
        <v>718</v>
      </c>
      <c r="K37" s="11" t="s">
        <v>701</v>
      </c>
      <c r="L37" s="9" t="s">
        <v>410</v>
      </c>
      <c r="M37" s="14" t="s">
        <v>862</v>
      </c>
      <c r="N37" s="28">
        <v>1</v>
      </c>
      <c r="O37" s="28">
        <v>1</v>
      </c>
      <c r="P37" s="59">
        <v>1</v>
      </c>
      <c r="Q37" s="59">
        <v>1</v>
      </c>
      <c r="R37" s="59"/>
      <c r="S37" s="59"/>
      <c r="T37" s="59"/>
      <c r="U37" s="181"/>
      <c r="V37" s="280">
        <v>1</v>
      </c>
      <c r="W37" s="181">
        <v>1</v>
      </c>
      <c r="X37" s="280">
        <v>1</v>
      </c>
      <c r="Y37" s="181">
        <v>1</v>
      </c>
      <c r="Z37" s="206" t="s">
        <v>19</v>
      </c>
      <c r="AA37" s="209" t="s">
        <v>1154</v>
      </c>
      <c r="AB37" s="182" t="s">
        <v>837</v>
      </c>
      <c r="AC37" s="182" t="s">
        <v>1098</v>
      </c>
      <c r="AD37" s="182" t="s">
        <v>837</v>
      </c>
      <c r="AE37" s="207"/>
      <c r="AF37" s="37">
        <v>1</v>
      </c>
      <c r="AG37" s="37" t="s">
        <v>1097</v>
      </c>
      <c r="AH37" s="37" t="s">
        <v>1097</v>
      </c>
      <c r="AI37" s="37" t="s">
        <v>1097</v>
      </c>
      <c r="AJ37" s="37" t="s">
        <v>1100</v>
      </c>
      <c r="AK37" s="37" t="s">
        <v>1100</v>
      </c>
      <c r="AL37" s="37" t="s">
        <v>1100</v>
      </c>
      <c r="AM37" s="37" t="s">
        <v>1100</v>
      </c>
      <c r="AN37" s="37" t="s">
        <v>1100</v>
      </c>
      <c r="AO37" s="37" t="s">
        <v>1097</v>
      </c>
      <c r="AP37" s="37" t="s">
        <v>1097</v>
      </c>
      <c r="AQ37" s="37" t="s">
        <v>1097</v>
      </c>
      <c r="AR37" s="37" t="s">
        <v>1100</v>
      </c>
      <c r="AS37" s="37" t="s">
        <v>1100</v>
      </c>
      <c r="AT37" s="37" t="s">
        <v>1100</v>
      </c>
      <c r="AU37" s="37" t="s">
        <v>1100</v>
      </c>
      <c r="AV37" s="37" t="s">
        <v>1100</v>
      </c>
      <c r="AW37" s="314">
        <v>0</v>
      </c>
      <c r="AX37" s="315" t="s">
        <v>1098</v>
      </c>
      <c r="AY37" s="315" t="s">
        <v>1098</v>
      </c>
      <c r="AZ37" s="304"/>
      <c r="BA37" s="304"/>
      <c r="BB37" s="304"/>
      <c r="BC37" s="304"/>
      <c r="BD37" s="304"/>
      <c r="BE37" s="310">
        <v>0</v>
      </c>
      <c r="BF37" s="68"/>
      <c r="BG37" s="68"/>
      <c r="BH37" s="69"/>
      <c r="BI37" s="69"/>
      <c r="BJ37" s="69"/>
      <c r="BK37" s="69"/>
      <c r="BL37" s="31"/>
      <c r="BM37" s="234">
        <v>0</v>
      </c>
      <c r="BN37" s="234">
        <v>0</v>
      </c>
      <c r="BO37" s="234">
        <v>0</v>
      </c>
      <c r="BP37" s="234" t="e">
        <v>#N/A</v>
      </c>
      <c r="BQ37" s="238" t="e">
        <v>#N/A</v>
      </c>
      <c r="BR37" s="238" t="e">
        <v>#N/A</v>
      </c>
      <c r="BS37" s="238" t="e">
        <v>#N/A</v>
      </c>
      <c r="BT37" s="238" t="e">
        <v>#N/A</v>
      </c>
      <c r="BU37" s="234">
        <v>0</v>
      </c>
      <c r="BV37" s="234">
        <v>0</v>
      </c>
      <c r="BW37" s="234">
        <v>0</v>
      </c>
      <c r="BX37" s="280" t="s">
        <v>1161</v>
      </c>
      <c r="BY37" s="280">
        <v>-2.7739060000000002</v>
      </c>
      <c r="BZ37" s="280">
        <v>6.1597629999999999</v>
      </c>
      <c r="CA37" s="299">
        <v>-5.2356109999999996</v>
      </c>
      <c r="CB37" s="299">
        <v>7</v>
      </c>
      <c r="CC37" s="280">
        <v>0</v>
      </c>
      <c r="CD37" s="280">
        <v>0</v>
      </c>
      <c r="CE37" s="280" t="s">
        <v>1161</v>
      </c>
      <c r="CF37" s="280">
        <v>-13.32818</v>
      </c>
      <c r="CG37" s="280">
        <v>13.62589</v>
      </c>
    </row>
    <row r="38" spans="1:85" s="4" customFormat="1" ht="58.35" customHeight="1" thickBot="1" x14ac:dyDescent="0.3">
      <c r="A38" s="21" t="str">
        <f t="shared" si="3"/>
        <v>Indicator 36 - New account at other bank - 6 months</v>
      </c>
      <c r="B38" s="22">
        <f t="shared" si="2"/>
        <v>36</v>
      </c>
      <c r="C38" s="6" t="s">
        <v>55</v>
      </c>
      <c r="D38" s="8" t="str">
        <f t="shared" si="1"/>
        <v>ID36</v>
      </c>
      <c r="E38" s="8"/>
      <c r="F38" s="6" t="s">
        <v>291</v>
      </c>
      <c r="G38" s="29" t="s">
        <v>52</v>
      </c>
      <c r="H38" s="30" t="s">
        <v>523</v>
      </c>
      <c r="I38" s="14" t="s">
        <v>9</v>
      </c>
      <c r="J38" s="10" t="s">
        <v>716</v>
      </c>
      <c r="K38" s="11" t="s">
        <v>714</v>
      </c>
      <c r="L38" s="9" t="s">
        <v>349</v>
      </c>
      <c r="M38" s="14" t="s">
        <v>769</v>
      </c>
      <c r="N38" s="28"/>
      <c r="O38" s="59"/>
      <c r="P38" s="59"/>
      <c r="Q38" s="59"/>
      <c r="R38" s="59"/>
      <c r="S38" s="59"/>
      <c r="T38" s="59"/>
      <c r="U38" s="181"/>
      <c r="V38" s="280">
        <v>1</v>
      </c>
      <c r="W38" s="181"/>
      <c r="X38" s="280"/>
      <c r="Y38" s="181"/>
      <c r="Z38" s="206" t="s">
        <v>12</v>
      </c>
      <c r="AA38" s="207" t="s">
        <v>1153</v>
      </c>
      <c r="AB38" s="182" t="s">
        <v>837</v>
      </c>
      <c r="AC38" s="182" t="s">
        <v>1098</v>
      </c>
      <c r="AD38" s="182" t="s">
        <v>837</v>
      </c>
      <c r="AE38" s="205"/>
      <c r="AF38" s="37">
        <v>0</v>
      </c>
      <c r="AG38" s="37">
        <v>0</v>
      </c>
      <c r="AH38" s="37">
        <v>0</v>
      </c>
      <c r="AI38" s="37">
        <v>0</v>
      </c>
      <c r="AJ38" s="37">
        <v>0</v>
      </c>
      <c r="AK38" s="37">
        <v>0</v>
      </c>
      <c r="AL38" s="37">
        <v>0</v>
      </c>
      <c r="AM38" s="37">
        <v>0</v>
      </c>
      <c r="AN38" s="37">
        <v>0</v>
      </c>
      <c r="AO38" s="37">
        <v>0</v>
      </c>
      <c r="AP38" s="37">
        <v>0</v>
      </c>
      <c r="AQ38" s="37">
        <v>0</v>
      </c>
      <c r="AR38" s="37">
        <v>0</v>
      </c>
      <c r="AS38" s="37">
        <v>0</v>
      </c>
      <c r="AT38" s="37">
        <v>0</v>
      </c>
      <c r="AU38" s="37">
        <v>0</v>
      </c>
      <c r="AV38" s="37">
        <v>0</v>
      </c>
      <c r="AW38" s="314" t="s">
        <v>1098</v>
      </c>
      <c r="AX38" s="315" t="s">
        <v>1098</v>
      </c>
      <c r="AY38" s="315" t="s">
        <v>1098</v>
      </c>
      <c r="AZ38" s="304"/>
      <c r="BA38" s="304"/>
      <c r="BB38" s="304"/>
      <c r="BC38" s="304"/>
      <c r="BD38" s="304"/>
      <c r="BE38" s="310" t="s">
        <v>1098</v>
      </c>
      <c r="BF38" s="68"/>
      <c r="BG38" s="68"/>
      <c r="BH38" s="69"/>
      <c r="BI38" s="69"/>
      <c r="BJ38" s="69"/>
      <c r="BK38" s="69"/>
      <c r="BL38" s="31"/>
      <c r="BM38" s="234">
        <v>0</v>
      </c>
      <c r="BN38" s="234">
        <v>0</v>
      </c>
      <c r="BO38" s="234">
        <v>0</v>
      </c>
      <c r="BP38" s="234" t="e">
        <v>#N/A</v>
      </c>
      <c r="BQ38" s="238" t="e">
        <v>#N/A</v>
      </c>
      <c r="BR38" s="238" t="e">
        <v>#N/A</v>
      </c>
      <c r="BS38" s="238" t="e">
        <v>#N/A</v>
      </c>
      <c r="BT38" s="238" t="e">
        <v>#N/A</v>
      </c>
      <c r="BU38" s="234">
        <v>0</v>
      </c>
      <c r="BV38" s="234">
        <v>0</v>
      </c>
      <c r="BW38" s="234">
        <v>0</v>
      </c>
      <c r="BX38" s="280" t="s">
        <v>1162</v>
      </c>
      <c r="BY38" s="280" t="s">
        <v>1213</v>
      </c>
      <c r="BZ38" s="280" t="s">
        <v>1213</v>
      </c>
      <c r="CA38" s="299" t="s">
        <v>1213</v>
      </c>
      <c r="CB38" s="299" t="s">
        <v>1213</v>
      </c>
      <c r="CC38" s="280">
        <v>0</v>
      </c>
      <c r="CD38" s="280">
        <v>0</v>
      </c>
      <c r="CE38" s="280" t="e">
        <v>#N/A</v>
      </c>
      <c r="CF38" s="280" t="e">
        <v>#N/A</v>
      </c>
      <c r="CG38" s="280" t="e">
        <v>#N/A</v>
      </c>
    </row>
    <row r="39" spans="1:85" s="4" customFormat="1" ht="58.35" customHeight="1" thickBot="1" x14ac:dyDescent="0.3">
      <c r="A39" s="21" t="str">
        <f t="shared" si="3"/>
        <v>Indicator 37 - New account opened by guarantor - 6 months</v>
      </c>
      <c r="B39" s="22">
        <f t="shared" si="2"/>
        <v>37</v>
      </c>
      <c r="C39" s="6" t="s">
        <v>56</v>
      </c>
      <c r="D39" s="8" t="str">
        <f t="shared" si="1"/>
        <v>ID37</v>
      </c>
      <c r="E39" s="8"/>
      <c r="F39" s="6" t="s">
        <v>291</v>
      </c>
      <c r="G39" s="29" t="s">
        <v>53</v>
      </c>
      <c r="H39" s="30" t="s">
        <v>524</v>
      </c>
      <c r="I39" s="14" t="s">
        <v>9</v>
      </c>
      <c r="J39" s="10" t="s">
        <v>716</v>
      </c>
      <c r="K39" s="11" t="s">
        <v>714</v>
      </c>
      <c r="L39" s="9" t="s">
        <v>350</v>
      </c>
      <c r="M39" s="14" t="s">
        <v>770</v>
      </c>
      <c r="N39" s="28"/>
      <c r="O39" s="59"/>
      <c r="P39" s="59"/>
      <c r="Q39" s="59"/>
      <c r="R39" s="59"/>
      <c r="S39" s="59"/>
      <c r="T39" s="59"/>
      <c r="U39" s="181"/>
      <c r="V39" s="280">
        <v>1</v>
      </c>
      <c r="W39" s="181"/>
      <c r="X39" s="280"/>
      <c r="Y39" s="181"/>
      <c r="Z39" s="206" t="s">
        <v>12</v>
      </c>
      <c r="AA39" s="207" t="s">
        <v>1153</v>
      </c>
      <c r="AB39" s="182" t="s">
        <v>837</v>
      </c>
      <c r="AC39" s="182" t="s">
        <v>1098</v>
      </c>
      <c r="AD39" s="182" t="s">
        <v>837</v>
      </c>
      <c r="AE39" s="209" t="s">
        <v>1131</v>
      </c>
      <c r="AF39" s="37">
        <v>0</v>
      </c>
      <c r="AG39" s="37">
        <v>0</v>
      </c>
      <c r="AH39" s="37">
        <v>0</v>
      </c>
      <c r="AI39" s="37">
        <v>0</v>
      </c>
      <c r="AJ39" s="37">
        <v>0</v>
      </c>
      <c r="AK39" s="37">
        <v>0</v>
      </c>
      <c r="AL39" s="37">
        <v>0</v>
      </c>
      <c r="AM39" s="37">
        <v>0</v>
      </c>
      <c r="AN39" s="37">
        <v>0</v>
      </c>
      <c r="AO39" s="37">
        <v>0</v>
      </c>
      <c r="AP39" s="37">
        <v>0</v>
      </c>
      <c r="AQ39" s="37">
        <v>0</v>
      </c>
      <c r="AR39" s="37">
        <v>0</v>
      </c>
      <c r="AS39" s="37">
        <v>0</v>
      </c>
      <c r="AT39" s="37">
        <v>0</v>
      </c>
      <c r="AU39" s="37">
        <v>0</v>
      </c>
      <c r="AV39" s="37">
        <v>0</v>
      </c>
      <c r="AW39" s="314" t="s">
        <v>1098</v>
      </c>
      <c r="AX39" s="315" t="s">
        <v>1098</v>
      </c>
      <c r="AY39" s="315" t="s">
        <v>1098</v>
      </c>
      <c r="AZ39" s="304"/>
      <c r="BA39" s="304"/>
      <c r="BB39" s="304"/>
      <c r="BC39" s="304"/>
      <c r="BD39" s="304"/>
      <c r="BE39" s="310" t="s">
        <v>1098</v>
      </c>
      <c r="BF39" s="68"/>
      <c r="BG39" s="68"/>
      <c r="BH39" s="69"/>
      <c r="BI39" s="69"/>
      <c r="BJ39" s="69"/>
      <c r="BK39" s="69"/>
      <c r="BL39" s="31"/>
      <c r="BM39" s="234">
        <v>0</v>
      </c>
      <c r="BN39" s="234">
        <v>0</v>
      </c>
      <c r="BO39" s="234">
        <v>0</v>
      </c>
      <c r="BP39" s="234" t="e">
        <v>#N/A</v>
      </c>
      <c r="BQ39" s="238" t="e">
        <v>#N/A</v>
      </c>
      <c r="BR39" s="238" t="e">
        <v>#N/A</v>
      </c>
      <c r="BS39" s="238" t="e">
        <v>#N/A</v>
      </c>
      <c r="BT39" s="238" t="e">
        <v>#N/A</v>
      </c>
      <c r="BU39" s="234">
        <v>0</v>
      </c>
      <c r="BV39" s="234">
        <v>0</v>
      </c>
      <c r="BW39" s="234">
        <v>0</v>
      </c>
      <c r="BX39" s="280" t="s">
        <v>1162</v>
      </c>
      <c r="BY39" s="280" t="s">
        <v>1213</v>
      </c>
      <c r="BZ39" s="280" t="s">
        <v>1213</v>
      </c>
      <c r="CA39" s="299" t="s">
        <v>1213</v>
      </c>
      <c r="CB39" s="299" t="s">
        <v>1213</v>
      </c>
      <c r="CC39" s="280">
        <v>0</v>
      </c>
      <c r="CD39" s="280">
        <v>0</v>
      </c>
      <c r="CE39" s="280" t="e">
        <v>#N/A</v>
      </c>
      <c r="CF39" s="280" t="e">
        <v>#N/A</v>
      </c>
      <c r="CG39" s="280" t="e">
        <v>#N/A</v>
      </c>
    </row>
    <row r="40" spans="1:85" s="4" customFormat="1" ht="29.45" customHeight="1" thickBot="1" x14ac:dyDescent="0.3">
      <c r="A40" s="21" t="str">
        <f t="shared" si="3"/>
        <v>Indicator 38 - Collateral missing</v>
      </c>
      <c r="B40" s="22">
        <f t="shared" si="2"/>
        <v>38</v>
      </c>
      <c r="C40" s="6" t="s">
        <v>1027</v>
      </c>
      <c r="D40" s="8" t="str">
        <f t="shared" si="1"/>
        <v>ID38</v>
      </c>
      <c r="E40" s="8"/>
      <c r="F40" s="6" t="s">
        <v>291</v>
      </c>
      <c r="G40" s="29" t="s">
        <v>57</v>
      </c>
      <c r="H40" s="30" t="s">
        <v>525</v>
      </c>
      <c r="I40" s="14" t="s">
        <v>9</v>
      </c>
      <c r="J40" s="10" t="s">
        <v>716</v>
      </c>
      <c r="K40" s="11" t="s">
        <v>714</v>
      </c>
      <c r="L40" s="9" t="s">
        <v>351</v>
      </c>
      <c r="M40" s="14" t="s">
        <v>771</v>
      </c>
      <c r="N40" s="28"/>
      <c r="O40" s="59"/>
      <c r="P40" s="59"/>
      <c r="Q40" s="59"/>
      <c r="R40" s="59"/>
      <c r="S40" s="59"/>
      <c r="T40" s="59"/>
      <c r="U40" s="181"/>
      <c r="V40" s="280">
        <v>1</v>
      </c>
      <c r="W40" s="181"/>
      <c r="X40" s="280"/>
      <c r="Y40" s="181"/>
      <c r="Z40" s="206" t="s">
        <v>12</v>
      </c>
      <c r="AA40" s="207" t="s">
        <v>1153</v>
      </c>
      <c r="AB40" s="182" t="s">
        <v>837</v>
      </c>
      <c r="AC40" s="182" t="s">
        <v>1098</v>
      </c>
      <c r="AD40" s="182" t="s">
        <v>837</v>
      </c>
      <c r="AE40" s="207"/>
      <c r="AF40" s="37">
        <v>0</v>
      </c>
      <c r="AG40" s="37">
        <v>0</v>
      </c>
      <c r="AH40" s="37">
        <v>0</v>
      </c>
      <c r="AI40" s="37">
        <v>0</v>
      </c>
      <c r="AJ40" s="37">
        <v>0</v>
      </c>
      <c r="AK40" s="37">
        <v>0</v>
      </c>
      <c r="AL40" s="37">
        <v>0</v>
      </c>
      <c r="AM40" s="37">
        <v>0</v>
      </c>
      <c r="AN40" s="37">
        <v>0</v>
      </c>
      <c r="AO40" s="37">
        <v>0</v>
      </c>
      <c r="AP40" s="37">
        <v>0</v>
      </c>
      <c r="AQ40" s="37">
        <v>0</v>
      </c>
      <c r="AR40" s="37">
        <v>0</v>
      </c>
      <c r="AS40" s="37">
        <v>0</v>
      </c>
      <c r="AT40" s="37">
        <v>0</v>
      </c>
      <c r="AU40" s="37">
        <v>0</v>
      </c>
      <c r="AV40" s="37">
        <v>0</v>
      </c>
      <c r="AW40" s="314" t="s">
        <v>1098</v>
      </c>
      <c r="AX40" s="315" t="s">
        <v>1098</v>
      </c>
      <c r="AY40" s="315" t="s">
        <v>1098</v>
      </c>
      <c r="AZ40" s="304"/>
      <c r="BA40" s="304"/>
      <c r="BB40" s="304"/>
      <c r="BC40" s="304"/>
      <c r="BD40" s="304"/>
      <c r="BE40" s="310" t="s">
        <v>1098</v>
      </c>
      <c r="BF40" s="68"/>
      <c r="BG40" s="68"/>
      <c r="BH40" s="69"/>
      <c r="BI40" s="69"/>
      <c r="BJ40" s="69"/>
      <c r="BK40" s="69"/>
      <c r="BL40" s="31"/>
      <c r="BM40" s="234">
        <v>0</v>
      </c>
      <c r="BN40" s="234">
        <v>0</v>
      </c>
      <c r="BO40" s="234">
        <v>0</v>
      </c>
      <c r="BP40" s="234" t="e">
        <v>#N/A</v>
      </c>
      <c r="BQ40" s="238" t="e">
        <v>#N/A</v>
      </c>
      <c r="BR40" s="238" t="e">
        <v>#N/A</v>
      </c>
      <c r="BS40" s="238" t="e">
        <v>#N/A</v>
      </c>
      <c r="BT40" s="238" t="e">
        <v>#N/A</v>
      </c>
      <c r="BU40" s="234">
        <v>0</v>
      </c>
      <c r="BV40" s="234">
        <v>0</v>
      </c>
      <c r="BW40" s="234">
        <v>0</v>
      </c>
      <c r="BX40" s="280" t="s">
        <v>1162</v>
      </c>
      <c r="BY40" s="280" t="s">
        <v>1213</v>
      </c>
      <c r="BZ40" s="280" t="s">
        <v>1213</v>
      </c>
      <c r="CA40" s="299" t="s">
        <v>1213</v>
      </c>
      <c r="CB40" s="299" t="s">
        <v>1213</v>
      </c>
      <c r="CC40" s="280">
        <v>0</v>
      </c>
      <c r="CD40" s="280">
        <v>0</v>
      </c>
      <c r="CE40" s="280" t="e">
        <v>#N/A</v>
      </c>
      <c r="CF40" s="280" t="e">
        <v>#N/A</v>
      </c>
      <c r="CG40" s="280" t="e">
        <v>#N/A</v>
      </c>
    </row>
    <row r="41" spans="1:85" s="4" customFormat="1" ht="44.1" customHeight="1" thickBot="1" x14ac:dyDescent="0.3">
      <c r="A41" s="21" t="str">
        <f t="shared" si="3"/>
        <v>Indicator 39 - Notarization, pledge are missing more than 60 days</v>
      </c>
      <c r="B41" s="22">
        <f t="shared" si="2"/>
        <v>39</v>
      </c>
      <c r="C41" s="6" t="s">
        <v>54</v>
      </c>
      <c r="D41" s="8" t="str">
        <f t="shared" si="1"/>
        <v>ID39</v>
      </c>
      <c r="E41" s="8"/>
      <c r="F41" s="221" t="s">
        <v>291</v>
      </c>
      <c r="G41" s="29" t="s">
        <v>58</v>
      </c>
      <c r="H41" s="30" t="s">
        <v>526</v>
      </c>
      <c r="I41" s="14" t="s">
        <v>9</v>
      </c>
      <c r="J41" s="10" t="s">
        <v>716</v>
      </c>
      <c r="K41" s="11" t="s">
        <v>714</v>
      </c>
      <c r="L41" s="9" t="s">
        <v>352</v>
      </c>
      <c r="M41" s="14" t="s">
        <v>772</v>
      </c>
      <c r="N41" s="28"/>
      <c r="O41" s="59"/>
      <c r="P41" s="59"/>
      <c r="Q41" s="59"/>
      <c r="R41" s="59"/>
      <c r="S41" s="59"/>
      <c r="T41" s="59"/>
      <c r="U41" s="181"/>
      <c r="V41" s="280">
        <v>1</v>
      </c>
      <c r="W41" s="181"/>
      <c r="X41" s="280"/>
      <c r="Y41" s="181"/>
      <c r="Z41" s="206" t="s">
        <v>12</v>
      </c>
      <c r="AA41" s="207" t="s">
        <v>1153</v>
      </c>
      <c r="AB41" s="182" t="s">
        <v>837</v>
      </c>
      <c r="AC41" s="182" t="s">
        <v>1098</v>
      </c>
      <c r="AD41" s="182" t="s">
        <v>837</v>
      </c>
      <c r="AE41" s="209" t="s">
        <v>1131</v>
      </c>
      <c r="AF41" s="37">
        <v>0</v>
      </c>
      <c r="AG41" s="37">
        <v>0</v>
      </c>
      <c r="AH41" s="37">
        <v>0</v>
      </c>
      <c r="AI41" s="37">
        <v>0</v>
      </c>
      <c r="AJ41" s="37">
        <v>0</v>
      </c>
      <c r="AK41" s="37">
        <v>0</v>
      </c>
      <c r="AL41" s="37">
        <v>0</v>
      </c>
      <c r="AM41" s="37">
        <v>0</v>
      </c>
      <c r="AN41" s="37">
        <v>0</v>
      </c>
      <c r="AO41" s="37">
        <v>0</v>
      </c>
      <c r="AP41" s="37">
        <v>0</v>
      </c>
      <c r="AQ41" s="37">
        <v>0</v>
      </c>
      <c r="AR41" s="37">
        <v>0</v>
      </c>
      <c r="AS41" s="37">
        <v>0</v>
      </c>
      <c r="AT41" s="37">
        <v>0</v>
      </c>
      <c r="AU41" s="37">
        <v>0</v>
      </c>
      <c r="AV41" s="37">
        <v>0</v>
      </c>
      <c r="AW41" s="314" t="s">
        <v>1098</v>
      </c>
      <c r="AX41" s="315" t="s">
        <v>1098</v>
      </c>
      <c r="AY41" s="315" t="s">
        <v>1098</v>
      </c>
      <c r="AZ41" s="304"/>
      <c r="BA41" s="304"/>
      <c r="BB41" s="304"/>
      <c r="BC41" s="304"/>
      <c r="BD41" s="304"/>
      <c r="BE41" s="310" t="s">
        <v>1098</v>
      </c>
      <c r="BF41" s="68"/>
      <c r="BG41" s="68"/>
      <c r="BH41" s="69"/>
      <c r="BI41" s="69"/>
      <c r="BJ41" s="69"/>
      <c r="BK41" s="69"/>
      <c r="BL41" s="31"/>
      <c r="BM41" s="234">
        <v>0</v>
      </c>
      <c r="BN41" s="234">
        <v>0</v>
      </c>
      <c r="BO41" s="234">
        <v>0</v>
      </c>
      <c r="BP41" s="234" t="e">
        <v>#N/A</v>
      </c>
      <c r="BQ41" s="238" t="e">
        <v>#N/A</v>
      </c>
      <c r="BR41" s="238" t="e">
        <v>#N/A</v>
      </c>
      <c r="BS41" s="238" t="e">
        <v>#N/A</v>
      </c>
      <c r="BT41" s="238" t="e">
        <v>#N/A</v>
      </c>
      <c r="BU41" s="234">
        <v>0</v>
      </c>
      <c r="BV41" s="234">
        <v>0</v>
      </c>
      <c r="BW41" s="234">
        <v>0</v>
      </c>
      <c r="BX41" s="280" t="s">
        <v>1162</v>
      </c>
      <c r="BY41" s="280" t="s">
        <v>1213</v>
      </c>
      <c r="BZ41" s="280" t="s">
        <v>1213</v>
      </c>
      <c r="CA41" s="299" t="s">
        <v>1213</v>
      </c>
      <c r="CB41" s="299" t="s">
        <v>1213</v>
      </c>
      <c r="CC41" s="280">
        <v>0</v>
      </c>
      <c r="CD41" s="280">
        <v>0</v>
      </c>
      <c r="CE41" s="280" t="e">
        <v>#N/A</v>
      </c>
      <c r="CF41" s="280" t="e">
        <v>#N/A</v>
      </c>
      <c r="CG41" s="280" t="e">
        <v>#N/A</v>
      </c>
    </row>
    <row r="42" spans="1:85" s="4" customFormat="1" ht="47.45" customHeight="1" thickBot="1" x14ac:dyDescent="0.3">
      <c r="A42" s="21" t="str">
        <f t="shared" si="3"/>
        <v>Indicator 40 - Loan to value ratio</v>
      </c>
      <c r="B42" s="295">
        <f t="shared" si="2"/>
        <v>40</v>
      </c>
      <c r="C42" s="6" t="s">
        <v>59</v>
      </c>
      <c r="D42" s="8" t="str">
        <f t="shared" si="1"/>
        <v>ID40</v>
      </c>
      <c r="E42" s="219"/>
      <c r="F42" s="225" t="s">
        <v>290</v>
      </c>
      <c r="G42" s="29" t="s">
        <v>59</v>
      </c>
      <c r="H42" s="30" t="s">
        <v>527</v>
      </c>
      <c r="I42" s="14" t="s">
        <v>18</v>
      </c>
      <c r="J42" s="10" t="s">
        <v>716</v>
      </c>
      <c r="K42" s="11" t="s">
        <v>702</v>
      </c>
      <c r="L42" s="9" t="s">
        <v>411</v>
      </c>
      <c r="M42" s="14" t="s">
        <v>729</v>
      </c>
      <c r="N42" s="28">
        <v>1</v>
      </c>
      <c r="O42" s="59"/>
      <c r="P42" s="59">
        <v>1</v>
      </c>
      <c r="Q42" s="59"/>
      <c r="R42" s="59">
        <v>1</v>
      </c>
      <c r="S42" s="59"/>
      <c r="T42" s="59">
        <v>1</v>
      </c>
      <c r="U42" s="181"/>
      <c r="V42" s="280">
        <v>1</v>
      </c>
      <c r="W42" s="181"/>
      <c r="X42" s="280">
        <v>1</v>
      </c>
      <c r="Y42" s="181"/>
      <c r="Z42" s="206" t="s">
        <v>19</v>
      </c>
      <c r="AA42" s="209" t="s">
        <v>1155</v>
      </c>
      <c r="AB42" s="182" t="s">
        <v>12</v>
      </c>
      <c r="AC42" s="182" t="s">
        <v>12</v>
      </c>
      <c r="AD42" s="182" t="s">
        <v>837</v>
      </c>
      <c r="AE42" s="207"/>
      <c r="AF42" s="37">
        <v>1</v>
      </c>
      <c r="AG42" s="37" t="s">
        <v>1097</v>
      </c>
      <c r="AH42" s="37" t="s">
        <v>1097</v>
      </c>
      <c r="AI42" s="37" t="s">
        <v>1097</v>
      </c>
      <c r="AJ42" s="37" t="s">
        <v>1100</v>
      </c>
      <c r="AK42" s="37" t="s">
        <v>1100</v>
      </c>
      <c r="AL42" s="37" t="s">
        <v>1100</v>
      </c>
      <c r="AM42" s="37" t="s">
        <v>1100</v>
      </c>
      <c r="AN42" s="37" t="s">
        <v>1100</v>
      </c>
      <c r="AO42" s="37" t="s">
        <v>1097</v>
      </c>
      <c r="AP42" s="37" t="s">
        <v>1097</v>
      </c>
      <c r="AQ42" s="37" t="s">
        <v>1097</v>
      </c>
      <c r="AR42" s="37" t="s">
        <v>1100</v>
      </c>
      <c r="AS42" s="37" t="s">
        <v>1100</v>
      </c>
      <c r="AT42" s="37" t="s">
        <v>1100</v>
      </c>
      <c r="AU42" s="37" t="s">
        <v>1100</v>
      </c>
      <c r="AV42" s="37" t="s">
        <v>1100</v>
      </c>
      <c r="AW42" s="314" t="s">
        <v>1099</v>
      </c>
      <c r="AX42" s="315">
        <v>0.79426788999999998</v>
      </c>
      <c r="AY42" s="315">
        <v>0.58823532000000001</v>
      </c>
      <c r="AZ42" s="304"/>
      <c r="BA42" s="304"/>
      <c r="BB42" s="304"/>
      <c r="BC42" s="304"/>
      <c r="BD42" s="304"/>
      <c r="BE42" s="310" t="s">
        <v>1099</v>
      </c>
      <c r="BF42" s="68">
        <v>0.99667050000000001</v>
      </c>
      <c r="BG42" s="68">
        <v>0.91452809999999995</v>
      </c>
      <c r="BH42" s="69"/>
      <c r="BI42" s="69"/>
      <c r="BJ42" s="69"/>
      <c r="BK42" s="69"/>
      <c r="BL42" s="31"/>
      <c r="BM42" s="234" t="s">
        <v>1099</v>
      </c>
      <c r="BN42" s="234">
        <v>5.1718800000000002E-2</v>
      </c>
      <c r="BO42" s="234">
        <v>0.3333333</v>
      </c>
      <c r="BP42" s="234" t="s">
        <v>1161</v>
      </c>
      <c r="BQ42" s="238">
        <v>0</v>
      </c>
      <c r="BR42" s="238">
        <v>13.38688</v>
      </c>
      <c r="BS42" s="238">
        <v>0</v>
      </c>
      <c r="BT42" s="238">
        <v>1.111111</v>
      </c>
      <c r="BU42" s="234" t="s">
        <v>1099</v>
      </c>
      <c r="BV42" s="234">
        <v>0.2167367</v>
      </c>
      <c r="BW42" s="234">
        <v>0.47297299999999998</v>
      </c>
      <c r="BX42" s="280" t="s">
        <v>1161</v>
      </c>
      <c r="BY42" s="280" t="s">
        <v>1162</v>
      </c>
      <c r="BZ42" s="280">
        <v>10.91399</v>
      </c>
      <c r="CA42" s="299" t="s">
        <v>1162</v>
      </c>
      <c r="CB42" s="299">
        <v>15.12402</v>
      </c>
      <c r="CC42" s="280" t="s">
        <v>1099</v>
      </c>
      <c r="CD42" s="280">
        <v>0.5891864</v>
      </c>
      <c r="CE42" s="280" t="s">
        <v>1161</v>
      </c>
      <c r="CF42" s="280">
        <v>0</v>
      </c>
      <c r="CG42" s="280">
        <v>2.4533049999999998</v>
      </c>
    </row>
    <row r="43" spans="1:85" s="4" customFormat="1" ht="44.1" customHeight="1" thickBot="1" x14ac:dyDescent="0.3">
      <c r="A43" s="21" t="str">
        <f t="shared" si="3"/>
        <v>Indicator 41 - Criminal prosecution of mgmt</v>
      </c>
      <c r="B43" s="22">
        <f t="shared" si="2"/>
        <v>41</v>
      </c>
      <c r="C43" s="6" t="s">
        <v>1028</v>
      </c>
      <c r="D43" s="8" t="str">
        <f t="shared" si="1"/>
        <v>ID41</v>
      </c>
      <c r="E43" s="8"/>
      <c r="F43" s="222" t="s">
        <v>291</v>
      </c>
      <c r="G43" s="29" t="s">
        <v>204</v>
      </c>
      <c r="H43" s="30" t="s">
        <v>528</v>
      </c>
      <c r="I43" s="14" t="s">
        <v>9</v>
      </c>
      <c r="J43" s="10" t="s">
        <v>716</v>
      </c>
      <c r="K43" s="11" t="s">
        <v>714</v>
      </c>
      <c r="L43" s="9" t="s">
        <v>353</v>
      </c>
      <c r="M43" s="14" t="s">
        <v>773</v>
      </c>
      <c r="N43" s="28"/>
      <c r="O43" s="59"/>
      <c r="P43" s="59"/>
      <c r="Q43" s="59"/>
      <c r="R43" s="59"/>
      <c r="S43" s="59"/>
      <c r="T43" s="59"/>
      <c r="U43" s="181"/>
      <c r="V43" s="280">
        <v>1</v>
      </c>
      <c r="W43" s="181"/>
      <c r="X43" s="280"/>
      <c r="Y43" s="181"/>
      <c r="Z43" s="206" t="s">
        <v>12</v>
      </c>
      <c r="AA43" s="207" t="s">
        <v>1153</v>
      </c>
      <c r="AB43" s="182" t="s">
        <v>837</v>
      </c>
      <c r="AC43" s="182" t="s">
        <v>1098</v>
      </c>
      <c r="AD43" s="182" t="s">
        <v>837</v>
      </c>
      <c r="AE43" s="207"/>
      <c r="AF43" s="37">
        <v>0</v>
      </c>
      <c r="AG43" s="37">
        <v>0</v>
      </c>
      <c r="AH43" s="37">
        <v>0</v>
      </c>
      <c r="AI43" s="37">
        <v>0</v>
      </c>
      <c r="AJ43" s="37">
        <v>0</v>
      </c>
      <c r="AK43" s="37">
        <v>0</v>
      </c>
      <c r="AL43" s="37">
        <v>0</v>
      </c>
      <c r="AM43" s="37">
        <v>0</v>
      </c>
      <c r="AN43" s="37">
        <v>0</v>
      </c>
      <c r="AO43" s="37">
        <v>0</v>
      </c>
      <c r="AP43" s="37">
        <v>0</v>
      </c>
      <c r="AQ43" s="37">
        <v>0</v>
      </c>
      <c r="AR43" s="37">
        <v>0</v>
      </c>
      <c r="AS43" s="37">
        <v>0</v>
      </c>
      <c r="AT43" s="37">
        <v>0</v>
      </c>
      <c r="AU43" s="37">
        <v>0</v>
      </c>
      <c r="AV43" s="37">
        <v>0</v>
      </c>
      <c r="AW43" s="314" t="s">
        <v>1098</v>
      </c>
      <c r="AX43" s="315" t="s">
        <v>1098</v>
      </c>
      <c r="AY43" s="315" t="s">
        <v>1098</v>
      </c>
      <c r="AZ43" s="304"/>
      <c r="BA43" s="304"/>
      <c r="BB43" s="304"/>
      <c r="BC43" s="304"/>
      <c r="BD43" s="304"/>
      <c r="BE43" s="310" t="s">
        <v>1098</v>
      </c>
      <c r="BF43" s="68"/>
      <c r="BG43" s="68"/>
      <c r="BH43" s="69"/>
      <c r="BI43" s="69"/>
      <c r="BJ43" s="69"/>
      <c r="BK43" s="69"/>
      <c r="BL43" s="31"/>
      <c r="BM43" s="234">
        <v>0</v>
      </c>
      <c r="BN43" s="234">
        <v>0</v>
      </c>
      <c r="BO43" s="234">
        <v>0</v>
      </c>
      <c r="BP43" s="234" t="e">
        <v>#N/A</v>
      </c>
      <c r="BQ43" s="238" t="e">
        <v>#N/A</v>
      </c>
      <c r="BR43" s="238" t="e">
        <v>#N/A</v>
      </c>
      <c r="BS43" s="238" t="e">
        <v>#N/A</v>
      </c>
      <c r="BT43" s="238" t="e">
        <v>#N/A</v>
      </c>
      <c r="BU43" s="234">
        <v>0</v>
      </c>
      <c r="BV43" s="234">
        <v>0</v>
      </c>
      <c r="BW43" s="234">
        <v>0</v>
      </c>
      <c r="BX43" s="280" t="s">
        <v>1162</v>
      </c>
      <c r="BY43" s="280" t="s">
        <v>1213</v>
      </c>
      <c r="BZ43" s="280" t="s">
        <v>1213</v>
      </c>
      <c r="CA43" s="299" t="s">
        <v>1213</v>
      </c>
      <c r="CB43" s="299" t="s">
        <v>1213</v>
      </c>
      <c r="CC43" s="280">
        <v>0</v>
      </c>
      <c r="CD43" s="280">
        <v>0</v>
      </c>
      <c r="CE43" s="280" t="e">
        <v>#N/A</v>
      </c>
      <c r="CF43" s="280" t="e">
        <v>#N/A</v>
      </c>
      <c r="CG43" s="280" t="e">
        <v>#N/A</v>
      </c>
    </row>
    <row r="44" spans="1:85" s="4" customFormat="1" ht="44.1" customHeight="1" thickBot="1" x14ac:dyDescent="0.3">
      <c r="A44" s="21" t="str">
        <f t="shared" si="3"/>
        <v>Indicator 42 - Claim for Client guarantee payout</v>
      </c>
      <c r="B44" s="22">
        <f t="shared" si="2"/>
        <v>42</v>
      </c>
      <c r="C44" s="6" t="s">
        <v>1029</v>
      </c>
      <c r="D44" s="8" t="str">
        <f t="shared" si="1"/>
        <v>ID42</v>
      </c>
      <c r="E44" s="8"/>
      <c r="F44" s="6" t="s">
        <v>290</v>
      </c>
      <c r="G44" s="29" t="s">
        <v>205</v>
      </c>
      <c r="H44" s="30" t="s">
        <v>529</v>
      </c>
      <c r="I44" s="14" t="s">
        <v>9</v>
      </c>
      <c r="J44" s="10" t="s">
        <v>716</v>
      </c>
      <c r="K44" s="11" t="s">
        <v>714</v>
      </c>
      <c r="L44" s="9" t="s">
        <v>354</v>
      </c>
      <c r="M44" s="14" t="s">
        <v>774</v>
      </c>
      <c r="N44" s="28"/>
      <c r="O44" s="59"/>
      <c r="P44" s="59"/>
      <c r="Q44" s="59"/>
      <c r="R44" s="59"/>
      <c r="S44" s="59"/>
      <c r="T44" s="59"/>
      <c r="U44" s="181"/>
      <c r="V44" s="280">
        <v>1</v>
      </c>
      <c r="W44" s="181"/>
      <c r="X44" s="280"/>
      <c r="Y44" s="181"/>
      <c r="Z44" s="206" t="s">
        <v>12</v>
      </c>
      <c r="AA44" s="207" t="s">
        <v>1153</v>
      </c>
      <c r="AB44" s="182" t="s">
        <v>837</v>
      </c>
      <c r="AC44" s="182" t="s">
        <v>1098</v>
      </c>
      <c r="AD44" s="182" t="s">
        <v>837</v>
      </c>
      <c r="AE44" s="207"/>
      <c r="AF44" s="37">
        <v>0</v>
      </c>
      <c r="AG44" s="37">
        <v>0</v>
      </c>
      <c r="AH44" s="37">
        <v>0</v>
      </c>
      <c r="AI44" s="37">
        <v>0</v>
      </c>
      <c r="AJ44" s="37">
        <v>0</v>
      </c>
      <c r="AK44" s="37">
        <v>0</v>
      </c>
      <c r="AL44" s="37">
        <v>0</v>
      </c>
      <c r="AM44" s="37">
        <v>0</v>
      </c>
      <c r="AN44" s="37">
        <v>0</v>
      </c>
      <c r="AO44" s="37">
        <v>0</v>
      </c>
      <c r="AP44" s="37">
        <v>0</v>
      </c>
      <c r="AQ44" s="37">
        <v>0</v>
      </c>
      <c r="AR44" s="37">
        <v>0</v>
      </c>
      <c r="AS44" s="37">
        <v>0</v>
      </c>
      <c r="AT44" s="37">
        <v>0</v>
      </c>
      <c r="AU44" s="37">
        <v>0</v>
      </c>
      <c r="AV44" s="37">
        <v>0</v>
      </c>
      <c r="AW44" s="314" t="s">
        <v>1098</v>
      </c>
      <c r="AX44" s="315" t="s">
        <v>1098</v>
      </c>
      <c r="AY44" s="315" t="s">
        <v>1098</v>
      </c>
      <c r="AZ44" s="304"/>
      <c r="BA44" s="304"/>
      <c r="BB44" s="304"/>
      <c r="BC44" s="304"/>
      <c r="BD44" s="304"/>
      <c r="BE44" s="310" t="s">
        <v>1098</v>
      </c>
      <c r="BF44" s="68"/>
      <c r="BG44" s="68"/>
      <c r="BH44" s="69"/>
      <c r="BI44" s="69"/>
      <c r="BJ44" s="69"/>
      <c r="BK44" s="69"/>
      <c r="BL44" s="31"/>
      <c r="BM44" s="234">
        <v>0</v>
      </c>
      <c r="BN44" s="234">
        <v>0</v>
      </c>
      <c r="BO44" s="234">
        <v>0</v>
      </c>
      <c r="BP44" s="234" t="e">
        <v>#N/A</v>
      </c>
      <c r="BQ44" s="238" t="e">
        <v>#N/A</v>
      </c>
      <c r="BR44" s="238" t="e">
        <v>#N/A</v>
      </c>
      <c r="BS44" s="238" t="e">
        <v>#N/A</v>
      </c>
      <c r="BT44" s="238" t="e">
        <v>#N/A</v>
      </c>
      <c r="BU44" s="234">
        <v>0</v>
      </c>
      <c r="BV44" s="234">
        <v>0</v>
      </c>
      <c r="BW44" s="234">
        <v>0</v>
      </c>
      <c r="BX44" s="280" t="s">
        <v>1162</v>
      </c>
      <c r="BY44" s="280" t="s">
        <v>1213</v>
      </c>
      <c r="BZ44" s="280" t="s">
        <v>1213</v>
      </c>
      <c r="CA44" s="299" t="s">
        <v>1213</v>
      </c>
      <c r="CB44" s="299" t="s">
        <v>1213</v>
      </c>
      <c r="CC44" s="280">
        <v>0</v>
      </c>
      <c r="CD44" s="280">
        <v>0</v>
      </c>
      <c r="CE44" s="280" t="e">
        <v>#N/A</v>
      </c>
      <c r="CF44" s="280" t="e">
        <v>#N/A</v>
      </c>
      <c r="CG44" s="280" t="e">
        <v>#N/A</v>
      </c>
    </row>
    <row r="45" spans="1:85" s="4" customFormat="1" ht="47.45" customHeight="1" thickBot="1" x14ac:dyDescent="0.3">
      <c r="A45" s="21" t="str">
        <f t="shared" si="3"/>
        <v>Indicator 43 - Guarantor/collateral provider insolvent/bankrupt</v>
      </c>
      <c r="B45" s="22">
        <f t="shared" si="2"/>
        <v>43</v>
      </c>
      <c r="C45" s="6" t="s">
        <v>296</v>
      </c>
      <c r="D45" s="8" t="str">
        <f t="shared" si="1"/>
        <v>ID43</v>
      </c>
      <c r="E45" s="8"/>
      <c r="F45" s="221" t="s">
        <v>291</v>
      </c>
      <c r="G45" s="29" t="s">
        <v>206</v>
      </c>
      <c r="H45" s="30" t="s">
        <v>530</v>
      </c>
      <c r="I45" s="14" t="s">
        <v>9</v>
      </c>
      <c r="J45" s="10" t="s">
        <v>716</v>
      </c>
      <c r="K45" s="11" t="s">
        <v>714</v>
      </c>
      <c r="L45" s="9" t="s">
        <v>355</v>
      </c>
      <c r="M45" s="14" t="s">
        <v>775</v>
      </c>
      <c r="N45" s="28"/>
      <c r="O45" s="59"/>
      <c r="P45" s="59">
        <v>1</v>
      </c>
      <c r="Q45" s="59" t="s">
        <v>1395</v>
      </c>
      <c r="R45" s="59"/>
      <c r="S45" s="59"/>
      <c r="T45" s="59"/>
      <c r="U45" s="181"/>
      <c r="V45" s="280">
        <v>1</v>
      </c>
      <c r="W45" s="181">
        <v>1</v>
      </c>
      <c r="X45" s="280">
        <v>1</v>
      </c>
      <c r="Y45" s="181"/>
      <c r="Z45" s="206" t="s">
        <v>12</v>
      </c>
      <c r="AA45" s="207" t="s">
        <v>1153</v>
      </c>
      <c r="AB45" s="182" t="s">
        <v>837</v>
      </c>
      <c r="AC45" s="182" t="s">
        <v>1098</v>
      </c>
      <c r="AD45" s="182" t="s">
        <v>837</v>
      </c>
      <c r="AE45" s="213"/>
      <c r="AF45" s="37">
        <v>1</v>
      </c>
      <c r="AG45" s="37" t="s">
        <v>1097</v>
      </c>
      <c r="AH45" s="37" t="s">
        <v>1097</v>
      </c>
      <c r="AI45" s="37" t="s">
        <v>1097</v>
      </c>
      <c r="AJ45" s="37" t="s">
        <v>1100</v>
      </c>
      <c r="AK45" s="37" t="s">
        <v>1100</v>
      </c>
      <c r="AL45" s="37" t="s">
        <v>1100</v>
      </c>
      <c r="AM45" s="37" t="s">
        <v>1100</v>
      </c>
      <c r="AN45" s="37" t="s">
        <v>1100</v>
      </c>
      <c r="AO45" s="37" t="s">
        <v>1097</v>
      </c>
      <c r="AP45" s="37" t="s">
        <v>1097</v>
      </c>
      <c r="AQ45" s="37" t="s">
        <v>1097</v>
      </c>
      <c r="AR45" s="37" t="s">
        <v>1100</v>
      </c>
      <c r="AS45" s="37" t="s">
        <v>1100</v>
      </c>
      <c r="AT45" s="37" t="s">
        <v>1100</v>
      </c>
      <c r="AU45" s="37" t="s">
        <v>1100</v>
      </c>
      <c r="AV45" s="37" t="s">
        <v>1100</v>
      </c>
      <c r="AW45" s="314" t="s">
        <v>1098</v>
      </c>
      <c r="AX45" s="315" t="s">
        <v>1098</v>
      </c>
      <c r="AY45" s="315" t="s">
        <v>1098</v>
      </c>
      <c r="AZ45" s="304"/>
      <c r="BA45" s="304"/>
      <c r="BB45" s="304"/>
      <c r="BC45" s="304"/>
      <c r="BD45" s="304"/>
      <c r="BE45" s="310"/>
      <c r="BF45" s="68"/>
      <c r="BG45" s="68"/>
      <c r="BH45" s="69"/>
      <c r="BI45" s="69"/>
      <c r="BJ45" s="69"/>
      <c r="BK45" s="69"/>
      <c r="BL45" s="31"/>
      <c r="BM45" s="234">
        <v>0</v>
      </c>
      <c r="BN45" s="234">
        <v>0</v>
      </c>
      <c r="BO45" s="234">
        <v>0</v>
      </c>
      <c r="BP45" s="234" t="e">
        <v>#N/A</v>
      </c>
      <c r="BQ45" s="238" t="e">
        <v>#N/A</v>
      </c>
      <c r="BR45" s="238" t="e">
        <v>#N/A</v>
      </c>
      <c r="BS45" s="238" t="e">
        <v>#N/A</v>
      </c>
      <c r="BT45" s="238" t="e">
        <v>#N/A</v>
      </c>
      <c r="BU45" s="234">
        <v>0</v>
      </c>
      <c r="BV45" s="234">
        <v>0</v>
      </c>
      <c r="BW45" s="234">
        <v>0</v>
      </c>
      <c r="BX45" s="280" t="s">
        <v>1162</v>
      </c>
      <c r="BY45" s="280" t="s">
        <v>1213</v>
      </c>
      <c r="BZ45" s="280" t="s">
        <v>1213</v>
      </c>
      <c r="CA45" s="299" t="s">
        <v>1213</v>
      </c>
      <c r="CB45" s="299" t="s">
        <v>1213</v>
      </c>
      <c r="CC45" s="280">
        <v>0</v>
      </c>
      <c r="CD45" s="280">
        <v>0</v>
      </c>
      <c r="CE45" s="280" t="s">
        <v>1162</v>
      </c>
      <c r="CF45" s="280" t="s">
        <v>1162</v>
      </c>
      <c r="CG45" s="280" t="s">
        <v>1162</v>
      </c>
    </row>
    <row r="46" spans="1:85" s="4" customFormat="1" ht="29.45" customHeight="1" thickBot="1" x14ac:dyDescent="0.3">
      <c r="A46" s="21" t="str">
        <f>CONCATENATE(C$2," ",B46," - ",C46)</f>
        <v>Indicator 44 - Past due amount</v>
      </c>
      <c r="B46" s="295">
        <f t="shared" si="2"/>
        <v>44</v>
      </c>
      <c r="C46" s="6" t="s">
        <v>60</v>
      </c>
      <c r="D46" s="8" t="str">
        <f t="shared" si="1"/>
        <v>ID44</v>
      </c>
      <c r="E46" s="219"/>
      <c r="F46" s="225" t="s">
        <v>292</v>
      </c>
      <c r="G46" s="29" t="s">
        <v>207</v>
      </c>
      <c r="H46" s="30" t="s">
        <v>531</v>
      </c>
      <c r="I46" s="14" t="s">
        <v>18</v>
      </c>
      <c r="J46" s="10" t="s">
        <v>716</v>
      </c>
      <c r="K46" s="11" t="s">
        <v>702</v>
      </c>
      <c r="L46" s="9" t="s">
        <v>60</v>
      </c>
      <c r="M46" s="14" t="s">
        <v>776</v>
      </c>
      <c r="N46" s="28">
        <v>1</v>
      </c>
      <c r="O46" s="28">
        <v>1</v>
      </c>
      <c r="P46" s="59">
        <v>1</v>
      </c>
      <c r="Q46" s="59">
        <v>1</v>
      </c>
      <c r="R46" s="59">
        <v>1</v>
      </c>
      <c r="S46" s="59"/>
      <c r="T46" s="59">
        <v>1</v>
      </c>
      <c r="U46" s="181">
        <v>1</v>
      </c>
      <c r="V46" s="280">
        <v>1</v>
      </c>
      <c r="W46" s="181"/>
      <c r="X46" s="280">
        <v>1</v>
      </c>
      <c r="Y46" s="181">
        <v>1</v>
      </c>
      <c r="Z46" s="206" t="s">
        <v>12</v>
      </c>
      <c r="AA46" s="207" t="s">
        <v>1157</v>
      </c>
      <c r="AB46" s="182" t="s">
        <v>12</v>
      </c>
      <c r="AC46" s="182" t="s">
        <v>12</v>
      </c>
      <c r="AD46" s="182" t="s">
        <v>837</v>
      </c>
      <c r="AE46" s="207"/>
      <c r="AF46" s="37">
        <v>0</v>
      </c>
      <c r="AG46" s="37">
        <v>0</v>
      </c>
      <c r="AH46" s="37">
        <v>0</v>
      </c>
      <c r="AI46" s="37">
        <v>0</v>
      </c>
      <c r="AJ46" s="37">
        <v>0</v>
      </c>
      <c r="AK46" s="37">
        <v>0</v>
      </c>
      <c r="AL46" s="37">
        <v>0</v>
      </c>
      <c r="AM46" s="37">
        <v>0</v>
      </c>
      <c r="AN46" s="37">
        <v>0</v>
      </c>
      <c r="AO46" s="37">
        <v>0</v>
      </c>
      <c r="AP46" s="37">
        <v>0</v>
      </c>
      <c r="AQ46" s="37">
        <v>0</v>
      </c>
      <c r="AR46" s="37">
        <v>0</v>
      </c>
      <c r="AS46" s="37">
        <v>0</v>
      </c>
      <c r="AT46" s="37">
        <v>0</v>
      </c>
      <c r="AU46" s="37">
        <v>0</v>
      </c>
      <c r="AV46" s="37">
        <v>0</v>
      </c>
      <c r="AW46" s="314">
        <v>0</v>
      </c>
      <c r="AX46" s="315" t="s">
        <v>1098</v>
      </c>
      <c r="AY46" s="315" t="s">
        <v>1098</v>
      </c>
      <c r="AZ46" s="304" t="s">
        <v>1161</v>
      </c>
      <c r="BA46" s="304" t="s">
        <v>1163</v>
      </c>
      <c r="BB46" s="304">
        <v>91717.19</v>
      </c>
      <c r="BC46" s="304"/>
      <c r="BD46" s="304"/>
      <c r="BE46" s="310">
        <v>0</v>
      </c>
      <c r="BF46" s="68"/>
      <c r="BG46" s="68"/>
      <c r="BH46" s="78" t="s">
        <v>1161</v>
      </c>
      <c r="BI46" s="80" t="s">
        <v>1162</v>
      </c>
      <c r="BJ46" s="81">
        <v>8000000</v>
      </c>
      <c r="BK46" s="75" t="s">
        <v>1162</v>
      </c>
      <c r="BL46" s="230">
        <v>4633.32</v>
      </c>
      <c r="BM46" s="234">
        <v>0</v>
      </c>
      <c r="BN46" s="234">
        <v>0</v>
      </c>
      <c r="BO46" s="234">
        <v>0</v>
      </c>
      <c r="BP46" s="234" t="s">
        <v>1161</v>
      </c>
      <c r="BQ46" s="238" t="s">
        <v>1162</v>
      </c>
      <c r="BR46" s="238">
        <v>3231590</v>
      </c>
      <c r="BS46" s="238" t="s">
        <v>1162</v>
      </c>
      <c r="BT46" s="238">
        <v>26893.81</v>
      </c>
      <c r="BU46" s="234">
        <v>0</v>
      </c>
      <c r="BV46" s="234">
        <v>0</v>
      </c>
      <c r="BW46" s="234">
        <v>0</v>
      </c>
      <c r="BX46" s="280" t="s">
        <v>1161</v>
      </c>
      <c r="BY46" s="280" t="s">
        <v>1162</v>
      </c>
      <c r="BZ46" s="280">
        <v>2839891</v>
      </c>
      <c r="CA46" s="299" t="s">
        <v>1162</v>
      </c>
      <c r="CB46" s="299">
        <v>547835.6</v>
      </c>
      <c r="CC46" s="280">
        <v>0</v>
      </c>
      <c r="CD46" s="280">
        <v>0</v>
      </c>
      <c r="CE46" s="280" t="s">
        <v>1161</v>
      </c>
      <c r="CF46" s="280">
        <v>0</v>
      </c>
      <c r="CG46" s="280">
        <v>71467.850000000006</v>
      </c>
    </row>
    <row r="47" spans="1:85" s="4" customFormat="1" ht="44.1" customHeight="1" thickBot="1" x14ac:dyDescent="0.3">
      <c r="A47" s="21" t="str">
        <f t="shared" si="3"/>
        <v>Indicator 45 - On breach of any credit line covenant</v>
      </c>
      <c r="B47" s="22">
        <f t="shared" si="2"/>
        <v>45</v>
      </c>
      <c r="C47" s="6" t="s">
        <v>297</v>
      </c>
      <c r="D47" s="8" t="str">
        <f t="shared" si="1"/>
        <v>ID45</v>
      </c>
      <c r="E47" s="219"/>
      <c r="F47" s="225" t="s">
        <v>290</v>
      </c>
      <c r="G47" s="29" t="s">
        <v>208</v>
      </c>
      <c r="H47" s="30" t="s">
        <v>532</v>
      </c>
      <c r="I47" s="53" t="s">
        <v>9</v>
      </c>
      <c r="J47" s="10" t="s">
        <v>716</v>
      </c>
      <c r="K47" s="11" t="s">
        <v>714</v>
      </c>
      <c r="L47" s="9" t="s">
        <v>356</v>
      </c>
      <c r="M47" s="14" t="s">
        <v>777</v>
      </c>
      <c r="N47" s="28"/>
      <c r="O47" s="59"/>
      <c r="P47" s="59"/>
      <c r="Q47" s="59"/>
      <c r="R47" s="59"/>
      <c r="S47" s="59"/>
      <c r="T47" s="59">
        <v>1</v>
      </c>
      <c r="U47" s="181"/>
      <c r="V47" s="280"/>
      <c r="W47" s="181"/>
      <c r="X47" s="280">
        <v>1</v>
      </c>
      <c r="Y47" s="181"/>
      <c r="Z47" s="206" t="s">
        <v>12</v>
      </c>
      <c r="AA47" s="207" t="s">
        <v>1153</v>
      </c>
      <c r="AB47" s="182" t="s">
        <v>12</v>
      </c>
      <c r="AC47" s="182" t="s">
        <v>12</v>
      </c>
      <c r="AD47" s="182" t="s">
        <v>837</v>
      </c>
      <c r="AE47" s="205"/>
      <c r="AF47" s="37">
        <v>0</v>
      </c>
      <c r="AG47" s="37">
        <v>0</v>
      </c>
      <c r="AH47" s="37">
        <v>0</v>
      </c>
      <c r="AI47" s="37">
        <v>0</v>
      </c>
      <c r="AJ47" s="37">
        <v>0</v>
      </c>
      <c r="AK47" s="37">
        <v>0</v>
      </c>
      <c r="AL47" s="37">
        <v>0</v>
      </c>
      <c r="AM47" s="37">
        <v>0</v>
      </c>
      <c r="AN47" s="37">
        <v>0</v>
      </c>
      <c r="AO47" s="37">
        <v>0</v>
      </c>
      <c r="AP47" s="37">
        <v>0</v>
      </c>
      <c r="AQ47" s="37">
        <v>0</v>
      </c>
      <c r="AR47" s="37">
        <v>0</v>
      </c>
      <c r="AS47" s="37">
        <v>0</v>
      </c>
      <c r="AT47" s="37">
        <v>0</v>
      </c>
      <c r="AU47" s="37">
        <v>0</v>
      </c>
      <c r="AV47" s="37">
        <v>0</v>
      </c>
      <c r="AW47" s="314" t="s">
        <v>1098</v>
      </c>
      <c r="AX47" s="315" t="s">
        <v>1098</v>
      </c>
      <c r="AY47" s="315" t="s">
        <v>1098</v>
      </c>
      <c r="AZ47" s="304"/>
      <c r="BA47" s="304"/>
      <c r="BB47" s="304"/>
      <c r="BC47" s="304"/>
      <c r="BD47" s="304"/>
      <c r="BE47" s="310" t="s">
        <v>1098</v>
      </c>
      <c r="BF47" s="68"/>
      <c r="BG47" s="68"/>
      <c r="BH47" s="69"/>
      <c r="BI47" s="69"/>
      <c r="BJ47" s="69"/>
      <c r="BK47" s="69"/>
      <c r="BL47" s="31"/>
      <c r="BM47" s="234">
        <v>0</v>
      </c>
      <c r="BN47" s="234">
        <v>0</v>
      </c>
      <c r="BO47" s="234">
        <v>0</v>
      </c>
      <c r="BP47" s="234" t="s">
        <v>1162</v>
      </c>
      <c r="BQ47" s="238" t="s">
        <v>1213</v>
      </c>
      <c r="BR47" s="238" t="s">
        <v>1213</v>
      </c>
      <c r="BS47" s="238" t="s">
        <v>1213</v>
      </c>
      <c r="BT47" s="238" t="s">
        <v>1213</v>
      </c>
      <c r="BU47" s="234">
        <v>0</v>
      </c>
      <c r="BV47" s="234">
        <v>0</v>
      </c>
      <c r="BW47" s="234">
        <v>0</v>
      </c>
      <c r="BX47" s="280"/>
      <c r="BY47" s="280"/>
      <c r="BZ47" s="280"/>
      <c r="CA47" s="299"/>
      <c r="CB47" s="299"/>
      <c r="CC47" s="280">
        <v>0</v>
      </c>
      <c r="CD47" s="280">
        <v>0</v>
      </c>
      <c r="CE47" s="280" t="s">
        <v>1162</v>
      </c>
      <c r="CF47" s="280" t="s">
        <v>1162</v>
      </c>
      <c r="CG47" s="280" t="s">
        <v>1162</v>
      </c>
    </row>
    <row r="48" spans="1:85" s="17" customFormat="1" ht="44.1" customHeight="1" thickBot="1" x14ac:dyDescent="0.3">
      <c r="A48" s="21" t="str">
        <f t="shared" si="3"/>
        <v>Indicator 46 - Doubts in fin. info consistency</v>
      </c>
      <c r="B48" s="22">
        <f t="shared" si="2"/>
        <v>46</v>
      </c>
      <c r="C48" s="6" t="s">
        <v>1030</v>
      </c>
      <c r="D48" s="8" t="str">
        <f t="shared" si="1"/>
        <v>ID46</v>
      </c>
      <c r="E48" s="8"/>
      <c r="F48" s="222" t="s">
        <v>293</v>
      </c>
      <c r="G48" s="29" t="s">
        <v>209</v>
      </c>
      <c r="H48" s="30" t="s">
        <v>533</v>
      </c>
      <c r="I48" s="14" t="s">
        <v>9</v>
      </c>
      <c r="J48" s="10" t="s">
        <v>716</v>
      </c>
      <c r="K48" s="11" t="s">
        <v>714</v>
      </c>
      <c r="L48" s="9" t="s">
        <v>357</v>
      </c>
      <c r="M48" s="14" t="s">
        <v>778</v>
      </c>
      <c r="N48" s="28"/>
      <c r="O48" s="59"/>
      <c r="P48" s="59"/>
      <c r="Q48" s="59"/>
      <c r="R48" s="59"/>
      <c r="S48" s="59"/>
      <c r="T48" s="59"/>
      <c r="U48" s="181"/>
      <c r="V48" s="280"/>
      <c r="W48" s="181"/>
      <c r="X48" s="280"/>
      <c r="Y48" s="181"/>
      <c r="Z48" s="210" t="s">
        <v>12</v>
      </c>
      <c r="AA48" s="211" t="s">
        <v>1153</v>
      </c>
      <c r="AB48" s="182" t="s">
        <v>837</v>
      </c>
      <c r="AC48" s="182" t="s">
        <v>1098</v>
      </c>
      <c r="AD48" s="182" t="s">
        <v>837</v>
      </c>
      <c r="AE48" s="211"/>
      <c r="AF48" s="37">
        <v>0</v>
      </c>
      <c r="AG48" s="37">
        <v>0</v>
      </c>
      <c r="AH48" s="37">
        <v>0</v>
      </c>
      <c r="AI48" s="37">
        <v>0</v>
      </c>
      <c r="AJ48" s="37">
        <v>0</v>
      </c>
      <c r="AK48" s="37">
        <v>0</v>
      </c>
      <c r="AL48" s="37">
        <v>0</v>
      </c>
      <c r="AM48" s="37">
        <v>0</v>
      </c>
      <c r="AN48" s="37">
        <v>0</v>
      </c>
      <c r="AO48" s="37">
        <v>0</v>
      </c>
      <c r="AP48" s="37">
        <v>0</v>
      </c>
      <c r="AQ48" s="37">
        <v>0</v>
      </c>
      <c r="AR48" s="37">
        <v>0</v>
      </c>
      <c r="AS48" s="37">
        <v>0</v>
      </c>
      <c r="AT48" s="37">
        <v>0</v>
      </c>
      <c r="AU48" s="37">
        <v>0</v>
      </c>
      <c r="AV48" s="37">
        <v>0</v>
      </c>
      <c r="AW48" s="314" t="s">
        <v>1098</v>
      </c>
      <c r="AX48" s="315" t="s">
        <v>1098</v>
      </c>
      <c r="AY48" s="315" t="s">
        <v>1098</v>
      </c>
      <c r="AZ48" s="306"/>
      <c r="BA48" s="306"/>
      <c r="BB48" s="306"/>
      <c r="BC48" s="306"/>
      <c r="BD48" s="306"/>
      <c r="BE48" s="310" t="s">
        <v>1098</v>
      </c>
      <c r="BF48" s="68"/>
      <c r="BG48" s="68"/>
      <c r="BH48" s="71"/>
      <c r="BI48" s="71"/>
      <c r="BJ48" s="71"/>
      <c r="BK48" s="71"/>
      <c r="BL48" s="34"/>
      <c r="BM48" s="234">
        <v>0</v>
      </c>
      <c r="BN48" s="234">
        <v>0</v>
      </c>
      <c r="BO48" s="234">
        <v>0</v>
      </c>
      <c r="BP48" s="234" t="e">
        <v>#N/A</v>
      </c>
      <c r="BQ48" s="238" t="e">
        <v>#N/A</v>
      </c>
      <c r="BR48" s="238" t="e">
        <v>#N/A</v>
      </c>
      <c r="BS48" s="238" t="e">
        <v>#N/A</v>
      </c>
      <c r="BT48" s="238" t="e">
        <v>#N/A</v>
      </c>
      <c r="BU48" s="234">
        <v>0</v>
      </c>
      <c r="BV48" s="234">
        <v>0</v>
      </c>
      <c r="BW48" s="234">
        <v>0</v>
      </c>
      <c r="BX48" s="280"/>
      <c r="BY48" s="280"/>
      <c r="BZ48" s="280"/>
      <c r="CA48" s="299"/>
      <c r="CB48" s="299"/>
      <c r="CC48" s="280">
        <v>0</v>
      </c>
      <c r="CD48" s="280">
        <v>0</v>
      </c>
      <c r="CE48" s="280" t="e">
        <v>#N/A</v>
      </c>
      <c r="CF48" s="280" t="e">
        <v>#N/A</v>
      </c>
      <c r="CG48" s="280" t="e">
        <v>#N/A</v>
      </c>
    </row>
    <row r="49" spans="1:85" s="4" customFormat="1" ht="44.1" customHeight="1" thickBot="1" x14ac:dyDescent="0.3">
      <c r="A49" s="21" t="str">
        <f t="shared" si="3"/>
        <v>Indicator 47 - Upcoming contractual deadlines</v>
      </c>
      <c r="B49" s="22">
        <f t="shared" si="2"/>
        <v>47</v>
      </c>
      <c r="C49" s="6" t="s">
        <v>307</v>
      </c>
      <c r="D49" s="8" t="str">
        <f t="shared" si="1"/>
        <v>ID47</v>
      </c>
      <c r="E49" s="8"/>
      <c r="F49" s="6" t="s">
        <v>290</v>
      </c>
      <c r="G49" s="29" t="s">
        <v>210</v>
      </c>
      <c r="H49" s="30" t="s">
        <v>534</v>
      </c>
      <c r="I49" s="14" t="s">
        <v>9</v>
      </c>
      <c r="J49" s="10" t="s">
        <v>716</v>
      </c>
      <c r="K49" s="11" t="s">
        <v>714</v>
      </c>
      <c r="L49" s="9" t="s">
        <v>358</v>
      </c>
      <c r="M49" s="14" t="s">
        <v>779</v>
      </c>
      <c r="N49" s="28"/>
      <c r="O49" s="59"/>
      <c r="P49" s="59">
        <v>1</v>
      </c>
      <c r="Q49" s="59">
        <v>1</v>
      </c>
      <c r="R49" s="59"/>
      <c r="S49" s="59"/>
      <c r="T49" s="59"/>
      <c r="U49" s="181"/>
      <c r="V49" s="280">
        <v>1</v>
      </c>
      <c r="W49" s="181"/>
      <c r="X49" s="280">
        <v>1</v>
      </c>
      <c r="Y49" s="181"/>
      <c r="Z49" s="210" t="s">
        <v>12</v>
      </c>
      <c r="AA49" s="207" t="s">
        <v>1153</v>
      </c>
      <c r="AB49" s="182" t="s">
        <v>837</v>
      </c>
      <c r="AC49" s="182" t="s">
        <v>1098</v>
      </c>
      <c r="AD49" s="182" t="s">
        <v>837</v>
      </c>
      <c r="AE49" s="207" t="s">
        <v>1422</v>
      </c>
      <c r="AF49" s="37">
        <v>0</v>
      </c>
      <c r="AG49" s="37">
        <v>0</v>
      </c>
      <c r="AH49" s="37">
        <v>0</v>
      </c>
      <c r="AI49" s="37">
        <v>0</v>
      </c>
      <c r="AJ49" s="37">
        <v>0</v>
      </c>
      <c r="AK49" s="37">
        <v>0</v>
      </c>
      <c r="AL49" s="37">
        <v>0</v>
      </c>
      <c r="AM49" s="37">
        <v>0</v>
      </c>
      <c r="AN49" s="37">
        <v>0</v>
      </c>
      <c r="AO49" s="37">
        <v>0</v>
      </c>
      <c r="AP49" s="37">
        <v>0</v>
      </c>
      <c r="AQ49" s="37">
        <v>0</v>
      </c>
      <c r="AR49" s="37">
        <v>0</v>
      </c>
      <c r="AS49" s="37">
        <v>0</v>
      </c>
      <c r="AT49" s="37">
        <v>0</v>
      </c>
      <c r="AU49" s="37">
        <v>0</v>
      </c>
      <c r="AV49" s="37">
        <v>0</v>
      </c>
      <c r="AW49" s="314" t="s">
        <v>1098</v>
      </c>
      <c r="AX49" s="315" t="s">
        <v>1098</v>
      </c>
      <c r="AY49" s="315" t="s">
        <v>1098</v>
      </c>
      <c r="AZ49" s="304"/>
      <c r="BA49" s="304"/>
      <c r="BB49" s="304"/>
      <c r="BC49" s="304"/>
      <c r="BD49" s="304"/>
      <c r="BE49" s="310"/>
      <c r="BF49" s="68"/>
      <c r="BG49" s="68"/>
      <c r="BH49" s="75" t="s">
        <v>1162</v>
      </c>
      <c r="BI49" s="76" t="s">
        <v>1213</v>
      </c>
      <c r="BJ49" s="76" t="s">
        <v>1213</v>
      </c>
      <c r="BK49" s="69"/>
      <c r="BL49" s="31"/>
      <c r="BM49" s="234">
        <v>0</v>
      </c>
      <c r="BN49" s="234">
        <v>0</v>
      </c>
      <c r="BO49" s="234">
        <v>0</v>
      </c>
      <c r="BP49" s="234" t="e">
        <v>#N/A</v>
      </c>
      <c r="BQ49" s="238" t="e">
        <v>#N/A</v>
      </c>
      <c r="BR49" s="238" t="e">
        <v>#N/A</v>
      </c>
      <c r="BS49" s="238" t="e">
        <v>#N/A</v>
      </c>
      <c r="BT49" s="238" t="e">
        <v>#N/A</v>
      </c>
      <c r="BU49" s="234">
        <v>0</v>
      </c>
      <c r="BV49" s="234">
        <v>0</v>
      </c>
      <c r="BW49" s="234">
        <v>0</v>
      </c>
      <c r="BX49" s="280" t="s">
        <v>1162</v>
      </c>
      <c r="BY49" s="280" t="s">
        <v>1213</v>
      </c>
      <c r="BZ49" s="280" t="s">
        <v>1213</v>
      </c>
      <c r="CA49" s="299" t="s">
        <v>1213</v>
      </c>
      <c r="CB49" s="299" t="s">
        <v>1213</v>
      </c>
      <c r="CC49" s="280">
        <v>0</v>
      </c>
      <c r="CD49" s="280">
        <v>0</v>
      </c>
      <c r="CE49" s="280" t="s">
        <v>1162</v>
      </c>
      <c r="CF49" s="280" t="s">
        <v>1162</v>
      </c>
      <c r="CG49" s="280" t="s">
        <v>1162</v>
      </c>
    </row>
    <row r="50" spans="1:85" s="4" customFormat="1" ht="120.75" customHeight="1" thickBot="1" x14ac:dyDescent="0.3">
      <c r="A50" s="21" t="str">
        <f t="shared" si="3"/>
        <v>Indicator 48 - Debt Service Coverage Ratio</v>
      </c>
      <c r="B50" s="22">
        <f t="shared" si="2"/>
        <v>48</v>
      </c>
      <c r="C50" s="6" t="s">
        <v>61</v>
      </c>
      <c r="D50" s="8" t="str">
        <f t="shared" si="1"/>
        <v>ID48</v>
      </c>
      <c r="E50" s="8"/>
      <c r="F50" s="6" t="s">
        <v>294</v>
      </c>
      <c r="G50" s="29" t="s">
        <v>211</v>
      </c>
      <c r="H50" s="30" t="s">
        <v>535</v>
      </c>
      <c r="I50" s="14" t="s">
        <v>18</v>
      </c>
      <c r="J50" s="10" t="s">
        <v>721</v>
      </c>
      <c r="K50" s="11" t="s">
        <v>701</v>
      </c>
      <c r="L50" s="9" t="s">
        <v>829</v>
      </c>
      <c r="M50" s="14" t="s">
        <v>839</v>
      </c>
      <c r="N50" s="28"/>
      <c r="O50" s="59"/>
      <c r="P50" s="59">
        <v>1</v>
      </c>
      <c r="Q50" s="59">
        <v>1</v>
      </c>
      <c r="R50" s="59"/>
      <c r="S50" s="59"/>
      <c r="T50" s="59"/>
      <c r="U50" s="181"/>
      <c r="V50" s="280">
        <v>1</v>
      </c>
      <c r="W50" s="181"/>
      <c r="X50" s="280"/>
      <c r="Y50" s="181"/>
      <c r="Z50" s="210" t="s">
        <v>19</v>
      </c>
      <c r="AA50" s="207" t="s">
        <v>1154</v>
      </c>
      <c r="AB50" s="182" t="s">
        <v>837</v>
      </c>
      <c r="AC50" s="182" t="s">
        <v>1098</v>
      </c>
      <c r="AD50" s="182" t="s">
        <v>837</v>
      </c>
      <c r="AE50" s="213"/>
      <c r="AF50" s="37">
        <v>1</v>
      </c>
      <c r="AG50" s="37" t="s">
        <v>1097</v>
      </c>
      <c r="AH50" s="37" t="s">
        <v>1097</v>
      </c>
      <c r="AI50" s="37" t="s">
        <v>1097</v>
      </c>
      <c r="AJ50" s="37" t="s">
        <v>1100</v>
      </c>
      <c r="AK50" s="37" t="s">
        <v>1100</v>
      </c>
      <c r="AL50" s="37" t="s">
        <v>1100</v>
      </c>
      <c r="AM50" s="37" t="s">
        <v>1100</v>
      </c>
      <c r="AN50" s="37" t="s">
        <v>1100</v>
      </c>
      <c r="AO50" s="37" t="s">
        <v>1097</v>
      </c>
      <c r="AP50" s="37" t="s">
        <v>1097</v>
      </c>
      <c r="AQ50" s="37" t="s">
        <v>1097</v>
      </c>
      <c r="AR50" s="37" t="s">
        <v>1100</v>
      </c>
      <c r="AS50" s="37" t="s">
        <v>1100</v>
      </c>
      <c r="AT50" s="37" t="s">
        <v>1100</v>
      </c>
      <c r="AU50" s="37" t="s">
        <v>1100</v>
      </c>
      <c r="AV50" s="37" t="s">
        <v>1100</v>
      </c>
      <c r="AW50" s="314" t="s">
        <v>1098</v>
      </c>
      <c r="AX50" s="315" t="s">
        <v>1098</v>
      </c>
      <c r="AY50" s="315" t="s">
        <v>1098</v>
      </c>
      <c r="AZ50" s="304"/>
      <c r="BA50" s="304"/>
      <c r="BB50" s="304"/>
      <c r="BC50" s="304"/>
      <c r="BD50" s="304"/>
      <c r="BE50" s="310" t="s">
        <v>1099</v>
      </c>
      <c r="BF50" s="68">
        <v>0.4015377</v>
      </c>
      <c r="BG50" s="68">
        <v>0.35165069999999998</v>
      </c>
      <c r="BH50" s="69"/>
      <c r="BI50" s="69"/>
      <c r="BJ50" s="69"/>
      <c r="BK50" s="69"/>
      <c r="BL50" s="31"/>
      <c r="BM50" s="234">
        <v>0</v>
      </c>
      <c r="BN50" s="234">
        <v>0</v>
      </c>
      <c r="BO50" s="234">
        <v>0</v>
      </c>
      <c r="BP50" s="234" t="e">
        <v>#N/A</v>
      </c>
      <c r="BQ50" s="238" t="e">
        <v>#N/A</v>
      </c>
      <c r="BR50" s="238" t="e">
        <v>#N/A</v>
      </c>
      <c r="BS50" s="238" t="e">
        <v>#N/A</v>
      </c>
      <c r="BT50" s="238" t="e">
        <v>#N/A</v>
      </c>
      <c r="BU50" s="234" t="s">
        <v>1099</v>
      </c>
      <c r="BV50" s="234">
        <v>0.24051819999999999</v>
      </c>
      <c r="BW50" s="234">
        <v>0.31194929999999998</v>
      </c>
      <c r="BX50" s="280" t="s">
        <v>1161</v>
      </c>
      <c r="BY50" s="280">
        <v>-4.522081</v>
      </c>
      <c r="BZ50" s="280">
        <v>11.255660000000001</v>
      </c>
      <c r="CA50" s="299">
        <v>-5.4907329999999996</v>
      </c>
      <c r="CB50" s="299">
        <v>53.259259999999998</v>
      </c>
      <c r="CC50" s="280">
        <v>0</v>
      </c>
      <c r="CD50" s="280">
        <v>0</v>
      </c>
      <c r="CE50" s="280" t="e">
        <v>#N/A</v>
      </c>
      <c r="CF50" s="280" t="e">
        <v>#N/A</v>
      </c>
      <c r="CG50" s="280" t="e">
        <v>#N/A</v>
      </c>
    </row>
    <row r="51" spans="1:85" s="4" customFormat="1" ht="44.1" customHeight="1" thickBot="1" x14ac:dyDescent="0.3">
      <c r="A51" s="21" t="str">
        <f t="shared" si="3"/>
        <v>Indicator 49 - Bankruptcy proceedings started on the debtor</v>
      </c>
      <c r="B51" s="22">
        <f t="shared" si="2"/>
        <v>49</v>
      </c>
      <c r="C51" s="6" t="s">
        <v>212</v>
      </c>
      <c r="D51" s="8" t="str">
        <f t="shared" si="1"/>
        <v>ID49</v>
      </c>
      <c r="E51" s="8"/>
      <c r="F51" s="6" t="s">
        <v>294</v>
      </c>
      <c r="G51" s="29" t="s">
        <v>212</v>
      </c>
      <c r="H51" s="30" t="s">
        <v>536</v>
      </c>
      <c r="I51" s="14" t="s">
        <v>9</v>
      </c>
      <c r="J51" s="10" t="s">
        <v>716</v>
      </c>
      <c r="K51" s="11" t="s">
        <v>704</v>
      </c>
      <c r="L51" s="9" t="s">
        <v>359</v>
      </c>
      <c r="M51" s="14" t="s">
        <v>780</v>
      </c>
      <c r="N51" s="28"/>
      <c r="O51" s="59"/>
      <c r="P51" s="59">
        <v>1</v>
      </c>
      <c r="Q51" s="59" t="s">
        <v>1395</v>
      </c>
      <c r="R51" s="59"/>
      <c r="S51" s="59"/>
      <c r="T51" s="59"/>
      <c r="U51" s="181"/>
      <c r="V51" s="280">
        <v>1</v>
      </c>
      <c r="W51" s="181">
        <v>1</v>
      </c>
      <c r="X51" s="280">
        <v>1</v>
      </c>
      <c r="Y51" s="181">
        <v>1</v>
      </c>
      <c r="Z51" s="210" t="s">
        <v>12</v>
      </c>
      <c r="AA51" s="207" t="s">
        <v>1153</v>
      </c>
      <c r="AB51" s="182" t="s">
        <v>837</v>
      </c>
      <c r="AC51" s="182" t="s">
        <v>1098</v>
      </c>
      <c r="AD51" s="182" t="s">
        <v>837</v>
      </c>
      <c r="AE51" s="207"/>
      <c r="AF51" s="37">
        <v>0</v>
      </c>
      <c r="AG51" s="37">
        <v>0</v>
      </c>
      <c r="AH51" s="37">
        <v>0</v>
      </c>
      <c r="AI51" s="37">
        <v>0</v>
      </c>
      <c r="AJ51" s="37">
        <v>0</v>
      </c>
      <c r="AK51" s="37">
        <v>0</v>
      </c>
      <c r="AL51" s="37">
        <v>0</v>
      </c>
      <c r="AM51" s="37">
        <v>0</v>
      </c>
      <c r="AN51" s="37">
        <v>0</v>
      </c>
      <c r="AO51" s="37">
        <v>0</v>
      </c>
      <c r="AP51" s="37">
        <v>0</v>
      </c>
      <c r="AQ51" s="37">
        <v>0</v>
      </c>
      <c r="AR51" s="37">
        <v>0</v>
      </c>
      <c r="AS51" s="37">
        <v>0</v>
      </c>
      <c r="AT51" s="37">
        <v>0</v>
      </c>
      <c r="AU51" s="37">
        <v>0</v>
      </c>
      <c r="AV51" s="37">
        <v>0</v>
      </c>
      <c r="AW51" s="314" t="s">
        <v>1098</v>
      </c>
      <c r="AX51" s="315" t="s">
        <v>1098</v>
      </c>
      <c r="AY51" s="315" t="s">
        <v>1098</v>
      </c>
      <c r="AZ51" s="304"/>
      <c r="BA51" s="304"/>
      <c r="BB51" s="304"/>
      <c r="BC51" s="304"/>
      <c r="BD51" s="304"/>
      <c r="BE51" s="310"/>
      <c r="BF51" s="68"/>
      <c r="BG51" s="68"/>
      <c r="BH51" s="69"/>
      <c r="BI51" s="69"/>
      <c r="BJ51" s="69"/>
      <c r="BK51" s="69"/>
      <c r="BL51" s="31"/>
      <c r="BM51" s="234">
        <v>0</v>
      </c>
      <c r="BN51" s="234">
        <v>0</v>
      </c>
      <c r="BO51" s="234">
        <v>0</v>
      </c>
      <c r="BP51" s="234" t="e">
        <v>#N/A</v>
      </c>
      <c r="BQ51" s="238" t="e">
        <v>#N/A</v>
      </c>
      <c r="BR51" s="238" t="e">
        <v>#N/A</v>
      </c>
      <c r="BS51" s="238" t="e">
        <v>#N/A</v>
      </c>
      <c r="BT51" s="238" t="e">
        <v>#N/A</v>
      </c>
      <c r="BU51" s="234">
        <v>0</v>
      </c>
      <c r="BV51" s="234">
        <v>0</v>
      </c>
      <c r="BW51" s="234">
        <v>0</v>
      </c>
      <c r="BX51" s="280" t="s">
        <v>1162</v>
      </c>
      <c r="BY51" s="280" t="s">
        <v>1213</v>
      </c>
      <c r="BZ51" s="280" t="s">
        <v>1213</v>
      </c>
      <c r="CA51" s="299" t="s">
        <v>1213</v>
      </c>
      <c r="CB51" s="299" t="s">
        <v>1213</v>
      </c>
      <c r="CC51" s="280">
        <v>0</v>
      </c>
      <c r="CD51" s="280">
        <v>0</v>
      </c>
      <c r="CE51" s="280" t="s">
        <v>1162</v>
      </c>
      <c r="CF51" s="280" t="s">
        <v>1162</v>
      </c>
      <c r="CG51" s="280" t="s">
        <v>1162</v>
      </c>
    </row>
    <row r="52" spans="1:85" s="4" customFormat="1" ht="58.35" customHeight="1" thickBot="1" x14ac:dyDescent="0.3">
      <c r="A52" s="21" t="str">
        <f t="shared" si="3"/>
        <v>Indicator 50 - Group bankruptcy</v>
      </c>
      <c r="B52" s="22">
        <f t="shared" si="2"/>
        <v>50</v>
      </c>
      <c r="C52" s="6" t="s">
        <v>306</v>
      </c>
      <c r="D52" s="8" t="str">
        <f t="shared" si="1"/>
        <v>ID50</v>
      </c>
      <c r="E52" s="8"/>
      <c r="F52" s="221" t="s">
        <v>294</v>
      </c>
      <c r="G52" s="29" t="s">
        <v>213</v>
      </c>
      <c r="H52" s="30" t="s">
        <v>537</v>
      </c>
      <c r="I52" s="14" t="s">
        <v>9</v>
      </c>
      <c r="J52" s="10" t="s">
        <v>716</v>
      </c>
      <c r="K52" s="11" t="s">
        <v>704</v>
      </c>
      <c r="L52" s="9" t="s">
        <v>360</v>
      </c>
      <c r="M52" s="14" t="s">
        <v>781</v>
      </c>
      <c r="N52" s="28"/>
      <c r="O52" s="59"/>
      <c r="P52" s="59">
        <v>1</v>
      </c>
      <c r="Q52" s="59">
        <v>1</v>
      </c>
      <c r="R52" s="59"/>
      <c r="S52" s="59"/>
      <c r="T52" s="59"/>
      <c r="U52" s="181"/>
      <c r="V52" s="280">
        <v>1</v>
      </c>
      <c r="W52" s="181"/>
      <c r="X52" s="280">
        <v>1</v>
      </c>
      <c r="Y52" s="181"/>
      <c r="Z52" s="210" t="s">
        <v>12</v>
      </c>
      <c r="AA52" s="207" t="s">
        <v>1153</v>
      </c>
      <c r="AB52" s="182" t="s">
        <v>837</v>
      </c>
      <c r="AC52" s="182" t="s">
        <v>1098</v>
      </c>
      <c r="AD52" s="182" t="s">
        <v>837</v>
      </c>
      <c r="AE52" s="205"/>
      <c r="AF52" s="37">
        <v>0</v>
      </c>
      <c r="AG52" s="37">
        <v>0</v>
      </c>
      <c r="AH52" s="37">
        <v>0</v>
      </c>
      <c r="AI52" s="37">
        <v>0</v>
      </c>
      <c r="AJ52" s="37">
        <v>0</v>
      </c>
      <c r="AK52" s="37">
        <v>0</v>
      </c>
      <c r="AL52" s="37">
        <v>0</v>
      </c>
      <c r="AM52" s="37">
        <v>0</v>
      </c>
      <c r="AN52" s="37">
        <v>0</v>
      </c>
      <c r="AO52" s="37">
        <v>0</v>
      </c>
      <c r="AP52" s="37">
        <v>0</v>
      </c>
      <c r="AQ52" s="37">
        <v>0</v>
      </c>
      <c r="AR52" s="37">
        <v>0</v>
      </c>
      <c r="AS52" s="37">
        <v>0</v>
      </c>
      <c r="AT52" s="37">
        <v>0</v>
      </c>
      <c r="AU52" s="37">
        <v>0</v>
      </c>
      <c r="AV52" s="37">
        <v>0</v>
      </c>
      <c r="AW52" s="314" t="s">
        <v>1098</v>
      </c>
      <c r="AX52" s="315" t="s">
        <v>1098</v>
      </c>
      <c r="AY52" s="315" t="s">
        <v>1098</v>
      </c>
      <c r="AZ52" s="304"/>
      <c r="BA52" s="304"/>
      <c r="BB52" s="304"/>
      <c r="BC52" s="304"/>
      <c r="BD52" s="304"/>
      <c r="BE52" s="310"/>
      <c r="BF52" s="68"/>
      <c r="BG52" s="68"/>
      <c r="BH52" s="69"/>
      <c r="BI52" s="69"/>
      <c r="BJ52" s="69"/>
      <c r="BK52" s="69"/>
      <c r="BL52" s="31"/>
      <c r="BM52" s="234">
        <v>0</v>
      </c>
      <c r="BN52" s="234">
        <v>0</v>
      </c>
      <c r="BO52" s="234">
        <v>0</v>
      </c>
      <c r="BP52" s="234" t="e">
        <v>#N/A</v>
      </c>
      <c r="BQ52" s="238" t="e">
        <v>#N/A</v>
      </c>
      <c r="BR52" s="238" t="e">
        <v>#N/A</v>
      </c>
      <c r="BS52" s="238" t="e">
        <v>#N/A</v>
      </c>
      <c r="BT52" s="238" t="e">
        <v>#N/A</v>
      </c>
      <c r="BU52" s="234">
        <v>0</v>
      </c>
      <c r="BV52" s="234">
        <v>0</v>
      </c>
      <c r="BW52" s="234">
        <v>0</v>
      </c>
      <c r="BX52" s="280" t="s">
        <v>1162</v>
      </c>
      <c r="BY52" s="280" t="s">
        <v>1213</v>
      </c>
      <c r="BZ52" s="280" t="s">
        <v>1213</v>
      </c>
      <c r="CA52" s="299" t="s">
        <v>1213</v>
      </c>
      <c r="CB52" s="299" t="s">
        <v>1213</v>
      </c>
      <c r="CC52" s="280">
        <v>0</v>
      </c>
      <c r="CD52" s="280">
        <v>0</v>
      </c>
      <c r="CE52" s="280" t="s">
        <v>1162</v>
      </c>
      <c r="CF52" s="280" t="s">
        <v>1162</v>
      </c>
      <c r="CG52" s="280" t="s">
        <v>1162</v>
      </c>
    </row>
    <row r="53" spans="1:85" s="4" customFormat="1" ht="63" customHeight="1" thickBot="1" x14ac:dyDescent="0.3">
      <c r="A53" s="21" t="str">
        <f t="shared" si="3"/>
        <v>Indicator 51 - Overdraft</v>
      </c>
      <c r="B53" s="22">
        <f t="shared" si="2"/>
        <v>51</v>
      </c>
      <c r="C53" s="6" t="s">
        <v>305</v>
      </c>
      <c r="D53" s="8" t="str">
        <f t="shared" si="1"/>
        <v>ID51</v>
      </c>
      <c r="E53" s="219"/>
      <c r="F53" s="225" t="s">
        <v>294</v>
      </c>
      <c r="G53" s="29" t="s">
        <v>214</v>
      </c>
      <c r="H53" s="30" t="s">
        <v>538</v>
      </c>
      <c r="I53" s="14" t="s">
        <v>9</v>
      </c>
      <c r="J53" s="10" t="s">
        <v>717</v>
      </c>
      <c r="K53" s="11" t="s">
        <v>705</v>
      </c>
      <c r="L53" s="9" t="s">
        <v>361</v>
      </c>
      <c r="M53" s="14" t="s">
        <v>955</v>
      </c>
      <c r="N53" s="28">
        <v>1</v>
      </c>
      <c r="O53" s="59"/>
      <c r="P53" s="59">
        <v>1</v>
      </c>
      <c r="Q53" s="59">
        <v>1</v>
      </c>
      <c r="R53" s="59"/>
      <c r="S53" s="59"/>
      <c r="T53" s="59">
        <v>1</v>
      </c>
      <c r="U53" s="181">
        <v>1</v>
      </c>
      <c r="V53" s="280">
        <v>1</v>
      </c>
      <c r="W53" s="181"/>
      <c r="X53" s="280">
        <v>1</v>
      </c>
      <c r="Y53" s="181"/>
      <c r="Z53" s="210" t="s">
        <v>19</v>
      </c>
      <c r="AA53" s="207" t="s">
        <v>1153</v>
      </c>
      <c r="AB53" s="182" t="s">
        <v>12</v>
      </c>
      <c r="AC53" s="182" t="s">
        <v>12</v>
      </c>
      <c r="AD53" s="182" t="s">
        <v>837</v>
      </c>
      <c r="AE53" s="213"/>
      <c r="AF53" s="37">
        <v>0</v>
      </c>
      <c r="AG53" s="37">
        <v>0</v>
      </c>
      <c r="AH53" s="37">
        <v>0</v>
      </c>
      <c r="AI53" s="37">
        <v>0</v>
      </c>
      <c r="AJ53" s="37">
        <v>0</v>
      </c>
      <c r="AK53" s="37">
        <v>0</v>
      </c>
      <c r="AL53" s="37">
        <v>0</v>
      </c>
      <c r="AM53" s="37">
        <v>0</v>
      </c>
      <c r="AN53" s="37">
        <v>0</v>
      </c>
      <c r="AO53" s="37">
        <v>0</v>
      </c>
      <c r="AP53" s="37">
        <v>0</v>
      </c>
      <c r="AQ53" s="37">
        <v>0</v>
      </c>
      <c r="AR53" s="37">
        <v>0</v>
      </c>
      <c r="AS53" s="37">
        <v>0</v>
      </c>
      <c r="AT53" s="37">
        <v>0</v>
      </c>
      <c r="AU53" s="37">
        <v>0</v>
      </c>
      <c r="AV53" s="37">
        <v>0</v>
      </c>
      <c r="AW53" s="314"/>
      <c r="AX53" s="315" t="s">
        <v>1098</v>
      </c>
      <c r="AY53" s="315" t="s">
        <v>1098</v>
      </c>
      <c r="AZ53" s="304"/>
      <c r="BA53" s="304"/>
      <c r="BB53" s="304"/>
      <c r="BC53" s="304"/>
      <c r="BD53" s="304"/>
      <c r="BE53" s="310"/>
      <c r="BF53" s="68"/>
      <c r="BG53" s="68"/>
      <c r="BH53" s="69"/>
      <c r="BI53" s="69"/>
      <c r="BJ53" s="69"/>
      <c r="BK53" s="69"/>
      <c r="BL53" s="31"/>
      <c r="BM53" s="234">
        <v>0</v>
      </c>
      <c r="BN53" s="234">
        <v>0</v>
      </c>
      <c r="BO53" s="234">
        <v>0</v>
      </c>
      <c r="BP53" s="234" t="s">
        <v>1162</v>
      </c>
      <c r="BQ53" s="238" t="s">
        <v>1213</v>
      </c>
      <c r="BR53" s="238" t="s">
        <v>1213</v>
      </c>
      <c r="BS53" s="238" t="s">
        <v>1213</v>
      </c>
      <c r="BT53" s="238" t="s">
        <v>1213</v>
      </c>
      <c r="BU53" s="234">
        <v>0</v>
      </c>
      <c r="BV53" s="234">
        <v>0</v>
      </c>
      <c r="BW53" s="234">
        <v>0</v>
      </c>
      <c r="BX53" s="280" t="s">
        <v>1162</v>
      </c>
      <c r="BY53" s="280" t="s">
        <v>1213</v>
      </c>
      <c r="BZ53" s="280" t="s">
        <v>1213</v>
      </c>
      <c r="CA53" s="299" t="s">
        <v>1213</v>
      </c>
      <c r="CB53" s="299" t="s">
        <v>1213</v>
      </c>
      <c r="CC53" s="280">
        <v>0</v>
      </c>
      <c r="CD53" s="280">
        <v>0</v>
      </c>
      <c r="CE53" s="280" t="s">
        <v>1162</v>
      </c>
      <c r="CF53" s="280" t="s">
        <v>1162</v>
      </c>
      <c r="CG53" s="280" t="s">
        <v>1162</v>
      </c>
    </row>
    <row r="54" spans="1:85" s="4" customFormat="1" ht="44.1" customHeight="1" thickBot="1" x14ac:dyDescent="0.3">
      <c r="A54" s="21" t="str">
        <f t="shared" si="3"/>
        <v>Indicator 52 - Bills or cheques rejection</v>
      </c>
      <c r="B54" s="22">
        <f t="shared" si="2"/>
        <v>52</v>
      </c>
      <c r="C54" s="6" t="s">
        <v>304</v>
      </c>
      <c r="D54" s="8" t="str">
        <f t="shared" si="1"/>
        <v>ID52</v>
      </c>
      <c r="E54" s="8"/>
      <c r="F54" s="222" t="s">
        <v>294</v>
      </c>
      <c r="G54" s="29" t="s">
        <v>215</v>
      </c>
      <c r="H54" s="30" t="s">
        <v>539</v>
      </c>
      <c r="I54" s="53" t="s">
        <v>9</v>
      </c>
      <c r="J54" s="10" t="s">
        <v>716</v>
      </c>
      <c r="K54" s="11" t="s">
        <v>704</v>
      </c>
      <c r="L54" s="9" t="s">
        <v>362</v>
      </c>
      <c r="M54" s="14" t="s">
        <v>782</v>
      </c>
      <c r="N54" s="28"/>
      <c r="O54" s="59"/>
      <c r="P54" s="59"/>
      <c r="Q54" s="59"/>
      <c r="R54" s="59"/>
      <c r="S54" s="59"/>
      <c r="T54" s="59"/>
      <c r="U54" s="181"/>
      <c r="V54" s="280"/>
      <c r="W54" s="181"/>
      <c r="X54" s="280">
        <v>1</v>
      </c>
      <c r="Y54" s="181">
        <v>1</v>
      </c>
      <c r="Z54" s="210" t="s">
        <v>12</v>
      </c>
      <c r="AA54" s="207" t="s">
        <v>1153</v>
      </c>
      <c r="AB54" s="182" t="s">
        <v>837</v>
      </c>
      <c r="AC54" s="182" t="s">
        <v>1098</v>
      </c>
      <c r="AD54" s="182" t="s">
        <v>837</v>
      </c>
      <c r="AE54" s="207"/>
      <c r="AF54" s="37">
        <v>0</v>
      </c>
      <c r="AG54" s="37">
        <v>0</v>
      </c>
      <c r="AH54" s="37">
        <v>0</v>
      </c>
      <c r="AI54" s="37">
        <v>0</v>
      </c>
      <c r="AJ54" s="37">
        <v>0</v>
      </c>
      <c r="AK54" s="37">
        <v>0</v>
      </c>
      <c r="AL54" s="37">
        <v>0</v>
      </c>
      <c r="AM54" s="37">
        <v>0</v>
      </c>
      <c r="AN54" s="37">
        <v>0</v>
      </c>
      <c r="AO54" s="37">
        <v>0</v>
      </c>
      <c r="AP54" s="37">
        <v>0</v>
      </c>
      <c r="AQ54" s="37">
        <v>0</v>
      </c>
      <c r="AR54" s="37">
        <v>0</v>
      </c>
      <c r="AS54" s="37">
        <v>0</v>
      </c>
      <c r="AT54" s="37">
        <v>0</v>
      </c>
      <c r="AU54" s="37">
        <v>0</v>
      </c>
      <c r="AV54" s="37">
        <v>0</v>
      </c>
      <c r="AW54" s="314" t="s">
        <v>1098</v>
      </c>
      <c r="AX54" s="315" t="s">
        <v>1098</v>
      </c>
      <c r="AY54" s="315" t="s">
        <v>1098</v>
      </c>
      <c r="AZ54" s="304"/>
      <c r="BA54" s="304"/>
      <c r="BB54" s="304"/>
      <c r="BC54" s="304"/>
      <c r="BD54" s="304"/>
      <c r="BE54" s="310" t="s">
        <v>1098</v>
      </c>
      <c r="BF54" s="68"/>
      <c r="BG54" s="68"/>
      <c r="BH54" s="69"/>
      <c r="BI54" s="69"/>
      <c r="BJ54" s="69"/>
      <c r="BK54" s="69"/>
      <c r="BL54" s="31"/>
      <c r="BM54" s="234">
        <v>0</v>
      </c>
      <c r="BN54" s="234">
        <v>0</v>
      </c>
      <c r="BO54" s="234">
        <v>0</v>
      </c>
      <c r="BP54" s="234" t="e">
        <v>#N/A</v>
      </c>
      <c r="BQ54" s="238" t="e">
        <v>#N/A</v>
      </c>
      <c r="BR54" s="238" t="e">
        <v>#N/A</v>
      </c>
      <c r="BS54" s="238" t="e">
        <v>#N/A</v>
      </c>
      <c r="BT54" s="238" t="e">
        <v>#N/A</v>
      </c>
      <c r="BU54" s="234">
        <v>0</v>
      </c>
      <c r="BV54" s="234">
        <v>0</v>
      </c>
      <c r="BW54" s="234">
        <v>0</v>
      </c>
      <c r="BX54" s="280"/>
      <c r="BY54" s="280"/>
      <c r="BZ54" s="280"/>
      <c r="CA54" s="299"/>
      <c r="CB54" s="299"/>
      <c r="CC54" s="280">
        <v>0</v>
      </c>
      <c r="CD54" s="280">
        <v>0</v>
      </c>
      <c r="CE54" s="280" t="s">
        <v>1162</v>
      </c>
      <c r="CF54" s="280" t="s">
        <v>1162</v>
      </c>
      <c r="CG54" s="280" t="s">
        <v>1162</v>
      </c>
    </row>
    <row r="55" spans="1:85" s="4" customFormat="1" ht="44.1" customHeight="1" thickBot="1" x14ac:dyDescent="0.3">
      <c r="A55" s="21" t="str">
        <f t="shared" si="3"/>
        <v>Indicator 53 - Proposal of exposure fixing by solution in full and final settlement (write offs)</v>
      </c>
      <c r="B55" s="22">
        <f t="shared" si="2"/>
        <v>53</v>
      </c>
      <c r="C55" s="6" t="s">
        <v>303</v>
      </c>
      <c r="D55" s="8" t="str">
        <f t="shared" si="1"/>
        <v>ID53</v>
      </c>
      <c r="E55" s="8"/>
      <c r="F55" s="6" t="s">
        <v>294</v>
      </c>
      <c r="G55" s="29" t="s">
        <v>216</v>
      </c>
      <c r="H55" s="30" t="s">
        <v>540</v>
      </c>
      <c r="I55" s="53" t="s">
        <v>9</v>
      </c>
      <c r="J55" s="10" t="s">
        <v>716</v>
      </c>
      <c r="K55" s="11" t="s">
        <v>714</v>
      </c>
      <c r="L55" s="9" t="s">
        <v>363</v>
      </c>
      <c r="M55" s="14" t="s">
        <v>783</v>
      </c>
      <c r="N55" s="28"/>
      <c r="O55" s="59"/>
      <c r="P55" s="59"/>
      <c r="Q55" s="59"/>
      <c r="R55" s="59"/>
      <c r="S55" s="59"/>
      <c r="T55" s="59"/>
      <c r="U55" s="181"/>
      <c r="V55" s="280"/>
      <c r="W55" s="181"/>
      <c r="X55" s="280"/>
      <c r="Y55" s="181"/>
      <c r="Z55" s="210" t="s">
        <v>12</v>
      </c>
      <c r="AA55" s="207" t="s">
        <v>1153</v>
      </c>
      <c r="AB55" s="182" t="s">
        <v>837</v>
      </c>
      <c r="AC55" s="182" t="s">
        <v>1098</v>
      </c>
      <c r="AD55" s="182" t="s">
        <v>837</v>
      </c>
      <c r="AE55" s="205"/>
      <c r="AF55" s="37">
        <v>0</v>
      </c>
      <c r="AG55" s="37">
        <v>0</v>
      </c>
      <c r="AH55" s="37">
        <v>0</v>
      </c>
      <c r="AI55" s="37">
        <v>0</v>
      </c>
      <c r="AJ55" s="37">
        <v>0</v>
      </c>
      <c r="AK55" s="37">
        <v>0</v>
      </c>
      <c r="AL55" s="37">
        <v>0</v>
      </c>
      <c r="AM55" s="37">
        <v>0</v>
      </c>
      <c r="AN55" s="37">
        <v>0</v>
      </c>
      <c r="AO55" s="37">
        <v>0</v>
      </c>
      <c r="AP55" s="37">
        <v>0</v>
      </c>
      <c r="AQ55" s="37">
        <v>0</v>
      </c>
      <c r="AR55" s="37">
        <v>0</v>
      </c>
      <c r="AS55" s="37">
        <v>0</v>
      </c>
      <c r="AT55" s="37">
        <v>0</v>
      </c>
      <c r="AU55" s="37">
        <v>0</v>
      </c>
      <c r="AV55" s="37">
        <v>0</v>
      </c>
      <c r="AW55" s="314" t="s">
        <v>1098</v>
      </c>
      <c r="AX55" s="315" t="s">
        <v>1098</v>
      </c>
      <c r="AY55" s="315" t="s">
        <v>1098</v>
      </c>
      <c r="AZ55" s="304"/>
      <c r="BA55" s="304"/>
      <c r="BB55" s="304"/>
      <c r="BC55" s="304"/>
      <c r="BD55" s="304"/>
      <c r="BE55" s="310" t="s">
        <v>1098</v>
      </c>
      <c r="BF55" s="68"/>
      <c r="BG55" s="68"/>
      <c r="BH55" s="69"/>
      <c r="BI55" s="69"/>
      <c r="BJ55" s="69"/>
      <c r="BK55" s="69"/>
      <c r="BL55" s="31"/>
      <c r="BM55" s="234">
        <v>0</v>
      </c>
      <c r="BN55" s="234">
        <v>0</v>
      </c>
      <c r="BO55" s="234">
        <v>0</v>
      </c>
      <c r="BP55" s="234" t="e">
        <v>#N/A</v>
      </c>
      <c r="BQ55" s="238" t="e">
        <v>#N/A</v>
      </c>
      <c r="BR55" s="238" t="e">
        <v>#N/A</v>
      </c>
      <c r="BS55" s="238" t="e">
        <v>#N/A</v>
      </c>
      <c r="BT55" s="238" t="e">
        <v>#N/A</v>
      </c>
      <c r="BU55" s="234">
        <v>0</v>
      </c>
      <c r="BV55" s="234">
        <v>0</v>
      </c>
      <c r="BW55" s="234">
        <v>0</v>
      </c>
      <c r="BX55" s="280"/>
      <c r="BY55" s="280"/>
      <c r="BZ55" s="280"/>
      <c r="CA55" s="299"/>
      <c r="CB55" s="299"/>
      <c r="CC55" s="280">
        <v>0</v>
      </c>
      <c r="CD55" s="280">
        <v>0</v>
      </c>
      <c r="CE55" s="280" t="e">
        <v>#N/A</v>
      </c>
      <c r="CF55" s="280" t="e">
        <v>#N/A</v>
      </c>
      <c r="CG55" s="280" t="e">
        <v>#N/A</v>
      </c>
    </row>
    <row r="56" spans="1:85" s="4" customFormat="1" ht="44.1" customHeight="1" thickBot="1" x14ac:dyDescent="0.3">
      <c r="A56" s="21" t="str">
        <f t="shared" si="3"/>
        <v>Indicator 54 - Notification of a non performing exposure in credit bureau</v>
      </c>
      <c r="B56" s="22">
        <f t="shared" si="2"/>
        <v>54</v>
      </c>
      <c r="C56" s="6" t="s">
        <v>217</v>
      </c>
      <c r="D56" s="8" t="str">
        <f t="shared" si="1"/>
        <v>ID54</v>
      </c>
      <c r="E56" s="8"/>
      <c r="F56" s="6" t="s">
        <v>294</v>
      </c>
      <c r="G56" s="29" t="s">
        <v>217</v>
      </c>
      <c r="H56" s="30" t="s">
        <v>541</v>
      </c>
      <c r="I56" s="53" t="s">
        <v>9</v>
      </c>
      <c r="J56" s="10" t="s">
        <v>716</v>
      </c>
      <c r="K56" s="11" t="s">
        <v>714</v>
      </c>
      <c r="L56" s="9" t="s">
        <v>364</v>
      </c>
      <c r="M56" s="14" t="s">
        <v>784</v>
      </c>
      <c r="N56" s="28"/>
      <c r="O56" s="59"/>
      <c r="P56" s="59"/>
      <c r="Q56" s="59"/>
      <c r="R56" s="59"/>
      <c r="S56" s="59"/>
      <c r="T56" s="59"/>
      <c r="U56" s="181"/>
      <c r="V56" s="280">
        <v>1</v>
      </c>
      <c r="W56" s="181">
        <v>1</v>
      </c>
      <c r="X56" s="280"/>
      <c r="Y56" s="181"/>
      <c r="Z56" s="210" t="s">
        <v>12</v>
      </c>
      <c r="AA56" s="207" t="s">
        <v>1153</v>
      </c>
      <c r="AB56" s="182" t="s">
        <v>837</v>
      </c>
      <c r="AC56" s="182" t="s">
        <v>1098</v>
      </c>
      <c r="AD56" s="182" t="s">
        <v>837</v>
      </c>
      <c r="AE56" s="213"/>
      <c r="AF56" s="37">
        <v>0</v>
      </c>
      <c r="AG56" s="37">
        <v>0</v>
      </c>
      <c r="AH56" s="37">
        <v>0</v>
      </c>
      <c r="AI56" s="37">
        <v>0</v>
      </c>
      <c r="AJ56" s="37">
        <v>0</v>
      </c>
      <c r="AK56" s="37">
        <v>0</v>
      </c>
      <c r="AL56" s="37">
        <v>0</v>
      </c>
      <c r="AM56" s="37">
        <v>0</v>
      </c>
      <c r="AN56" s="37">
        <v>0</v>
      </c>
      <c r="AO56" s="37">
        <v>0</v>
      </c>
      <c r="AP56" s="37">
        <v>0</v>
      </c>
      <c r="AQ56" s="37">
        <v>0</v>
      </c>
      <c r="AR56" s="37">
        <v>0</v>
      </c>
      <c r="AS56" s="37">
        <v>0</v>
      </c>
      <c r="AT56" s="37">
        <v>0</v>
      </c>
      <c r="AU56" s="37">
        <v>0</v>
      </c>
      <c r="AV56" s="37">
        <v>0</v>
      </c>
      <c r="AW56" s="314" t="s">
        <v>1098</v>
      </c>
      <c r="AX56" s="315" t="s">
        <v>1098</v>
      </c>
      <c r="AY56" s="315" t="s">
        <v>1098</v>
      </c>
      <c r="AZ56" s="304"/>
      <c r="BA56" s="304"/>
      <c r="BB56" s="304"/>
      <c r="BC56" s="304"/>
      <c r="BD56" s="304"/>
      <c r="BE56" s="310" t="s">
        <v>1098</v>
      </c>
      <c r="BF56" s="68"/>
      <c r="BG56" s="68"/>
      <c r="BH56" s="69"/>
      <c r="BI56" s="69"/>
      <c r="BJ56" s="69"/>
      <c r="BK56" s="69"/>
      <c r="BL56" s="31"/>
      <c r="BM56" s="234">
        <v>0</v>
      </c>
      <c r="BN56" s="234">
        <v>0</v>
      </c>
      <c r="BO56" s="234">
        <v>0</v>
      </c>
      <c r="BP56" s="234" t="e">
        <v>#N/A</v>
      </c>
      <c r="BQ56" s="238" t="e">
        <v>#N/A</v>
      </c>
      <c r="BR56" s="238" t="e">
        <v>#N/A</v>
      </c>
      <c r="BS56" s="238" t="e">
        <v>#N/A</v>
      </c>
      <c r="BT56" s="238" t="e">
        <v>#N/A</v>
      </c>
      <c r="BU56" s="234">
        <v>0</v>
      </c>
      <c r="BV56" s="234">
        <v>0</v>
      </c>
      <c r="BW56" s="234">
        <v>0</v>
      </c>
      <c r="BX56" s="280" t="s">
        <v>1162</v>
      </c>
      <c r="BY56" s="280" t="s">
        <v>1213</v>
      </c>
      <c r="BZ56" s="280" t="s">
        <v>1213</v>
      </c>
      <c r="CA56" s="299" t="s">
        <v>1213</v>
      </c>
      <c r="CB56" s="299" t="s">
        <v>1213</v>
      </c>
      <c r="CC56" s="280">
        <v>0</v>
      </c>
      <c r="CD56" s="280">
        <v>0</v>
      </c>
      <c r="CE56" s="280" t="e">
        <v>#N/A</v>
      </c>
      <c r="CF56" s="280" t="e">
        <v>#N/A</v>
      </c>
      <c r="CG56" s="280" t="e">
        <v>#N/A</v>
      </c>
    </row>
    <row r="57" spans="1:85" s="4" customFormat="1" ht="47.45" customHeight="1" thickBot="1" x14ac:dyDescent="0.3">
      <c r="A57" s="21" t="str">
        <f t="shared" si="3"/>
        <v>Indicator 55 - Forborne NPE</v>
      </c>
      <c r="B57" s="22">
        <f t="shared" si="2"/>
        <v>55</v>
      </c>
      <c r="C57" s="6" t="s">
        <v>62</v>
      </c>
      <c r="D57" s="8" t="str">
        <f t="shared" si="1"/>
        <v>ID55</v>
      </c>
      <c r="E57" s="8"/>
      <c r="F57" s="221" t="s">
        <v>294</v>
      </c>
      <c r="G57" s="29" t="s">
        <v>218</v>
      </c>
      <c r="H57" s="30" t="s">
        <v>1159</v>
      </c>
      <c r="I57" s="14" t="s">
        <v>9</v>
      </c>
      <c r="J57" s="10" t="s">
        <v>716</v>
      </c>
      <c r="K57" s="11" t="s">
        <v>702</v>
      </c>
      <c r="L57" s="9" t="s">
        <v>365</v>
      </c>
      <c r="M57" s="14" t="s">
        <v>785</v>
      </c>
      <c r="N57" s="28">
        <v>1</v>
      </c>
      <c r="O57" s="28">
        <v>1</v>
      </c>
      <c r="P57" s="59">
        <v>1</v>
      </c>
      <c r="Q57" s="59">
        <v>1</v>
      </c>
      <c r="R57" s="59"/>
      <c r="S57" s="59"/>
      <c r="T57" s="59"/>
      <c r="U57" s="181"/>
      <c r="V57" s="280">
        <v>1</v>
      </c>
      <c r="W57" s="181">
        <v>1</v>
      </c>
      <c r="X57" s="280">
        <v>1</v>
      </c>
      <c r="Y57" s="181">
        <v>1</v>
      </c>
      <c r="Z57" s="210" t="s">
        <v>12</v>
      </c>
      <c r="AA57" s="207" t="s">
        <v>1157</v>
      </c>
      <c r="AB57" s="182" t="s">
        <v>837</v>
      </c>
      <c r="AC57" s="182" t="s">
        <v>1098</v>
      </c>
      <c r="AD57" s="182" t="s">
        <v>837</v>
      </c>
      <c r="AE57" s="207"/>
      <c r="AF57" s="37">
        <v>0</v>
      </c>
      <c r="AG57" s="37">
        <v>0</v>
      </c>
      <c r="AH57" s="37">
        <v>0</v>
      </c>
      <c r="AI57" s="37">
        <v>0</v>
      </c>
      <c r="AJ57" s="37">
        <v>0</v>
      </c>
      <c r="AK57" s="37">
        <v>0</v>
      </c>
      <c r="AL57" s="37">
        <v>0</v>
      </c>
      <c r="AM57" s="37">
        <v>0</v>
      </c>
      <c r="AN57" s="37">
        <v>0</v>
      </c>
      <c r="AO57" s="37">
        <v>0</v>
      </c>
      <c r="AP57" s="37">
        <v>0</v>
      </c>
      <c r="AQ57" s="37">
        <v>0</v>
      </c>
      <c r="AR57" s="37">
        <v>0</v>
      </c>
      <c r="AS57" s="37">
        <v>0</v>
      </c>
      <c r="AT57" s="37">
        <v>0</v>
      </c>
      <c r="AU57" s="37">
        <v>0</v>
      </c>
      <c r="AV57" s="37">
        <v>0</v>
      </c>
      <c r="AW57" s="314"/>
      <c r="AX57" s="315" t="s">
        <v>1098</v>
      </c>
      <c r="AY57" s="315" t="s">
        <v>1098</v>
      </c>
      <c r="AZ57" s="304"/>
      <c r="BA57" s="304"/>
      <c r="BB57" s="304"/>
      <c r="BC57" s="304"/>
      <c r="BD57" s="304"/>
      <c r="BE57" s="310"/>
      <c r="BF57" s="68"/>
      <c r="BG57" s="68"/>
      <c r="BH57" s="69"/>
      <c r="BI57" s="69"/>
      <c r="BJ57" s="69"/>
      <c r="BK57" s="69"/>
      <c r="BL57" s="31"/>
      <c r="BM57" s="234">
        <v>0</v>
      </c>
      <c r="BN57" s="234">
        <v>0</v>
      </c>
      <c r="BO57" s="234">
        <v>0</v>
      </c>
      <c r="BP57" s="234" t="e">
        <v>#N/A</v>
      </c>
      <c r="BQ57" s="238" t="e">
        <v>#N/A</v>
      </c>
      <c r="BR57" s="238" t="e">
        <v>#N/A</v>
      </c>
      <c r="BS57" s="238" t="e">
        <v>#N/A</v>
      </c>
      <c r="BT57" s="238" t="e">
        <v>#N/A</v>
      </c>
      <c r="BU57" s="234">
        <v>0</v>
      </c>
      <c r="BV57" s="234">
        <v>0</v>
      </c>
      <c r="BW57" s="234">
        <v>0</v>
      </c>
      <c r="BX57" s="280" t="s">
        <v>1162</v>
      </c>
      <c r="BY57" s="280" t="s">
        <v>1213</v>
      </c>
      <c r="BZ57" s="280" t="s">
        <v>1213</v>
      </c>
      <c r="CA57" s="299" t="s">
        <v>1213</v>
      </c>
      <c r="CB57" s="299" t="s">
        <v>1213</v>
      </c>
      <c r="CC57" s="280">
        <v>0</v>
      </c>
      <c r="CD57" s="280">
        <v>0</v>
      </c>
      <c r="CE57" s="280" t="s">
        <v>1162</v>
      </c>
      <c r="CF57" s="280" t="s">
        <v>1162</v>
      </c>
      <c r="CG57" s="280" t="s">
        <v>1162</v>
      </c>
    </row>
    <row r="58" spans="1:85" s="4" customFormat="1" ht="72.599999999999994" customHeight="1" thickBot="1" x14ac:dyDescent="0.3">
      <c r="A58" s="21" t="str">
        <f t="shared" si="3"/>
        <v>Indicator 56 - Outstanding + overdue/Approved amount for loans</v>
      </c>
      <c r="B58" s="295">
        <f t="shared" si="2"/>
        <v>56</v>
      </c>
      <c r="C58" s="6" t="s">
        <v>63</v>
      </c>
      <c r="D58" s="8" t="str">
        <f t="shared" si="1"/>
        <v>ID56</v>
      </c>
      <c r="E58" s="219"/>
      <c r="F58" s="225" t="s">
        <v>292</v>
      </c>
      <c r="G58" s="29" t="s">
        <v>219</v>
      </c>
      <c r="H58" s="30" t="s">
        <v>542</v>
      </c>
      <c r="I58" s="14" t="s">
        <v>18</v>
      </c>
      <c r="J58" s="10" t="s">
        <v>716</v>
      </c>
      <c r="K58" s="11" t="s">
        <v>709</v>
      </c>
      <c r="L58" s="9" t="s">
        <v>479</v>
      </c>
      <c r="M58" s="14" t="s">
        <v>731</v>
      </c>
      <c r="N58" s="28">
        <v>1</v>
      </c>
      <c r="O58" s="28">
        <v>1</v>
      </c>
      <c r="P58" s="59">
        <v>1</v>
      </c>
      <c r="Q58" s="59"/>
      <c r="R58" s="59">
        <v>1</v>
      </c>
      <c r="S58" s="59"/>
      <c r="T58" s="59">
        <v>1</v>
      </c>
      <c r="U58" s="181"/>
      <c r="V58" s="280">
        <v>1</v>
      </c>
      <c r="W58" s="181"/>
      <c r="X58" s="280">
        <v>1</v>
      </c>
      <c r="Y58" s="181">
        <v>1</v>
      </c>
      <c r="Z58" s="210" t="s">
        <v>19</v>
      </c>
      <c r="AA58" s="207" t="s">
        <v>1154</v>
      </c>
      <c r="AB58" s="182" t="s">
        <v>12</v>
      </c>
      <c r="AC58" s="182" t="s">
        <v>12</v>
      </c>
      <c r="AD58" s="182" t="s">
        <v>837</v>
      </c>
      <c r="AE58" s="207"/>
      <c r="AF58" s="37">
        <v>1</v>
      </c>
      <c r="AG58" s="37" t="s">
        <v>1097</v>
      </c>
      <c r="AH58" s="37" t="s">
        <v>1097</v>
      </c>
      <c r="AI58" s="37" t="s">
        <v>1097</v>
      </c>
      <c r="AJ58" s="37" t="s">
        <v>1100</v>
      </c>
      <c r="AK58" s="37" t="s">
        <v>1100</v>
      </c>
      <c r="AL58" s="37" t="s">
        <v>1100</v>
      </c>
      <c r="AM58" s="37" t="s">
        <v>1100</v>
      </c>
      <c r="AN58" s="37" t="s">
        <v>1100</v>
      </c>
      <c r="AO58" s="37" t="s">
        <v>1097</v>
      </c>
      <c r="AP58" s="37" t="s">
        <v>1097</v>
      </c>
      <c r="AQ58" s="37" t="s">
        <v>1097</v>
      </c>
      <c r="AR58" s="37" t="s">
        <v>1100</v>
      </c>
      <c r="AS58" s="37" t="s">
        <v>1100</v>
      </c>
      <c r="AT58" s="37" t="s">
        <v>1100</v>
      </c>
      <c r="AU58" s="37" t="s">
        <v>1100</v>
      </c>
      <c r="AV58" s="37" t="s">
        <v>1100</v>
      </c>
      <c r="AW58" s="314" t="s">
        <v>1099</v>
      </c>
      <c r="AX58" s="315">
        <v>0.51284324999999997</v>
      </c>
      <c r="AY58" s="315">
        <v>0.71321385999999998</v>
      </c>
      <c r="AZ58" s="304" t="s">
        <v>1161</v>
      </c>
      <c r="BA58" s="304"/>
      <c r="BB58" s="304"/>
      <c r="BC58" s="304" t="s">
        <v>1163</v>
      </c>
      <c r="BD58" s="304">
        <v>1.51457</v>
      </c>
      <c r="BE58" s="310" t="s">
        <v>1099</v>
      </c>
      <c r="BF58" s="68">
        <v>0.97486620000000002</v>
      </c>
      <c r="BG58" s="68">
        <v>0.63574759999999997</v>
      </c>
      <c r="BH58" s="69"/>
      <c r="BI58" s="69"/>
      <c r="BJ58" s="69"/>
      <c r="BK58" s="69"/>
      <c r="BL58" s="31"/>
      <c r="BM58" s="234" t="s">
        <v>1099</v>
      </c>
      <c r="BN58" s="234">
        <v>0.93851180000000001</v>
      </c>
      <c r="BO58" s="234">
        <v>0.72609889999999999</v>
      </c>
      <c r="BP58" s="234" t="s">
        <v>1161</v>
      </c>
      <c r="BQ58" s="238">
        <v>9.9400000000000009E-4</v>
      </c>
      <c r="BR58" s="238">
        <v>1.0759069999999999</v>
      </c>
      <c r="BS58" s="238">
        <v>9.9992800000000007E-2</v>
      </c>
      <c r="BT58" s="238">
        <v>1.0124109999999999</v>
      </c>
      <c r="BU58" s="234" t="s">
        <v>1099</v>
      </c>
      <c r="BV58" s="234">
        <v>1.43181</v>
      </c>
      <c r="BW58" s="234">
        <v>756.673</v>
      </c>
      <c r="BX58" s="280" t="s">
        <v>1161</v>
      </c>
      <c r="BY58" s="280" t="s">
        <v>1162</v>
      </c>
      <c r="BZ58" s="280">
        <v>14201</v>
      </c>
      <c r="CA58" s="299">
        <v>9.1900000000000001E-6</v>
      </c>
      <c r="CB58" s="299">
        <v>53745.87</v>
      </c>
      <c r="CC58" s="280" t="s">
        <v>1099</v>
      </c>
      <c r="CD58" s="280">
        <v>0.74209000000000003</v>
      </c>
      <c r="CE58" s="280" t="s">
        <v>1161</v>
      </c>
      <c r="CF58" s="280">
        <v>6.9793999999999995E-2</v>
      </c>
      <c r="CG58" s="280">
        <v>1.7168680000000001</v>
      </c>
    </row>
    <row r="59" spans="1:85" s="4" customFormat="1" ht="30" customHeight="1" thickBot="1" x14ac:dyDescent="0.3">
      <c r="A59" s="21" t="str">
        <f t="shared" si="3"/>
        <v>Indicator 57 - Max number of days with overdue</v>
      </c>
      <c r="B59" s="22">
        <f t="shared" si="2"/>
        <v>57</v>
      </c>
      <c r="C59" s="6" t="s">
        <v>64</v>
      </c>
      <c r="D59" s="8" t="str">
        <f t="shared" si="1"/>
        <v>ID57</v>
      </c>
      <c r="E59" s="8"/>
      <c r="F59" s="223" t="s">
        <v>292</v>
      </c>
      <c r="G59" s="29" t="s">
        <v>220</v>
      </c>
      <c r="H59" s="30" t="s">
        <v>543</v>
      </c>
      <c r="I59" s="14" t="s">
        <v>18</v>
      </c>
      <c r="J59" s="10" t="s">
        <v>718</v>
      </c>
      <c r="K59" s="11" t="s">
        <v>702</v>
      </c>
      <c r="L59" s="9" t="s">
        <v>195</v>
      </c>
      <c r="M59" s="56" t="s">
        <v>1149</v>
      </c>
      <c r="N59" s="28"/>
      <c r="O59" s="59"/>
      <c r="P59" s="59"/>
      <c r="Q59" s="59"/>
      <c r="R59" s="59"/>
      <c r="S59" s="59"/>
      <c r="T59" s="59"/>
      <c r="U59" s="181"/>
      <c r="V59" s="280"/>
      <c r="W59" s="181"/>
      <c r="X59" s="280">
        <v>1</v>
      </c>
      <c r="Y59" s="181"/>
      <c r="Z59" s="210" t="s">
        <v>19</v>
      </c>
      <c r="AA59" s="207" t="s">
        <v>1152</v>
      </c>
      <c r="AB59" s="182" t="s">
        <v>837</v>
      </c>
      <c r="AC59" s="182" t="s">
        <v>1098</v>
      </c>
      <c r="AD59" s="182" t="s">
        <v>837</v>
      </c>
      <c r="AE59" s="205" t="s">
        <v>1111</v>
      </c>
      <c r="AF59" s="37">
        <v>0</v>
      </c>
      <c r="AG59" s="37">
        <v>0</v>
      </c>
      <c r="AH59" s="37">
        <v>0</v>
      </c>
      <c r="AI59" s="37">
        <v>0</v>
      </c>
      <c r="AJ59" s="37">
        <v>0</v>
      </c>
      <c r="AK59" s="37">
        <v>0</v>
      </c>
      <c r="AL59" s="37">
        <v>0</v>
      </c>
      <c r="AM59" s="37">
        <v>0</v>
      </c>
      <c r="AN59" s="37">
        <v>0</v>
      </c>
      <c r="AO59" s="37">
        <v>0</v>
      </c>
      <c r="AP59" s="37">
        <v>0</v>
      </c>
      <c r="AQ59" s="37">
        <v>0</v>
      </c>
      <c r="AR59" s="37">
        <v>0</v>
      </c>
      <c r="AS59" s="37">
        <v>0</v>
      </c>
      <c r="AT59" s="37">
        <v>0</v>
      </c>
      <c r="AU59" s="37">
        <v>0</v>
      </c>
      <c r="AV59" s="37">
        <v>0</v>
      </c>
      <c r="AW59" s="314">
        <v>0</v>
      </c>
      <c r="AX59" s="315" t="s">
        <v>1098</v>
      </c>
      <c r="AY59" s="315" t="s">
        <v>1098</v>
      </c>
      <c r="AZ59" s="304"/>
      <c r="BA59" s="304"/>
      <c r="BB59" s="304"/>
      <c r="BC59" s="304"/>
      <c r="BD59" s="304"/>
      <c r="BE59" s="310" t="s">
        <v>1098</v>
      </c>
      <c r="BF59" s="68"/>
      <c r="BG59" s="68"/>
      <c r="BH59" s="69"/>
      <c r="BI59" s="69"/>
      <c r="BJ59" s="69"/>
      <c r="BK59" s="69"/>
      <c r="BL59" s="31"/>
      <c r="BM59" s="234">
        <v>0</v>
      </c>
      <c r="BN59" s="234">
        <v>0</v>
      </c>
      <c r="BO59" s="234">
        <v>0</v>
      </c>
      <c r="BP59" s="234" t="e">
        <v>#N/A</v>
      </c>
      <c r="BQ59" s="238" t="e">
        <v>#N/A</v>
      </c>
      <c r="BR59" s="238" t="e">
        <v>#N/A</v>
      </c>
      <c r="BS59" s="238" t="e">
        <v>#N/A</v>
      </c>
      <c r="BT59" s="238" t="e">
        <v>#N/A</v>
      </c>
      <c r="BU59" s="234">
        <v>0</v>
      </c>
      <c r="BV59" s="234">
        <v>0</v>
      </c>
      <c r="BW59" s="234">
        <v>0</v>
      </c>
      <c r="BX59" s="280"/>
      <c r="BY59" s="280"/>
      <c r="BZ59" s="280"/>
      <c r="CA59" s="299"/>
      <c r="CB59" s="299"/>
      <c r="CC59" s="280">
        <v>0</v>
      </c>
      <c r="CD59" s="280">
        <v>0</v>
      </c>
      <c r="CE59" s="280" t="s">
        <v>1162</v>
      </c>
      <c r="CF59" s="280" t="s">
        <v>1162</v>
      </c>
      <c r="CG59" s="280" t="s">
        <v>1162</v>
      </c>
    </row>
    <row r="60" spans="1:85" s="4" customFormat="1" ht="29.45" customHeight="1" thickBot="1" x14ac:dyDescent="0.3">
      <c r="A60" s="21" t="str">
        <f t="shared" si="3"/>
        <v>Indicator 58 - Months with overdue</v>
      </c>
      <c r="B60" s="295">
        <f t="shared" si="2"/>
        <v>58</v>
      </c>
      <c r="C60" s="6" t="s">
        <v>65</v>
      </c>
      <c r="D60" s="8" t="str">
        <f t="shared" si="1"/>
        <v>ID58</v>
      </c>
      <c r="E60" s="219"/>
      <c r="F60" s="225" t="s">
        <v>292</v>
      </c>
      <c r="G60" s="29" t="s">
        <v>221</v>
      </c>
      <c r="H60" s="30" t="s">
        <v>544</v>
      </c>
      <c r="I60" s="14" t="s">
        <v>18</v>
      </c>
      <c r="J60" s="10" t="s">
        <v>716</v>
      </c>
      <c r="K60" s="11" t="s">
        <v>714</v>
      </c>
      <c r="L60" s="9" t="s">
        <v>366</v>
      </c>
      <c r="M60" s="14" t="s">
        <v>786</v>
      </c>
      <c r="N60" s="28">
        <v>1</v>
      </c>
      <c r="O60" s="28">
        <v>1</v>
      </c>
      <c r="P60" s="59">
        <v>1</v>
      </c>
      <c r="Q60" s="59">
        <v>1</v>
      </c>
      <c r="R60" s="59">
        <v>1</v>
      </c>
      <c r="S60" s="59"/>
      <c r="T60" s="59">
        <v>1</v>
      </c>
      <c r="U60" s="181"/>
      <c r="V60" s="280">
        <v>1</v>
      </c>
      <c r="W60" s="181">
        <v>1</v>
      </c>
      <c r="X60" s="280">
        <v>1</v>
      </c>
      <c r="Y60" s="181"/>
      <c r="Z60" s="210" t="s">
        <v>12</v>
      </c>
      <c r="AA60" s="207" t="s">
        <v>1155</v>
      </c>
      <c r="AB60" s="182" t="s">
        <v>12</v>
      </c>
      <c r="AC60" s="182" t="s">
        <v>12</v>
      </c>
      <c r="AD60" s="182" t="s">
        <v>837</v>
      </c>
      <c r="AE60" s="213"/>
      <c r="AF60" s="37">
        <v>0</v>
      </c>
      <c r="AG60" s="37">
        <v>0</v>
      </c>
      <c r="AH60" s="37">
        <v>0</v>
      </c>
      <c r="AI60" s="37">
        <v>0</v>
      </c>
      <c r="AJ60" s="37">
        <v>0</v>
      </c>
      <c r="AK60" s="37">
        <v>0</v>
      </c>
      <c r="AL60" s="37">
        <v>0</v>
      </c>
      <c r="AM60" s="37">
        <v>0</v>
      </c>
      <c r="AN60" s="37">
        <v>0</v>
      </c>
      <c r="AO60" s="37">
        <v>0</v>
      </c>
      <c r="AP60" s="37">
        <v>0</v>
      </c>
      <c r="AQ60" s="37">
        <v>0</v>
      </c>
      <c r="AR60" s="37">
        <v>0</v>
      </c>
      <c r="AS60" s="37">
        <v>0</v>
      </c>
      <c r="AT60" s="37">
        <v>0</v>
      </c>
      <c r="AU60" s="37">
        <v>0</v>
      </c>
      <c r="AV60" s="37">
        <v>0</v>
      </c>
      <c r="AW60" s="314">
        <v>0</v>
      </c>
      <c r="AX60" s="315" t="s">
        <v>1098</v>
      </c>
      <c r="AY60" s="315" t="s">
        <v>1098</v>
      </c>
      <c r="AZ60" s="304" t="s">
        <v>1162</v>
      </c>
      <c r="BA60" s="304"/>
      <c r="BB60" s="304"/>
      <c r="BC60" s="304"/>
      <c r="BD60" s="304"/>
      <c r="BE60" s="310">
        <v>0</v>
      </c>
      <c r="BF60" s="68"/>
      <c r="BG60" s="68"/>
      <c r="BH60" s="75" t="s">
        <v>1162</v>
      </c>
      <c r="BI60" s="76" t="s">
        <v>1213</v>
      </c>
      <c r="BJ60" s="76" t="s">
        <v>1213</v>
      </c>
      <c r="BK60" s="69"/>
      <c r="BL60" s="31"/>
      <c r="BM60" s="234">
        <v>0</v>
      </c>
      <c r="BN60" s="234">
        <v>0</v>
      </c>
      <c r="BO60" s="234">
        <v>0</v>
      </c>
      <c r="BP60" s="234" t="s">
        <v>1162</v>
      </c>
      <c r="BQ60" s="238" t="s">
        <v>1213</v>
      </c>
      <c r="BR60" s="238" t="s">
        <v>1213</v>
      </c>
      <c r="BS60" s="238" t="s">
        <v>1213</v>
      </c>
      <c r="BT60" s="238" t="s">
        <v>1213</v>
      </c>
      <c r="BU60" s="234">
        <v>0</v>
      </c>
      <c r="BV60" s="234">
        <v>0</v>
      </c>
      <c r="BW60" s="234">
        <v>0</v>
      </c>
      <c r="BX60" s="280" t="s">
        <v>1162</v>
      </c>
      <c r="BY60" s="280" t="s">
        <v>1213</v>
      </c>
      <c r="BZ60" s="280" t="s">
        <v>1213</v>
      </c>
      <c r="CA60" s="299" t="s">
        <v>1213</v>
      </c>
      <c r="CB60" s="299" t="s">
        <v>1213</v>
      </c>
      <c r="CC60" s="280">
        <v>0</v>
      </c>
      <c r="CD60" s="280">
        <v>0</v>
      </c>
      <c r="CE60" s="280" t="s">
        <v>1162</v>
      </c>
      <c r="CF60" s="280" t="s">
        <v>1162</v>
      </c>
      <c r="CG60" s="280" t="s">
        <v>1162</v>
      </c>
    </row>
    <row r="61" spans="1:85" s="4" customFormat="1" ht="166.35" customHeight="1" thickBot="1" x14ac:dyDescent="0.3">
      <c r="A61" s="21" t="str">
        <f t="shared" si="3"/>
        <v>Indicator 60 - Current accounts average inflows - last 12 months</v>
      </c>
      <c r="B61" s="22">
        <v>60</v>
      </c>
      <c r="C61" s="6" t="s">
        <v>67</v>
      </c>
      <c r="D61" s="8" t="str">
        <f t="shared" si="1"/>
        <v>ID60</v>
      </c>
      <c r="E61" s="8"/>
      <c r="F61" s="222" t="s">
        <v>295</v>
      </c>
      <c r="G61" s="29" t="s">
        <v>223</v>
      </c>
      <c r="H61" s="30" t="s">
        <v>546</v>
      </c>
      <c r="I61" s="14" t="s">
        <v>18</v>
      </c>
      <c r="J61" s="10" t="s">
        <v>1073</v>
      </c>
      <c r="K61" s="11" t="s">
        <v>701</v>
      </c>
      <c r="L61" s="9" t="s">
        <v>328</v>
      </c>
      <c r="M61" s="14" t="s">
        <v>1075</v>
      </c>
      <c r="N61" s="28">
        <v>1</v>
      </c>
      <c r="O61" s="59"/>
      <c r="P61" s="59">
        <v>1</v>
      </c>
      <c r="Q61" s="59">
        <v>1</v>
      </c>
      <c r="R61" s="59">
        <v>1</v>
      </c>
      <c r="S61" s="59"/>
      <c r="T61" s="59"/>
      <c r="U61" s="181"/>
      <c r="V61" s="280">
        <v>1</v>
      </c>
      <c r="W61" s="181">
        <v>1</v>
      </c>
      <c r="X61" s="280">
        <v>1</v>
      </c>
      <c r="Y61" s="181">
        <v>1</v>
      </c>
      <c r="Z61" s="210" t="s">
        <v>19</v>
      </c>
      <c r="AA61" s="207" t="s">
        <v>1157</v>
      </c>
      <c r="AB61" s="182" t="s">
        <v>837</v>
      </c>
      <c r="AC61" s="182" t="s">
        <v>1098</v>
      </c>
      <c r="AD61" s="182" t="s">
        <v>837</v>
      </c>
      <c r="AE61" s="207"/>
      <c r="AF61" s="37">
        <v>0</v>
      </c>
      <c r="AG61" s="37">
        <v>0</v>
      </c>
      <c r="AH61" s="37">
        <v>0</v>
      </c>
      <c r="AI61" s="37">
        <v>0</v>
      </c>
      <c r="AJ61" s="37">
        <v>0</v>
      </c>
      <c r="AK61" s="37">
        <v>0</v>
      </c>
      <c r="AL61" s="37">
        <v>0</v>
      </c>
      <c r="AM61" s="37">
        <v>0</v>
      </c>
      <c r="AN61" s="37">
        <v>0</v>
      </c>
      <c r="AO61" s="37">
        <v>0</v>
      </c>
      <c r="AP61" s="37">
        <v>0</v>
      </c>
      <c r="AQ61" s="37">
        <v>0</v>
      </c>
      <c r="AR61" s="37">
        <v>0</v>
      </c>
      <c r="AS61" s="37">
        <v>0</v>
      </c>
      <c r="AT61" s="37">
        <v>0</v>
      </c>
      <c r="AU61" s="37">
        <v>0</v>
      </c>
      <c r="AV61" s="37">
        <v>0</v>
      </c>
      <c r="AW61" s="314" t="s">
        <v>1099</v>
      </c>
      <c r="AX61" s="315">
        <v>179082.13</v>
      </c>
      <c r="AY61" s="315">
        <v>6362.0640000000003</v>
      </c>
      <c r="AZ61" s="304"/>
      <c r="BA61" s="304"/>
      <c r="BB61" s="304"/>
      <c r="BC61" s="304"/>
      <c r="BD61" s="304"/>
      <c r="BE61" s="310" t="s">
        <v>1099</v>
      </c>
      <c r="BF61" s="68">
        <v>183674.6</v>
      </c>
      <c r="BG61" s="68">
        <v>9216.2909999999993</v>
      </c>
      <c r="BH61" s="69"/>
      <c r="BI61" s="69"/>
      <c r="BJ61" s="69"/>
      <c r="BK61" s="82">
        <v>898.95669999999996</v>
      </c>
      <c r="BL61" s="231">
        <v>104776.4</v>
      </c>
      <c r="BM61" s="234">
        <v>0</v>
      </c>
      <c r="BN61" s="234">
        <v>0</v>
      </c>
      <c r="BO61" s="234">
        <v>0</v>
      </c>
      <c r="BP61" s="234" t="e">
        <v>#N/A</v>
      </c>
      <c r="BQ61" s="238" t="e">
        <v>#N/A</v>
      </c>
      <c r="BR61" s="238" t="e">
        <v>#N/A</v>
      </c>
      <c r="BS61" s="238" t="e">
        <v>#N/A</v>
      </c>
      <c r="BT61" s="238" t="e">
        <v>#N/A</v>
      </c>
      <c r="BU61" s="234" t="s">
        <v>1099</v>
      </c>
      <c r="BV61" s="234">
        <v>40500000</v>
      </c>
      <c r="BW61" s="234">
        <v>2894946</v>
      </c>
      <c r="BX61" s="280" t="s">
        <v>1161</v>
      </c>
      <c r="BY61" s="280">
        <v>772233.8</v>
      </c>
      <c r="BZ61" s="280">
        <v>2280000000</v>
      </c>
      <c r="CA61" s="299">
        <v>163473.29999999999</v>
      </c>
      <c r="CB61" s="299">
        <v>32800000</v>
      </c>
      <c r="CC61" s="280" t="s">
        <v>1099</v>
      </c>
      <c r="CD61" s="280">
        <v>42382.2</v>
      </c>
      <c r="CE61" s="280" t="s">
        <v>1161</v>
      </c>
      <c r="CF61" s="280">
        <v>961.66669999999999</v>
      </c>
      <c r="CG61" s="280">
        <v>1190491</v>
      </c>
    </row>
    <row r="62" spans="1:85" s="4" customFormat="1" ht="166.35" customHeight="1" thickBot="1" x14ac:dyDescent="0.3">
      <c r="A62" s="21" t="str">
        <f t="shared" si="3"/>
        <v>Indicator 61 - Currents accounts outflows average - last 12 months</v>
      </c>
      <c r="B62" s="22">
        <f t="shared" si="2"/>
        <v>61</v>
      </c>
      <c r="C62" s="6" t="s">
        <v>68</v>
      </c>
      <c r="D62" s="8" t="str">
        <f t="shared" si="1"/>
        <v>ID61</v>
      </c>
      <c r="E62" s="8"/>
      <c r="F62" s="6" t="s">
        <v>295</v>
      </c>
      <c r="G62" s="29" t="s">
        <v>224</v>
      </c>
      <c r="H62" s="30" t="s">
        <v>547</v>
      </c>
      <c r="I62" s="14" t="s">
        <v>18</v>
      </c>
      <c r="J62" s="10" t="s">
        <v>1073</v>
      </c>
      <c r="K62" s="11" t="s">
        <v>701</v>
      </c>
      <c r="L62" s="9" t="s">
        <v>367</v>
      </c>
      <c r="M62" s="14" t="s">
        <v>1076</v>
      </c>
      <c r="N62" s="28">
        <v>1</v>
      </c>
      <c r="O62" s="59"/>
      <c r="P62" s="59">
        <v>1</v>
      </c>
      <c r="Q62" s="59"/>
      <c r="R62" s="59">
        <v>1</v>
      </c>
      <c r="S62" s="59"/>
      <c r="T62" s="59"/>
      <c r="U62" s="181"/>
      <c r="V62" s="280">
        <v>1</v>
      </c>
      <c r="W62" s="181"/>
      <c r="X62" s="280">
        <v>1</v>
      </c>
      <c r="Y62" s="181"/>
      <c r="Z62" s="210" t="s">
        <v>19</v>
      </c>
      <c r="AA62" s="207" t="s">
        <v>1157</v>
      </c>
      <c r="AB62" s="182" t="s">
        <v>837</v>
      </c>
      <c r="AC62" s="182" t="s">
        <v>1098</v>
      </c>
      <c r="AD62" s="182" t="s">
        <v>837</v>
      </c>
      <c r="AE62" s="205"/>
      <c r="AF62" s="37">
        <v>0</v>
      </c>
      <c r="AG62" s="37">
        <v>0</v>
      </c>
      <c r="AH62" s="37">
        <v>0</v>
      </c>
      <c r="AI62" s="37">
        <v>0</v>
      </c>
      <c r="AJ62" s="37">
        <v>0</v>
      </c>
      <c r="AK62" s="37">
        <v>0</v>
      </c>
      <c r="AL62" s="37">
        <v>0</v>
      </c>
      <c r="AM62" s="37">
        <v>0</v>
      </c>
      <c r="AN62" s="37">
        <v>0</v>
      </c>
      <c r="AO62" s="37">
        <v>0</v>
      </c>
      <c r="AP62" s="37">
        <v>0</v>
      </c>
      <c r="AQ62" s="37">
        <v>0</v>
      </c>
      <c r="AR62" s="37">
        <v>0</v>
      </c>
      <c r="AS62" s="37">
        <v>0</v>
      </c>
      <c r="AT62" s="37">
        <v>0</v>
      </c>
      <c r="AU62" s="37">
        <v>0</v>
      </c>
      <c r="AV62" s="37">
        <v>0</v>
      </c>
      <c r="AW62" s="314" t="s">
        <v>1099</v>
      </c>
      <c r="AX62" s="315">
        <v>178372.33</v>
      </c>
      <c r="AY62" s="315">
        <v>6343.7617</v>
      </c>
      <c r="AZ62" s="304"/>
      <c r="BA62" s="304"/>
      <c r="BB62" s="304"/>
      <c r="BC62" s="304"/>
      <c r="BD62" s="304"/>
      <c r="BE62" s="310" t="s">
        <v>1099</v>
      </c>
      <c r="BF62" s="68">
        <v>193535.4</v>
      </c>
      <c r="BG62" s="68">
        <v>8190.5690000000004</v>
      </c>
      <c r="BH62" s="69"/>
      <c r="BI62" s="69"/>
      <c r="BJ62" s="69"/>
      <c r="BK62" s="69"/>
      <c r="BL62" s="31"/>
      <c r="BM62" s="234">
        <v>0</v>
      </c>
      <c r="BN62" s="234">
        <v>0</v>
      </c>
      <c r="BO62" s="234">
        <v>0</v>
      </c>
      <c r="BP62" s="234" t="e">
        <v>#N/A</v>
      </c>
      <c r="BQ62" s="238" t="e">
        <v>#N/A</v>
      </c>
      <c r="BR62" s="238" t="e">
        <v>#N/A</v>
      </c>
      <c r="BS62" s="238" t="e">
        <v>#N/A</v>
      </c>
      <c r="BT62" s="238" t="e">
        <v>#N/A</v>
      </c>
      <c r="BU62" s="234" t="s">
        <v>1099</v>
      </c>
      <c r="BV62" s="234">
        <v>40300000</v>
      </c>
      <c r="BW62" s="234">
        <v>2710462</v>
      </c>
      <c r="BX62" s="280" t="s">
        <v>1161</v>
      </c>
      <c r="BY62" s="280">
        <v>540252.69999999995</v>
      </c>
      <c r="BZ62" s="280">
        <v>3010000000</v>
      </c>
      <c r="CA62" s="299">
        <v>159575.29999999999</v>
      </c>
      <c r="CB62" s="299">
        <v>30400000</v>
      </c>
      <c r="CC62" s="280" t="s">
        <v>1099</v>
      </c>
      <c r="CD62" s="280">
        <v>51184.61</v>
      </c>
      <c r="CE62" s="280" t="s">
        <v>1161</v>
      </c>
      <c r="CF62" s="280">
        <v>218.47829999999999</v>
      </c>
      <c r="CG62" s="280">
        <v>1263297</v>
      </c>
    </row>
    <row r="63" spans="1:85" s="4" customFormat="1" ht="166.35" customHeight="1" thickBot="1" x14ac:dyDescent="0.3">
      <c r="A63" s="21" t="str">
        <f t="shared" si="3"/>
        <v>Indicator 62 - Current accounts std deviation - last 12 months</v>
      </c>
      <c r="B63" s="22">
        <f t="shared" si="2"/>
        <v>62</v>
      </c>
      <c r="C63" s="6" t="s">
        <v>69</v>
      </c>
      <c r="D63" s="8" t="str">
        <f t="shared" si="1"/>
        <v>ID62</v>
      </c>
      <c r="E63" s="8"/>
      <c r="F63" s="6" t="s">
        <v>295</v>
      </c>
      <c r="G63" s="29" t="s">
        <v>225</v>
      </c>
      <c r="H63" s="30" t="s">
        <v>548</v>
      </c>
      <c r="I63" s="14" t="s">
        <v>18</v>
      </c>
      <c r="J63" s="10" t="s">
        <v>1073</v>
      </c>
      <c r="K63" s="11" t="s">
        <v>715</v>
      </c>
      <c r="L63" s="9" t="s">
        <v>330</v>
      </c>
      <c r="M63" s="14" t="s">
        <v>1074</v>
      </c>
      <c r="N63" s="28">
        <v>1</v>
      </c>
      <c r="O63" s="59"/>
      <c r="P63" s="59">
        <v>1</v>
      </c>
      <c r="Q63" s="59"/>
      <c r="R63" s="59">
        <v>1</v>
      </c>
      <c r="S63" s="59"/>
      <c r="T63" s="59"/>
      <c r="U63" s="181"/>
      <c r="V63" s="280">
        <v>1</v>
      </c>
      <c r="W63" s="181"/>
      <c r="X63" s="280">
        <v>1</v>
      </c>
      <c r="Y63" s="181"/>
      <c r="Z63" s="210" t="s">
        <v>19</v>
      </c>
      <c r="AA63" s="207" t="s">
        <v>1157</v>
      </c>
      <c r="AB63" s="182" t="s">
        <v>837</v>
      </c>
      <c r="AC63" s="182" t="s">
        <v>1098</v>
      </c>
      <c r="AD63" s="182" t="s">
        <v>837</v>
      </c>
      <c r="AE63" s="207"/>
      <c r="AF63" s="37">
        <v>0</v>
      </c>
      <c r="AG63" s="37">
        <v>0</v>
      </c>
      <c r="AH63" s="37">
        <v>0</v>
      </c>
      <c r="AI63" s="37">
        <v>0</v>
      </c>
      <c r="AJ63" s="37">
        <v>0</v>
      </c>
      <c r="AK63" s="37">
        <v>0</v>
      </c>
      <c r="AL63" s="37">
        <v>0</v>
      </c>
      <c r="AM63" s="37">
        <v>0</v>
      </c>
      <c r="AN63" s="37">
        <v>0</v>
      </c>
      <c r="AO63" s="37">
        <v>0</v>
      </c>
      <c r="AP63" s="37">
        <v>0</v>
      </c>
      <c r="AQ63" s="37">
        <v>0</v>
      </c>
      <c r="AR63" s="37">
        <v>0</v>
      </c>
      <c r="AS63" s="37">
        <v>0</v>
      </c>
      <c r="AT63" s="37">
        <v>0</v>
      </c>
      <c r="AU63" s="37">
        <v>0</v>
      </c>
      <c r="AV63" s="37">
        <v>0</v>
      </c>
      <c r="AW63" s="314" t="s">
        <v>1099</v>
      </c>
      <c r="AX63" s="315">
        <v>10391.223</v>
      </c>
      <c r="AY63" s="315">
        <v>353.39893000000001</v>
      </c>
      <c r="AZ63" s="304"/>
      <c r="BA63" s="304"/>
      <c r="BB63" s="304"/>
      <c r="BC63" s="304"/>
      <c r="BD63" s="304"/>
      <c r="BE63" s="310" t="s">
        <v>1099</v>
      </c>
      <c r="BF63" s="68">
        <v>29388.63</v>
      </c>
      <c r="BG63" s="68">
        <v>3093.5360000000001</v>
      </c>
      <c r="BH63" s="69"/>
      <c r="BI63" s="69"/>
      <c r="BJ63" s="69"/>
      <c r="BK63" s="69"/>
      <c r="BL63" s="31"/>
      <c r="BM63" s="234">
        <v>0</v>
      </c>
      <c r="BN63" s="234">
        <v>0</v>
      </c>
      <c r="BO63" s="234">
        <v>0</v>
      </c>
      <c r="BP63" s="234" t="e">
        <v>#N/A</v>
      </c>
      <c r="BQ63" s="238" t="e">
        <v>#N/A</v>
      </c>
      <c r="BR63" s="238" t="e">
        <v>#N/A</v>
      </c>
      <c r="BS63" s="238" t="e">
        <v>#N/A</v>
      </c>
      <c r="BT63" s="238" t="e">
        <v>#N/A</v>
      </c>
      <c r="BU63" s="234" t="s">
        <v>1099</v>
      </c>
      <c r="BV63" s="234">
        <v>4548672</v>
      </c>
      <c r="BW63" s="234">
        <v>613527.6</v>
      </c>
      <c r="BX63" s="280" t="s">
        <v>1161</v>
      </c>
      <c r="BY63" s="280" t="s">
        <v>1162</v>
      </c>
      <c r="BZ63" s="280">
        <v>83300000</v>
      </c>
      <c r="CA63" s="299" t="s">
        <v>1162</v>
      </c>
      <c r="CB63" s="299">
        <v>12900000</v>
      </c>
      <c r="CC63" s="280" t="s">
        <v>1099</v>
      </c>
      <c r="CD63" s="280">
        <v>4439.317</v>
      </c>
      <c r="CE63" s="280" t="s">
        <v>1161</v>
      </c>
      <c r="CF63" s="280">
        <v>7.2578810000000002</v>
      </c>
      <c r="CG63" s="280">
        <v>168154.4</v>
      </c>
    </row>
    <row r="64" spans="1:85" s="4" customFormat="1" ht="166.35" customHeight="1" thickBot="1" x14ac:dyDescent="0.3">
      <c r="A64" s="21" t="str">
        <f t="shared" si="3"/>
        <v>Indicator 63 - Current accounts inflows std deviation - last 12 months</v>
      </c>
      <c r="B64" s="22">
        <f t="shared" si="2"/>
        <v>63</v>
      </c>
      <c r="C64" s="6" t="s">
        <v>70</v>
      </c>
      <c r="D64" s="8" t="str">
        <f t="shared" si="1"/>
        <v>ID63</v>
      </c>
      <c r="E64" s="8"/>
      <c r="F64" s="6" t="s">
        <v>295</v>
      </c>
      <c r="G64" s="29" t="s">
        <v>226</v>
      </c>
      <c r="H64" s="30" t="s">
        <v>549</v>
      </c>
      <c r="I64" s="14" t="s">
        <v>18</v>
      </c>
      <c r="J64" s="10" t="s">
        <v>1073</v>
      </c>
      <c r="K64" s="11" t="s">
        <v>701</v>
      </c>
      <c r="L64" s="9" t="s">
        <v>328</v>
      </c>
      <c r="M64" s="14" t="s">
        <v>1075</v>
      </c>
      <c r="N64" s="28">
        <v>1</v>
      </c>
      <c r="O64" s="59"/>
      <c r="P64" s="59">
        <v>1</v>
      </c>
      <c r="Q64" s="59"/>
      <c r="R64" s="59">
        <v>1</v>
      </c>
      <c r="S64" s="59"/>
      <c r="T64" s="59"/>
      <c r="U64" s="181"/>
      <c r="V64" s="280">
        <v>1</v>
      </c>
      <c r="W64" s="181"/>
      <c r="X64" s="280">
        <v>1</v>
      </c>
      <c r="Y64" s="181"/>
      <c r="Z64" s="210" t="s">
        <v>19</v>
      </c>
      <c r="AA64" s="207" t="s">
        <v>1157</v>
      </c>
      <c r="AB64" s="182" t="s">
        <v>837</v>
      </c>
      <c r="AC64" s="182" t="s">
        <v>1098</v>
      </c>
      <c r="AD64" s="182" t="s">
        <v>837</v>
      </c>
      <c r="AE64" s="207"/>
      <c r="AF64" s="37">
        <v>0</v>
      </c>
      <c r="AG64" s="37">
        <v>0</v>
      </c>
      <c r="AH64" s="37">
        <v>0</v>
      </c>
      <c r="AI64" s="37">
        <v>0</v>
      </c>
      <c r="AJ64" s="37">
        <v>0</v>
      </c>
      <c r="AK64" s="37">
        <v>0</v>
      </c>
      <c r="AL64" s="37">
        <v>0</v>
      </c>
      <c r="AM64" s="37">
        <v>0</v>
      </c>
      <c r="AN64" s="37">
        <v>0</v>
      </c>
      <c r="AO64" s="37">
        <v>0</v>
      </c>
      <c r="AP64" s="37">
        <v>0</v>
      </c>
      <c r="AQ64" s="37">
        <v>0</v>
      </c>
      <c r="AR64" s="37">
        <v>0</v>
      </c>
      <c r="AS64" s="37">
        <v>0</v>
      </c>
      <c r="AT64" s="37">
        <v>0</v>
      </c>
      <c r="AU64" s="37">
        <v>0</v>
      </c>
      <c r="AV64" s="37">
        <v>0</v>
      </c>
      <c r="AW64" s="314" t="s">
        <v>1099</v>
      </c>
      <c r="AX64" s="315">
        <v>202969.25</v>
      </c>
      <c r="AY64" s="315">
        <v>7435.1768000000002</v>
      </c>
      <c r="AZ64" s="304"/>
      <c r="BA64" s="304"/>
      <c r="BB64" s="304"/>
      <c r="BC64" s="304"/>
      <c r="BD64" s="304"/>
      <c r="BE64" s="310" t="s">
        <v>1099</v>
      </c>
      <c r="BF64" s="68">
        <v>208980.6</v>
      </c>
      <c r="BG64" s="68">
        <v>10417.75</v>
      </c>
      <c r="BH64" s="69"/>
      <c r="BI64" s="69"/>
      <c r="BJ64" s="69"/>
      <c r="BK64" s="69"/>
      <c r="BL64" s="31"/>
      <c r="BM64" s="234">
        <v>0</v>
      </c>
      <c r="BN64" s="234">
        <v>0</v>
      </c>
      <c r="BO64" s="234">
        <v>0</v>
      </c>
      <c r="BP64" s="234" t="e">
        <v>#N/A</v>
      </c>
      <c r="BQ64" s="238" t="e">
        <v>#N/A</v>
      </c>
      <c r="BR64" s="238" t="e">
        <v>#N/A</v>
      </c>
      <c r="BS64" s="238" t="e">
        <v>#N/A</v>
      </c>
      <c r="BT64" s="238" t="e">
        <v>#N/A</v>
      </c>
      <c r="BU64" s="234" t="s">
        <v>1099</v>
      </c>
      <c r="BV64" s="234">
        <v>29200000</v>
      </c>
      <c r="BW64" s="234">
        <v>2361766</v>
      </c>
      <c r="BX64" s="280" t="s">
        <v>1161</v>
      </c>
      <c r="BY64" s="280">
        <v>2652268</v>
      </c>
      <c r="BZ64" s="280">
        <v>396000000</v>
      </c>
      <c r="CA64" s="299">
        <v>112937.7</v>
      </c>
      <c r="CB64" s="299">
        <v>26800000</v>
      </c>
      <c r="CC64" s="280" t="s">
        <v>1099</v>
      </c>
      <c r="CD64" s="280">
        <v>54585.09</v>
      </c>
      <c r="CE64" s="280" t="s">
        <v>1161</v>
      </c>
      <c r="CF64" s="280">
        <v>1512.269</v>
      </c>
      <c r="CG64" s="280">
        <v>1027177</v>
      </c>
    </row>
    <row r="65" spans="1:85" s="4" customFormat="1" ht="58.35" customHeight="1" thickBot="1" x14ac:dyDescent="0.3">
      <c r="A65" s="21" t="str">
        <f t="shared" si="3"/>
        <v>Indicator 64 - Total debt/EBITDA</v>
      </c>
      <c r="B65" s="22">
        <f t="shared" si="2"/>
        <v>64</v>
      </c>
      <c r="C65" s="6" t="s">
        <v>71</v>
      </c>
      <c r="D65" s="8" t="str">
        <f t="shared" si="1"/>
        <v>ID64</v>
      </c>
      <c r="E65" s="8"/>
      <c r="F65" s="221" t="s">
        <v>292</v>
      </c>
      <c r="G65" s="29" t="s">
        <v>227</v>
      </c>
      <c r="H65" s="30" t="s">
        <v>550</v>
      </c>
      <c r="I65" s="14" t="s">
        <v>18</v>
      </c>
      <c r="J65" s="10" t="s">
        <v>721</v>
      </c>
      <c r="K65" s="11" t="s">
        <v>701</v>
      </c>
      <c r="L65" s="9" t="s">
        <v>412</v>
      </c>
      <c r="M65" s="14" t="s">
        <v>841</v>
      </c>
      <c r="N65" s="28">
        <v>1</v>
      </c>
      <c r="O65" s="59"/>
      <c r="P65" s="59">
        <v>1</v>
      </c>
      <c r="Q65" s="59"/>
      <c r="R65" s="59">
        <v>1</v>
      </c>
      <c r="S65" s="59"/>
      <c r="T65" s="59"/>
      <c r="U65" s="181"/>
      <c r="V65" s="280">
        <v>1</v>
      </c>
      <c r="W65" s="181"/>
      <c r="X65" s="280">
        <v>1</v>
      </c>
      <c r="Y65" s="181"/>
      <c r="Z65" s="210" t="s">
        <v>19</v>
      </c>
      <c r="AA65" s="207" t="s">
        <v>1154</v>
      </c>
      <c r="AB65" s="182" t="s">
        <v>837</v>
      </c>
      <c r="AC65" s="182" t="s">
        <v>1098</v>
      </c>
      <c r="AD65" s="182" t="s">
        <v>837</v>
      </c>
      <c r="AE65" s="207"/>
      <c r="AF65" s="37">
        <v>1</v>
      </c>
      <c r="AG65" s="37" t="s">
        <v>1097</v>
      </c>
      <c r="AH65" s="37" t="s">
        <v>1097</v>
      </c>
      <c r="AI65" s="37" t="s">
        <v>1097</v>
      </c>
      <c r="AJ65" s="37" t="s">
        <v>1100</v>
      </c>
      <c r="AK65" s="37" t="s">
        <v>1100</v>
      </c>
      <c r="AL65" s="37" t="s">
        <v>1100</v>
      </c>
      <c r="AM65" s="37" t="s">
        <v>1100</v>
      </c>
      <c r="AN65" s="37" t="s">
        <v>1100</v>
      </c>
      <c r="AO65" s="37" t="s">
        <v>1097</v>
      </c>
      <c r="AP65" s="37" t="s">
        <v>1097</v>
      </c>
      <c r="AQ65" s="37" t="s">
        <v>1097</v>
      </c>
      <c r="AR65" s="37" t="s">
        <v>1100</v>
      </c>
      <c r="AS65" s="37" t="s">
        <v>1100</v>
      </c>
      <c r="AT65" s="37" t="s">
        <v>1100</v>
      </c>
      <c r="AU65" s="37" t="s">
        <v>1100</v>
      </c>
      <c r="AV65" s="37" t="s">
        <v>1100</v>
      </c>
      <c r="AW65" s="314" t="s">
        <v>1099</v>
      </c>
      <c r="AX65" s="315">
        <v>4.5284538000000003</v>
      </c>
      <c r="AY65" s="315">
        <v>2.4769738000000001</v>
      </c>
      <c r="AZ65" s="304"/>
      <c r="BA65" s="304"/>
      <c r="BB65" s="304"/>
      <c r="BC65" s="304"/>
      <c r="BD65" s="304"/>
      <c r="BE65" s="310" t="s">
        <v>1099</v>
      </c>
      <c r="BF65" s="68">
        <v>6.2019729999999997</v>
      </c>
      <c r="BG65" s="68">
        <v>4.9040559999999997</v>
      </c>
      <c r="BH65" s="69"/>
      <c r="BI65" s="69"/>
      <c r="BJ65" s="69"/>
      <c r="BK65" s="69"/>
      <c r="BL65" s="31"/>
      <c r="BM65" s="234">
        <v>0</v>
      </c>
      <c r="BN65" s="234">
        <v>0</v>
      </c>
      <c r="BO65" s="234">
        <v>0</v>
      </c>
      <c r="BP65" s="234" t="e">
        <v>#N/A</v>
      </c>
      <c r="BQ65" s="238" t="e">
        <v>#N/A</v>
      </c>
      <c r="BR65" s="238" t="e">
        <v>#N/A</v>
      </c>
      <c r="BS65" s="238" t="e">
        <v>#N/A</v>
      </c>
      <c r="BT65" s="238" t="e">
        <v>#N/A</v>
      </c>
      <c r="BU65" s="234" t="s">
        <v>1099</v>
      </c>
      <c r="BV65" s="234">
        <v>4.6548590000000001</v>
      </c>
      <c r="BW65" s="234">
        <v>2.8297910000000002</v>
      </c>
      <c r="BX65" s="280" t="s">
        <v>1161</v>
      </c>
      <c r="BY65" s="280">
        <v>-86.003280000000004</v>
      </c>
      <c r="BZ65" s="280">
        <v>110.6923</v>
      </c>
      <c r="CA65" s="299">
        <v>-69.639269999999996</v>
      </c>
      <c r="CB65" s="299">
        <v>97.90804</v>
      </c>
      <c r="CC65" s="280" t="s">
        <v>1099</v>
      </c>
      <c r="CD65" s="280">
        <v>4.7565600000000003</v>
      </c>
      <c r="CE65" s="280" t="s">
        <v>1161</v>
      </c>
      <c r="CF65" s="280">
        <v>-28.690670000000001</v>
      </c>
      <c r="CG65" s="280">
        <v>42.720230000000001</v>
      </c>
    </row>
    <row r="66" spans="1:85" s="4" customFormat="1" ht="27.6" customHeight="1" thickBot="1" x14ac:dyDescent="0.3">
      <c r="A66" s="21" t="str">
        <f t="shared" ref="A66:A90" si="4">CONCATENATE(C$2," ",B66," - ",C66)</f>
        <v>Indicator 65 - Total debt per interest due/Total debt per interest due older than 30 days</v>
      </c>
      <c r="B66" s="295">
        <f t="shared" si="2"/>
        <v>65</v>
      </c>
      <c r="C66" s="6" t="s">
        <v>72</v>
      </c>
      <c r="D66" s="8" t="str">
        <f t="shared" si="1"/>
        <v>ID65</v>
      </c>
      <c r="E66" s="219"/>
      <c r="F66" s="225" t="s">
        <v>292</v>
      </c>
      <c r="G66" s="29" t="s">
        <v>228</v>
      </c>
      <c r="H66" s="30" t="s">
        <v>551</v>
      </c>
      <c r="I66" s="14" t="s">
        <v>18</v>
      </c>
      <c r="J66" s="10" t="s">
        <v>716</v>
      </c>
      <c r="K66" s="11" t="s">
        <v>702</v>
      </c>
      <c r="L66" s="9" t="s">
        <v>413</v>
      </c>
      <c r="M66" s="14" t="s">
        <v>1068</v>
      </c>
      <c r="N66" s="28"/>
      <c r="O66" s="59"/>
      <c r="P66" s="59">
        <v>1</v>
      </c>
      <c r="Q66" s="59"/>
      <c r="R66" s="59">
        <v>1</v>
      </c>
      <c r="S66" s="59"/>
      <c r="T66" s="59">
        <v>1</v>
      </c>
      <c r="U66" s="181"/>
      <c r="V66" s="280">
        <v>1</v>
      </c>
      <c r="W66" s="181"/>
      <c r="X66" s="280">
        <v>1</v>
      </c>
      <c r="Y66" s="181"/>
      <c r="Z66" s="210" t="s">
        <v>19</v>
      </c>
      <c r="AA66" s="207" t="s">
        <v>1154</v>
      </c>
      <c r="AB66" s="182" t="s">
        <v>12</v>
      </c>
      <c r="AC66" s="182" t="s">
        <v>12</v>
      </c>
      <c r="AD66" s="182" t="s">
        <v>837</v>
      </c>
      <c r="AE66" s="207"/>
      <c r="AF66" s="37">
        <v>1</v>
      </c>
      <c r="AG66" s="37" t="s">
        <v>1097</v>
      </c>
      <c r="AH66" s="37" t="s">
        <v>1097</v>
      </c>
      <c r="AI66" s="37" t="s">
        <v>1097</v>
      </c>
      <c r="AJ66" s="37" t="s">
        <v>1100</v>
      </c>
      <c r="AK66" s="37" t="s">
        <v>1100</v>
      </c>
      <c r="AL66" s="37" t="s">
        <v>1100</v>
      </c>
      <c r="AM66" s="37" t="s">
        <v>1100</v>
      </c>
      <c r="AN66" s="37" t="s">
        <v>1100</v>
      </c>
      <c r="AO66" s="37" t="s">
        <v>1097</v>
      </c>
      <c r="AP66" s="37" t="s">
        <v>1097</v>
      </c>
      <c r="AQ66" s="37" t="s">
        <v>1097</v>
      </c>
      <c r="AR66" s="37" t="s">
        <v>1100</v>
      </c>
      <c r="AS66" s="37" t="s">
        <v>1100</v>
      </c>
      <c r="AT66" s="37" t="s">
        <v>1100</v>
      </c>
      <c r="AU66" s="37" t="s">
        <v>1100</v>
      </c>
      <c r="AV66" s="37" t="s">
        <v>1100</v>
      </c>
      <c r="AW66" s="314" t="s">
        <v>1098</v>
      </c>
      <c r="AX66" s="315" t="s">
        <v>1098</v>
      </c>
      <c r="AY66" s="315" t="s">
        <v>1098</v>
      </c>
      <c r="AZ66" s="304"/>
      <c r="BA66" s="304"/>
      <c r="BB66" s="304"/>
      <c r="BC66" s="304"/>
      <c r="BD66" s="304"/>
      <c r="BE66" s="310">
        <v>0</v>
      </c>
      <c r="BF66" s="68"/>
      <c r="BG66" s="68"/>
      <c r="BH66" s="69"/>
      <c r="BI66" s="69"/>
      <c r="BJ66" s="69"/>
      <c r="BK66" s="69"/>
      <c r="BL66" s="31"/>
      <c r="BM66" s="234">
        <v>0</v>
      </c>
      <c r="BN66" s="234">
        <v>0</v>
      </c>
      <c r="BO66" s="234">
        <v>0</v>
      </c>
      <c r="BP66" s="234" t="s">
        <v>1162</v>
      </c>
      <c r="BQ66" s="238" t="s">
        <v>1213</v>
      </c>
      <c r="BR66" s="238" t="s">
        <v>1213</v>
      </c>
      <c r="BS66" s="238" t="s">
        <v>1213</v>
      </c>
      <c r="BT66" s="238" t="s">
        <v>1213</v>
      </c>
      <c r="BU66" s="234">
        <v>0</v>
      </c>
      <c r="BV66" s="234">
        <v>0</v>
      </c>
      <c r="BW66" s="234">
        <v>0</v>
      </c>
      <c r="BX66" s="280" t="s">
        <v>1162</v>
      </c>
      <c r="BY66" s="280" t="s">
        <v>1213</v>
      </c>
      <c r="BZ66" s="280" t="s">
        <v>1213</v>
      </c>
      <c r="CA66" s="299" t="s">
        <v>1213</v>
      </c>
      <c r="CB66" s="299" t="s">
        <v>1213</v>
      </c>
      <c r="CC66" s="280">
        <v>0</v>
      </c>
      <c r="CD66" s="280">
        <v>0</v>
      </c>
      <c r="CE66" s="280" t="s">
        <v>1161</v>
      </c>
      <c r="CF66" s="280">
        <v>1</v>
      </c>
      <c r="CG66" s="280">
        <v>8.6032390000000003</v>
      </c>
    </row>
    <row r="67" spans="1:85" s="4" customFormat="1" ht="58.35" customHeight="1" thickBot="1" x14ac:dyDescent="0.3">
      <c r="A67" s="21" t="str">
        <f t="shared" si="4"/>
        <v>Indicator 66 - Max debt/EBITDA - 1 year</v>
      </c>
      <c r="B67" s="22">
        <f t="shared" si="2"/>
        <v>66</v>
      </c>
      <c r="C67" s="6" t="s">
        <v>73</v>
      </c>
      <c r="D67" s="8" t="str">
        <f t="shared" ref="D67:D125" si="5">CONCATENATE("ID",B67)</f>
        <v>ID66</v>
      </c>
      <c r="E67" s="8"/>
      <c r="F67" s="222" t="s">
        <v>292</v>
      </c>
      <c r="G67" s="29" t="s">
        <v>229</v>
      </c>
      <c r="H67" s="30" t="s">
        <v>552</v>
      </c>
      <c r="I67" s="14" t="s">
        <v>18</v>
      </c>
      <c r="J67" s="10" t="s">
        <v>718</v>
      </c>
      <c r="K67" s="11" t="s">
        <v>701</v>
      </c>
      <c r="L67" s="9" t="s">
        <v>1082</v>
      </c>
      <c r="M67" s="14" t="s">
        <v>1101</v>
      </c>
      <c r="N67" s="28">
        <v>1</v>
      </c>
      <c r="O67" s="59"/>
      <c r="P67" s="59">
        <v>1</v>
      </c>
      <c r="Q67" s="59"/>
      <c r="R67" s="59"/>
      <c r="S67" s="59"/>
      <c r="T67" s="59"/>
      <c r="U67" s="181"/>
      <c r="V67" s="280">
        <v>1</v>
      </c>
      <c r="W67" s="181"/>
      <c r="X67" s="280">
        <v>1</v>
      </c>
      <c r="Y67" s="181"/>
      <c r="Z67" s="210" t="s">
        <v>19</v>
      </c>
      <c r="AA67" s="207" t="s">
        <v>1154</v>
      </c>
      <c r="AB67" s="182" t="s">
        <v>837</v>
      </c>
      <c r="AC67" s="182" t="s">
        <v>1098</v>
      </c>
      <c r="AD67" s="182" t="s">
        <v>837</v>
      </c>
      <c r="AE67" s="207"/>
      <c r="AF67" s="37">
        <v>1</v>
      </c>
      <c r="AG67" s="37" t="s">
        <v>1097</v>
      </c>
      <c r="AH67" s="37" t="s">
        <v>1097</v>
      </c>
      <c r="AI67" s="37" t="s">
        <v>1097</v>
      </c>
      <c r="AJ67" s="37" t="s">
        <v>1100</v>
      </c>
      <c r="AK67" s="37" t="s">
        <v>1100</v>
      </c>
      <c r="AL67" s="37" t="s">
        <v>1100</v>
      </c>
      <c r="AM67" s="37" t="s">
        <v>1100</v>
      </c>
      <c r="AN67" s="37" t="s">
        <v>1100</v>
      </c>
      <c r="AO67" s="37" t="s">
        <v>1097</v>
      </c>
      <c r="AP67" s="37" t="s">
        <v>1097</v>
      </c>
      <c r="AQ67" s="37" t="s">
        <v>1097</v>
      </c>
      <c r="AR67" s="37" t="s">
        <v>1100</v>
      </c>
      <c r="AS67" s="37" t="s">
        <v>1100</v>
      </c>
      <c r="AT67" s="37" t="s">
        <v>1100</v>
      </c>
      <c r="AU67" s="37" t="s">
        <v>1100</v>
      </c>
      <c r="AV67" s="37" t="s">
        <v>1100</v>
      </c>
      <c r="AW67" s="314" t="s">
        <v>1099</v>
      </c>
      <c r="AX67" s="315">
        <v>4.5284538000000003</v>
      </c>
      <c r="AY67" s="315">
        <v>2.4769738000000001</v>
      </c>
      <c r="AZ67" s="304"/>
      <c r="BA67" s="304"/>
      <c r="BB67" s="304"/>
      <c r="BC67" s="304"/>
      <c r="BD67" s="304"/>
      <c r="BE67" s="310" t="s">
        <v>1099</v>
      </c>
      <c r="BF67" s="68">
        <v>6.2019729999999997</v>
      </c>
      <c r="BG67" s="68">
        <v>4.9040559999999997</v>
      </c>
      <c r="BH67" s="69"/>
      <c r="BI67" s="69"/>
      <c r="BJ67" s="69"/>
      <c r="BK67" s="69"/>
      <c r="BL67" s="31"/>
      <c r="BM67" s="234">
        <v>0</v>
      </c>
      <c r="BN67" s="234">
        <v>0</v>
      </c>
      <c r="BO67" s="234">
        <v>0</v>
      </c>
      <c r="BP67" s="234" t="e">
        <v>#N/A</v>
      </c>
      <c r="BQ67" s="238" t="e">
        <v>#N/A</v>
      </c>
      <c r="BR67" s="238" t="e">
        <v>#N/A</v>
      </c>
      <c r="BS67" s="238" t="e">
        <v>#N/A</v>
      </c>
      <c r="BT67" s="238" t="e">
        <v>#N/A</v>
      </c>
      <c r="BU67" s="234" t="s">
        <v>1099</v>
      </c>
      <c r="BV67" s="234">
        <v>4.6548590000000001</v>
      </c>
      <c r="BW67" s="234">
        <v>2.8297910000000002</v>
      </c>
      <c r="BX67" s="280" t="s">
        <v>1161</v>
      </c>
      <c r="BY67" s="280">
        <v>-86.003280000000004</v>
      </c>
      <c r="BZ67" s="280">
        <v>110.6923</v>
      </c>
      <c r="CA67" s="299">
        <v>-69.639269999999996</v>
      </c>
      <c r="CB67" s="299">
        <v>97.90804</v>
      </c>
      <c r="CC67" s="280" t="s">
        <v>1099</v>
      </c>
      <c r="CD67" s="280">
        <v>4.7565600000000003</v>
      </c>
      <c r="CE67" s="280" t="s">
        <v>1161</v>
      </c>
      <c r="CF67" s="280">
        <v>-28.690670000000001</v>
      </c>
      <c r="CG67" s="280">
        <v>42.720230000000001</v>
      </c>
    </row>
    <row r="68" spans="1:85" s="4" customFormat="1" ht="60" customHeight="1" thickBot="1" x14ac:dyDescent="0.3">
      <c r="A68" s="21" t="str">
        <f t="shared" si="4"/>
        <v>Indicator 67 - Max debt/EBITDA - 6 months</v>
      </c>
      <c r="B68" s="22">
        <f t="shared" ref="B68:B126" si="6">+B67+1</f>
        <v>67</v>
      </c>
      <c r="C68" s="6" t="s">
        <v>74</v>
      </c>
      <c r="D68" s="8" t="str">
        <f t="shared" si="5"/>
        <v>ID67</v>
      </c>
      <c r="E68" s="8"/>
      <c r="F68" s="6" t="s">
        <v>292</v>
      </c>
      <c r="G68" s="29" t="s">
        <v>230</v>
      </c>
      <c r="H68" s="30" t="s">
        <v>553</v>
      </c>
      <c r="I68" s="14" t="s">
        <v>18</v>
      </c>
      <c r="J68" s="10" t="s">
        <v>718</v>
      </c>
      <c r="K68" s="11" t="s">
        <v>701</v>
      </c>
      <c r="L68" s="9" t="s">
        <v>1084</v>
      </c>
      <c r="M68" s="14" t="s">
        <v>1102</v>
      </c>
      <c r="N68" s="28">
        <v>1</v>
      </c>
      <c r="O68" s="59"/>
      <c r="P68" s="59">
        <v>1</v>
      </c>
      <c r="Q68" s="59"/>
      <c r="R68" s="59"/>
      <c r="S68" s="59"/>
      <c r="T68" s="59"/>
      <c r="U68" s="181"/>
      <c r="V68" s="280">
        <v>1</v>
      </c>
      <c r="W68" s="181"/>
      <c r="X68" s="280">
        <v>1</v>
      </c>
      <c r="Y68" s="181"/>
      <c r="Z68" s="210" t="s">
        <v>19</v>
      </c>
      <c r="AA68" s="207" t="s">
        <v>1154</v>
      </c>
      <c r="AB68" s="182" t="s">
        <v>837</v>
      </c>
      <c r="AC68" s="182" t="s">
        <v>1098</v>
      </c>
      <c r="AD68" s="182" t="s">
        <v>837</v>
      </c>
      <c r="AE68" s="207"/>
      <c r="AF68" s="37">
        <v>1</v>
      </c>
      <c r="AG68" s="37" t="s">
        <v>1097</v>
      </c>
      <c r="AH68" s="37" t="s">
        <v>1097</v>
      </c>
      <c r="AI68" s="37" t="s">
        <v>1097</v>
      </c>
      <c r="AJ68" s="37" t="s">
        <v>1100</v>
      </c>
      <c r="AK68" s="37" t="s">
        <v>1100</v>
      </c>
      <c r="AL68" s="37" t="s">
        <v>1100</v>
      </c>
      <c r="AM68" s="37" t="s">
        <v>1100</v>
      </c>
      <c r="AN68" s="37" t="s">
        <v>1100</v>
      </c>
      <c r="AO68" s="37" t="s">
        <v>1097</v>
      </c>
      <c r="AP68" s="37" t="s">
        <v>1097</v>
      </c>
      <c r="AQ68" s="37" t="s">
        <v>1097</v>
      </c>
      <c r="AR68" s="37" t="s">
        <v>1100</v>
      </c>
      <c r="AS68" s="37" t="s">
        <v>1100</v>
      </c>
      <c r="AT68" s="37" t="s">
        <v>1100</v>
      </c>
      <c r="AU68" s="37" t="s">
        <v>1100</v>
      </c>
      <c r="AV68" s="37" t="s">
        <v>1100</v>
      </c>
      <c r="AW68" s="314" t="s">
        <v>1099</v>
      </c>
      <c r="AX68" s="315">
        <v>4.5284538000000003</v>
      </c>
      <c r="AY68" s="315">
        <v>2.4769738000000001</v>
      </c>
      <c r="AZ68" s="304"/>
      <c r="BA68" s="304"/>
      <c r="BB68" s="304"/>
      <c r="BC68" s="304"/>
      <c r="BD68" s="304"/>
      <c r="BE68" s="310" t="s">
        <v>1099</v>
      </c>
      <c r="BF68" s="68">
        <v>6.2019729999999997</v>
      </c>
      <c r="BG68" s="68">
        <v>4.9040559999999997</v>
      </c>
      <c r="BH68" s="69"/>
      <c r="BI68" s="69"/>
      <c r="BJ68" s="69"/>
      <c r="BK68" s="69"/>
      <c r="BL68" s="31"/>
      <c r="BM68" s="234">
        <v>0</v>
      </c>
      <c r="BN68" s="234">
        <v>0</v>
      </c>
      <c r="BO68" s="234">
        <v>0</v>
      </c>
      <c r="BP68" s="234" t="e">
        <v>#N/A</v>
      </c>
      <c r="BQ68" s="238" t="e">
        <v>#N/A</v>
      </c>
      <c r="BR68" s="238" t="e">
        <v>#N/A</v>
      </c>
      <c r="BS68" s="238" t="e">
        <v>#N/A</v>
      </c>
      <c r="BT68" s="238" t="e">
        <v>#N/A</v>
      </c>
      <c r="BU68" s="234" t="s">
        <v>1099</v>
      </c>
      <c r="BV68" s="234">
        <v>4.6548590000000001</v>
      </c>
      <c r="BW68" s="234">
        <v>2.8297910000000002</v>
      </c>
      <c r="BX68" s="280" t="s">
        <v>1161</v>
      </c>
      <c r="BY68" s="280">
        <v>-86.003280000000004</v>
      </c>
      <c r="BZ68" s="280">
        <v>110.6923</v>
      </c>
      <c r="CA68" s="299">
        <v>-69.639269999999996</v>
      </c>
      <c r="CB68" s="299">
        <v>97.90804</v>
      </c>
      <c r="CC68" s="280" t="s">
        <v>1099</v>
      </c>
      <c r="CD68" s="280">
        <v>4.7565600000000003</v>
      </c>
      <c r="CE68" s="280" t="s">
        <v>1161</v>
      </c>
      <c r="CF68" s="280">
        <v>-28.690670000000001</v>
      </c>
      <c r="CG68" s="280">
        <v>42.720230000000001</v>
      </c>
    </row>
    <row r="69" spans="1:85" s="4" customFormat="1" ht="56.25" customHeight="1" thickBot="1" x14ac:dyDescent="0.3">
      <c r="A69" s="21" t="str">
        <f t="shared" si="4"/>
        <v>Indicator 68 - Max debt/turnover - 1 year</v>
      </c>
      <c r="B69" s="22">
        <f t="shared" si="6"/>
        <v>68</v>
      </c>
      <c r="C69" s="6" t="s">
        <v>75</v>
      </c>
      <c r="D69" s="8" t="str">
        <f t="shared" si="5"/>
        <v>ID68</v>
      </c>
      <c r="E69" s="8"/>
      <c r="F69" s="6" t="s">
        <v>292</v>
      </c>
      <c r="G69" s="29" t="s">
        <v>231</v>
      </c>
      <c r="H69" s="30" t="s">
        <v>554</v>
      </c>
      <c r="I69" s="14" t="s">
        <v>18</v>
      </c>
      <c r="J69" s="10" t="s">
        <v>721</v>
      </c>
      <c r="K69" s="11" t="s">
        <v>701</v>
      </c>
      <c r="L69" s="9" t="s">
        <v>1083</v>
      </c>
      <c r="M69" s="14" t="s">
        <v>1103</v>
      </c>
      <c r="N69" s="28">
        <v>1</v>
      </c>
      <c r="O69" s="59"/>
      <c r="P69" s="59">
        <v>1</v>
      </c>
      <c r="Q69" s="59"/>
      <c r="R69" s="59"/>
      <c r="S69" s="59"/>
      <c r="T69" s="59"/>
      <c r="U69" s="181"/>
      <c r="V69" s="280">
        <v>1</v>
      </c>
      <c r="W69" s="181"/>
      <c r="X69" s="280">
        <v>1</v>
      </c>
      <c r="Y69" s="181"/>
      <c r="Z69" s="210" t="s">
        <v>19</v>
      </c>
      <c r="AA69" s="207" t="s">
        <v>1154</v>
      </c>
      <c r="AB69" s="182" t="s">
        <v>837</v>
      </c>
      <c r="AC69" s="182" t="s">
        <v>1098</v>
      </c>
      <c r="AD69" s="182" t="s">
        <v>837</v>
      </c>
      <c r="AE69" s="213"/>
      <c r="AF69" s="37">
        <v>1</v>
      </c>
      <c r="AG69" s="37" t="s">
        <v>1097</v>
      </c>
      <c r="AH69" s="37" t="s">
        <v>1097</v>
      </c>
      <c r="AI69" s="37" t="s">
        <v>1097</v>
      </c>
      <c r="AJ69" s="37" t="s">
        <v>1100</v>
      </c>
      <c r="AK69" s="37" t="s">
        <v>1100</v>
      </c>
      <c r="AL69" s="37" t="s">
        <v>1100</v>
      </c>
      <c r="AM69" s="37" t="s">
        <v>1100</v>
      </c>
      <c r="AN69" s="37" t="s">
        <v>1100</v>
      </c>
      <c r="AO69" s="37" t="s">
        <v>1097</v>
      </c>
      <c r="AP69" s="37" t="s">
        <v>1097</v>
      </c>
      <c r="AQ69" s="37" t="s">
        <v>1097</v>
      </c>
      <c r="AR69" s="37" t="s">
        <v>1100</v>
      </c>
      <c r="AS69" s="37" t="s">
        <v>1100</v>
      </c>
      <c r="AT69" s="37" t="s">
        <v>1100</v>
      </c>
      <c r="AU69" s="37" t="s">
        <v>1100</v>
      </c>
      <c r="AV69" s="37" t="s">
        <v>1100</v>
      </c>
      <c r="AW69" s="314" t="s">
        <v>1099</v>
      </c>
      <c r="AX69" s="315">
        <v>0.38435042000000003</v>
      </c>
      <c r="AY69" s="315">
        <v>0.25999987000000002</v>
      </c>
      <c r="AZ69" s="304"/>
      <c r="BA69" s="304"/>
      <c r="BB69" s="304"/>
      <c r="BC69" s="304"/>
      <c r="BD69" s="304"/>
      <c r="BE69" s="310" t="s">
        <v>1099</v>
      </c>
      <c r="BF69" s="68">
        <v>0.4982336</v>
      </c>
      <c r="BG69" s="68">
        <v>0.34197319999999998</v>
      </c>
      <c r="BH69" s="69"/>
      <c r="BI69" s="69"/>
      <c r="BJ69" s="69"/>
      <c r="BK69" s="69"/>
      <c r="BL69" s="31"/>
      <c r="BM69" s="234">
        <v>0</v>
      </c>
      <c r="BN69" s="234">
        <v>0</v>
      </c>
      <c r="BO69" s="234">
        <v>0</v>
      </c>
      <c r="BP69" s="234" t="e">
        <v>#N/A</v>
      </c>
      <c r="BQ69" s="238" t="e">
        <v>#N/A</v>
      </c>
      <c r="BR69" s="238" t="e">
        <v>#N/A</v>
      </c>
      <c r="BS69" s="238" t="e">
        <v>#N/A</v>
      </c>
      <c r="BT69" s="238" t="e">
        <v>#N/A</v>
      </c>
      <c r="BU69" s="234" t="s">
        <v>1099</v>
      </c>
      <c r="BV69" s="234">
        <v>0.35551359999999999</v>
      </c>
      <c r="BW69" s="234">
        <v>0.33970270000000002</v>
      </c>
      <c r="BX69" s="280" t="s">
        <v>1161</v>
      </c>
      <c r="BY69" s="280" t="s">
        <v>1162</v>
      </c>
      <c r="BZ69" s="280">
        <v>23.231020000000001</v>
      </c>
      <c r="CA69" s="299" t="s">
        <v>1162</v>
      </c>
      <c r="CB69" s="299">
        <v>13.81786</v>
      </c>
      <c r="CC69" s="280" t="s">
        <v>1099</v>
      </c>
      <c r="CD69" s="280">
        <v>0.76002539999999996</v>
      </c>
      <c r="CE69" s="280" t="s">
        <v>1161</v>
      </c>
      <c r="CF69" s="280">
        <v>6.9140800000000002E-2</v>
      </c>
      <c r="CG69" s="280">
        <v>78.063689999999994</v>
      </c>
    </row>
    <row r="70" spans="1:85" s="17" customFormat="1" ht="47.45" customHeight="1" thickBot="1" x14ac:dyDescent="0.3">
      <c r="A70" s="21" t="str">
        <f t="shared" si="4"/>
        <v>Indicator 69 - Cash - change</v>
      </c>
      <c r="B70" s="22">
        <f t="shared" si="6"/>
        <v>69</v>
      </c>
      <c r="C70" s="6" t="s">
        <v>1031</v>
      </c>
      <c r="D70" s="8" t="str">
        <f t="shared" si="5"/>
        <v>ID69</v>
      </c>
      <c r="E70" s="8"/>
      <c r="F70" s="6" t="s">
        <v>293</v>
      </c>
      <c r="G70" s="29" t="s">
        <v>232</v>
      </c>
      <c r="H70" s="30" t="s">
        <v>555</v>
      </c>
      <c r="I70" s="14" t="s">
        <v>18</v>
      </c>
      <c r="J70" s="10" t="s">
        <v>718</v>
      </c>
      <c r="K70" s="11" t="s">
        <v>701</v>
      </c>
      <c r="L70" s="9" t="s">
        <v>415</v>
      </c>
      <c r="M70" s="14" t="s">
        <v>863</v>
      </c>
      <c r="N70" s="28">
        <v>1</v>
      </c>
      <c r="O70" s="59"/>
      <c r="P70" s="59">
        <v>1</v>
      </c>
      <c r="Q70" s="59"/>
      <c r="R70" s="59"/>
      <c r="S70" s="59"/>
      <c r="T70" s="59"/>
      <c r="U70" s="181"/>
      <c r="V70" s="280">
        <v>1</v>
      </c>
      <c r="W70" s="181"/>
      <c r="X70" s="280">
        <v>1</v>
      </c>
      <c r="Y70" s="181">
        <v>1</v>
      </c>
      <c r="Z70" s="210" t="s">
        <v>19</v>
      </c>
      <c r="AA70" s="211" t="s">
        <v>1154</v>
      </c>
      <c r="AB70" s="182" t="s">
        <v>837</v>
      </c>
      <c r="AC70" s="182" t="s">
        <v>1098</v>
      </c>
      <c r="AD70" s="182" t="s">
        <v>837</v>
      </c>
      <c r="AE70" s="211"/>
      <c r="AF70" s="37">
        <v>1</v>
      </c>
      <c r="AG70" s="37" t="s">
        <v>1097</v>
      </c>
      <c r="AH70" s="37" t="s">
        <v>1097</v>
      </c>
      <c r="AI70" s="37" t="s">
        <v>1097</v>
      </c>
      <c r="AJ70" s="37" t="s">
        <v>1100</v>
      </c>
      <c r="AK70" s="37" t="s">
        <v>1100</v>
      </c>
      <c r="AL70" s="37" t="s">
        <v>1100</v>
      </c>
      <c r="AM70" s="37" t="s">
        <v>1100</v>
      </c>
      <c r="AN70" s="37" t="s">
        <v>1100</v>
      </c>
      <c r="AO70" s="37" t="s">
        <v>1097</v>
      </c>
      <c r="AP70" s="37" t="s">
        <v>1097</v>
      </c>
      <c r="AQ70" s="37" t="s">
        <v>1097</v>
      </c>
      <c r="AR70" s="37" t="s">
        <v>1100</v>
      </c>
      <c r="AS70" s="37" t="s">
        <v>1100</v>
      </c>
      <c r="AT70" s="37" t="s">
        <v>1100</v>
      </c>
      <c r="AU70" s="37" t="s">
        <v>1100</v>
      </c>
      <c r="AV70" s="37" t="s">
        <v>1100</v>
      </c>
      <c r="AW70" s="314">
        <v>0</v>
      </c>
      <c r="AX70" s="315" t="s">
        <v>1098</v>
      </c>
      <c r="AY70" s="315" t="s">
        <v>1098</v>
      </c>
      <c r="AZ70" s="306"/>
      <c r="BA70" s="306"/>
      <c r="BB70" s="306"/>
      <c r="BC70" s="306"/>
      <c r="BD70" s="306"/>
      <c r="BE70" s="310">
        <v>0</v>
      </c>
      <c r="BF70" s="68"/>
      <c r="BG70" s="68"/>
      <c r="BH70" s="71"/>
      <c r="BI70" s="71"/>
      <c r="BJ70" s="71"/>
      <c r="BK70" s="71"/>
      <c r="BL70" s="34"/>
      <c r="BM70" s="234">
        <v>0</v>
      </c>
      <c r="BN70" s="234">
        <v>0</v>
      </c>
      <c r="BO70" s="234">
        <v>0</v>
      </c>
      <c r="BP70" s="234" t="e">
        <v>#N/A</v>
      </c>
      <c r="BQ70" s="238" t="e">
        <v>#N/A</v>
      </c>
      <c r="BR70" s="238" t="e">
        <v>#N/A</v>
      </c>
      <c r="BS70" s="238" t="e">
        <v>#N/A</v>
      </c>
      <c r="BT70" s="238" t="e">
        <v>#N/A</v>
      </c>
      <c r="BU70" s="234">
        <v>0</v>
      </c>
      <c r="BV70" s="300">
        <v>0</v>
      </c>
      <c r="BW70" s="300">
        <v>0</v>
      </c>
      <c r="BX70" s="280" t="s">
        <v>1161</v>
      </c>
      <c r="BY70" s="301">
        <v>-0.9848943</v>
      </c>
      <c r="BZ70" s="301">
        <v>79.503979999999999</v>
      </c>
      <c r="CA70" s="299">
        <v>-0.9945541</v>
      </c>
      <c r="CB70" s="299">
        <v>60.985509999999998</v>
      </c>
      <c r="CC70" s="280">
        <v>0</v>
      </c>
      <c r="CD70" s="280">
        <v>0</v>
      </c>
      <c r="CE70" s="280" t="s">
        <v>1161</v>
      </c>
      <c r="CF70" s="280">
        <v>-0.99521079999999995</v>
      </c>
      <c r="CG70" s="280">
        <v>16.285260000000001</v>
      </c>
    </row>
    <row r="71" spans="1:85" s="17" customFormat="1" ht="47.45" customHeight="1" thickBot="1" x14ac:dyDescent="0.3">
      <c r="A71" s="21" t="str">
        <f t="shared" si="4"/>
        <v>Indicator 70 - Working capital - change</v>
      </c>
      <c r="B71" s="22">
        <f t="shared" si="6"/>
        <v>70</v>
      </c>
      <c r="C71" s="6" t="s">
        <v>76</v>
      </c>
      <c r="D71" s="8" t="str">
        <f t="shared" si="5"/>
        <v>ID70</v>
      </c>
      <c r="E71" s="8"/>
      <c r="F71" s="6" t="s">
        <v>293</v>
      </c>
      <c r="G71" s="29" t="s">
        <v>233</v>
      </c>
      <c r="H71" s="30" t="s">
        <v>556</v>
      </c>
      <c r="I71" s="14" t="s">
        <v>18</v>
      </c>
      <c r="J71" s="10" t="s">
        <v>718</v>
      </c>
      <c r="K71" s="11" t="s">
        <v>701</v>
      </c>
      <c r="L71" s="9" t="s">
        <v>416</v>
      </c>
      <c r="M71" s="14" t="s">
        <v>864</v>
      </c>
      <c r="N71" s="28">
        <v>1</v>
      </c>
      <c r="O71" s="59"/>
      <c r="P71" s="59">
        <v>1</v>
      </c>
      <c r="Q71" s="59"/>
      <c r="R71" s="59"/>
      <c r="S71" s="59"/>
      <c r="T71" s="59"/>
      <c r="U71" s="181"/>
      <c r="V71" s="280">
        <v>1</v>
      </c>
      <c r="W71" s="181"/>
      <c r="X71" s="280"/>
      <c r="Y71" s="181"/>
      <c r="Z71" s="210" t="s">
        <v>19</v>
      </c>
      <c r="AA71" s="211" t="s">
        <v>1154</v>
      </c>
      <c r="AB71" s="182" t="s">
        <v>837</v>
      </c>
      <c r="AC71" s="182" t="s">
        <v>1098</v>
      </c>
      <c r="AD71" s="182" t="s">
        <v>837</v>
      </c>
      <c r="AE71" s="205"/>
      <c r="AF71" s="37">
        <v>1</v>
      </c>
      <c r="AG71" s="37" t="s">
        <v>1097</v>
      </c>
      <c r="AH71" s="37" t="s">
        <v>1097</v>
      </c>
      <c r="AI71" s="37" t="s">
        <v>1097</v>
      </c>
      <c r="AJ71" s="37" t="s">
        <v>1100</v>
      </c>
      <c r="AK71" s="37" t="s">
        <v>1100</v>
      </c>
      <c r="AL71" s="37" t="s">
        <v>1100</v>
      </c>
      <c r="AM71" s="37" t="s">
        <v>1100</v>
      </c>
      <c r="AN71" s="37" t="s">
        <v>1100</v>
      </c>
      <c r="AO71" s="37" t="s">
        <v>1097</v>
      </c>
      <c r="AP71" s="37" t="s">
        <v>1097</v>
      </c>
      <c r="AQ71" s="37" t="s">
        <v>1097</v>
      </c>
      <c r="AR71" s="37" t="s">
        <v>1100</v>
      </c>
      <c r="AS71" s="37" t="s">
        <v>1100</v>
      </c>
      <c r="AT71" s="37" t="s">
        <v>1100</v>
      </c>
      <c r="AU71" s="37" t="s">
        <v>1100</v>
      </c>
      <c r="AV71" s="37" t="s">
        <v>1100</v>
      </c>
      <c r="AW71" s="314">
        <v>0</v>
      </c>
      <c r="AX71" s="315" t="s">
        <v>1098</v>
      </c>
      <c r="AY71" s="315" t="s">
        <v>1098</v>
      </c>
      <c r="AZ71" s="306"/>
      <c r="BA71" s="306"/>
      <c r="BB71" s="306"/>
      <c r="BC71" s="306"/>
      <c r="BD71" s="306"/>
      <c r="BE71" s="310">
        <v>0</v>
      </c>
      <c r="BF71" s="68"/>
      <c r="BG71" s="68"/>
      <c r="BH71" s="71"/>
      <c r="BI71" s="71"/>
      <c r="BJ71" s="71"/>
      <c r="BK71" s="71"/>
      <c r="BL71" s="34"/>
      <c r="BM71" s="234">
        <v>0</v>
      </c>
      <c r="BN71" s="234">
        <v>0</v>
      </c>
      <c r="BO71" s="234">
        <v>0</v>
      </c>
      <c r="BP71" s="234" t="e">
        <v>#N/A</v>
      </c>
      <c r="BQ71" s="238" t="e">
        <v>#N/A</v>
      </c>
      <c r="BR71" s="238" t="e">
        <v>#N/A</v>
      </c>
      <c r="BS71" s="238" t="e">
        <v>#N/A</v>
      </c>
      <c r="BT71" s="238" t="e">
        <v>#N/A</v>
      </c>
      <c r="BU71" s="234">
        <v>0</v>
      </c>
      <c r="BV71" s="300">
        <v>0</v>
      </c>
      <c r="BW71" s="300">
        <v>0</v>
      </c>
      <c r="BX71" s="280" t="s">
        <v>1161</v>
      </c>
      <c r="BY71" s="301">
        <v>-16.758220000000001</v>
      </c>
      <c r="BZ71" s="301">
        <v>14.234450000000001</v>
      </c>
      <c r="CA71" s="299">
        <v>-16.72832</v>
      </c>
      <c r="CB71" s="299">
        <v>19.754449999999999</v>
      </c>
      <c r="CC71" s="280">
        <v>0</v>
      </c>
      <c r="CD71" s="280">
        <v>0</v>
      </c>
      <c r="CE71" s="280" t="e">
        <v>#N/A</v>
      </c>
      <c r="CF71" s="280" t="e">
        <v>#N/A</v>
      </c>
      <c r="CG71" s="280" t="e">
        <v>#N/A</v>
      </c>
    </row>
    <row r="72" spans="1:85" s="17" customFormat="1" ht="47.45" customHeight="1" thickBot="1" x14ac:dyDescent="0.3">
      <c r="A72" s="21" t="str">
        <f t="shared" si="4"/>
        <v>Indicator 71 - Cost of goods sold - change</v>
      </c>
      <c r="B72" s="22">
        <f t="shared" si="6"/>
        <v>71</v>
      </c>
      <c r="C72" s="6" t="s">
        <v>77</v>
      </c>
      <c r="D72" s="8" t="str">
        <f t="shared" si="5"/>
        <v>ID71</v>
      </c>
      <c r="E72" s="8"/>
      <c r="F72" s="6" t="s">
        <v>293</v>
      </c>
      <c r="G72" s="29" t="s">
        <v>234</v>
      </c>
      <c r="H72" s="30" t="s">
        <v>809</v>
      </c>
      <c r="I72" s="14" t="s">
        <v>18</v>
      </c>
      <c r="J72" s="10" t="s">
        <v>718</v>
      </c>
      <c r="K72" s="11" t="s">
        <v>701</v>
      </c>
      <c r="L72" s="9" t="s">
        <v>417</v>
      </c>
      <c r="M72" s="14" t="s">
        <v>865</v>
      </c>
      <c r="N72" s="28">
        <v>1</v>
      </c>
      <c r="O72" s="59"/>
      <c r="P72" s="59">
        <v>1</v>
      </c>
      <c r="Q72" s="59"/>
      <c r="R72" s="59"/>
      <c r="S72" s="59"/>
      <c r="T72" s="59"/>
      <c r="U72" s="181"/>
      <c r="V72" s="280">
        <v>1</v>
      </c>
      <c r="W72" s="181"/>
      <c r="X72" s="280">
        <v>1</v>
      </c>
      <c r="Y72" s="181"/>
      <c r="Z72" s="210" t="s">
        <v>19</v>
      </c>
      <c r="AA72" s="211" t="s">
        <v>1154</v>
      </c>
      <c r="AB72" s="182" t="s">
        <v>837</v>
      </c>
      <c r="AC72" s="182" t="s">
        <v>1098</v>
      </c>
      <c r="AD72" s="182" t="s">
        <v>837</v>
      </c>
      <c r="AE72" s="321"/>
      <c r="AF72" s="37">
        <v>1</v>
      </c>
      <c r="AG72" s="37" t="s">
        <v>1097</v>
      </c>
      <c r="AH72" s="37" t="s">
        <v>1097</v>
      </c>
      <c r="AI72" s="37" t="s">
        <v>1097</v>
      </c>
      <c r="AJ72" s="37" t="s">
        <v>1100</v>
      </c>
      <c r="AK72" s="37" t="s">
        <v>1100</v>
      </c>
      <c r="AL72" s="37" t="s">
        <v>1100</v>
      </c>
      <c r="AM72" s="37" t="s">
        <v>1100</v>
      </c>
      <c r="AN72" s="37" t="s">
        <v>1100</v>
      </c>
      <c r="AO72" s="37" t="s">
        <v>1097</v>
      </c>
      <c r="AP72" s="37" t="s">
        <v>1097</v>
      </c>
      <c r="AQ72" s="37" t="s">
        <v>1097</v>
      </c>
      <c r="AR72" s="37" t="s">
        <v>1100</v>
      </c>
      <c r="AS72" s="37" t="s">
        <v>1100</v>
      </c>
      <c r="AT72" s="37" t="s">
        <v>1100</v>
      </c>
      <c r="AU72" s="37" t="s">
        <v>1100</v>
      </c>
      <c r="AV72" s="37" t="s">
        <v>1100</v>
      </c>
      <c r="AW72" s="314">
        <v>0</v>
      </c>
      <c r="AX72" s="315" t="s">
        <v>1098</v>
      </c>
      <c r="AY72" s="315" t="s">
        <v>1098</v>
      </c>
      <c r="AZ72" s="306"/>
      <c r="BA72" s="306"/>
      <c r="BB72" s="306"/>
      <c r="BC72" s="306"/>
      <c r="BD72" s="306"/>
      <c r="BE72" s="310">
        <v>0</v>
      </c>
      <c r="BF72" s="68"/>
      <c r="BG72" s="68"/>
      <c r="BH72" s="71"/>
      <c r="BI72" s="71"/>
      <c r="BJ72" s="71"/>
      <c r="BK72" s="71"/>
      <c r="BL72" s="34"/>
      <c r="BM72" s="234">
        <v>0</v>
      </c>
      <c r="BN72" s="234">
        <v>0</v>
      </c>
      <c r="BO72" s="234">
        <v>0</v>
      </c>
      <c r="BP72" s="234" t="e">
        <v>#N/A</v>
      </c>
      <c r="BQ72" s="238" t="e">
        <v>#N/A</v>
      </c>
      <c r="BR72" s="238" t="e">
        <v>#N/A</v>
      </c>
      <c r="BS72" s="238" t="e">
        <v>#N/A</v>
      </c>
      <c r="BT72" s="238" t="e">
        <v>#N/A</v>
      </c>
      <c r="BU72" s="234">
        <v>0</v>
      </c>
      <c r="BV72" s="300">
        <v>0</v>
      </c>
      <c r="BW72" s="300">
        <v>0</v>
      </c>
      <c r="BX72" s="280" t="s">
        <v>1161</v>
      </c>
      <c r="BY72" s="301" t="s">
        <v>1162</v>
      </c>
      <c r="BZ72" s="301">
        <v>5.5128209999999997</v>
      </c>
      <c r="CA72" s="299" t="s">
        <v>1162</v>
      </c>
      <c r="CB72" s="299">
        <v>11.24408</v>
      </c>
      <c r="CC72" s="280">
        <v>0</v>
      </c>
      <c r="CD72" s="280">
        <v>0</v>
      </c>
      <c r="CE72" s="280" t="s">
        <v>1161</v>
      </c>
      <c r="CF72" s="280">
        <v>-1</v>
      </c>
      <c r="CG72" s="280">
        <v>14.716670000000001</v>
      </c>
    </row>
    <row r="73" spans="1:85" s="17" customFormat="1" ht="72.599999999999994" customHeight="1" thickBot="1" x14ac:dyDescent="0.3">
      <c r="A73" s="21" t="str">
        <f t="shared" si="4"/>
        <v>Indicator 72 - Creditors turnover</v>
      </c>
      <c r="B73" s="22">
        <f t="shared" si="6"/>
        <v>72</v>
      </c>
      <c r="C73" s="6" t="s">
        <v>78</v>
      </c>
      <c r="D73" s="8" t="str">
        <f t="shared" si="5"/>
        <v>ID72</v>
      </c>
      <c r="E73" s="8"/>
      <c r="F73" s="6" t="s">
        <v>293</v>
      </c>
      <c r="G73" s="29" t="s">
        <v>78</v>
      </c>
      <c r="H73" s="30" t="s">
        <v>557</v>
      </c>
      <c r="I73" s="14" t="s">
        <v>18</v>
      </c>
      <c r="J73" s="11" t="s">
        <v>719</v>
      </c>
      <c r="K73" s="11" t="s">
        <v>701</v>
      </c>
      <c r="L73" s="9" t="s">
        <v>473</v>
      </c>
      <c r="M73" s="14" t="s">
        <v>866</v>
      </c>
      <c r="N73" s="28"/>
      <c r="O73" s="59"/>
      <c r="P73" s="59">
        <v>1</v>
      </c>
      <c r="Q73" s="59"/>
      <c r="R73" s="59"/>
      <c r="S73" s="59"/>
      <c r="T73" s="59"/>
      <c r="U73" s="181"/>
      <c r="V73" s="280">
        <v>1</v>
      </c>
      <c r="W73" s="181"/>
      <c r="X73" s="280">
        <v>1</v>
      </c>
      <c r="Y73" s="181">
        <v>1</v>
      </c>
      <c r="Z73" s="210" t="s">
        <v>19</v>
      </c>
      <c r="AA73" s="211" t="s">
        <v>1154</v>
      </c>
      <c r="AB73" s="182" t="s">
        <v>837</v>
      </c>
      <c r="AC73" s="182" t="s">
        <v>1098</v>
      </c>
      <c r="AD73" s="182" t="s">
        <v>837</v>
      </c>
      <c r="AE73" s="207"/>
      <c r="AF73" s="37">
        <v>1</v>
      </c>
      <c r="AG73" s="37" t="s">
        <v>1097</v>
      </c>
      <c r="AH73" s="37" t="s">
        <v>1097</v>
      </c>
      <c r="AI73" s="37" t="s">
        <v>1097</v>
      </c>
      <c r="AJ73" s="37" t="s">
        <v>1100</v>
      </c>
      <c r="AK73" s="37" t="s">
        <v>1100</v>
      </c>
      <c r="AL73" s="37" t="s">
        <v>1100</v>
      </c>
      <c r="AM73" s="37" t="s">
        <v>1100</v>
      </c>
      <c r="AN73" s="37" t="s">
        <v>1100</v>
      </c>
      <c r="AO73" s="37" t="s">
        <v>1097</v>
      </c>
      <c r="AP73" s="37" t="s">
        <v>1097</v>
      </c>
      <c r="AQ73" s="37" t="s">
        <v>1097</v>
      </c>
      <c r="AR73" s="37" t="s">
        <v>1100</v>
      </c>
      <c r="AS73" s="37" t="s">
        <v>1100</v>
      </c>
      <c r="AT73" s="37" t="s">
        <v>1100</v>
      </c>
      <c r="AU73" s="37" t="s">
        <v>1100</v>
      </c>
      <c r="AV73" s="37" t="s">
        <v>1100</v>
      </c>
      <c r="AW73" s="314" t="s">
        <v>1098</v>
      </c>
      <c r="AX73" s="315" t="s">
        <v>1098</v>
      </c>
      <c r="AY73" s="315" t="s">
        <v>1098</v>
      </c>
      <c r="AZ73" s="306"/>
      <c r="BA73" s="306"/>
      <c r="BB73" s="306"/>
      <c r="BC73" s="306"/>
      <c r="BD73" s="306"/>
      <c r="BE73" s="310" t="s">
        <v>1099</v>
      </c>
      <c r="BF73" s="68">
        <v>0.14805309999999999</v>
      </c>
      <c r="BG73" s="68">
        <v>0.11099920000000001</v>
      </c>
      <c r="BH73" s="71"/>
      <c r="BI73" s="71"/>
      <c r="BJ73" s="71"/>
      <c r="BK73" s="71"/>
      <c r="BL73" s="34"/>
      <c r="BM73" s="234">
        <v>0</v>
      </c>
      <c r="BN73" s="234">
        <v>0</v>
      </c>
      <c r="BO73" s="234">
        <v>0</v>
      </c>
      <c r="BP73" s="234" t="e">
        <v>#N/A</v>
      </c>
      <c r="BQ73" s="238" t="e">
        <v>#N/A</v>
      </c>
      <c r="BR73" s="238" t="e">
        <v>#N/A</v>
      </c>
      <c r="BS73" s="238" t="e">
        <v>#N/A</v>
      </c>
      <c r="BT73" s="238" t="e">
        <v>#N/A</v>
      </c>
      <c r="BU73" s="234" t="s">
        <v>1099</v>
      </c>
      <c r="BV73" s="300">
        <v>8.9716430000000003</v>
      </c>
      <c r="BW73" s="300">
        <v>82.776939999999996</v>
      </c>
      <c r="BX73" s="280" t="s">
        <v>1161</v>
      </c>
      <c r="BY73" s="301" t="s">
        <v>1162</v>
      </c>
      <c r="BZ73" s="301">
        <v>49.921050000000001</v>
      </c>
      <c r="CA73" s="299" t="s">
        <v>1162</v>
      </c>
      <c r="CB73" s="299">
        <v>152.57820000000001</v>
      </c>
      <c r="CC73" s="280" t="s">
        <v>1099</v>
      </c>
      <c r="CD73" s="280">
        <v>5.0548260000000003</v>
      </c>
      <c r="CE73" s="280" t="s">
        <v>1161</v>
      </c>
      <c r="CF73" s="280">
        <v>0.27730519999999997</v>
      </c>
      <c r="CG73" s="280">
        <v>54.853529999999999</v>
      </c>
    </row>
    <row r="74" spans="1:85" s="17" customFormat="1" ht="72.599999999999994" customHeight="1" thickBot="1" x14ac:dyDescent="0.3">
      <c r="A74" s="21" t="str">
        <f t="shared" si="4"/>
        <v>Indicator 73 - Creditors turnover - change</v>
      </c>
      <c r="B74" s="22">
        <f t="shared" si="6"/>
        <v>73</v>
      </c>
      <c r="C74" s="6" t="s">
        <v>79</v>
      </c>
      <c r="D74" s="8" t="str">
        <f t="shared" si="5"/>
        <v>ID73</v>
      </c>
      <c r="E74" s="8"/>
      <c r="F74" s="6" t="s">
        <v>293</v>
      </c>
      <c r="G74" s="29" t="s">
        <v>235</v>
      </c>
      <c r="H74" s="30" t="s">
        <v>558</v>
      </c>
      <c r="I74" s="14" t="s">
        <v>18</v>
      </c>
      <c r="J74" s="11" t="s">
        <v>719</v>
      </c>
      <c r="K74" s="11" t="s">
        <v>701</v>
      </c>
      <c r="L74" s="9" t="s">
        <v>418</v>
      </c>
      <c r="M74" s="14" t="s">
        <v>899</v>
      </c>
      <c r="N74" s="28"/>
      <c r="O74" s="59"/>
      <c r="P74" s="59">
        <v>1</v>
      </c>
      <c r="Q74" s="59"/>
      <c r="R74" s="59"/>
      <c r="S74" s="59"/>
      <c r="T74" s="59"/>
      <c r="U74" s="181"/>
      <c r="V74" s="280">
        <v>1</v>
      </c>
      <c r="W74" s="181"/>
      <c r="X74" s="280">
        <v>1</v>
      </c>
      <c r="Y74" s="181">
        <v>1</v>
      </c>
      <c r="Z74" s="210" t="s">
        <v>19</v>
      </c>
      <c r="AA74" s="211" t="s">
        <v>1154</v>
      </c>
      <c r="AB74" s="182" t="s">
        <v>837</v>
      </c>
      <c r="AC74" s="182" t="s">
        <v>1098</v>
      </c>
      <c r="AD74" s="182" t="s">
        <v>837</v>
      </c>
      <c r="AE74" s="207"/>
      <c r="AF74" s="37">
        <v>1</v>
      </c>
      <c r="AG74" s="37" t="s">
        <v>1097</v>
      </c>
      <c r="AH74" s="37" t="s">
        <v>1097</v>
      </c>
      <c r="AI74" s="37" t="s">
        <v>1097</v>
      </c>
      <c r="AJ74" s="37" t="s">
        <v>1100</v>
      </c>
      <c r="AK74" s="37" t="s">
        <v>1100</v>
      </c>
      <c r="AL74" s="37" t="s">
        <v>1100</v>
      </c>
      <c r="AM74" s="37" t="s">
        <v>1100</v>
      </c>
      <c r="AN74" s="37" t="s">
        <v>1100</v>
      </c>
      <c r="AO74" s="37" t="s">
        <v>1097</v>
      </c>
      <c r="AP74" s="37" t="s">
        <v>1097</v>
      </c>
      <c r="AQ74" s="37" t="s">
        <v>1097</v>
      </c>
      <c r="AR74" s="37" t="s">
        <v>1100</v>
      </c>
      <c r="AS74" s="37" t="s">
        <v>1100</v>
      </c>
      <c r="AT74" s="37" t="s">
        <v>1100</v>
      </c>
      <c r="AU74" s="37" t="s">
        <v>1100</v>
      </c>
      <c r="AV74" s="37" t="s">
        <v>1100</v>
      </c>
      <c r="AW74" s="314" t="s">
        <v>1098</v>
      </c>
      <c r="AX74" s="315" t="s">
        <v>1098</v>
      </c>
      <c r="AY74" s="315" t="s">
        <v>1098</v>
      </c>
      <c r="AZ74" s="306"/>
      <c r="BA74" s="306"/>
      <c r="BB74" s="306"/>
      <c r="BC74" s="306"/>
      <c r="BD74" s="306"/>
      <c r="BE74" s="310">
        <v>0</v>
      </c>
      <c r="BF74" s="68"/>
      <c r="BG74" s="68"/>
      <c r="BH74" s="71"/>
      <c r="BI74" s="71"/>
      <c r="BJ74" s="71"/>
      <c r="BK74" s="71"/>
      <c r="BL74" s="34"/>
      <c r="BM74" s="234">
        <v>0</v>
      </c>
      <c r="BN74" s="234">
        <v>0</v>
      </c>
      <c r="BO74" s="234">
        <v>0</v>
      </c>
      <c r="BP74" s="234" t="e">
        <v>#N/A</v>
      </c>
      <c r="BQ74" s="238" t="e">
        <v>#N/A</v>
      </c>
      <c r="BR74" s="238" t="e">
        <v>#N/A</v>
      </c>
      <c r="BS74" s="238" t="e">
        <v>#N/A</v>
      </c>
      <c r="BT74" s="238" t="e">
        <v>#N/A</v>
      </c>
      <c r="BU74" s="234">
        <v>0</v>
      </c>
      <c r="BV74" s="300">
        <v>0</v>
      </c>
      <c r="BW74" s="300">
        <v>0</v>
      </c>
      <c r="BX74" s="280" t="s">
        <v>1162</v>
      </c>
      <c r="BY74" s="301" t="s">
        <v>1213</v>
      </c>
      <c r="BZ74" s="301" t="s">
        <v>1213</v>
      </c>
      <c r="CA74" s="299" t="s">
        <v>1162</v>
      </c>
      <c r="CB74" s="299">
        <v>3.3210139999999999</v>
      </c>
      <c r="CC74" s="280">
        <v>0</v>
      </c>
      <c r="CD74" s="280">
        <v>0</v>
      </c>
      <c r="CE74" s="280" t="s">
        <v>1161</v>
      </c>
      <c r="CF74" s="280">
        <v>-1</v>
      </c>
      <c r="CG74" s="280">
        <v>11.508599999999999</v>
      </c>
    </row>
    <row r="75" spans="1:85" s="17" customFormat="1" ht="47.45" customHeight="1" thickBot="1" x14ac:dyDescent="0.3">
      <c r="A75" s="21" t="str">
        <f t="shared" si="4"/>
        <v>Indicator 74 - Short term assets - change</v>
      </c>
      <c r="B75" s="22">
        <f t="shared" si="6"/>
        <v>74</v>
      </c>
      <c r="C75" s="6" t="s">
        <v>80</v>
      </c>
      <c r="D75" s="8" t="str">
        <f t="shared" si="5"/>
        <v>ID74</v>
      </c>
      <c r="E75" s="8"/>
      <c r="F75" s="6" t="s">
        <v>293</v>
      </c>
      <c r="G75" s="29" t="s">
        <v>236</v>
      </c>
      <c r="H75" s="30" t="s">
        <v>559</v>
      </c>
      <c r="I75" s="14" t="s">
        <v>18</v>
      </c>
      <c r="J75" s="10" t="s">
        <v>718</v>
      </c>
      <c r="K75" s="11" t="s">
        <v>701</v>
      </c>
      <c r="L75" s="9" t="s">
        <v>419</v>
      </c>
      <c r="M75" s="14" t="s">
        <v>867</v>
      </c>
      <c r="N75" s="28">
        <v>1</v>
      </c>
      <c r="O75" s="59"/>
      <c r="P75" s="59">
        <v>1</v>
      </c>
      <c r="Q75" s="59"/>
      <c r="R75" s="59"/>
      <c r="S75" s="59"/>
      <c r="T75" s="59"/>
      <c r="U75" s="181"/>
      <c r="V75" s="280">
        <v>1</v>
      </c>
      <c r="W75" s="181"/>
      <c r="X75" s="280"/>
      <c r="Y75" s="181"/>
      <c r="Z75" s="210" t="s">
        <v>19</v>
      </c>
      <c r="AA75" s="211" t="s">
        <v>1154</v>
      </c>
      <c r="AB75" s="182" t="s">
        <v>837</v>
      </c>
      <c r="AC75" s="182" t="s">
        <v>1098</v>
      </c>
      <c r="AD75" s="182" t="s">
        <v>837</v>
      </c>
      <c r="AE75" s="205"/>
      <c r="AF75" s="37">
        <v>1</v>
      </c>
      <c r="AG75" s="37" t="s">
        <v>1097</v>
      </c>
      <c r="AH75" s="37" t="s">
        <v>1097</v>
      </c>
      <c r="AI75" s="37" t="s">
        <v>1097</v>
      </c>
      <c r="AJ75" s="37" t="s">
        <v>1100</v>
      </c>
      <c r="AK75" s="37" t="s">
        <v>1100</v>
      </c>
      <c r="AL75" s="37" t="s">
        <v>1100</v>
      </c>
      <c r="AM75" s="37" t="s">
        <v>1100</v>
      </c>
      <c r="AN75" s="37" t="s">
        <v>1100</v>
      </c>
      <c r="AO75" s="37" t="s">
        <v>1097</v>
      </c>
      <c r="AP75" s="37" t="s">
        <v>1097</v>
      </c>
      <c r="AQ75" s="37" t="s">
        <v>1097</v>
      </c>
      <c r="AR75" s="37" t="s">
        <v>1100</v>
      </c>
      <c r="AS75" s="37" t="s">
        <v>1100</v>
      </c>
      <c r="AT75" s="37" t="s">
        <v>1100</v>
      </c>
      <c r="AU75" s="37" t="s">
        <v>1100</v>
      </c>
      <c r="AV75" s="37" t="s">
        <v>1100</v>
      </c>
      <c r="AW75" s="314">
        <v>0</v>
      </c>
      <c r="AX75" s="315" t="s">
        <v>1098</v>
      </c>
      <c r="AY75" s="315" t="s">
        <v>1098</v>
      </c>
      <c r="AZ75" s="306"/>
      <c r="BA75" s="306"/>
      <c r="BB75" s="306"/>
      <c r="BC75" s="306"/>
      <c r="BD75" s="306"/>
      <c r="BE75" s="310">
        <v>0</v>
      </c>
      <c r="BF75" s="68"/>
      <c r="BG75" s="68"/>
      <c r="BH75" s="71"/>
      <c r="BI75" s="71"/>
      <c r="BJ75" s="71"/>
      <c r="BK75" s="71"/>
      <c r="BL75" s="34"/>
      <c r="BM75" s="234">
        <v>0</v>
      </c>
      <c r="BN75" s="234">
        <v>0</v>
      </c>
      <c r="BO75" s="234">
        <v>0</v>
      </c>
      <c r="BP75" s="234" t="e">
        <v>#N/A</v>
      </c>
      <c r="BQ75" s="238" t="e">
        <v>#N/A</v>
      </c>
      <c r="BR75" s="238" t="e">
        <v>#N/A</v>
      </c>
      <c r="BS75" s="238" t="e">
        <v>#N/A</v>
      </c>
      <c r="BT75" s="238" t="e">
        <v>#N/A</v>
      </c>
      <c r="BU75" s="234">
        <v>0</v>
      </c>
      <c r="BV75" s="300">
        <v>0</v>
      </c>
      <c r="BW75" s="300">
        <v>0</v>
      </c>
      <c r="BX75" s="280" t="s">
        <v>1161</v>
      </c>
      <c r="BY75" s="301">
        <v>-0.70514790000000005</v>
      </c>
      <c r="BZ75" s="301">
        <v>6.4529610000000002</v>
      </c>
      <c r="CA75" s="299" t="s">
        <v>1162</v>
      </c>
      <c r="CB75" s="299">
        <v>7.0313840000000001</v>
      </c>
      <c r="CC75" s="280">
        <v>0</v>
      </c>
      <c r="CD75" s="280">
        <v>0</v>
      </c>
      <c r="CE75" s="280" t="e">
        <v>#N/A</v>
      </c>
      <c r="CF75" s="280" t="e">
        <v>#N/A</v>
      </c>
      <c r="CG75" s="280" t="e">
        <v>#N/A</v>
      </c>
    </row>
    <row r="76" spans="1:85" s="17" customFormat="1" ht="58.35" customHeight="1" thickBot="1" x14ac:dyDescent="0.3">
      <c r="A76" s="21" t="str">
        <f t="shared" si="4"/>
        <v>Indicator 75 - Short term assets/short term liabilities</v>
      </c>
      <c r="B76" s="22">
        <f t="shared" si="6"/>
        <v>75</v>
      </c>
      <c r="C76" s="6" t="s">
        <v>1032</v>
      </c>
      <c r="D76" s="8" t="str">
        <f t="shared" si="5"/>
        <v>ID75</v>
      </c>
      <c r="E76" s="8"/>
      <c r="F76" s="6" t="s">
        <v>293</v>
      </c>
      <c r="G76" s="29" t="s">
        <v>237</v>
      </c>
      <c r="H76" s="30" t="s">
        <v>560</v>
      </c>
      <c r="I76" s="14" t="s">
        <v>18</v>
      </c>
      <c r="J76" s="11" t="s">
        <v>720</v>
      </c>
      <c r="K76" s="11" t="s">
        <v>701</v>
      </c>
      <c r="L76" s="9" t="s">
        <v>420</v>
      </c>
      <c r="M76" s="14" t="s">
        <v>843</v>
      </c>
      <c r="N76" s="28">
        <v>1</v>
      </c>
      <c r="O76" s="59"/>
      <c r="P76" s="59">
        <v>1</v>
      </c>
      <c r="Q76" s="59"/>
      <c r="R76" s="59"/>
      <c r="S76" s="59"/>
      <c r="T76" s="59"/>
      <c r="U76" s="181"/>
      <c r="V76" s="280">
        <v>1</v>
      </c>
      <c r="W76" s="181"/>
      <c r="X76" s="280"/>
      <c r="Y76" s="181"/>
      <c r="Z76" s="210" t="s">
        <v>19</v>
      </c>
      <c r="AA76" s="211" t="s">
        <v>1154</v>
      </c>
      <c r="AB76" s="182" t="s">
        <v>837</v>
      </c>
      <c r="AC76" s="182" t="s">
        <v>1098</v>
      </c>
      <c r="AD76" s="182" t="s">
        <v>837</v>
      </c>
      <c r="AE76" s="211"/>
      <c r="AF76" s="37">
        <v>1</v>
      </c>
      <c r="AG76" s="37" t="s">
        <v>1097</v>
      </c>
      <c r="AH76" s="37" t="s">
        <v>1097</v>
      </c>
      <c r="AI76" s="37" t="s">
        <v>1097</v>
      </c>
      <c r="AJ76" s="37" t="s">
        <v>1100</v>
      </c>
      <c r="AK76" s="37" t="s">
        <v>1100</v>
      </c>
      <c r="AL76" s="37" t="s">
        <v>1100</v>
      </c>
      <c r="AM76" s="37" t="s">
        <v>1100</v>
      </c>
      <c r="AN76" s="37" t="s">
        <v>1100</v>
      </c>
      <c r="AO76" s="37" t="s">
        <v>1097</v>
      </c>
      <c r="AP76" s="37" t="s">
        <v>1097</v>
      </c>
      <c r="AQ76" s="37" t="s">
        <v>1097</v>
      </c>
      <c r="AR76" s="37" t="s">
        <v>1100</v>
      </c>
      <c r="AS76" s="37" t="s">
        <v>1100</v>
      </c>
      <c r="AT76" s="37" t="s">
        <v>1100</v>
      </c>
      <c r="AU76" s="37" t="s">
        <v>1100</v>
      </c>
      <c r="AV76" s="37" t="s">
        <v>1100</v>
      </c>
      <c r="AW76" s="314" t="s">
        <v>1099</v>
      </c>
      <c r="AX76" s="315">
        <v>0.23026248999999999</v>
      </c>
      <c r="AY76" s="315">
        <v>0.1971831</v>
      </c>
      <c r="AZ76" s="306"/>
      <c r="BA76" s="306"/>
      <c r="BB76" s="306"/>
      <c r="BC76" s="306"/>
      <c r="BD76" s="306"/>
      <c r="BE76" s="310" t="s">
        <v>1099</v>
      </c>
      <c r="BF76" s="68">
        <v>0.20082829999999999</v>
      </c>
      <c r="BG76" s="68">
        <v>0.18772059999999999</v>
      </c>
      <c r="BH76" s="71"/>
      <c r="BI76" s="71"/>
      <c r="BJ76" s="71"/>
      <c r="BK76" s="71"/>
      <c r="BL76" s="34"/>
      <c r="BM76" s="234">
        <v>0</v>
      </c>
      <c r="BN76" s="234">
        <v>0</v>
      </c>
      <c r="BO76" s="234">
        <v>0</v>
      </c>
      <c r="BP76" s="234" t="e">
        <v>#N/A</v>
      </c>
      <c r="BQ76" s="238" t="e">
        <v>#N/A</v>
      </c>
      <c r="BR76" s="238" t="e">
        <v>#N/A</v>
      </c>
      <c r="BS76" s="238" t="e">
        <v>#N/A</v>
      </c>
      <c r="BT76" s="238" t="e">
        <v>#N/A</v>
      </c>
      <c r="BU76" s="234" t="s">
        <v>1099</v>
      </c>
      <c r="BV76" s="300">
        <v>1.2611270000000001</v>
      </c>
      <c r="BW76" s="300">
        <v>1.4840869999999999</v>
      </c>
      <c r="BX76" s="280" t="s">
        <v>1161</v>
      </c>
      <c r="BY76" s="301" t="s">
        <v>1162</v>
      </c>
      <c r="BZ76" s="301">
        <v>13.07846</v>
      </c>
      <c r="CA76" s="299">
        <v>2.9708200000000001E-2</v>
      </c>
      <c r="CB76" s="299">
        <v>42.096409999999999</v>
      </c>
      <c r="CC76" s="280">
        <v>0</v>
      </c>
      <c r="CD76" s="280">
        <v>0</v>
      </c>
      <c r="CE76" s="280" t="e">
        <v>#N/A</v>
      </c>
      <c r="CF76" s="280" t="e">
        <v>#N/A</v>
      </c>
      <c r="CG76" s="280" t="e">
        <v>#N/A</v>
      </c>
    </row>
    <row r="77" spans="1:85" s="17" customFormat="1" ht="58.35" customHeight="1" thickBot="1" x14ac:dyDescent="0.3">
      <c r="A77" s="21" t="str">
        <f t="shared" si="4"/>
        <v>Indicator 76 - Short term assets/short term liabilities - change</v>
      </c>
      <c r="B77" s="22">
        <f t="shared" si="6"/>
        <v>76</v>
      </c>
      <c r="C77" s="6" t="s">
        <v>81</v>
      </c>
      <c r="D77" s="8" t="str">
        <f t="shared" si="5"/>
        <v>ID76</v>
      </c>
      <c r="E77" s="8"/>
      <c r="F77" s="6" t="s">
        <v>293</v>
      </c>
      <c r="G77" s="29" t="s">
        <v>238</v>
      </c>
      <c r="H77" s="30" t="s">
        <v>561</v>
      </c>
      <c r="I77" s="14" t="s">
        <v>18</v>
      </c>
      <c r="J77" s="11" t="s">
        <v>1069</v>
      </c>
      <c r="K77" s="11" t="s">
        <v>701</v>
      </c>
      <c r="L77" s="9" t="s">
        <v>368</v>
      </c>
      <c r="M77" s="14" t="s">
        <v>868</v>
      </c>
      <c r="N77" s="28">
        <v>1</v>
      </c>
      <c r="O77" s="59"/>
      <c r="P77" s="59">
        <v>1</v>
      </c>
      <c r="Q77" s="59"/>
      <c r="R77" s="59"/>
      <c r="S77" s="59"/>
      <c r="T77" s="59"/>
      <c r="U77" s="181"/>
      <c r="V77" s="280">
        <v>1</v>
      </c>
      <c r="W77" s="181"/>
      <c r="X77" s="280"/>
      <c r="Y77" s="181"/>
      <c r="Z77" s="210" t="s">
        <v>19</v>
      </c>
      <c r="AA77" s="211" t="s">
        <v>1154</v>
      </c>
      <c r="AB77" s="182" t="s">
        <v>837</v>
      </c>
      <c r="AC77" s="182" t="s">
        <v>1098</v>
      </c>
      <c r="AD77" s="182" t="s">
        <v>837</v>
      </c>
      <c r="AE77" s="216"/>
      <c r="AF77" s="37">
        <v>1</v>
      </c>
      <c r="AG77" s="37" t="s">
        <v>1097</v>
      </c>
      <c r="AH77" s="37" t="s">
        <v>1097</v>
      </c>
      <c r="AI77" s="37" t="s">
        <v>1097</v>
      </c>
      <c r="AJ77" s="37" t="s">
        <v>1100</v>
      </c>
      <c r="AK77" s="37" t="s">
        <v>1100</v>
      </c>
      <c r="AL77" s="37" t="s">
        <v>1100</v>
      </c>
      <c r="AM77" s="37" t="s">
        <v>1100</v>
      </c>
      <c r="AN77" s="37" t="s">
        <v>1100</v>
      </c>
      <c r="AO77" s="37" t="s">
        <v>1097</v>
      </c>
      <c r="AP77" s="37" t="s">
        <v>1097</v>
      </c>
      <c r="AQ77" s="37" t="s">
        <v>1097</v>
      </c>
      <c r="AR77" s="37" t="s">
        <v>1100</v>
      </c>
      <c r="AS77" s="37" t="s">
        <v>1100</v>
      </c>
      <c r="AT77" s="37" t="s">
        <v>1100</v>
      </c>
      <c r="AU77" s="37" t="s">
        <v>1100</v>
      </c>
      <c r="AV77" s="37" t="s">
        <v>1100</v>
      </c>
      <c r="AW77" s="314">
        <v>0</v>
      </c>
      <c r="AX77" s="315" t="s">
        <v>1098</v>
      </c>
      <c r="AY77" s="315" t="s">
        <v>1098</v>
      </c>
      <c r="AZ77" s="306"/>
      <c r="BA77" s="306"/>
      <c r="BB77" s="306"/>
      <c r="BC77" s="306"/>
      <c r="BD77" s="306"/>
      <c r="BE77" s="310">
        <v>0</v>
      </c>
      <c r="BF77" s="68"/>
      <c r="BG77" s="68"/>
      <c r="BH77" s="71"/>
      <c r="BI77" s="71"/>
      <c r="BJ77" s="71"/>
      <c r="BK77" s="71"/>
      <c r="BL77" s="34"/>
      <c r="BM77" s="234">
        <v>0</v>
      </c>
      <c r="BN77" s="234">
        <v>0</v>
      </c>
      <c r="BO77" s="234">
        <v>0</v>
      </c>
      <c r="BP77" s="234" t="e">
        <v>#N/A</v>
      </c>
      <c r="BQ77" s="238" t="e">
        <v>#N/A</v>
      </c>
      <c r="BR77" s="238" t="e">
        <v>#N/A</v>
      </c>
      <c r="BS77" s="238" t="e">
        <v>#N/A</v>
      </c>
      <c r="BT77" s="238" t="e">
        <v>#N/A</v>
      </c>
      <c r="BU77" s="234">
        <v>0</v>
      </c>
      <c r="BV77" s="300">
        <v>0</v>
      </c>
      <c r="BW77" s="300">
        <v>0</v>
      </c>
      <c r="BX77" s="280" t="s">
        <v>1161</v>
      </c>
      <c r="BY77" s="301" t="s">
        <v>1162</v>
      </c>
      <c r="BZ77" s="301">
        <v>4.5153030000000003</v>
      </c>
      <c r="CA77" s="299" t="s">
        <v>1162</v>
      </c>
      <c r="CB77" s="299">
        <v>10.5923</v>
      </c>
      <c r="CC77" s="280">
        <v>0</v>
      </c>
      <c r="CD77" s="280">
        <v>0</v>
      </c>
      <c r="CE77" s="280" t="e">
        <v>#N/A</v>
      </c>
      <c r="CF77" s="280" t="e">
        <v>#N/A</v>
      </c>
      <c r="CG77" s="280" t="e">
        <v>#N/A</v>
      </c>
    </row>
    <row r="78" spans="1:85" s="17" customFormat="1" ht="47.45" customHeight="1" thickBot="1" x14ac:dyDescent="0.3">
      <c r="A78" s="21" t="str">
        <f t="shared" si="4"/>
        <v>Indicator 77 - Short term liabilities - change</v>
      </c>
      <c r="B78" s="22">
        <f t="shared" si="6"/>
        <v>77</v>
      </c>
      <c r="C78" s="6" t="s">
        <v>82</v>
      </c>
      <c r="D78" s="8" t="str">
        <f t="shared" si="5"/>
        <v>ID77</v>
      </c>
      <c r="E78" s="8"/>
      <c r="F78" s="6" t="s">
        <v>293</v>
      </c>
      <c r="G78" s="29" t="s">
        <v>239</v>
      </c>
      <c r="H78" s="30" t="s">
        <v>562</v>
      </c>
      <c r="I78" s="14" t="s">
        <v>18</v>
      </c>
      <c r="J78" s="10" t="s">
        <v>718</v>
      </c>
      <c r="K78" s="11" t="s">
        <v>701</v>
      </c>
      <c r="L78" s="9" t="s">
        <v>421</v>
      </c>
      <c r="M78" s="14" t="s">
        <v>869</v>
      </c>
      <c r="N78" s="28">
        <v>1</v>
      </c>
      <c r="O78" s="59"/>
      <c r="P78" s="59">
        <v>1</v>
      </c>
      <c r="Q78" s="59"/>
      <c r="R78" s="59"/>
      <c r="S78" s="59"/>
      <c r="T78" s="59"/>
      <c r="U78" s="181"/>
      <c r="V78" s="280">
        <v>1</v>
      </c>
      <c r="W78" s="181"/>
      <c r="X78" s="280"/>
      <c r="Y78" s="181"/>
      <c r="Z78" s="210" t="s">
        <v>19</v>
      </c>
      <c r="AA78" s="211" t="s">
        <v>1154</v>
      </c>
      <c r="AB78" s="182" t="s">
        <v>837</v>
      </c>
      <c r="AC78" s="182" t="s">
        <v>1098</v>
      </c>
      <c r="AD78" s="182" t="s">
        <v>837</v>
      </c>
      <c r="AE78" s="207"/>
      <c r="AF78" s="37">
        <v>1</v>
      </c>
      <c r="AG78" s="37" t="s">
        <v>1097</v>
      </c>
      <c r="AH78" s="37" t="s">
        <v>1097</v>
      </c>
      <c r="AI78" s="37" t="s">
        <v>1097</v>
      </c>
      <c r="AJ78" s="37" t="s">
        <v>1100</v>
      </c>
      <c r="AK78" s="37" t="s">
        <v>1100</v>
      </c>
      <c r="AL78" s="37" t="s">
        <v>1100</v>
      </c>
      <c r="AM78" s="37" t="s">
        <v>1100</v>
      </c>
      <c r="AN78" s="37" t="s">
        <v>1100</v>
      </c>
      <c r="AO78" s="37" t="s">
        <v>1097</v>
      </c>
      <c r="AP78" s="37" t="s">
        <v>1097</v>
      </c>
      <c r="AQ78" s="37" t="s">
        <v>1097</v>
      </c>
      <c r="AR78" s="37" t="s">
        <v>1100</v>
      </c>
      <c r="AS78" s="37" t="s">
        <v>1100</v>
      </c>
      <c r="AT78" s="37" t="s">
        <v>1100</v>
      </c>
      <c r="AU78" s="37" t="s">
        <v>1100</v>
      </c>
      <c r="AV78" s="37" t="s">
        <v>1100</v>
      </c>
      <c r="AW78" s="314">
        <v>0</v>
      </c>
      <c r="AX78" s="315" t="s">
        <v>1098</v>
      </c>
      <c r="AY78" s="315" t="s">
        <v>1098</v>
      </c>
      <c r="AZ78" s="306"/>
      <c r="BA78" s="306"/>
      <c r="BB78" s="306"/>
      <c r="BC78" s="306"/>
      <c r="BD78" s="306"/>
      <c r="BE78" s="310">
        <v>0</v>
      </c>
      <c r="BF78" s="68"/>
      <c r="BG78" s="68"/>
      <c r="BH78" s="71"/>
      <c r="BI78" s="71"/>
      <c r="BJ78" s="71"/>
      <c r="BK78" s="71"/>
      <c r="BL78" s="34"/>
      <c r="BM78" s="234">
        <v>0</v>
      </c>
      <c r="BN78" s="234">
        <v>0</v>
      </c>
      <c r="BO78" s="234">
        <v>0</v>
      </c>
      <c r="BP78" s="234" t="e">
        <v>#N/A</v>
      </c>
      <c r="BQ78" s="238" t="e">
        <v>#N/A</v>
      </c>
      <c r="BR78" s="238" t="e">
        <v>#N/A</v>
      </c>
      <c r="BS78" s="238" t="e">
        <v>#N/A</v>
      </c>
      <c r="BT78" s="238" t="e">
        <v>#N/A</v>
      </c>
      <c r="BU78" s="234">
        <v>0</v>
      </c>
      <c r="BV78" s="300">
        <v>0</v>
      </c>
      <c r="BW78" s="300">
        <v>0</v>
      </c>
      <c r="BX78" s="280" t="s">
        <v>1161</v>
      </c>
      <c r="BY78" s="301" t="s">
        <v>1162</v>
      </c>
      <c r="BZ78" s="301">
        <v>8.5089430000000004</v>
      </c>
      <c r="CA78" s="299">
        <v>-0.95155710000000004</v>
      </c>
      <c r="CB78" s="299">
        <v>15.659700000000001</v>
      </c>
      <c r="CC78" s="280">
        <v>0</v>
      </c>
      <c r="CD78" s="280">
        <v>0</v>
      </c>
      <c r="CE78" s="280" t="e">
        <v>#N/A</v>
      </c>
      <c r="CF78" s="280" t="e">
        <v>#N/A</v>
      </c>
      <c r="CG78" s="280" t="e">
        <v>#N/A</v>
      </c>
    </row>
    <row r="79" spans="1:85" s="17" customFormat="1" ht="58.35" customHeight="1" thickBot="1" x14ac:dyDescent="0.3">
      <c r="A79" s="21" t="str">
        <f t="shared" si="4"/>
        <v>Indicator 78 - Short term liabilities/total assets</v>
      </c>
      <c r="B79" s="22">
        <f t="shared" si="6"/>
        <v>78</v>
      </c>
      <c r="C79" s="6" t="s">
        <v>1033</v>
      </c>
      <c r="D79" s="8" t="str">
        <f t="shared" si="5"/>
        <v>ID78</v>
      </c>
      <c r="E79" s="8"/>
      <c r="F79" s="6" t="s">
        <v>293</v>
      </c>
      <c r="G79" s="29" t="s">
        <v>240</v>
      </c>
      <c r="H79" s="30" t="s">
        <v>563</v>
      </c>
      <c r="I79" s="14" t="s">
        <v>18</v>
      </c>
      <c r="J79" s="10" t="s">
        <v>721</v>
      </c>
      <c r="K79" s="11" t="s">
        <v>701</v>
      </c>
      <c r="L79" s="9" t="s">
        <v>422</v>
      </c>
      <c r="M79" s="14" t="s">
        <v>844</v>
      </c>
      <c r="N79" s="28">
        <v>1</v>
      </c>
      <c r="O79" s="59"/>
      <c r="P79" s="59">
        <v>1</v>
      </c>
      <c r="Q79" s="59"/>
      <c r="R79" s="59"/>
      <c r="S79" s="59"/>
      <c r="T79" s="59"/>
      <c r="U79" s="181"/>
      <c r="V79" s="280">
        <v>1</v>
      </c>
      <c r="W79" s="181"/>
      <c r="X79" s="280"/>
      <c r="Y79" s="181"/>
      <c r="Z79" s="210" t="s">
        <v>19</v>
      </c>
      <c r="AA79" s="211" t="s">
        <v>1154</v>
      </c>
      <c r="AB79" s="182" t="s">
        <v>837</v>
      </c>
      <c r="AC79" s="182" t="s">
        <v>1098</v>
      </c>
      <c r="AD79" s="182" t="s">
        <v>837</v>
      </c>
      <c r="AE79" s="207"/>
      <c r="AF79" s="37">
        <v>1</v>
      </c>
      <c r="AG79" s="37" t="s">
        <v>1097</v>
      </c>
      <c r="AH79" s="37" t="s">
        <v>1097</v>
      </c>
      <c r="AI79" s="37" t="s">
        <v>1097</v>
      </c>
      <c r="AJ79" s="37" t="s">
        <v>1100</v>
      </c>
      <c r="AK79" s="37" t="s">
        <v>1100</v>
      </c>
      <c r="AL79" s="37" t="s">
        <v>1100</v>
      </c>
      <c r="AM79" s="37" t="s">
        <v>1100</v>
      </c>
      <c r="AN79" s="37" t="s">
        <v>1100</v>
      </c>
      <c r="AO79" s="37" t="s">
        <v>1097</v>
      </c>
      <c r="AP79" s="37" t="s">
        <v>1097</v>
      </c>
      <c r="AQ79" s="37" t="s">
        <v>1097</v>
      </c>
      <c r="AR79" s="37" t="s">
        <v>1100</v>
      </c>
      <c r="AS79" s="37" t="s">
        <v>1100</v>
      </c>
      <c r="AT79" s="37" t="s">
        <v>1100</v>
      </c>
      <c r="AU79" s="37" t="s">
        <v>1100</v>
      </c>
      <c r="AV79" s="37" t="s">
        <v>1100</v>
      </c>
      <c r="AW79" s="314" t="s">
        <v>1099</v>
      </c>
      <c r="AX79" s="315">
        <v>0.45702320000000002</v>
      </c>
      <c r="AY79" s="315">
        <v>0.62583858000000003</v>
      </c>
      <c r="AZ79" s="306"/>
      <c r="BA79" s="306"/>
      <c r="BB79" s="306"/>
      <c r="BC79" s="306"/>
      <c r="BD79" s="306"/>
      <c r="BE79" s="310" t="s">
        <v>1099</v>
      </c>
      <c r="BF79" s="68">
        <v>0.36468879999999998</v>
      </c>
      <c r="BG79" s="68">
        <v>0.4255371</v>
      </c>
      <c r="BH79" s="71"/>
      <c r="BI79" s="71"/>
      <c r="BJ79" s="71"/>
      <c r="BK79" s="71"/>
      <c r="BL79" s="34"/>
      <c r="BM79" s="234">
        <v>0</v>
      </c>
      <c r="BN79" s="234">
        <v>0</v>
      </c>
      <c r="BO79" s="234">
        <v>0</v>
      </c>
      <c r="BP79" s="234" t="e">
        <v>#N/A</v>
      </c>
      <c r="BQ79" s="238" t="e">
        <v>#N/A</v>
      </c>
      <c r="BR79" s="238" t="e">
        <v>#N/A</v>
      </c>
      <c r="BS79" s="238" t="e">
        <v>#N/A</v>
      </c>
      <c r="BT79" s="238" t="e">
        <v>#N/A</v>
      </c>
      <c r="BU79" s="234" t="s">
        <v>1099</v>
      </c>
      <c r="BV79" s="300">
        <v>0.40701789999999999</v>
      </c>
      <c r="BW79" s="300">
        <v>0.35575410000000002</v>
      </c>
      <c r="BX79" s="280" t="s">
        <v>1161</v>
      </c>
      <c r="BY79" s="301" t="s">
        <v>1162</v>
      </c>
      <c r="BZ79" s="301">
        <v>1.5697989999999999</v>
      </c>
      <c r="CA79" s="299">
        <v>0.9658544</v>
      </c>
      <c r="CB79" s="299">
        <v>0.9658544</v>
      </c>
      <c r="CC79" s="280">
        <v>0</v>
      </c>
      <c r="CD79" s="280">
        <v>0</v>
      </c>
      <c r="CE79" s="280" t="e">
        <v>#N/A</v>
      </c>
      <c r="CF79" s="280" t="e">
        <v>#N/A</v>
      </c>
      <c r="CG79" s="280" t="e">
        <v>#N/A</v>
      </c>
    </row>
    <row r="80" spans="1:85" s="17" customFormat="1" ht="56.1" customHeight="1" thickBot="1" x14ac:dyDescent="0.3">
      <c r="A80" s="21" t="str">
        <f t="shared" si="4"/>
        <v>Indicator 79 - Short term liabilities/total assets - change</v>
      </c>
      <c r="B80" s="22">
        <f t="shared" si="6"/>
        <v>79</v>
      </c>
      <c r="C80" s="6" t="s">
        <v>83</v>
      </c>
      <c r="D80" s="8" t="str">
        <f t="shared" si="5"/>
        <v>ID79</v>
      </c>
      <c r="E80" s="8"/>
      <c r="F80" s="6" t="s">
        <v>293</v>
      </c>
      <c r="G80" s="29" t="s">
        <v>241</v>
      </c>
      <c r="H80" s="30" t="s">
        <v>564</v>
      </c>
      <c r="I80" s="14" t="s">
        <v>18</v>
      </c>
      <c r="J80" s="10" t="s">
        <v>718</v>
      </c>
      <c r="K80" s="11" t="s">
        <v>701</v>
      </c>
      <c r="L80" s="9" t="s">
        <v>810</v>
      </c>
      <c r="M80" s="14" t="s">
        <v>870</v>
      </c>
      <c r="N80" s="28">
        <v>1</v>
      </c>
      <c r="O80" s="59"/>
      <c r="P80" s="59">
        <v>1</v>
      </c>
      <c r="Q80" s="59"/>
      <c r="R80" s="59"/>
      <c r="S80" s="59"/>
      <c r="T80" s="59"/>
      <c r="U80" s="181"/>
      <c r="V80" s="280">
        <v>1</v>
      </c>
      <c r="W80" s="181"/>
      <c r="X80" s="280"/>
      <c r="Y80" s="181"/>
      <c r="Z80" s="210" t="s">
        <v>19</v>
      </c>
      <c r="AA80" s="211" t="s">
        <v>1154</v>
      </c>
      <c r="AB80" s="182" t="s">
        <v>837</v>
      </c>
      <c r="AC80" s="182" t="s">
        <v>1098</v>
      </c>
      <c r="AD80" s="182" t="s">
        <v>837</v>
      </c>
      <c r="AE80" s="322"/>
      <c r="AF80" s="37">
        <v>1</v>
      </c>
      <c r="AG80" s="37" t="s">
        <v>1097</v>
      </c>
      <c r="AH80" s="37" t="s">
        <v>1097</v>
      </c>
      <c r="AI80" s="37" t="s">
        <v>1097</v>
      </c>
      <c r="AJ80" s="37" t="s">
        <v>1100</v>
      </c>
      <c r="AK80" s="37" t="s">
        <v>1100</v>
      </c>
      <c r="AL80" s="37" t="s">
        <v>1100</v>
      </c>
      <c r="AM80" s="37" t="s">
        <v>1100</v>
      </c>
      <c r="AN80" s="37" t="s">
        <v>1100</v>
      </c>
      <c r="AO80" s="37" t="s">
        <v>1097</v>
      </c>
      <c r="AP80" s="37" t="s">
        <v>1097</v>
      </c>
      <c r="AQ80" s="37" t="s">
        <v>1097</v>
      </c>
      <c r="AR80" s="37" t="s">
        <v>1100</v>
      </c>
      <c r="AS80" s="37" t="s">
        <v>1100</v>
      </c>
      <c r="AT80" s="37" t="s">
        <v>1100</v>
      </c>
      <c r="AU80" s="37" t="s">
        <v>1100</v>
      </c>
      <c r="AV80" s="37" t="s">
        <v>1100</v>
      </c>
      <c r="AW80" s="314">
        <v>0</v>
      </c>
      <c r="AX80" s="315" t="s">
        <v>1098</v>
      </c>
      <c r="AY80" s="315" t="s">
        <v>1098</v>
      </c>
      <c r="AZ80" s="306"/>
      <c r="BA80" s="306"/>
      <c r="BB80" s="306"/>
      <c r="BC80" s="306"/>
      <c r="BD80" s="306"/>
      <c r="BE80" s="310">
        <v>0</v>
      </c>
      <c r="BF80" s="68"/>
      <c r="BG80" s="68"/>
      <c r="BH80" s="71"/>
      <c r="BI80" s="71"/>
      <c r="BJ80" s="71"/>
      <c r="BK80" s="71"/>
      <c r="BL80" s="34"/>
      <c r="BM80" s="234">
        <v>0</v>
      </c>
      <c r="BN80" s="234">
        <v>0</v>
      </c>
      <c r="BO80" s="234">
        <v>0</v>
      </c>
      <c r="BP80" s="234" t="e">
        <v>#N/A</v>
      </c>
      <c r="BQ80" s="238" t="e">
        <v>#N/A</v>
      </c>
      <c r="BR80" s="238" t="e">
        <v>#N/A</v>
      </c>
      <c r="BS80" s="238" t="e">
        <v>#N/A</v>
      </c>
      <c r="BT80" s="238" t="e">
        <v>#N/A</v>
      </c>
      <c r="BU80" s="234">
        <v>0</v>
      </c>
      <c r="BV80" s="300">
        <v>0</v>
      </c>
      <c r="BW80" s="300">
        <v>0</v>
      </c>
      <c r="BX80" s="280" t="s">
        <v>1161</v>
      </c>
      <c r="BY80" s="301" t="s">
        <v>1162</v>
      </c>
      <c r="BZ80" s="301">
        <v>3.6338659999999998</v>
      </c>
      <c r="CA80" s="299" t="s">
        <v>1162</v>
      </c>
      <c r="CB80" s="299">
        <v>8.377796</v>
      </c>
      <c r="CC80" s="280">
        <v>0</v>
      </c>
      <c r="CD80" s="280">
        <v>0</v>
      </c>
      <c r="CE80" s="280" t="e">
        <v>#N/A</v>
      </c>
      <c r="CF80" s="280" t="e">
        <v>#N/A</v>
      </c>
      <c r="CG80" s="280" t="e">
        <v>#N/A</v>
      </c>
    </row>
    <row r="81" spans="1:85" s="17" customFormat="1" ht="72.599999999999994" customHeight="1" thickBot="1" x14ac:dyDescent="0.3">
      <c r="A81" s="21" t="str">
        <f t="shared" si="4"/>
        <v>Indicator 80 - Debtors turnover</v>
      </c>
      <c r="B81" s="22">
        <f t="shared" si="6"/>
        <v>80</v>
      </c>
      <c r="C81" s="6" t="s">
        <v>1034</v>
      </c>
      <c r="D81" s="8" t="str">
        <f t="shared" si="5"/>
        <v>ID80</v>
      </c>
      <c r="E81" s="8"/>
      <c r="F81" s="6" t="s">
        <v>293</v>
      </c>
      <c r="G81" s="29" t="s">
        <v>242</v>
      </c>
      <c r="H81" s="30" t="s">
        <v>565</v>
      </c>
      <c r="I81" s="14" t="s">
        <v>18</v>
      </c>
      <c r="J81" s="10" t="s">
        <v>720</v>
      </c>
      <c r="K81" s="11" t="s">
        <v>701</v>
      </c>
      <c r="L81" s="9" t="s">
        <v>481</v>
      </c>
      <c r="M81" s="14" t="s">
        <v>871</v>
      </c>
      <c r="N81" s="28">
        <v>1</v>
      </c>
      <c r="O81" s="59"/>
      <c r="P81" s="59">
        <v>1</v>
      </c>
      <c r="Q81" s="59"/>
      <c r="R81" s="59"/>
      <c r="S81" s="59"/>
      <c r="T81" s="59"/>
      <c r="U81" s="181"/>
      <c r="V81" s="280">
        <v>1</v>
      </c>
      <c r="W81" s="181"/>
      <c r="X81" s="280">
        <v>1</v>
      </c>
      <c r="Y81" s="181">
        <v>1</v>
      </c>
      <c r="Z81" s="210" t="s">
        <v>19</v>
      </c>
      <c r="AA81" s="211" t="s">
        <v>1154</v>
      </c>
      <c r="AB81" s="182" t="s">
        <v>837</v>
      </c>
      <c r="AC81" s="182" t="s">
        <v>1098</v>
      </c>
      <c r="AD81" s="182" t="s">
        <v>837</v>
      </c>
      <c r="AE81" s="207"/>
      <c r="AF81" s="37">
        <v>1</v>
      </c>
      <c r="AG81" s="37" t="s">
        <v>1097</v>
      </c>
      <c r="AH81" s="37" t="s">
        <v>1097</v>
      </c>
      <c r="AI81" s="37" t="s">
        <v>1097</v>
      </c>
      <c r="AJ81" s="37" t="s">
        <v>1100</v>
      </c>
      <c r="AK81" s="37" t="s">
        <v>1100</v>
      </c>
      <c r="AL81" s="37" t="s">
        <v>1100</v>
      </c>
      <c r="AM81" s="37" t="s">
        <v>1100</v>
      </c>
      <c r="AN81" s="37" t="s">
        <v>1100</v>
      </c>
      <c r="AO81" s="37" t="s">
        <v>1097</v>
      </c>
      <c r="AP81" s="37" t="s">
        <v>1097</v>
      </c>
      <c r="AQ81" s="37" t="s">
        <v>1097</v>
      </c>
      <c r="AR81" s="37" t="s">
        <v>1100</v>
      </c>
      <c r="AS81" s="37" t="s">
        <v>1100</v>
      </c>
      <c r="AT81" s="37" t="s">
        <v>1100</v>
      </c>
      <c r="AU81" s="37" t="s">
        <v>1100</v>
      </c>
      <c r="AV81" s="37" t="s">
        <v>1100</v>
      </c>
      <c r="AW81" s="314" t="s">
        <v>1099</v>
      </c>
      <c r="AX81" s="315">
        <v>5.9253653999999996</v>
      </c>
      <c r="AY81" s="315">
        <v>6.5795145000000002</v>
      </c>
      <c r="AZ81" s="306"/>
      <c r="BA81" s="306"/>
      <c r="BB81" s="306"/>
      <c r="BC81" s="306"/>
      <c r="BD81" s="306"/>
      <c r="BE81" s="310" t="s">
        <v>1099</v>
      </c>
      <c r="BF81" s="68">
        <v>4.8545290000000003</v>
      </c>
      <c r="BG81" s="68">
        <v>5.9236800000000001</v>
      </c>
      <c r="BH81" s="71"/>
      <c r="BI81" s="71"/>
      <c r="BJ81" s="71"/>
      <c r="BK81" s="71"/>
      <c r="BL81" s="34"/>
      <c r="BM81" s="234">
        <v>0</v>
      </c>
      <c r="BN81" s="234">
        <v>0</v>
      </c>
      <c r="BO81" s="234">
        <v>0</v>
      </c>
      <c r="BP81" s="234" t="e">
        <v>#N/A</v>
      </c>
      <c r="BQ81" s="238" t="e">
        <v>#N/A</v>
      </c>
      <c r="BR81" s="238" t="e">
        <v>#N/A</v>
      </c>
      <c r="BS81" s="238" t="e">
        <v>#N/A</v>
      </c>
      <c r="BT81" s="238" t="e">
        <v>#N/A</v>
      </c>
      <c r="BU81" s="234" t="s">
        <v>1099</v>
      </c>
      <c r="BV81" s="300">
        <v>9.5058340000000001</v>
      </c>
      <c r="BW81" s="300">
        <v>10.355779999999999</v>
      </c>
      <c r="BX81" s="280" t="s">
        <v>1161</v>
      </c>
      <c r="BY81" s="301" t="s">
        <v>1162</v>
      </c>
      <c r="BZ81" s="301">
        <v>1053.8030000000001</v>
      </c>
      <c r="CA81" s="299" t="s">
        <v>1162</v>
      </c>
      <c r="CB81" s="299">
        <v>624.42110000000002</v>
      </c>
      <c r="CC81" s="280" t="s">
        <v>1099</v>
      </c>
      <c r="CD81" s="280">
        <v>7.1190810000000004</v>
      </c>
      <c r="CE81" s="280" t="s">
        <v>1161</v>
      </c>
      <c r="CF81" s="280">
        <v>0.3618942</v>
      </c>
      <c r="CG81" s="280">
        <v>221.0669</v>
      </c>
    </row>
    <row r="82" spans="1:85" s="17" customFormat="1" ht="69.599999999999994" customHeight="1" thickBot="1" x14ac:dyDescent="0.3">
      <c r="A82" s="21" t="str">
        <f t="shared" si="4"/>
        <v>Indicator 81 - Debtors turnover - change</v>
      </c>
      <c r="B82" s="22">
        <f t="shared" si="6"/>
        <v>81</v>
      </c>
      <c r="C82" s="6" t="s">
        <v>84</v>
      </c>
      <c r="D82" s="8" t="str">
        <f t="shared" si="5"/>
        <v>ID81</v>
      </c>
      <c r="E82" s="8"/>
      <c r="F82" s="6" t="s">
        <v>293</v>
      </c>
      <c r="G82" s="29" t="s">
        <v>243</v>
      </c>
      <c r="H82" s="30" t="s">
        <v>566</v>
      </c>
      <c r="I82" s="14" t="s">
        <v>18</v>
      </c>
      <c r="J82" s="11" t="s">
        <v>719</v>
      </c>
      <c r="K82" s="11" t="s">
        <v>701</v>
      </c>
      <c r="L82" s="9" t="s">
        <v>423</v>
      </c>
      <c r="M82" s="14" t="s">
        <v>900</v>
      </c>
      <c r="N82" s="28">
        <v>1</v>
      </c>
      <c r="O82" s="59"/>
      <c r="P82" s="59">
        <v>1</v>
      </c>
      <c r="Q82" s="59"/>
      <c r="R82" s="59"/>
      <c r="S82" s="59"/>
      <c r="T82" s="59"/>
      <c r="U82" s="181"/>
      <c r="V82" s="280">
        <v>1</v>
      </c>
      <c r="W82" s="181"/>
      <c r="X82" s="280">
        <v>1</v>
      </c>
      <c r="Y82" s="181"/>
      <c r="Z82" s="210" t="s">
        <v>19</v>
      </c>
      <c r="AA82" s="211" t="s">
        <v>1154</v>
      </c>
      <c r="AB82" s="182" t="s">
        <v>837</v>
      </c>
      <c r="AC82" s="182" t="s">
        <v>1098</v>
      </c>
      <c r="AD82" s="182" t="s">
        <v>837</v>
      </c>
      <c r="AE82" s="324"/>
      <c r="AF82" s="37">
        <v>1</v>
      </c>
      <c r="AG82" s="37" t="s">
        <v>1097</v>
      </c>
      <c r="AH82" s="37" t="s">
        <v>1097</v>
      </c>
      <c r="AI82" s="37" t="s">
        <v>1097</v>
      </c>
      <c r="AJ82" s="37" t="s">
        <v>1100</v>
      </c>
      <c r="AK82" s="37" t="s">
        <v>1100</v>
      </c>
      <c r="AL82" s="37" t="s">
        <v>1100</v>
      </c>
      <c r="AM82" s="37" t="s">
        <v>1100</v>
      </c>
      <c r="AN82" s="37" t="s">
        <v>1100</v>
      </c>
      <c r="AO82" s="37" t="s">
        <v>1097</v>
      </c>
      <c r="AP82" s="37" t="s">
        <v>1097</v>
      </c>
      <c r="AQ82" s="37" t="s">
        <v>1097</v>
      </c>
      <c r="AR82" s="37" t="s">
        <v>1100</v>
      </c>
      <c r="AS82" s="37" t="s">
        <v>1100</v>
      </c>
      <c r="AT82" s="37" t="s">
        <v>1100</v>
      </c>
      <c r="AU82" s="37" t="s">
        <v>1100</v>
      </c>
      <c r="AV82" s="37" t="s">
        <v>1100</v>
      </c>
      <c r="AW82" s="314">
        <v>0</v>
      </c>
      <c r="AX82" s="315" t="s">
        <v>1098</v>
      </c>
      <c r="AY82" s="315" t="s">
        <v>1098</v>
      </c>
      <c r="AZ82" s="306"/>
      <c r="BA82" s="306"/>
      <c r="BB82" s="306"/>
      <c r="BC82" s="306"/>
      <c r="BD82" s="306"/>
      <c r="BE82" s="310">
        <v>0</v>
      </c>
      <c r="BF82" s="68"/>
      <c r="BG82" s="68"/>
      <c r="BH82" s="71"/>
      <c r="BI82" s="71"/>
      <c r="BJ82" s="71"/>
      <c r="BK82" s="71"/>
      <c r="BL82" s="34"/>
      <c r="BM82" s="234">
        <v>0</v>
      </c>
      <c r="BN82" s="234">
        <v>0</v>
      </c>
      <c r="BO82" s="234">
        <v>0</v>
      </c>
      <c r="BP82" s="234" t="e">
        <v>#N/A</v>
      </c>
      <c r="BQ82" s="238" t="e">
        <v>#N/A</v>
      </c>
      <c r="BR82" s="238" t="e">
        <v>#N/A</v>
      </c>
      <c r="BS82" s="238" t="e">
        <v>#N/A</v>
      </c>
      <c r="BT82" s="238" t="e">
        <v>#N/A</v>
      </c>
      <c r="BU82" s="234">
        <v>0</v>
      </c>
      <c r="BV82" s="300">
        <v>0</v>
      </c>
      <c r="BW82" s="300">
        <v>0</v>
      </c>
      <c r="BX82" s="280" t="s">
        <v>1161</v>
      </c>
      <c r="BY82" s="301" t="s">
        <v>1162</v>
      </c>
      <c r="BZ82" s="301">
        <v>5.241854</v>
      </c>
      <c r="CA82" s="299" t="s">
        <v>1162</v>
      </c>
      <c r="CB82" s="299">
        <v>24.628250000000001</v>
      </c>
      <c r="CC82" s="280">
        <v>0</v>
      </c>
      <c r="CD82" s="280">
        <v>0</v>
      </c>
      <c r="CE82" s="280" t="s">
        <v>1161</v>
      </c>
      <c r="CF82" s="280">
        <v>-1</v>
      </c>
      <c r="CG82" s="280">
        <v>11.555820000000001</v>
      </c>
    </row>
    <row r="83" spans="1:85" s="17" customFormat="1" ht="47.45" customHeight="1" thickBot="1" x14ac:dyDescent="0.3">
      <c r="A83" s="21" t="str">
        <f t="shared" si="4"/>
        <v>Indicator 82 - EBIT - change</v>
      </c>
      <c r="B83" s="22">
        <f t="shared" si="6"/>
        <v>82</v>
      </c>
      <c r="C83" s="6" t="s">
        <v>85</v>
      </c>
      <c r="D83" s="8" t="str">
        <f t="shared" si="5"/>
        <v>ID82</v>
      </c>
      <c r="E83" s="8"/>
      <c r="F83" s="6" t="s">
        <v>293</v>
      </c>
      <c r="G83" s="29" t="s">
        <v>244</v>
      </c>
      <c r="H83" s="30" t="s">
        <v>567</v>
      </c>
      <c r="I83" s="14" t="s">
        <v>18</v>
      </c>
      <c r="J83" s="10" t="s">
        <v>718</v>
      </c>
      <c r="K83" s="11" t="s">
        <v>701</v>
      </c>
      <c r="L83" s="9" t="s">
        <v>424</v>
      </c>
      <c r="M83" s="14" t="s">
        <v>872</v>
      </c>
      <c r="N83" s="28">
        <v>1</v>
      </c>
      <c r="O83" s="59"/>
      <c r="P83" s="59">
        <v>1</v>
      </c>
      <c r="Q83" s="59"/>
      <c r="R83" s="59"/>
      <c r="S83" s="59"/>
      <c r="T83" s="59"/>
      <c r="U83" s="181"/>
      <c r="V83" s="280">
        <v>1</v>
      </c>
      <c r="W83" s="181"/>
      <c r="X83" s="280">
        <v>1</v>
      </c>
      <c r="Y83" s="181"/>
      <c r="Z83" s="210" t="s">
        <v>19</v>
      </c>
      <c r="AA83" s="211" t="s">
        <v>1154</v>
      </c>
      <c r="AB83" s="182" t="s">
        <v>837</v>
      </c>
      <c r="AC83" s="182" t="s">
        <v>1098</v>
      </c>
      <c r="AD83" s="182" t="s">
        <v>837</v>
      </c>
      <c r="AE83" s="207"/>
      <c r="AF83" s="37">
        <v>1</v>
      </c>
      <c r="AG83" s="37" t="s">
        <v>1097</v>
      </c>
      <c r="AH83" s="37" t="s">
        <v>1097</v>
      </c>
      <c r="AI83" s="37" t="s">
        <v>1097</v>
      </c>
      <c r="AJ83" s="37" t="s">
        <v>1100</v>
      </c>
      <c r="AK83" s="37" t="s">
        <v>1100</v>
      </c>
      <c r="AL83" s="37" t="s">
        <v>1100</v>
      </c>
      <c r="AM83" s="37" t="s">
        <v>1100</v>
      </c>
      <c r="AN83" s="37" t="s">
        <v>1100</v>
      </c>
      <c r="AO83" s="37" t="s">
        <v>1097</v>
      </c>
      <c r="AP83" s="37" t="s">
        <v>1097</v>
      </c>
      <c r="AQ83" s="37" t="s">
        <v>1097</v>
      </c>
      <c r="AR83" s="37" t="s">
        <v>1100</v>
      </c>
      <c r="AS83" s="37" t="s">
        <v>1100</v>
      </c>
      <c r="AT83" s="37" t="s">
        <v>1100</v>
      </c>
      <c r="AU83" s="37" t="s">
        <v>1100</v>
      </c>
      <c r="AV83" s="37" t="s">
        <v>1100</v>
      </c>
      <c r="AW83" s="314">
        <v>0</v>
      </c>
      <c r="AX83" s="315" t="s">
        <v>1098</v>
      </c>
      <c r="AY83" s="315" t="s">
        <v>1098</v>
      </c>
      <c r="AZ83" s="306"/>
      <c r="BA83" s="306"/>
      <c r="BB83" s="306"/>
      <c r="BC83" s="306"/>
      <c r="BD83" s="306"/>
      <c r="BE83" s="310">
        <v>0</v>
      </c>
      <c r="BF83" s="68"/>
      <c r="BG83" s="68"/>
      <c r="BH83" s="71"/>
      <c r="BI83" s="71"/>
      <c r="BJ83" s="71"/>
      <c r="BK83" s="71"/>
      <c r="BL83" s="34"/>
      <c r="BM83" s="234">
        <v>0</v>
      </c>
      <c r="BN83" s="234">
        <v>0</v>
      </c>
      <c r="BO83" s="234">
        <v>0</v>
      </c>
      <c r="BP83" s="234" t="e">
        <v>#N/A</v>
      </c>
      <c r="BQ83" s="238" t="e">
        <v>#N/A</v>
      </c>
      <c r="BR83" s="238" t="e">
        <v>#N/A</v>
      </c>
      <c r="BS83" s="238" t="e">
        <v>#N/A</v>
      </c>
      <c r="BT83" s="238" t="e">
        <v>#N/A</v>
      </c>
      <c r="BU83" s="234">
        <v>0</v>
      </c>
      <c r="BV83" s="300">
        <v>0</v>
      </c>
      <c r="BW83" s="300">
        <v>0</v>
      </c>
      <c r="BX83" s="280" t="s">
        <v>1161</v>
      </c>
      <c r="BY83" s="301">
        <v>-17.28415</v>
      </c>
      <c r="BZ83" s="301">
        <v>21.0075</v>
      </c>
      <c r="CA83" s="299">
        <v>-26.508199999999999</v>
      </c>
      <c r="CB83" s="299">
        <v>48.988509999999998</v>
      </c>
      <c r="CC83" s="280">
        <v>0</v>
      </c>
      <c r="CD83" s="280">
        <v>0</v>
      </c>
      <c r="CE83" s="280" t="s">
        <v>1161</v>
      </c>
      <c r="CF83" s="280">
        <v>-23.945039999999999</v>
      </c>
      <c r="CG83" s="280">
        <v>20.76953</v>
      </c>
    </row>
    <row r="84" spans="1:85" s="17" customFormat="1" ht="83.45" customHeight="1" thickBot="1" x14ac:dyDescent="0.3">
      <c r="A84" s="21" t="str">
        <f t="shared" si="4"/>
        <v>Indicator 83 - EBIT change/net debt change</v>
      </c>
      <c r="B84" s="22">
        <f t="shared" si="6"/>
        <v>83</v>
      </c>
      <c r="C84" s="6" t="s">
        <v>1035</v>
      </c>
      <c r="D84" s="8" t="str">
        <f t="shared" si="5"/>
        <v>ID83</v>
      </c>
      <c r="E84" s="8"/>
      <c r="F84" s="6" t="s">
        <v>293</v>
      </c>
      <c r="G84" s="29" t="s">
        <v>245</v>
      </c>
      <c r="H84" s="30" t="s">
        <v>568</v>
      </c>
      <c r="I84" s="14" t="s">
        <v>18</v>
      </c>
      <c r="J84" s="10" t="s">
        <v>718</v>
      </c>
      <c r="K84" s="11" t="s">
        <v>701</v>
      </c>
      <c r="L84" s="9" t="s">
        <v>480</v>
      </c>
      <c r="M84" s="14" t="s">
        <v>873</v>
      </c>
      <c r="N84" s="28">
        <v>1</v>
      </c>
      <c r="O84" s="59"/>
      <c r="P84" s="59">
        <v>1</v>
      </c>
      <c r="Q84" s="59"/>
      <c r="R84" s="59"/>
      <c r="S84" s="59"/>
      <c r="T84" s="59"/>
      <c r="U84" s="181"/>
      <c r="V84" s="280">
        <v>1</v>
      </c>
      <c r="W84" s="181"/>
      <c r="X84" s="280">
        <v>1</v>
      </c>
      <c r="Y84" s="181"/>
      <c r="Z84" s="210" t="s">
        <v>19</v>
      </c>
      <c r="AA84" s="211" t="s">
        <v>1154</v>
      </c>
      <c r="AB84" s="182" t="s">
        <v>837</v>
      </c>
      <c r="AC84" s="182" t="s">
        <v>1098</v>
      </c>
      <c r="AD84" s="182" t="s">
        <v>837</v>
      </c>
      <c r="AE84" s="207"/>
      <c r="AF84" s="37">
        <v>1</v>
      </c>
      <c r="AG84" s="37" t="s">
        <v>1097</v>
      </c>
      <c r="AH84" s="37" t="s">
        <v>1097</v>
      </c>
      <c r="AI84" s="37" t="s">
        <v>1097</v>
      </c>
      <c r="AJ84" s="37" t="s">
        <v>1100</v>
      </c>
      <c r="AK84" s="37" t="s">
        <v>1100</v>
      </c>
      <c r="AL84" s="37" t="s">
        <v>1100</v>
      </c>
      <c r="AM84" s="37" t="s">
        <v>1100</v>
      </c>
      <c r="AN84" s="37" t="s">
        <v>1100</v>
      </c>
      <c r="AO84" s="37" t="s">
        <v>1097</v>
      </c>
      <c r="AP84" s="37" t="s">
        <v>1097</v>
      </c>
      <c r="AQ84" s="37" t="s">
        <v>1097</v>
      </c>
      <c r="AR84" s="37" t="s">
        <v>1100</v>
      </c>
      <c r="AS84" s="37" t="s">
        <v>1100</v>
      </c>
      <c r="AT84" s="37" t="s">
        <v>1100</v>
      </c>
      <c r="AU84" s="37" t="s">
        <v>1100</v>
      </c>
      <c r="AV84" s="37" t="s">
        <v>1100</v>
      </c>
      <c r="AW84" s="314">
        <v>0</v>
      </c>
      <c r="AX84" s="315" t="s">
        <v>1098</v>
      </c>
      <c r="AY84" s="315" t="s">
        <v>1098</v>
      </c>
      <c r="AZ84" s="306"/>
      <c r="BA84" s="306"/>
      <c r="BB84" s="306"/>
      <c r="BC84" s="306"/>
      <c r="BD84" s="306"/>
      <c r="BE84" s="310">
        <v>0</v>
      </c>
      <c r="BF84" s="68"/>
      <c r="BG84" s="68"/>
      <c r="BH84" s="71"/>
      <c r="BI84" s="71"/>
      <c r="BJ84" s="71"/>
      <c r="BK84" s="71"/>
      <c r="BL84" s="34"/>
      <c r="BM84" s="234">
        <v>0</v>
      </c>
      <c r="BN84" s="234">
        <v>0</v>
      </c>
      <c r="BO84" s="234">
        <v>0</v>
      </c>
      <c r="BP84" s="234" t="e">
        <v>#N/A</v>
      </c>
      <c r="BQ84" s="238" t="e">
        <v>#N/A</v>
      </c>
      <c r="BR84" s="238" t="e">
        <v>#N/A</v>
      </c>
      <c r="BS84" s="238" t="e">
        <v>#N/A</v>
      </c>
      <c r="BT84" s="238" t="e">
        <v>#N/A</v>
      </c>
      <c r="BU84" s="234">
        <v>0</v>
      </c>
      <c r="BV84" s="300">
        <v>0</v>
      </c>
      <c r="BW84" s="300">
        <v>0</v>
      </c>
      <c r="BX84" s="280" t="s">
        <v>1161</v>
      </c>
      <c r="BY84" s="301">
        <v>-262.45010000000002</v>
      </c>
      <c r="BZ84" s="301">
        <v>347.2054</v>
      </c>
      <c r="CA84" s="299">
        <v>-285.447</v>
      </c>
      <c r="CB84" s="299">
        <v>241.0093</v>
      </c>
      <c r="CC84" s="280">
        <v>0</v>
      </c>
      <c r="CD84" s="280">
        <v>0</v>
      </c>
      <c r="CE84" s="280" t="s">
        <v>1161</v>
      </c>
      <c r="CF84" s="280">
        <v>-260.59160000000003</v>
      </c>
      <c r="CG84" s="280">
        <v>393.32549999999998</v>
      </c>
    </row>
    <row r="85" spans="1:85" s="17" customFormat="1" ht="56.1" customHeight="1" thickBot="1" x14ac:dyDescent="0.3">
      <c r="A85" s="21" t="str">
        <f t="shared" si="4"/>
        <v>Indicator 84 - EBIT change/total assets change</v>
      </c>
      <c r="B85" s="22">
        <f t="shared" si="6"/>
        <v>84</v>
      </c>
      <c r="C85" s="6" t="s">
        <v>1036</v>
      </c>
      <c r="D85" s="8" t="str">
        <f t="shared" si="5"/>
        <v>ID84</v>
      </c>
      <c r="E85" s="8"/>
      <c r="F85" s="6" t="s">
        <v>293</v>
      </c>
      <c r="G85" s="29" t="s">
        <v>246</v>
      </c>
      <c r="H85" s="30" t="s">
        <v>569</v>
      </c>
      <c r="I85" s="14" t="s">
        <v>18</v>
      </c>
      <c r="J85" s="10" t="s">
        <v>718</v>
      </c>
      <c r="K85" s="11" t="s">
        <v>701</v>
      </c>
      <c r="L85" s="9" t="s">
        <v>369</v>
      </c>
      <c r="M85" s="14" t="s">
        <v>874</v>
      </c>
      <c r="N85" s="28">
        <v>1</v>
      </c>
      <c r="O85" s="59"/>
      <c r="P85" s="59">
        <v>1</v>
      </c>
      <c r="Q85" s="59"/>
      <c r="R85" s="59"/>
      <c r="S85" s="59"/>
      <c r="T85" s="59"/>
      <c r="U85" s="181"/>
      <c r="V85" s="280">
        <v>1</v>
      </c>
      <c r="W85" s="181"/>
      <c r="X85" s="280">
        <v>1</v>
      </c>
      <c r="Y85" s="181"/>
      <c r="Z85" s="210" t="s">
        <v>19</v>
      </c>
      <c r="AA85" s="211" t="s">
        <v>1154</v>
      </c>
      <c r="AB85" s="182" t="s">
        <v>837</v>
      </c>
      <c r="AC85" s="182" t="s">
        <v>1098</v>
      </c>
      <c r="AD85" s="182" t="s">
        <v>837</v>
      </c>
      <c r="AE85" s="207"/>
      <c r="AF85" s="37">
        <v>1</v>
      </c>
      <c r="AG85" s="37" t="s">
        <v>1097</v>
      </c>
      <c r="AH85" s="37" t="s">
        <v>1097</v>
      </c>
      <c r="AI85" s="37" t="s">
        <v>1097</v>
      </c>
      <c r="AJ85" s="37" t="s">
        <v>1100</v>
      </c>
      <c r="AK85" s="37" t="s">
        <v>1100</v>
      </c>
      <c r="AL85" s="37" t="s">
        <v>1100</v>
      </c>
      <c r="AM85" s="37" t="s">
        <v>1100</v>
      </c>
      <c r="AN85" s="37" t="s">
        <v>1100</v>
      </c>
      <c r="AO85" s="37" t="s">
        <v>1097</v>
      </c>
      <c r="AP85" s="37" t="s">
        <v>1097</v>
      </c>
      <c r="AQ85" s="37" t="s">
        <v>1097</v>
      </c>
      <c r="AR85" s="37" t="s">
        <v>1100</v>
      </c>
      <c r="AS85" s="37" t="s">
        <v>1100</v>
      </c>
      <c r="AT85" s="37" t="s">
        <v>1100</v>
      </c>
      <c r="AU85" s="37" t="s">
        <v>1100</v>
      </c>
      <c r="AV85" s="37" t="s">
        <v>1100</v>
      </c>
      <c r="AW85" s="314">
        <v>0</v>
      </c>
      <c r="AX85" s="315" t="s">
        <v>1098</v>
      </c>
      <c r="AY85" s="315" t="s">
        <v>1098</v>
      </c>
      <c r="AZ85" s="306"/>
      <c r="BA85" s="306"/>
      <c r="BB85" s="306"/>
      <c r="BC85" s="306"/>
      <c r="BD85" s="306"/>
      <c r="BE85" s="310">
        <v>0</v>
      </c>
      <c r="BF85" s="68"/>
      <c r="BG85" s="68"/>
      <c r="BH85" s="71"/>
      <c r="BI85" s="71"/>
      <c r="BJ85" s="71"/>
      <c r="BK85" s="71"/>
      <c r="BL85" s="34"/>
      <c r="BM85" s="234">
        <v>0</v>
      </c>
      <c r="BN85" s="234">
        <v>0</v>
      </c>
      <c r="BO85" s="234">
        <v>0</v>
      </c>
      <c r="BP85" s="234" t="e">
        <v>#N/A</v>
      </c>
      <c r="BQ85" s="238" t="e">
        <v>#N/A</v>
      </c>
      <c r="BR85" s="238" t="e">
        <v>#N/A</v>
      </c>
      <c r="BS85" s="238" t="e">
        <v>#N/A</v>
      </c>
      <c r="BT85" s="238" t="e">
        <v>#N/A</v>
      </c>
      <c r="BU85" s="234">
        <v>0</v>
      </c>
      <c r="BV85" s="300">
        <v>0</v>
      </c>
      <c r="BW85" s="300">
        <v>0</v>
      </c>
      <c r="BX85" s="280" t="s">
        <v>1161</v>
      </c>
      <c r="BY85" s="301">
        <v>-314.55020000000002</v>
      </c>
      <c r="BZ85" s="301">
        <v>563.65319999999997</v>
      </c>
      <c r="CA85" s="299">
        <v>-510.50360000000001</v>
      </c>
      <c r="CB85" s="299">
        <v>619.87609999999995</v>
      </c>
      <c r="CC85" s="280">
        <v>0</v>
      </c>
      <c r="CD85" s="280">
        <v>0</v>
      </c>
      <c r="CE85" s="280" t="s">
        <v>1161</v>
      </c>
      <c r="CF85" s="280">
        <v>-485.84140000000002</v>
      </c>
      <c r="CG85" s="280">
        <v>651.70770000000005</v>
      </c>
    </row>
    <row r="86" spans="1:85" s="17" customFormat="1" ht="47.45" customHeight="1" thickBot="1" x14ac:dyDescent="0.3">
      <c r="A86" s="21" t="str">
        <f t="shared" si="4"/>
        <v>Indicator 85 - EBITDA - change</v>
      </c>
      <c r="B86" s="22">
        <f t="shared" si="6"/>
        <v>85</v>
      </c>
      <c r="C86" s="6" t="s">
        <v>86</v>
      </c>
      <c r="D86" s="8" t="str">
        <f t="shared" si="5"/>
        <v>ID85</v>
      </c>
      <c r="E86" s="8"/>
      <c r="F86" s="6" t="s">
        <v>293</v>
      </c>
      <c r="G86" s="29" t="s">
        <v>247</v>
      </c>
      <c r="H86" s="30" t="s">
        <v>570</v>
      </c>
      <c r="I86" s="14" t="s">
        <v>18</v>
      </c>
      <c r="J86" s="10" t="s">
        <v>718</v>
      </c>
      <c r="K86" s="11" t="s">
        <v>701</v>
      </c>
      <c r="L86" s="9" t="s">
        <v>425</v>
      </c>
      <c r="M86" s="14" t="s">
        <v>875</v>
      </c>
      <c r="N86" s="28">
        <v>1</v>
      </c>
      <c r="O86" s="59"/>
      <c r="P86" s="59">
        <v>1</v>
      </c>
      <c r="Q86" s="59"/>
      <c r="R86" s="59"/>
      <c r="S86" s="59"/>
      <c r="T86" s="59"/>
      <c r="U86" s="181"/>
      <c r="V86" s="280">
        <v>1</v>
      </c>
      <c r="W86" s="181"/>
      <c r="X86" s="280">
        <v>1</v>
      </c>
      <c r="Y86" s="181"/>
      <c r="Z86" s="210" t="s">
        <v>19</v>
      </c>
      <c r="AA86" s="211" t="s">
        <v>1154</v>
      </c>
      <c r="AB86" s="182" t="s">
        <v>837</v>
      </c>
      <c r="AC86" s="182" t="s">
        <v>1098</v>
      </c>
      <c r="AD86" s="182" t="s">
        <v>837</v>
      </c>
      <c r="AE86" s="211"/>
      <c r="AF86" s="37">
        <v>1</v>
      </c>
      <c r="AG86" s="37" t="s">
        <v>1097</v>
      </c>
      <c r="AH86" s="37" t="s">
        <v>1097</v>
      </c>
      <c r="AI86" s="37" t="s">
        <v>1097</v>
      </c>
      <c r="AJ86" s="37" t="s">
        <v>1100</v>
      </c>
      <c r="AK86" s="37" t="s">
        <v>1100</v>
      </c>
      <c r="AL86" s="37" t="s">
        <v>1100</v>
      </c>
      <c r="AM86" s="37" t="s">
        <v>1100</v>
      </c>
      <c r="AN86" s="37" t="s">
        <v>1100</v>
      </c>
      <c r="AO86" s="37" t="s">
        <v>1097</v>
      </c>
      <c r="AP86" s="37" t="s">
        <v>1097</v>
      </c>
      <c r="AQ86" s="37" t="s">
        <v>1097</v>
      </c>
      <c r="AR86" s="37" t="s">
        <v>1100</v>
      </c>
      <c r="AS86" s="37" t="s">
        <v>1100</v>
      </c>
      <c r="AT86" s="37" t="s">
        <v>1100</v>
      </c>
      <c r="AU86" s="37" t="s">
        <v>1100</v>
      </c>
      <c r="AV86" s="37" t="s">
        <v>1100</v>
      </c>
      <c r="AW86" s="314">
        <v>0</v>
      </c>
      <c r="AX86" s="315" t="s">
        <v>1098</v>
      </c>
      <c r="AY86" s="315" t="s">
        <v>1098</v>
      </c>
      <c r="AZ86" s="306"/>
      <c r="BA86" s="306"/>
      <c r="BB86" s="306"/>
      <c r="BC86" s="306"/>
      <c r="BD86" s="306"/>
      <c r="BE86" s="310">
        <v>0</v>
      </c>
      <c r="BF86" s="68"/>
      <c r="BG86" s="68"/>
      <c r="BH86" s="71"/>
      <c r="BI86" s="71"/>
      <c r="BJ86" s="71"/>
      <c r="BK86" s="71"/>
      <c r="BL86" s="34"/>
      <c r="BM86" s="234">
        <v>0</v>
      </c>
      <c r="BN86" s="234">
        <v>0</v>
      </c>
      <c r="BO86" s="234">
        <v>0</v>
      </c>
      <c r="BP86" s="234" t="e">
        <v>#N/A</v>
      </c>
      <c r="BQ86" s="238" t="e">
        <v>#N/A</v>
      </c>
      <c r="BR86" s="238" t="e">
        <v>#N/A</v>
      </c>
      <c r="BS86" s="238" t="e">
        <v>#N/A</v>
      </c>
      <c r="BT86" s="238" t="e">
        <v>#N/A</v>
      </c>
      <c r="BU86" s="234">
        <v>0</v>
      </c>
      <c r="BV86" s="300">
        <v>0</v>
      </c>
      <c r="BW86" s="300">
        <v>0</v>
      </c>
      <c r="BX86" s="280" t="s">
        <v>1161</v>
      </c>
      <c r="BY86" s="301">
        <v>-17.54271</v>
      </c>
      <c r="BZ86" s="301">
        <v>10.500690000000001</v>
      </c>
      <c r="CA86" s="299">
        <v>-14.2547</v>
      </c>
      <c r="CB86" s="299">
        <v>22.776009999999999</v>
      </c>
      <c r="CC86" s="280">
        <v>0</v>
      </c>
      <c r="CD86" s="280">
        <v>0</v>
      </c>
      <c r="CE86" s="280" t="s">
        <v>1161</v>
      </c>
      <c r="CF86" s="280">
        <v>-14.47026</v>
      </c>
      <c r="CG86" s="280">
        <v>19.143730000000001</v>
      </c>
    </row>
    <row r="87" spans="1:85" s="17" customFormat="1" ht="83.45" customHeight="1" thickBot="1" x14ac:dyDescent="0.3">
      <c r="A87" s="21" t="str">
        <f t="shared" si="4"/>
        <v>Indicator 86 - EBITDA change/net debt change</v>
      </c>
      <c r="B87" s="22">
        <f t="shared" si="6"/>
        <v>86</v>
      </c>
      <c r="C87" s="6" t="s">
        <v>1037</v>
      </c>
      <c r="D87" s="8" t="str">
        <f t="shared" si="5"/>
        <v>ID86</v>
      </c>
      <c r="E87" s="8"/>
      <c r="F87" s="6" t="s">
        <v>293</v>
      </c>
      <c r="G87" s="29" t="s">
        <v>248</v>
      </c>
      <c r="H87" s="125" t="s">
        <v>1415</v>
      </c>
      <c r="I87" s="14" t="s">
        <v>18</v>
      </c>
      <c r="J87" s="10" t="s">
        <v>718</v>
      </c>
      <c r="K87" s="11" t="s">
        <v>701</v>
      </c>
      <c r="L87" s="9" t="s">
        <v>482</v>
      </c>
      <c r="M87" s="14" t="s">
        <v>876</v>
      </c>
      <c r="N87" s="28">
        <v>1</v>
      </c>
      <c r="O87" s="59"/>
      <c r="P87" s="59">
        <v>1</v>
      </c>
      <c r="Q87" s="59"/>
      <c r="R87" s="59"/>
      <c r="S87" s="59"/>
      <c r="T87" s="59"/>
      <c r="U87" s="181"/>
      <c r="V87" s="280">
        <v>1</v>
      </c>
      <c r="W87" s="181"/>
      <c r="X87" s="280">
        <v>1</v>
      </c>
      <c r="Y87" s="181"/>
      <c r="Z87" s="210" t="s">
        <v>19</v>
      </c>
      <c r="AA87" s="211" t="s">
        <v>1154</v>
      </c>
      <c r="AB87" s="182" t="s">
        <v>837</v>
      </c>
      <c r="AC87" s="182" t="s">
        <v>1098</v>
      </c>
      <c r="AD87" s="182" t="s">
        <v>837</v>
      </c>
      <c r="AE87" s="207"/>
      <c r="AF87" s="37">
        <v>1</v>
      </c>
      <c r="AG87" s="37" t="s">
        <v>1097</v>
      </c>
      <c r="AH87" s="37" t="s">
        <v>1097</v>
      </c>
      <c r="AI87" s="37" t="s">
        <v>1097</v>
      </c>
      <c r="AJ87" s="37" t="s">
        <v>1100</v>
      </c>
      <c r="AK87" s="37" t="s">
        <v>1100</v>
      </c>
      <c r="AL87" s="37" t="s">
        <v>1100</v>
      </c>
      <c r="AM87" s="37" t="s">
        <v>1100</v>
      </c>
      <c r="AN87" s="37" t="s">
        <v>1100</v>
      </c>
      <c r="AO87" s="37" t="s">
        <v>1097</v>
      </c>
      <c r="AP87" s="37" t="s">
        <v>1097</v>
      </c>
      <c r="AQ87" s="37" t="s">
        <v>1097</v>
      </c>
      <c r="AR87" s="37" t="s">
        <v>1100</v>
      </c>
      <c r="AS87" s="37" t="s">
        <v>1100</v>
      </c>
      <c r="AT87" s="37" t="s">
        <v>1100</v>
      </c>
      <c r="AU87" s="37" t="s">
        <v>1100</v>
      </c>
      <c r="AV87" s="37" t="s">
        <v>1100</v>
      </c>
      <c r="AW87" s="314">
        <v>0</v>
      </c>
      <c r="AX87" s="315" t="s">
        <v>1098</v>
      </c>
      <c r="AY87" s="315" t="s">
        <v>1098</v>
      </c>
      <c r="AZ87" s="306"/>
      <c r="BA87" s="306"/>
      <c r="BB87" s="306"/>
      <c r="BC87" s="306"/>
      <c r="BD87" s="306"/>
      <c r="BE87" s="310">
        <v>0</v>
      </c>
      <c r="BF87" s="68"/>
      <c r="BG87" s="68"/>
      <c r="BH87" s="71"/>
      <c r="BI87" s="71"/>
      <c r="BJ87" s="71"/>
      <c r="BK87" s="71"/>
      <c r="BL87" s="34"/>
      <c r="BM87" s="234">
        <v>0</v>
      </c>
      <c r="BN87" s="234">
        <v>0</v>
      </c>
      <c r="BO87" s="234">
        <v>0</v>
      </c>
      <c r="BP87" s="234" t="e">
        <v>#N/A</v>
      </c>
      <c r="BQ87" s="238" t="e">
        <v>#N/A</v>
      </c>
      <c r="BR87" s="238" t="e">
        <v>#N/A</v>
      </c>
      <c r="BS87" s="238" t="e">
        <v>#N/A</v>
      </c>
      <c r="BT87" s="238" t="e">
        <v>#N/A</v>
      </c>
      <c r="BU87" s="234">
        <v>0</v>
      </c>
      <c r="BV87" s="300">
        <v>0</v>
      </c>
      <c r="BW87" s="300">
        <v>0</v>
      </c>
      <c r="BX87" s="280" t="s">
        <v>1161</v>
      </c>
      <c r="BY87" s="301">
        <v>-200.74199999999999</v>
      </c>
      <c r="BZ87" s="301">
        <v>205.7491</v>
      </c>
      <c r="CA87" s="299">
        <v>-168.8004</v>
      </c>
      <c r="CB87" s="299">
        <v>161.8246</v>
      </c>
      <c r="CC87" s="280">
        <v>0</v>
      </c>
      <c r="CD87" s="280">
        <v>0</v>
      </c>
      <c r="CE87" s="280" t="s">
        <v>1161</v>
      </c>
      <c r="CF87" s="280">
        <v>-241.77969999999999</v>
      </c>
      <c r="CG87" s="280">
        <v>209.59880000000001</v>
      </c>
    </row>
    <row r="88" spans="1:85" s="17" customFormat="1" ht="56.1" customHeight="1" thickBot="1" x14ac:dyDescent="0.3">
      <c r="A88" s="21" t="str">
        <f t="shared" si="4"/>
        <v>Indicator 87 - EBITDA change/total assets change</v>
      </c>
      <c r="B88" s="22">
        <f t="shared" si="6"/>
        <v>87</v>
      </c>
      <c r="C88" s="6" t="s">
        <v>1038</v>
      </c>
      <c r="D88" s="8" t="str">
        <f t="shared" si="5"/>
        <v>ID87</v>
      </c>
      <c r="E88" s="8"/>
      <c r="F88" s="6" t="s">
        <v>293</v>
      </c>
      <c r="G88" s="29" t="s">
        <v>249</v>
      </c>
      <c r="H88" s="30" t="s">
        <v>571</v>
      </c>
      <c r="I88" s="14" t="s">
        <v>18</v>
      </c>
      <c r="J88" s="10" t="s">
        <v>718</v>
      </c>
      <c r="K88" s="11" t="s">
        <v>701</v>
      </c>
      <c r="L88" s="9" t="s">
        <v>811</v>
      </c>
      <c r="M88" s="14" t="s">
        <v>877</v>
      </c>
      <c r="N88" s="28">
        <v>1</v>
      </c>
      <c r="O88" s="59"/>
      <c r="P88" s="59">
        <v>1</v>
      </c>
      <c r="Q88" s="59"/>
      <c r="R88" s="59"/>
      <c r="S88" s="59"/>
      <c r="T88" s="59"/>
      <c r="U88" s="181"/>
      <c r="V88" s="280">
        <v>1</v>
      </c>
      <c r="W88" s="181"/>
      <c r="X88" s="280">
        <v>1</v>
      </c>
      <c r="Y88" s="181"/>
      <c r="Z88" s="210" t="s">
        <v>19</v>
      </c>
      <c r="AA88" s="211" t="s">
        <v>1154</v>
      </c>
      <c r="AB88" s="182" t="s">
        <v>837</v>
      </c>
      <c r="AC88" s="182" t="s">
        <v>1098</v>
      </c>
      <c r="AD88" s="182" t="s">
        <v>837</v>
      </c>
      <c r="AE88" s="211"/>
      <c r="AF88" s="37">
        <v>1</v>
      </c>
      <c r="AG88" s="37" t="s">
        <v>1097</v>
      </c>
      <c r="AH88" s="37" t="s">
        <v>1097</v>
      </c>
      <c r="AI88" s="37" t="s">
        <v>1097</v>
      </c>
      <c r="AJ88" s="37" t="s">
        <v>1100</v>
      </c>
      <c r="AK88" s="37" t="s">
        <v>1100</v>
      </c>
      <c r="AL88" s="37" t="s">
        <v>1100</v>
      </c>
      <c r="AM88" s="37" t="s">
        <v>1100</v>
      </c>
      <c r="AN88" s="37" t="s">
        <v>1100</v>
      </c>
      <c r="AO88" s="37" t="s">
        <v>1097</v>
      </c>
      <c r="AP88" s="37" t="s">
        <v>1097</v>
      </c>
      <c r="AQ88" s="37" t="s">
        <v>1097</v>
      </c>
      <c r="AR88" s="37" t="s">
        <v>1100</v>
      </c>
      <c r="AS88" s="37" t="s">
        <v>1100</v>
      </c>
      <c r="AT88" s="37" t="s">
        <v>1100</v>
      </c>
      <c r="AU88" s="37" t="s">
        <v>1100</v>
      </c>
      <c r="AV88" s="37" t="s">
        <v>1100</v>
      </c>
      <c r="AW88" s="314">
        <v>0</v>
      </c>
      <c r="AX88" s="315" t="s">
        <v>1098</v>
      </c>
      <c r="AY88" s="315" t="s">
        <v>1098</v>
      </c>
      <c r="AZ88" s="306"/>
      <c r="BA88" s="306"/>
      <c r="BB88" s="306"/>
      <c r="BC88" s="306"/>
      <c r="BD88" s="306"/>
      <c r="BE88" s="310">
        <v>0</v>
      </c>
      <c r="BF88" s="68"/>
      <c r="BG88" s="68"/>
      <c r="BH88" s="71"/>
      <c r="BI88" s="71"/>
      <c r="BJ88" s="71"/>
      <c r="BK88" s="71"/>
      <c r="BL88" s="34"/>
      <c r="BM88" s="234">
        <v>0</v>
      </c>
      <c r="BN88" s="234">
        <v>0</v>
      </c>
      <c r="BO88" s="234">
        <v>0</v>
      </c>
      <c r="BP88" s="234" t="e">
        <v>#N/A</v>
      </c>
      <c r="BQ88" s="238" t="e">
        <v>#N/A</v>
      </c>
      <c r="BR88" s="238" t="e">
        <v>#N/A</v>
      </c>
      <c r="BS88" s="238" t="e">
        <v>#N/A</v>
      </c>
      <c r="BT88" s="238" t="e">
        <v>#N/A</v>
      </c>
      <c r="BU88" s="234">
        <v>0</v>
      </c>
      <c r="BV88" s="300">
        <v>0</v>
      </c>
      <c r="BW88" s="300">
        <v>0</v>
      </c>
      <c r="BX88" s="280" t="s">
        <v>1161</v>
      </c>
      <c r="BY88" s="301">
        <v>-208.869</v>
      </c>
      <c r="BZ88" s="301">
        <v>322.41840000000002</v>
      </c>
      <c r="CA88" s="299">
        <v>-230.08189999999999</v>
      </c>
      <c r="CB88" s="299">
        <v>344.1216</v>
      </c>
      <c r="CC88" s="280">
        <v>0</v>
      </c>
      <c r="CD88" s="280">
        <v>0</v>
      </c>
      <c r="CE88" s="280" t="s">
        <v>1161</v>
      </c>
      <c r="CF88" s="280">
        <v>-332.16629999999998</v>
      </c>
      <c r="CG88" s="280">
        <v>383.37520000000001</v>
      </c>
    </row>
    <row r="89" spans="1:85" s="17" customFormat="1" ht="58.35" customHeight="1" thickBot="1" x14ac:dyDescent="0.3">
      <c r="A89" s="21" t="str">
        <f t="shared" si="4"/>
        <v>Indicator 88 - EBITDA/turnover</v>
      </c>
      <c r="B89" s="22">
        <f t="shared" si="6"/>
        <v>88</v>
      </c>
      <c r="C89" s="6" t="s">
        <v>1039</v>
      </c>
      <c r="D89" s="8" t="str">
        <f t="shared" si="5"/>
        <v>ID88</v>
      </c>
      <c r="E89" s="8"/>
      <c r="F89" s="6" t="s">
        <v>293</v>
      </c>
      <c r="G89" s="29" t="s">
        <v>250</v>
      </c>
      <c r="H89" s="30" t="s">
        <v>572</v>
      </c>
      <c r="I89" s="14" t="s">
        <v>18</v>
      </c>
      <c r="J89" s="10" t="s">
        <v>718</v>
      </c>
      <c r="K89" s="11" t="s">
        <v>701</v>
      </c>
      <c r="L89" s="9" t="s">
        <v>426</v>
      </c>
      <c r="M89" s="14" t="s">
        <v>845</v>
      </c>
      <c r="N89" s="28">
        <v>1</v>
      </c>
      <c r="O89" s="59"/>
      <c r="P89" s="59">
        <v>1</v>
      </c>
      <c r="Q89" s="59"/>
      <c r="R89" s="59"/>
      <c r="S89" s="59"/>
      <c r="T89" s="59"/>
      <c r="U89" s="181"/>
      <c r="V89" s="280">
        <v>1</v>
      </c>
      <c r="W89" s="181"/>
      <c r="X89" s="280">
        <v>1</v>
      </c>
      <c r="Y89" s="181"/>
      <c r="Z89" s="210" t="s">
        <v>19</v>
      </c>
      <c r="AA89" s="211" t="s">
        <v>1154</v>
      </c>
      <c r="AB89" s="182" t="s">
        <v>837</v>
      </c>
      <c r="AC89" s="182" t="s">
        <v>1098</v>
      </c>
      <c r="AD89" s="182" t="s">
        <v>837</v>
      </c>
      <c r="AE89" s="207"/>
      <c r="AF89" s="37">
        <v>1</v>
      </c>
      <c r="AG89" s="37" t="s">
        <v>1097</v>
      </c>
      <c r="AH89" s="37" t="s">
        <v>1097</v>
      </c>
      <c r="AI89" s="37" t="s">
        <v>1097</v>
      </c>
      <c r="AJ89" s="37" t="s">
        <v>1100</v>
      </c>
      <c r="AK89" s="37" t="s">
        <v>1100</v>
      </c>
      <c r="AL89" s="37" t="s">
        <v>1100</v>
      </c>
      <c r="AM89" s="37" t="s">
        <v>1100</v>
      </c>
      <c r="AN89" s="37" t="s">
        <v>1100</v>
      </c>
      <c r="AO89" s="37" t="s">
        <v>1097</v>
      </c>
      <c r="AP89" s="37" t="s">
        <v>1097</v>
      </c>
      <c r="AQ89" s="37" t="s">
        <v>1097</v>
      </c>
      <c r="AR89" s="37" t="s">
        <v>1100</v>
      </c>
      <c r="AS89" s="37" t="s">
        <v>1100</v>
      </c>
      <c r="AT89" s="37" t="s">
        <v>1100</v>
      </c>
      <c r="AU89" s="37" t="s">
        <v>1100</v>
      </c>
      <c r="AV89" s="37" t="s">
        <v>1100</v>
      </c>
      <c r="AW89" s="314" t="s">
        <v>1099</v>
      </c>
      <c r="AX89" s="315">
        <v>6.4164499999999999E-2</v>
      </c>
      <c r="AY89" s="315">
        <v>4.8850110000000002E-2</v>
      </c>
      <c r="AZ89" s="306"/>
      <c r="BA89" s="306"/>
      <c r="BB89" s="306"/>
      <c r="BC89" s="306"/>
      <c r="BD89" s="306"/>
      <c r="BE89" s="310" t="s">
        <v>1099</v>
      </c>
      <c r="BF89" s="68">
        <v>8.5321300000000003E-2</v>
      </c>
      <c r="BG89" s="68">
        <v>6.8793300000000002E-2</v>
      </c>
      <c r="BH89" s="71"/>
      <c r="BI89" s="71"/>
      <c r="BJ89" s="71"/>
      <c r="BK89" s="71"/>
      <c r="BL89" s="34"/>
      <c r="BM89" s="234">
        <v>0</v>
      </c>
      <c r="BN89" s="234">
        <v>0</v>
      </c>
      <c r="BO89" s="234">
        <v>0</v>
      </c>
      <c r="BP89" s="234" t="e">
        <v>#N/A</v>
      </c>
      <c r="BQ89" s="238" t="e">
        <v>#N/A</v>
      </c>
      <c r="BR89" s="238" t="e">
        <v>#N/A</v>
      </c>
      <c r="BS89" s="238" t="e">
        <v>#N/A</v>
      </c>
      <c r="BT89" s="238" t="e">
        <v>#N/A</v>
      </c>
      <c r="BU89" s="234" t="s">
        <v>1099</v>
      </c>
      <c r="BV89" s="300">
        <v>6.1178200000000002E-2</v>
      </c>
      <c r="BW89" s="300">
        <v>8.0497700000000005E-2</v>
      </c>
      <c r="BX89" s="280" t="s">
        <v>1161</v>
      </c>
      <c r="BY89" s="301">
        <v>-0.55797929999999996</v>
      </c>
      <c r="BZ89" s="301">
        <v>0.82697019999999999</v>
      </c>
      <c r="CA89" s="299">
        <v>-1.33511</v>
      </c>
      <c r="CB89" s="299">
        <v>0.75877879999999998</v>
      </c>
      <c r="CC89" s="280" t="s">
        <v>1099</v>
      </c>
      <c r="CD89" s="280">
        <v>0.11205279999999999</v>
      </c>
      <c r="CE89" s="280" t="s">
        <v>1161</v>
      </c>
      <c r="CF89" s="280">
        <v>-2.4201899999999998</v>
      </c>
      <c r="CG89" s="280">
        <v>0.91193740000000001</v>
      </c>
    </row>
    <row r="90" spans="1:85" s="17" customFormat="1" ht="56.1" customHeight="1" thickBot="1" x14ac:dyDescent="0.3">
      <c r="A90" s="21" t="str">
        <f t="shared" si="4"/>
        <v>Indicator 89 - EBITDA/turnover - change</v>
      </c>
      <c r="B90" s="22">
        <f t="shared" si="6"/>
        <v>89</v>
      </c>
      <c r="C90" s="6" t="s">
        <v>87</v>
      </c>
      <c r="D90" s="8" t="str">
        <f t="shared" si="5"/>
        <v>ID89</v>
      </c>
      <c r="E90" s="8"/>
      <c r="F90" s="6" t="s">
        <v>293</v>
      </c>
      <c r="G90" s="29" t="s">
        <v>251</v>
      </c>
      <c r="H90" s="30" t="s">
        <v>573</v>
      </c>
      <c r="I90" s="14" t="s">
        <v>18</v>
      </c>
      <c r="J90" s="10" t="s">
        <v>718</v>
      </c>
      <c r="K90" s="11" t="s">
        <v>701</v>
      </c>
      <c r="L90" s="9" t="s">
        <v>370</v>
      </c>
      <c r="M90" s="14" t="s">
        <v>878</v>
      </c>
      <c r="N90" s="28">
        <v>1</v>
      </c>
      <c r="O90" s="59"/>
      <c r="P90" s="59">
        <v>1</v>
      </c>
      <c r="Q90" s="59"/>
      <c r="R90" s="59"/>
      <c r="S90" s="59"/>
      <c r="T90" s="59"/>
      <c r="U90" s="181"/>
      <c r="V90" s="280">
        <v>1</v>
      </c>
      <c r="W90" s="181"/>
      <c r="X90" s="280">
        <v>1</v>
      </c>
      <c r="Y90" s="181"/>
      <c r="Z90" s="210" t="s">
        <v>19</v>
      </c>
      <c r="AA90" s="211" t="s">
        <v>1154</v>
      </c>
      <c r="AB90" s="182" t="s">
        <v>837</v>
      </c>
      <c r="AC90" s="182" t="s">
        <v>1098</v>
      </c>
      <c r="AD90" s="182" t="s">
        <v>837</v>
      </c>
      <c r="AE90" s="216"/>
      <c r="AF90" s="37">
        <v>1</v>
      </c>
      <c r="AG90" s="37" t="s">
        <v>1097</v>
      </c>
      <c r="AH90" s="37" t="s">
        <v>1097</v>
      </c>
      <c r="AI90" s="37" t="s">
        <v>1097</v>
      </c>
      <c r="AJ90" s="37" t="s">
        <v>1100</v>
      </c>
      <c r="AK90" s="37" t="s">
        <v>1100</v>
      </c>
      <c r="AL90" s="37" t="s">
        <v>1100</v>
      </c>
      <c r="AM90" s="37" t="s">
        <v>1100</v>
      </c>
      <c r="AN90" s="37" t="s">
        <v>1100</v>
      </c>
      <c r="AO90" s="37" t="s">
        <v>1097</v>
      </c>
      <c r="AP90" s="37" t="s">
        <v>1097</v>
      </c>
      <c r="AQ90" s="37" t="s">
        <v>1097</v>
      </c>
      <c r="AR90" s="37" t="s">
        <v>1100</v>
      </c>
      <c r="AS90" s="37" t="s">
        <v>1100</v>
      </c>
      <c r="AT90" s="37" t="s">
        <v>1100</v>
      </c>
      <c r="AU90" s="37" t="s">
        <v>1100</v>
      </c>
      <c r="AV90" s="37" t="s">
        <v>1100</v>
      </c>
      <c r="AW90" s="314">
        <v>0</v>
      </c>
      <c r="AX90" s="315" t="s">
        <v>1098</v>
      </c>
      <c r="AY90" s="315" t="s">
        <v>1098</v>
      </c>
      <c r="AZ90" s="306"/>
      <c r="BA90" s="306"/>
      <c r="BB90" s="306"/>
      <c r="BC90" s="306"/>
      <c r="BD90" s="306"/>
      <c r="BE90" s="310">
        <v>0</v>
      </c>
      <c r="BF90" s="68"/>
      <c r="BG90" s="68"/>
      <c r="BH90" s="71"/>
      <c r="BI90" s="71"/>
      <c r="BJ90" s="71"/>
      <c r="BK90" s="71"/>
      <c r="BL90" s="34"/>
      <c r="BM90" s="234">
        <v>0</v>
      </c>
      <c r="BN90" s="234">
        <v>0</v>
      </c>
      <c r="BO90" s="234">
        <v>0</v>
      </c>
      <c r="BP90" s="234" t="e">
        <v>#N/A</v>
      </c>
      <c r="BQ90" s="238" t="e">
        <v>#N/A</v>
      </c>
      <c r="BR90" s="238" t="e">
        <v>#N/A</v>
      </c>
      <c r="BS90" s="238" t="e">
        <v>#N/A</v>
      </c>
      <c r="BT90" s="238" t="e">
        <v>#N/A</v>
      </c>
      <c r="BU90" s="234">
        <v>0</v>
      </c>
      <c r="BV90" s="300">
        <v>0</v>
      </c>
      <c r="BW90" s="300">
        <v>0</v>
      </c>
      <c r="BX90" s="280" t="s">
        <v>1161</v>
      </c>
      <c r="BY90" s="301">
        <v>-12.30903</v>
      </c>
      <c r="BZ90" s="301">
        <v>6.9263690000000002</v>
      </c>
      <c r="CA90" s="299">
        <v>-15.492319999999999</v>
      </c>
      <c r="CB90" s="299">
        <v>16.091470000000001</v>
      </c>
      <c r="CC90" s="280">
        <v>0</v>
      </c>
      <c r="CD90" s="280">
        <v>0</v>
      </c>
      <c r="CE90" s="280" t="s">
        <v>1161</v>
      </c>
      <c r="CF90" s="280">
        <v>-10.63991</v>
      </c>
      <c r="CG90" s="280">
        <v>11.72213</v>
      </c>
    </row>
    <row r="91" spans="1:85" s="17" customFormat="1" ht="60.75" customHeight="1" thickBot="1" x14ac:dyDescent="0.3">
      <c r="A91" s="21" t="s">
        <v>1019</v>
      </c>
      <c r="B91" s="22">
        <f t="shared" si="6"/>
        <v>90</v>
      </c>
      <c r="C91" s="6" t="s">
        <v>1040</v>
      </c>
      <c r="D91" s="8" t="str">
        <f t="shared" si="5"/>
        <v>ID90</v>
      </c>
      <c r="E91" s="8"/>
      <c r="F91" s="6" t="s">
        <v>293</v>
      </c>
      <c r="G91" s="29" t="s">
        <v>252</v>
      </c>
      <c r="H91" s="30" t="s">
        <v>574</v>
      </c>
      <c r="I91" s="14" t="s">
        <v>18</v>
      </c>
      <c r="J91" s="10" t="s">
        <v>721</v>
      </c>
      <c r="K91" s="11" t="s">
        <v>701</v>
      </c>
      <c r="L91" s="9" t="s">
        <v>427</v>
      </c>
      <c r="M91" s="14" t="s">
        <v>846</v>
      </c>
      <c r="N91" s="28"/>
      <c r="O91" s="59"/>
      <c r="P91" s="59">
        <v>1</v>
      </c>
      <c r="Q91" s="59"/>
      <c r="R91" s="59"/>
      <c r="S91" s="59"/>
      <c r="T91" s="59"/>
      <c r="U91" s="181"/>
      <c r="V91" s="280">
        <v>1</v>
      </c>
      <c r="W91" s="181"/>
      <c r="X91" s="280"/>
      <c r="Y91" s="181"/>
      <c r="Z91" s="210" t="s">
        <v>19</v>
      </c>
      <c r="AA91" s="211" t="s">
        <v>1154</v>
      </c>
      <c r="AB91" s="182" t="s">
        <v>837</v>
      </c>
      <c r="AC91" s="182" t="s">
        <v>1098</v>
      </c>
      <c r="AD91" s="182" t="s">
        <v>837</v>
      </c>
      <c r="AE91" s="207" t="s">
        <v>1146</v>
      </c>
      <c r="AF91" s="37">
        <v>1</v>
      </c>
      <c r="AG91" s="37" t="s">
        <v>1097</v>
      </c>
      <c r="AH91" s="37" t="s">
        <v>1097</v>
      </c>
      <c r="AI91" s="37" t="s">
        <v>1097</v>
      </c>
      <c r="AJ91" s="37" t="s">
        <v>1100</v>
      </c>
      <c r="AK91" s="37" t="s">
        <v>1100</v>
      </c>
      <c r="AL91" s="37" t="s">
        <v>1100</v>
      </c>
      <c r="AM91" s="37" t="s">
        <v>1100</v>
      </c>
      <c r="AN91" s="37" t="s">
        <v>1100</v>
      </c>
      <c r="AO91" s="37" t="s">
        <v>1097</v>
      </c>
      <c r="AP91" s="37" t="s">
        <v>1097</v>
      </c>
      <c r="AQ91" s="37" t="s">
        <v>1097</v>
      </c>
      <c r="AR91" s="37" t="s">
        <v>1100</v>
      </c>
      <c r="AS91" s="37" t="s">
        <v>1100</v>
      </c>
      <c r="AT91" s="37" t="s">
        <v>1100</v>
      </c>
      <c r="AU91" s="37" t="s">
        <v>1100</v>
      </c>
      <c r="AV91" s="37" t="s">
        <v>1100</v>
      </c>
      <c r="AW91" s="314" t="s">
        <v>1098</v>
      </c>
      <c r="AX91" s="315" t="s">
        <v>1098</v>
      </c>
      <c r="AY91" s="315" t="s">
        <v>1098</v>
      </c>
      <c r="AZ91" s="306"/>
      <c r="BA91" s="306"/>
      <c r="BB91" s="306"/>
      <c r="BC91" s="306"/>
      <c r="BD91" s="306"/>
      <c r="BE91" s="310" t="s">
        <v>1099</v>
      </c>
      <c r="BF91" s="68">
        <v>2.18502E-2</v>
      </c>
      <c r="BG91" s="68">
        <v>2.4909299999999999E-2</v>
      </c>
      <c r="BH91" s="71"/>
      <c r="BI91" s="71"/>
      <c r="BJ91" s="71"/>
      <c r="BK91" s="71"/>
      <c r="BL91" s="34"/>
      <c r="BM91" s="234">
        <v>0</v>
      </c>
      <c r="BN91" s="234">
        <v>0</v>
      </c>
      <c r="BO91" s="234">
        <v>0</v>
      </c>
      <c r="BP91" s="234" t="e">
        <v>#N/A</v>
      </c>
      <c r="BQ91" s="238" t="e">
        <v>#N/A</v>
      </c>
      <c r="BR91" s="238" t="e">
        <v>#N/A</v>
      </c>
      <c r="BS91" s="238" t="e">
        <v>#N/A</v>
      </c>
      <c r="BT91" s="238" t="e">
        <v>#N/A</v>
      </c>
      <c r="BU91" s="234" t="s">
        <v>1099</v>
      </c>
      <c r="BV91" s="300">
        <v>0</v>
      </c>
      <c r="BW91" s="300">
        <v>0</v>
      </c>
      <c r="BX91" s="280" t="s">
        <v>1161</v>
      </c>
      <c r="BY91" s="301" t="s">
        <v>1162</v>
      </c>
      <c r="BZ91" s="301">
        <v>0.1516084</v>
      </c>
      <c r="CA91" s="299" t="s">
        <v>1213</v>
      </c>
      <c r="CB91" s="299" t="s">
        <v>1213</v>
      </c>
      <c r="CC91" s="280">
        <v>0</v>
      </c>
      <c r="CD91" s="280">
        <v>0</v>
      </c>
      <c r="CE91" s="280" t="e">
        <v>#N/A</v>
      </c>
      <c r="CF91" s="280" t="e">
        <v>#N/A</v>
      </c>
      <c r="CG91" s="280" t="e">
        <v>#N/A</v>
      </c>
    </row>
    <row r="92" spans="1:85" s="17" customFormat="1" ht="60.75" customHeight="1" thickBot="1" x14ac:dyDescent="0.3">
      <c r="A92" s="21" t="s">
        <v>1020</v>
      </c>
      <c r="B92" s="22">
        <f t="shared" si="6"/>
        <v>91</v>
      </c>
      <c r="C92" s="6" t="s">
        <v>107</v>
      </c>
      <c r="D92" s="8" t="str">
        <f t="shared" si="5"/>
        <v>ID91</v>
      </c>
      <c r="E92" s="8"/>
      <c r="F92" s="6" t="s">
        <v>293</v>
      </c>
      <c r="G92" s="29" t="s">
        <v>253</v>
      </c>
      <c r="H92" s="30" t="s">
        <v>575</v>
      </c>
      <c r="I92" s="14" t="s">
        <v>18</v>
      </c>
      <c r="J92" s="10" t="s">
        <v>718</v>
      </c>
      <c r="K92" s="11" t="s">
        <v>701</v>
      </c>
      <c r="L92" s="9" t="s">
        <v>371</v>
      </c>
      <c r="M92" s="14" t="s">
        <v>879</v>
      </c>
      <c r="N92" s="28"/>
      <c r="O92" s="59"/>
      <c r="P92" s="59">
        <v>1</v>
      </c>
      <c r="Q92" s="59"/>
      <c r="R92" s="59"/>
      <c r="S92" s="59"/>
      <c r="T92" s="59"/>
      <c r="U92" s="181"/>
      <c r="V92" s="280">
        <v>1</v>
      </c>
      <c r="W92" s="181"/>
      <c r="X92" s="280"/>
      <c r="Y92" s="181"/>
      <c r="Z92" s="210" t="s">
        <v>19</v>
      </c>
      <c r="AA92" s="211" t="s">
        <v>1154</v>
      </c>
      <c r="AB92" s="182" t="s">
        <v>837</v>
      </c>
      <c r="AC92" s="182" t="s">
        <v>1098</v>
      </c>
      <c r="AD92" s="182" t="s">
        <v>837</v>
      </c>
      <c r="AE92" s="207"/>
      <c r="AF92" s="37">
        <v>1</v>
      </c>
      <c r="AG92" s="37" t="s">
        <v>1097</v>
      </c>
      <c r="AH92" s="37" t="s">
        <v>1097</v>
      </c>
      <c r="AI92" s="37" t="s">
        <v>1097</v>
      </c>
      <c r="AJ92" s="37" t="s">
        <v>1100</v>
      </c>
      <c r="AK92" s="37" t="s">
        <v>1100</v>
      </c>
      <c r="AL92" s="37" t="s">
        <v>1100</v>
      </c>
      <c r="AM92" s="37" t="s">
        <v>1100</v>
      </c>
      <c r="AN92" s="37" t="s">
        <v>1100</v>
      </c>
      <c r="AO92" s="37" t="s">
        <v>1097</v>
      </c>
      <c r="AP92" s="37" t="s">
        <v>1097</v>
      </c>
      <c r="AQ92" s="37" t="s">
        <v>1097</v>
      </c>
      <c r="AR92" s="37" t="s">
        <v>1100</v>
      </c>
      <c r="AS92" s="37" t="s">
        <v>1100</v>
      </c>
      <c r="AT92" s="37" t="s">
        <v>1100</v>
      </c>
      <c r="AU92" s="37" t="s">
        <v>1100</v>
      </c>
      <c r="AV92" s="37" t="s">
        <v>1100</v>
      </c>
      <c r="AW92" s="314" t="s">
        <v>1098</v>
      </c>
      <c r="AX92" s="315" t="s">
        <v>1098</v>
      </c>
      <c r="AY92" s="315" t="s">
        <v>1098</v>
      </c>
      <c r="AZ92" s="306"/>
      <c r="BA92" s="306"/>
      <c r="BB92" s="306"/>
      <c r="BC92" s="306"/>
      <c r="BD92" s="306"/>
      <c r="BE92" s="310">
        <v>0</v>
      </c>
      <c r="BF92" s="68"/>
      <c r="BG92" s="68"/>
      <c r="BH92" s="71"/>
      <c r="BI92" s="71"/>
      <c r="BJ92" s="71"/>
      <c r="BK92" s="71"/>
      <c r="BL92" s="34"/>
      <c r="BM92" s="234">
        <v>0</v>
      </c>
      <c r="BN92" s="234">
        <v>0</v>
      </c>
      <c r="BO92" s="234">
        <v>0</v>
      </c>
      <c r="BP92" s="234" t="e">
        <v>#N/A</v>
      </c>
      <c r="BQ92" s="238" t="e">
        <v>#N/A</v>
      </c>
      <c r="BR92" s="238" t="e">
        <v>#N/A</v>
      </c>
      <c r="BS92" s="238" t="e">
        <v>#N/A</v>
      </c>
      <c r="BT92" s="238" t="e">
        <v>#N/A</v>
      </c>
      <c r="BU92" s="234">
        <v>0</v>
      </c>
      <c r="BV92" s="300">
        <v>0</v>
      </c>
      <c r="BW92" s="300">
        <v>0</v>
      </c>
      <c r="BX92" s="280" t="s">
        <v>1161</v>
      </c>
      <c r="BY92" s="301" t="s">
        <v>1162</v>
      </c>
      <c r="BZ92" s="301">
        <v>10.969519999999999</v>
      </c>
      <c r="CA92" s="299" t="s">
        <v>1213</v>
      </c>
      <c r="CB92" s="299" t="s">
        <v>1213</v>
      </c>
      <c r="CC92" s="280">
        <v>0</v>
      </c>
      <c r="CD92" s="280">
        <v>0</v>
      </c>
      <c r="CE92" s="280" t="e">
        <v>#N/A</v>
      </c>
      <c r="CF92" s="280" t="e">
        <v>#N/A</v>
      </c>
      <c r="CG92" s="280" t="e">
        <v>#N/A</v>
      </c>
    </row>
    <row r="93" spans="1:85" s="17" customFormat="1" ht="60.75" customHeight="1" thickBot="1" x14ac:dyDescent="0.3">
      <c r="A93" s="21" t="s">
        <v>1021</v>
      </c>
      <c r="B93" s="22">
        <f t="shared" si="6"/>
        <v>92</v>
      </c>
      <c r="C93" s="6" t="s">
        <v>88</v>
      </c>
      <c r="D93" s="8" t="str">
        <f t="shared" si="5"/>
        <v>ID92</v>
      </c>
      <c r="E93" s="8"/>
      <c r="F93" s="6" t="s">
        <v>293</v>
      </c>
      <c r="G93" s="29" t="s">
        <v>254</v>
      </c>
      <c r="H93" s="30" t="s">
        <v>576</v>
      </c>
      <c r="I93" s="14" t="s">
        <v>18</v>
      </c>
      <c r="J93" s="10" t="s">
        <v>721</v>
      </c>
      <c r="K93" s="11" t="s">
        <v>701</v>
      </c>
      <c r="L93" s="9" t="s">
        <v>428</v>
      </c>
      <c r="M93" s="14" t="s">
        <v>847</v>
      </c>
      <c r="N93" s="28"/>
      <c r="O93" s="59"/>
      <c r="P93" s="59">
        <v>1</v>
      </c>
      <c r="Q93" s="59"/>
      <c r="R93" s="59"/>
      <c r="S93" s="59"/>
      <c r="T93" s="59"/>
      <c r="U93" s="181"/>
      <c r="V93" s="280">
        <v>1</v>
      </c>
      <c r="W93" s="181"/>
      <c r="X93" s="280">
        <v>1</v>
      </c>
      <c r="Y93" s="181"/>
      <c r="Z93" s="210" t="s">
        <v>19</v>
      </c>
      <c r="AA93" s="211" t="s">
        <v>1154</v>
      </c>
      <c r="AB93" s="182" t="s">
        <v>837</v>
      </c>
      <c r="AC93" s="182" t="s">
        <v>1098</v>
      </c>
      <c r="AD93" s="182" t="s">
        <v>837</v>
      </c>
      <c r="AE93" s="207"/>
      <c r="AF93" s="37">
        <v>1</v>
      </c>
      <c r="AG93" s="37" t="s">
        <v>1097</v>
      </c>
      <c r="AH93" s="37" t="s">
        <v>1097</v>
      </c>
      <c r="AI93" s="37" t="s">
        <v>1097</v>
      </c>
      <c r="AJ93" s="37" t="s">
        <v>1100</v>
      </c>
      <c r="AK93" s="37" t="s">
        <v>1100</v>
      </c>
      <c r="AL93" s="37" t="s">
        <v>1100</v>
      </c>
      <c r="AM93" s="37" t="s">
        <v>1100</v>
      </c>
      <c r="AN93" s="37" t="s">
        <v>1100</v>
      </c>
      <c r="AO93" s="37" t="s">
        <v>1097</v>
      </c>
      <c r="AP93" s="37" t="s">
        <v>1097</v>
      </c>
      <c r="AQ93" s="37" t="s">
        <v>1097</v>
      </c>
      <c r="AR93" s="37" t="s">
        <v>1100</v>
      </c>
      <c r="AS93" s="37" t="s">
        <v>1100</v>
      </c>
      <c r="AT93" s="37" t="s">
        <v>1100</v>
      </c>
      <c r="AU93" s="37" t="s">
        <v>1100</v>
      </c>
      <c r="AV93" s="37" t="s">
        <v>1100</v>
      </c>
      <c r="AW93" s="314" t="s">
        <v>1098</v>
      </c>
      <c r="AX93" s="315" t="s">
        <v>1098</v>
      </c>
      <c r="AY93" s="315" t="s">
        <v>1098</v>
      </c>
      <c r="AZ93" s="306"/>
      <c r="BA93" s="306"/>
      <c r="BB93" s="306"/>
      <c r="BC93" s="306"/>
      <c r="BD93" s="306"/>
      <c r="BE93" s="310" t="s">
        <v>1099</v>
      </c>
      <c r="BF93" s="68">
        <v>7.8899999999999994E-3</v>
      </c>
      <c r="BG93" s="68">
        <v>9.9799999999999993E-3</v>
      </c>
      <c r="BH93" s="71"/>
      <c r="BI93" s="71"/>
      <c r="BJ93" s="71"/>
      <c r="BK93" s="71"/>
      <c r="BL93" s="34"/>
      <c r="BM93" s="234">
        <v>0</v>
      </c>
      <c r="BN93" s="234">
        <v>0</v>
      </c>
      <c r="BO93" s="234">
        <v>0</v>
      </c>
      <c r="BP93" s="234" t="e">
        <v>#N/A</v>
      </c>
      <c r="BQ93" s="238" t="e">
        <v>#N/A</v>
      </c>
      <c r="BR93" s="238" t="e">
        <v>#N/A</v>
      </c>
      <c r="BS93" s="238" t="e">
        <v>#N/A</v>
      </c>
      <c r="BT93" s="238" t="e">
        <v>#N/A</v>
      </c>
      <c r="BU93" s="234" t="s">
        <v>1099</v>
      </c>
      <c r="BV93" s="300">
        <v>0</v>
      </c>
      <c r="BW93" s="300">
        <v>0</v>
      </c>
      <c r="BX93" s="280" t="s">
        <v>1161</v>
      </c>
      <c r="BY93" s="301" t="s">
        <v>1162</v>
      </c>
      <c r="BZ93" s="301">
        <v>6.8629300000000004E-2</v>
      </c>
      <c r="CA93" s="299" t="s">
        <v>1213</v>
      </c>
      <c r="CB93" s="299" t="s">
        <v>1213</v>
      </c>
      <c r="CC93" s="280" t="s">
        <v>1099</v>
      </c>
      <c r="CD93" s="280">
        <v>1.4396600000000001E-2</v>
      </c>
      <c r="CE93" s="280" t="s">
        <v>1161</v>
      </c>
      <c r="CF93" s="280" t="s">
        <v>1162</v>
      </c>
      <c r="CG93" s="280">
        <v>9.7668400000000002E-2</v>
      </c>
    </row>
    <row r="94" spans="1:85" s="17" customFormat="1" ht="51.75" customHeight="1" thickBot="1" x14ac:dyDescent="0.3">
      <c r="A94" s="21" t="s">
        <v>1022</v>
      </c>
      <c r="B94" s="22">
        <f t="shared" si="6"/>
        <v>93</v>
      </c>
      <c r="C94" s="6" t="s">
        <v>108</v>
      </c>
      <c r="D94" s="8" t="str">
        <f t="shared" si="5"/>
        <v>ID93</v>
      </c>
      <c r="E94" s="8"/>
      <c r="F94" s="6" t="s">
        <v>293</v>
      </c>
      <c r="G94" s="29" t="s">
        <v>255</v>
      </c>
      <c r="H94" s="30" t="s">
        <v>577</v>
      </c>
      <c r="I94" s="14" t="s">
        <v>18</v>
      </c>
      <c r="J94" s="10" t="s">
        <v>718</v>
      </c>
      <c r="K94" s="11" t="s">
        <v>701</v>
      </c>
      <c r="L94" s="9" t="s">
        <v>372</v>
      </c>
      <c r="M94" s="14" t="s">
        <v>880</v>
      </c>
      <c r="N94" s="28"/>
      <c r="O94" s="59"/>
      <c r="P94" s="59">
        <v>1</v>
      </c>
      <c r="Q94" s="59"/>
      <c r="R94" s="59"/>
      <c r="S94" s="59"/>
      <c r="T94" s="59"/>
      <c r="U94" s="181"/>
      <c r="V94" s="280">
        <v>1</v>
      </c>
      <c r="W94" s="181"/>
      <c r="X94" s="280">
        <v>1</v>
      </c>
      <c r="Y94" s="181"/>
      <c r="Z94" s="210" t="s">
        <v>19</v>
      </c>
      <c r="AA94" s="211" t="s">
        <v>1154</v>
      </c>
      <c r="AB94" s="182" t="s">
        <v>837</v>
      </c>
      <c r="AC94" s="182" t="s">
        <v>1098</v>
      </c>
      <c r="AD94" s="182" t="s">
        <v>837</v>
      </c>
      <c r="AE94" s="213"/>
      <c r="AF94" s="37">
        <v>1</v>
      </c>
      <c r="AG94" s="37" t="s">
        <v>1097</v>
      </c>
      <c r="AH94" s="37" t="s">
        <v>1097</v>
      </c>
      <c r="AI94" s="37" t="s">
        <v>1097</v>
      </c>
      <c r="AJ94" s="37" t="s">
        <v>1100</v>
      </c>
      <c r="AK94" s="37" t="s">
        <v>1100</v>
      </c>
      <c r="AL94" s="37" t="s">
        <v>1100</v>
      </c>
      <c r="AM94" s="37" t="s">
        <v>1100</v>
      </c>
      <c r="AN94" s="37" t="s">
        <v>1100</v>
      </c>
      <c r="AO94" s="37" t="s">
        <v>1097</v>
      </c>
      <c r="AP94" s="37" t="s">
        <v>1097</v>
      </c>
      <c r="AQ94" s="37" t="s">
        <v>1097</v>
      </c>
      <c r="AR94" s="37" t="s">
        <v>1100</v>
      </c>
      <c r="AS94" s="37" t="s">
        <v>1100</v>
      </c>
      <c r="AT94" s="37" t="s">
        <v>1100</v>
      </c>
      <c r="AU94" s="37" t="s">
        <v>1100</v>
      </c>
      <c r="AV94" s="37" t="s">
        <v>1100</v>
      </c>
      <c r="AW94" s="314" t="s">
        <v>1098</v>
      </c>
      <c r="AX94" s="315" t="s">
        <v>1098</v>
      </c>
      <c r="AY94" s="315" t="s">
        <v>1098</v>
      </c>
      <c r="AZ94" s="306"/>
      <c r="BA94" s="306"/>
      <c r="BB94" s="306"/>
      <c r="BC94" s="306"/>
      <c r="BD94" s="306"/>
      <c r="BE94" s="310">
        <v>0</v>
      </c>
      <c r="BF94" s="68"/>
      <c r="BG94" s="68"/>
      <c r="BH94" s="71"/>
      <c r="BI94" s="71"/>
      <c r="BJ94" s="71"/>
      <c r="BK94" s="71"/>
      <c r="BL94" s="34"/>
      <c r="BM94" s="234">
        <v>0</v>
      </c>
      <c r="BN94" s="234">
        <v>0</v>
      </c>
      <c r="BO94" s="234">
        <v>0</v>
      </c>
      <c r="BP94" s="234" t="e">
        <v>#N/A</v>
      </c>
      <c r="BQ94" s="238" t="e">
        <v>#N/A</v>
      </c>
      <c r="BR94" s="238" t="e">
        <v>#N/A</v>
      </c>
      <c r="BS94" s="238" t="e">
        <v>#N/A</v>
      </c>
      <c r="BT94" s="238" t="e">
        <v>#N/A</v>
      </c>
      <c r="BU94" s="234">
        <v>0</v>
      </c>
      <c r="BV94" s="300">
        <v>0</v>
      </c>
      <c r="BW94" s="300">
        <v>0</v>
      </c>
      <c r="BX94" s="280" t="s">
        <v>1161</v>
      </c>
      <c r="BY94" s="301" t="s">
        <v>1162</v>
      </c>
      <c r="BZ94" s="301">
        <v>9.9434620000000002</v>
      </c>
      <c r="CA94" s="299" t="s">
        <v>1213</v>
      </c>
      <c r="CB94" s="299" t="s">
        <v>1213</v>
      </c>
      <c r="CC94" s="280">
        <v>0</v>
      </c>
      <c r="CD94" s="280">
        <v>0</v>
      </c>
      <c r="CE94" s="280" t="s">
        <v>1161</v>
      </c>
      <c r="CF94" s="280">
        <v>-1</v>
      </c>
      <c r="CG94" s="280">
        <v>21.532609999999998</v>
      </c>
    </row>
    <row r="95" spans="1:85" s="17" customFormat="1" ht="29.45" customHeight="1" thickBot="1" x14ac:dyDescent="0.3">
      <c r="A95" s="21" t="str">
        <f t="shared" ref="A95:A101" si="7">CONCATENATE(C$2," ",B95," - ",C95)</f>
        <v>Indicator 94 - Gross margin</v>
      </c>
      <c r="B95" s="22">
        <f t="shared" si="6"/>
        <v>94</v>
      </c>
      <c r="C95" s="6" t="s">
        <v>89</v>
      </c>
      <c r="D95" s="8" t="str">
        <f t="shared" si="5"/>
        <v>ID94</v>
      </c>
      <c r="E95" s="8"/>
      <c r="F95" s="6" t="s">
        <v>293</v>
      </c>
      <c r="G95" s="29" t="s">
        <v>256</v>
      </c>
      <c r="H95" s="30" t="s">
        <v>578</v>
      </c>
      <c r="I95" s="14" t="s">
        <v>18</v>
      </c>
      <c r="J95" s="10" t="s">
        <v>721</v>
      </c>
      <c r="K95" s="11" t="s">
        <v>701</v>
      </c>
      <c r="L95" s="9" t="s">
        <v>429</v>
      </c>
      <c r="M95" s="14" t="s">
        <v>848</v>
      </c>
      <c r="N95" s="28">
        <v>1</v>
      </c>
      <c r="O95" s="59"/>
      <c r="P95" s="59">
        <v>1</v>
      </c>
      <c r="Q95" s="59"/>
      <c r="R95" s="59"/>
      <c r="S95" s="59"/>
      <c r="T95" s="59"/>
      <c r="U95" s="181"/>
      <c r="V95" s="280">
        <v>1</v>
      </c>
      <c r="W95" s="181"/>
      <c r="X95" s="280">
        <v>1</v>
      </c>
      <c r="Y95" s="181">
        <v>1</v>
      </c>
      <c r="Z95" s="210" t="s">
        <v>19</v>
      </c>
      <c r="AA95" s="211" t="s">
        <v>1157</v>
      </c>
      <c r="AB95" s="182" t="s">
        <v>837</v>
      </c>
      <c r="AC95" s="182" t="s">
        <v>1098</v>
      </c>
      <c r="AD95" s="182" t="s">
        <v>837</v>
      </c>
      <c r="AE95" s="211"/>
      <c r="AF95" s="37">
        <v>0</v>
      </c>
      <c r="AG95" s="37">
        <v>0</v>
      </c>
      <c r="AH95" s="37">
        <v>0</v>
      </c>
      <c r="AI95" s="37">
        <v>0</v>
      </c>
      <c r="AJ95" s="37">
        <v>0</v>
      </c>
      <c r="AK95" s="37">
        <v>0</v>
      </c>
      <c r="AL95" s="37">
        <v>0</v>
      </c>
      <c r="AM95" s="37">
        <v>0</v>
      </c>
      <c r="AN95" s="37">
        <v>0</v>
      </c>
      <c r="AO95" s="37">
        <v>0</v>
      </c>
      <c r="AP95" s="37">
        <v>0</v>
      </c>
      <c r="AQ95" s="37">
        <v>0</v>
      </c>
      <c r="AR95" s="37">
        <v>0</v>
      </c>
      <c r="AS95" s="37">
        <v>0</v>
      </c>
      <c r="AT95" s="37">
        <v>0</v>
      </c>
      <c r="AU95" s="37">
        <v>0</v>
      </c>
      <c r="AV95" s="37">
        <v>0</v>
      </c>
      <c r="AW95" s="314" t="s">
        <v>1099</v>
      </c>
      <c r="AX95" s="315">
        <v>1175196.5</v>
      </c>
      <c r="AY95" s="315">
        <v>32091.178</v>
      </c>
      <c r="AZ95" s="306"/>
      <c r="BA95" s="306"/>
      <c r="BB95" s="306"/>
      <c r="BC95" s="306"/>
      <c r="BD95" s="306"/>
      <c r="BE95" s="310" t="s">
        <v>1099</v>
      </c>
      <c r="BF95" s="68">
        <v>3176191</v>
      </c>
      <c r="BG95" s="68">
        <v>38238</v>
      </c>
      <c r="BH95" s="71"/>
      <c r="BI95" s="71"/>
      <c r="BJ95" s="71"/>
      <c r="BK95" s="71"/>
      <c r="BL95" s="34"/>
      <c r="BM95" s="234">
        <v>0</v>
      </c>
      <c r="BN95" s="234">
        <v>0</v>
      </c>
      <c r="BO95" s="234">
        <v>0</v>
      </c>
      <c r="BP95" s="234" t="e">
        <v>#N/A</v>
      </c>
      <c r="BQ95" s="238" t="e">
        <v>#N/A</v>
      </c>
      <c r="BR95" s="238" t="e">
        <v>#N/A</v>
      </c>
      <c r="BS95" s="238" t="e">
        <v>#N/A</v>
      </c>
      <c r="BT95" s="238" t="e">
        <v>#N/A</v>
      </c>
      <c r="BU95" s="234" t="s">
        <v>1099</v>
      </c>
      <c r="BV95" s="300">
        <v>903000000</v>
      </c>
      <c r="BW95" s="300">
        <v>61100000</v>
      </c>
      <c r="BX95" s="280" t="s">
        <v>1161</v>
      </c>
      <c r="BY95" s="301">
        <v>1784717</v>
      </c>
      <c r="BZ95" s="301">
        <v>125000000000</v>
      </c>
      <c r="CA95" s="299" t="s">
        <v>1162</v>
      </c>
      <c r="CB95" s="299">
        <v>3820000000</v>
      </c>
      <c r="CC95" s="280" t="s">
        <v>1099</v>
      </c>
      <c r="CD95" s="280">
        <v>230092</v>
      </c>
      <c r="CE95" s="280" t="s">
        <v>1161</v>
      </c>
      <c r="CF95" s="280">
        <v>-1309813</v>
      </c>
      <c r="CG95" s="280">
        <v>30600000</v>
      </c>
    </row>
    <row r="96" spans="1:85" s="17" customFormat="1" ht="56.1" customHeight="1" thickBot="1" x14ac:dyDescent="0.3">
      <c r="A96" s="21" t="str">
        <f t="shared" si="7"/>
        <v>Indicator 95 - Gross margin - change</v>
      </c>
      <c r="B96" s="22">
        <f t="shared" si="6"/>
        <v>95</v>
      </c>
      <c r="C96" s="6" t="s">
        <v>90</v>
      </c>
      <c r="D96" s="8" t="str">
        <f t="shared" si="5"/>
        <v>ID95</v>
      </c>
      <c r="E96" s="8"/>
      <c r="F96" s="6" t="s">
        <v>293</v>
      </c>
      <c r="G96" s="29" t="s">
        <v>257</v>
      </c>
      <c r="H96" s="30" t="s">
        <v>579</v>
      </c>
      <c r="I96" s="14" t="s">
        <v>18</v>
      </c>
      <c r="J96" s="10" t="s">
        <v>718</v>
      </c>
      <c r="K96" s="11" t="s">
        <v>701</v>
      </c>
      <c r="L96" s="9" t="s">
        <v>373</v>
      </c>
      <c r="M96" s="14" t="s">
        <v>881</v>
      </c>
      <c r="N96" s="28">
        <v>1</v>
      </c>
      <c r="O96" s="59"/>
      <c r="P96" s="59">
        <v>1</v>
      </c>
      <c r="Q96" s="59"/>
      <c r="R96" s="59"/>
      <c r="S96" s="59"/>
      <c r="T96" s="59"/>
      <c r="U96" s="181"/>
      <c r="V96" s="280">
        <v>1</v>
      </c>
      <c r="W96" s="181"/>
      <c r="X96" s="280">
        <v>1</v>
      </c>
      <c r="Y96" s="181">
        <v>1</v>
      </c>
      <c r="Z96" s="210" t="s">
        <v>19</v>
      </c>
      <c r="AA96" s="211" t="s">
        <v>1154</v>
      </c>
      <c r="AB96" s="182" t="s">
        <v>837</v>
      </c>
      <c r="AC96" s="182" t="s">
        <v>1098</v>
      </c>
      <c r="AD96" s="182" t="s">
        <v>837</v>
      </c>
      <c r="AE96" s="207"/>
      <c r="AF96" s="37">
        <v>1</v>
      </c>
      <c r="AG96" s="37" t="s">
        <v>1097</v>
      </c>
      <c r="AH96" s="37" t="s">
        <v>1097</v>
      </c>
      <c r="AI96" s="37" t="s">
        <v>1097</v>
      </c>
      <c r="AJ96" s="37" t="s">
        <v>1100</v>
      </c>
      <c r="AK96" s="37" t="s">
        <v>1100</v>
      </c>
      <c r="AL96" s="37" t="s">
        <v>1100</v>
      </c>
      <c r="AM96" s="37" t="s">
        <v>1100</v>
      </c>
      <c r="AN96" s="37" t="s">
        <v>1100</v>
      </c>
      <c r="AO96" s="37" t="s">
        <v>1097</v>
      </c>
      <c r="AP96" s="37" t="s">
        <v>1097</v>
      </c>
      <c r="AQ96" s="37" t="s">
        <v>1097</v>
      </c>
      <c r="AR96" s="37" t="s">
        <v>1100</v>
      </c>
      <c r="AS96" s="37" t="s">
        <v>1100</v>
      </c>
      <c r="AT96" s="37" t="s">
        <v>1100</v>
      </c>
      <c r="AU96" s="37" t="s">
        <v>1100</v>
      </c>
      <c r="AV96" s="37" t="s">
        <v>1100</v>
      </c>
      <c r="AW96" s="314">
        <v>0</v>
      </c>
      <c r="AX96" s="315" t="s">
        <v>1098</v>
      </c>
      <c r="AY96" s="315" t="s">
        <v>1098</v>
      </c>
      <c r="AZ96" s="306"/>
      <c r="BA96" s="306"/>
      <c r="BB96" s="306"/>
      <c r="BC96" s="306"/>
      <c r="BD96" s="306"/>
      <c r="BE96" s="310">
        <v>0</v>
      </c>
      <c r="BF96" s="68"/>
      <c r="BG96" s="68"/>
      <c r="BH96" s="71"/>
      <c r="BI96" s="71"/>
      <c r="BJ96" s="71"/>
      <c r="BK96" s="71"/>
      <c r="BL96" s="34"/>
      <c r="BM96" s="234">
        <v>0</v>
      </c>
      <c r="BN96" s="234">
        <v>0</v>
      </c>
      <c r="BO96" s="234">
        <v>0</v>
      </c>
      <c r="BP96" s="234" t="e">
        <v>#N/A</v>
      </c>
      <c r="BQ96" s="238" t="e">
        <v>#N/A</v>
      </c>
      <c r="BR96" s="238" t="e">
        <v>#N/A</v>
      </c>
      <c r="BS96" s="238" t="e">
        <v>#N/A</v>
      </c>
      <c r="BT96" s="238" t="e">
        <v>#N/A</v>
      </c>
      <c r="BU96" s="234">
        <v>0</v>
      </c>
      <c r="BV96" s="300">
        <v>0</v>
      </c>
      <c r="BW96" s="300">
        <v>0</v>
      </c>
      <c r="BX96" s="280" t="s">
        <v>1161</v>
      </c>
      <c r="BY96" s="301">
        <v>-0.79030880000000003</v>
      </c>
      <c r="BZ96" s="301">
        <v>3.4654479999999999</v>
      </c>
      <c r="CA96" s="299" t="s">
        <v>1162</v>
      </c>
      <c r="CB96" s="299">
        <v>3.401049</v>
      </c>
      <c r="CC96" s="280">
        <v>0</v>
      </c>
      <c r="CD96" s="280">
        <v>0</v>
      </c>
      <c r="CE96" s="280" t="s">
        <v>1161</v>
      </c>
      <c r="CF96" s="280">
        <v>-21.45072</v>
      </c>
      <c r="CG96" s="280">
        <v>22.324249999999999</v>
      </c>
    </row>
    <row r="97" spans="1:85" s="17" customFormat="1" ht="58.35" customHeight="1" thickBot="1" x14ac:dyDescent="0.3">
      <c r="A97" s="21" t="str">
        <f t="shared" si="7"/>
        <v>Indicator 96 - Gross margin/sales</v>
      </c>
      <c r="B97" s="22">
        <f t="shared" si="6"/>
        <v>96</v>
      </c>
      <c r="C97" s="6" t="s">
        <v>1041</v>
      </c>
      <c r="D97" s="8" t="str">
        <f t="shared" si="5"/>
        <v>ID96</v>
      </c>
      <c r="E97" s="8"/>
      <c r="F97" s="6" t="s">
        <v>293</v>
      </c>
      <c r="G97" s="29" t="s">
        <v>258</v>
      </c>
      <c r="H97" s="30" t="s">
        <v>580</v>
      </c>
      <c r="I97" s="14" t="s">
        <v>18</v>
      </c>
      <c r="J97" s="10" t="s">
        <v>721</v>
      </c>
      <c r="K97" s="11" t="s">
        <v>701</v>
      </c>
      <c r="L97" s="9" t="s">
        <v>429</v>
      </c>
      <c r="M97" s="14" t="s">
        <v>848</v>
      </c>
      <c r="N97" s="28">
        <v>1</v>
      </c>
      <c r="O97" s="59"/>
      <c r="P97" s="59">
        <v>1</v>
      </c>
      <c r="Q97" s="59"/>
      <c r="R97" s="59"/>
      <c r="S97" s="59"/>
      <c r="T97" s="59"/>
      <c r="U97" s="181"/>
      <c r="V97" s="280">
        <v>1</v>
      </c>
      <c r="W97" s="181"/>
      <c r="X97" s="280">
        <v>1</v>
      </c>
      <c r="Y97" s="181"/>
      <c r="Z97" s="210" t="s">
        <v>19</v>
      </c>
      <c r="AA97" s="211" t="s">
        <v>1154</v>
      </c>
      <c r="AB97" s="182" t="s">
        <v>837</v>
      </c>
      <c r="AC97" s="182" t="s">
        <v>1098</v>
      </c>
      <c r="AD97" s="182" t="s">
        <v>837</v>
      </c>
      <c r="AE97" s="205"/>
      <c r="AF97" s="37">
        <v>1</v>
      </c>
      <c r="AG97" s="37" t="s">
        <v>1097</v>
      </c>
      <c r="AH97" s="37" t="s">
        <v>1097</v>
      </c>
      <c r="AI97" s="37" t="s">
        <v>1097</v>
      </c>
      <c r="AJ97" s="37" t="s">
        <v>1100</v>
      </c>
      <c r="AK97" s="37" t="s">
        <v>1100</v>
      </c>
      <c r="AL97" s="37" t="s">
        <v>1100</v>
      </c>
      <c r="AM97" s="37" t="s">
        <v>1100</v>
      </c>
      <c r="AN97" s="37" t="s">
        <v>1100</v>
      </c>
      <c r="AO97" s="37" t="s">
        <v>1097</v>
      </c>
      <c r="AP97" s="37" t="s">
        <v>1097</v>
      </c>
      <c r="AQ97" s="37" t="s">
        <v>1097</v>
      </c>
      <c r="AR97" s="37" t="s">
        <v>1100</v>
      </c>
      <c r="AS97" s="37" t="s">
        <v>1100</v>
      </c>
      <c r="AT97" s="37" t="s">
        <v>1100</v>
      </c>
      <c r="AU97" s="37" t="s">
        <v>1100</v>
      </c>
      <c r="AV97" s="37" t="s">
        <v>1100</v>
      </c>
      <c r="AW97" s="314" t="s">
        <v>1099</v>
      </c>
      <c r="AX97" s="315">
        <v>0.25418278999999999</v>
      </c>
      <c r="AY97" s="315">
        <v>0.27879429</v>
      </c>
      <c r="AZ97" s="306"/>
      <c r="BA97" s="306"/>
      <c r="BB97" s="306"/>
      <c r="BC97" s="306"/>
      <c r="BD97" s="306"/>
      <c r="BE97" s="310" t="s">
        <v>1099</v>
      </c>
      <c r="BF97" s="68">
        <v>0.76518129999999995</v>
      </c>
      <c r="BG97" s="68">
        <v>0.70444859999999998</v>
      </c>
      <c r="BH97" s="71"/>
      <c r="BI97" s="71"/>
      <c r="BJ97" s="71"/>
      <c r="BK97" s="71"/>
      <c r="BL97" s="34"/>
      <c r="BM97" s="234">
        <v>0</v>
      </c>
      <c r="BN97" s="234">
        <v>0</v>
      </c>
      <c r="BO97" s="234">
        <v>0</v>
      </c>
      <c r="BP97" s="234" t="e">
        <v>#N/A</v>
      </c>
      <c r="BQ97" s="238" t="e">
        <v>#N/A</v>
      </c>
      <c r="BR97" s="238" t="e">
        <v>#N/A</v>
      </c>
      <c r="BS97" s="238" t="e">
        <v>#N/A</v>
      </c>
      <c r="BT97" s="238" t="e">
        <v>#N/A</v>
      </c>
      <c r="BU97" s="234" t="s">
        <v>1099</v>
      </c>
      <c r="BV97" s="300">
        <v>0.94572789999999995</v>
      </c>
      <c r="BW97" s="300">
        <v>1</v>
      </c>
      <c r="BX97" s="280" t="s">
        <v>1161</v>
      </c>
      <c r="BY97" s="301" t="s">
        <v>1162</v>
      </c>
      <c r="BZ97" s="301">
        <v>1</v>
      </c>
      <c r="CA97" s="299" t="s">
        <v>1213</v>
      </c>
      <c r="CB97" s="299" t="s">
        <v>1213</v>
      </c>
      <c r="CC97" s="280" t="s">
        <v>1099</v>
      </c>
      <c r="CD97" s="280">
        <v>0.21891930000000001</v>
      </c>
      <c r="CE97" s="280" t="s">
        <v>1161</v>
      </c>
      <c r="CF97" s="280">
        <v>-1.7957320000000001</v>
      </c>
      <c r="CG97" s="280">
        <v>0.97521999999999998</v>
      </c>
    </row>
    <row r="98" spans="1:85" s="17" customFormat="1" ht="56.1" customHeight="1" thickBot="1" x14ac:dyDescent="0.3">
      <c r="A98" s="21" t="str">
        <f t="shared" si="7"/>
        <v>Indicator 97 - Gross margin/sales change</v>
      </c>
      <c r="B98" s="22">
        <f t="shared" si="6"/>
        <v>97</v>
      </c>
      <c r="C98" s="6" t="s">
        <v>91</v>
      </c>
      <c r="D98" s="8" t="str">
        <f t="shared" si="5"/>
        <v>ID97</v>
      </c>
      <c r="E98" s="8"/>
      <c r="F98" s="6" t="s">
        <v>293</v>
      </c>
      <c r="G98" s="29" t="s">
        <v>259</v>
      </c>
      <c r="H98" s="30" t="s">
        <v>581</v>
      </c>
      <c r="I98" s="14" t="s">
        <v>18</v>
      </c>
      <c r="J98" s="10" t="s">
        <v>718</v>
      </c>
      <c r="K98" s="11" t="s">
        <v>701</v>
      </c>
      <c r="L98" s="9" t="s">
        <v>373</v>
      </c>
      <c r="M98" s="14" t="s">
        <v>881</v>
      </c>
      <c r="N98" s="28">
        <v>1</v>
      </c>
      <c r="O98" s="59"/>
      <c r="P98" s="59">
        <v>1</v>
      </c>
      <c r="Q98" s="59"/>
      <c r="R98" s="59"/>
      <c r="S98" s="59"/>
      <c r="T98" s="59"/>
      <c r="U98" s="181"/>
      <c r="V98" s="280">
        <v>1</v>
      </c>
      <c r="W98" s="181"/>
      <c r="X98" s="280">
        <v>1</v>
      </c>
      <c r="Y98" s="181"/>
      <c r="Z98" s="210" t="s">
        <v>19</v>
      </c>
      <c r="AA98" s="211" t="s">
        <v>1154</v>
      </c>
      <c r="AB98" s="182" t="s">
        <v>837</v>
      </c>
      <c r="AC98" s="182" t="s">
        <v>1098</v>
      </c>
      <c r="AD98" s="182" t="s">
        <v>837</v>
      </c>
      <c r="AE98" s="207"/>
      <c r="AF98" s="37">
        <v>1</v>
      </c>
      <c r="AG98" s="37" t="s">
        <v>1097</v>
      </c>
      <c r="AH98" s="37" t="s">
        <v>1097</v>
      </c>
      <c r="AI98" s="37" t="s">
        <v>1097</v>
      </c>
      <c r="AJ98" s="37" t="s">
        <v>1100</v>
      </c>
      <c r="AK98" s="37" t="s">
        <v>1100</v>
      </c>
      <c r="AL98" s="37" t="s">
        <v>1100</v>
      </c>
      <c r="AM98" s="37" t="s">
        <v>1100</v>
      </c>
      <c r="AN98" s="37" t="s">
        <v>1100</v>
      </c>
      <c r="AO98" s="37" t="s">
        <v>1097</v>
      </c>
      <c r="AP98" s="37" t="s">
        <v>1097</v>
      </c>
      <c r="AQ98" s="37" t="s">
        <v>1097</v>
      </c>
      <c r="AR98" s="37" t="s">
        <v>1100</v>
      </c>
      <c r="AS98" s="37" t="s">
        <v>1100</v>
      </c>
      <c r="AT98" s="37" t="s">
        <v>1100</v>
      </c>
      <c r="AU98" s="37" t="s">
        <v>1100</v>
      </c>
      <c r="AV98" s="37" t="s">
        <v>1100</v>
      </c>
      <c r="AW98" s="314">
        <v>0</v>
      </c>
      <c r="AX98" s="315" t="s">
        <v>1098</v>
      </c>
      <c r="AY98" s="315" t="s">
        <v>1098</v>
      </c>
      <c r="AZ98" s="306"/>
      <c r="BA98" s="306"/>
      <c r="BB98" s="306"/>
      <c r="BC98" s="306"/>
      <c r="BD98" s="306"/>
      <c r="BE98" s="310">
        <v>0</v>
      </c>
      <c r="BF98" s="68"/>
      <c r="BG98" s="68"/>
      <c r="BH98" s="71"/>
      <c r="BI98" s="71"/>
      <c r="BJ98" s="71"/>
      <c r="BK98" s="71"/>
      <c r="BL98" s="34"/>
      <c r="BM98" s="234">
        <v>0</v>
      </c>
      <c r="BN98" s="234">
        <v>0</v>
      </c>
      <c r="BO98" s="234">
        <v>0</v>
      </c>
      <c r="BP98" s="234" t="e">
        <v>#N/A</v>
      </c>
      <c r="BQ98" s="238" t="e">
        <v>#N/A</v>
      </c>
      <c r="BR98" s="238" t="e">
        <v>#N/A</v>
      </c>
      <c r="BS98" s="238" t="e">
        <v>#N/A</v>
      </c>
      <c r="BT98" s="238" t="e">
        <v>#N/A</v>
      </c>
      <c r="BU98" s="234">
        <v>0</v>
      </c>
      <c r="BV98" s="300">
        <v>0</v>
      </c>
      <c r="BW98" s="300">
        <v>0</v>
      </c>
      <c r="BX98" s="280" t="s">
        <v>1161</v>
      </c>
      <c r="BY98" s="301" t="s">
        <v>1162</v>
      </c>
      <c r="BZ98" s="301">
        <v>0.96701619999999999</v>
      </c>
      <c r="CA98" s="299" t="s">
        <v>1162</v>
      </c>
      <c r="CB98" s="299">
        <v>1.2341979999999999</v>
      </c>
      <c r="CC98" s="280">
        <v>0</v>
      </c>
      <c r="CD98" s="280">
        <v>0</v>
      </c>
      <c r="CE98" s="280" t="s">
        <v>1161</v>
      </c>
      <c r="CF98" s="280">
        <v>-12.06986</v>
      </c>
      <c r="CG98" s="280">
        <v>9.82484</v>
      </c>
    </row>
    <row r="99" spans="1:85" s="17" customFormat="1" ht="83.45" customHeight="1" thickBot="1" x14ac:dyDescent="0.3">
      <c r="A99" s="21" t="str">
        <f t="shared" si="7"/>
        <v>Indicator 98 - Tangible net worth - change</v>
      </c>
      <c r="B99" s="22">
        <f t="shared" si="6"/>
        <v>98</v>
      </c>
      <c r="C99" s="6" t="s">
        <v>92</v>
      </c>
      <c r="D99" s="8" t="str">
        <f t="shared" si="5"/>
        <v>ID98</v>
      </c>
      <c r="E99" s="8"/>
      <c r="F99" s="6" t="s">
        <v>293</v>
      </c>
      <c r="G99" s="29" t="s">
        <v>260</v>
      </c>
      <c r="H99" s="30" t="s">
        <v>582</v>
      </c>
      <c r="I99" s="14" t="s">
        <v>18</v>
      </c>
      <c r="J99" s="10" t="s">
        <v>718</v>
      </c>
      <c r="K99" s="11" t="s">
        <v>701</v>
      </c>
      <c r="L99" s="9" t="s">
        <v>483</v>
      </c>
      <c r="M99" s="14" t="s">
        <v>882</v>
      </c>
      <c r="N99" s="28">
        <v>1</v>
      </c>
      <c r="O99" s="59"/>
      <c r="P99" s="59">
        <v>1</v>
      </c>
      <c r="Q99" s="59"/>
      <c r="R99" s="59"/>
      <c r="S99" s="59"/>
      <c r="T99" s="59"/>
      <c r="U99" s="181"/>
      <c r="V99" s="280">
        <v>1</v>
      </c>
      <c r="W99" s="181"/>
      <c r="X99" s="280">
        <v>1</v>
      </c>
      <c r="Y99" s="181"/>
      <c r="Z99" s="210" t="s">
        <v>19</v>
      </c>
      <c r="AA99" s="211" t="s">
        <v>1154</v>
      </c>
      <c r="AB99" s="182" t="s">
        <v>837</v>
      </c>
      <c r="AC99" s="182" t="s">
        <v>1098</v>
      </c>
      <c r="AD99" s="182" t="s">
        <v>837</v>
      </c>
      <c r="AE99" s="207"/>
      <c r="AF99" s="37">
        <v>1</v>
      </c>
      <c r="AG99" s="37" t="s">
        <v>1097</v>
      </c>
      <c r="AH99" s="37" t="s">
        <v>1097</v>
      </c>
      <c r="AI99" s="37" t="s">
        <v>1097</v>
      </c>
      <c r="AJ99" s="37" t="s">
        <v>1100</v>
      </c>
      <c r="AK99" s="37" t="s">
        <v>1100</v>
      </c>
      <c r="AL99" s="37" t="s">
        <v>1100</v>
      </c>
      <c r="AM99" s="37" t="s">
        <v>1100</v>
      </c>
      <c r="AN99" s="37" t="s">
        <v>1100</v>
      </c>
      <c r="AO99" s="37" t="s">
        <v>1097</v>
      </c>
      <c r="AP99" s="37" t="s">
        <v>1097</v>
      </c>
      <c r="AQ99" s="37" t="s">
        <v>1097</v>
      </c>
      <c r="AR99" s="37" t="s">
        <v>1100</v>
      </c>
      <c r="AS99" s="37" t="s">
        <v>1100</v>
      </c>
      <c r="AT99" s="37" t="s">
        <v>1100</v>
      </c>
      <c r="AU99" s="37" t="s">
        <v>1100</v>
      </c>
      <c r="AV99" s="37" t="s">
        <v>1100</v>
      </c>
      <c r="AW99" s="314">
        <v>0</v>
      </c>
      <c r="AX99" s="315" t="s">
        <v>1098</v>
      </c>
      <c r="AY99" s="315" t="s">
        <v>1098</v>
      </c>
      <c r="AZ99" s="306"/>
      <c r="BA99" s="306"/>
      <c r="BB99" s="306"/>
      <c r="BC99" s="306"/>
      <c r="BD99" s="306"/>
      <c r="BE99" s="310">
        <v>0</v>
      </c>
      <c r="BF99" s="68"/>
      <c r="BG99" s="68"/>
      <c r="BH99" s="71"/>
      <c r="BI99" s="71"/>
      <c r="BJ99" s="71"/>
      <c r="BK99" s="71"/>
      <c r="BL99" s="34"/>
      <c r="BM99" s="234">
        <v>0</v>
      </c>
      <c r="BN99" s="234">
        <v>0</v>
      </c>
      <c r="BO99" s="234">
        <v>0</v>
      </c>
      <c r="BP99" s="234" t="e">
        <v>#N/A</v>
      </c>
      <c r="BQ99" s="238" t="e">
        <v>#N/A</v>
      </c>
      <c r="BR99" s="238" t="e">
        <v>#N/A</v>
      </c>
      <c r="BS99" s="238" t="e">
        <v>#N/A</v>
      </c>
      <c r="BT99" s="238" t="e">
        <v>#N/A</v>
      </c>
      <c r="BU99" s="234">
        <v>0</v>
      </c>
      <c r="BV99" s="300">
        <v>0</v>
      </c>
      <c r="BW99" s="300">
        <v>0</v>
      </c>
      <c r="BX99" s="280" t="s">
        <v>1161</v>
      </c>
      <c r="BY99" s="301">
        <v>-0.50936380000000003</v>
      </c>
      <c r="BZ99" s="301">
        <v>5.6576899999999997</v>
      </c>
      <c r="CA99" s="299">
        <v>-5.3237410000000001</v>
      </c>
      <c r="CB99" s="299">
        <v>8.1255710000000008</v>
      </c>
      <c r="CC99" s="280">
        <v>0</v>
      </c>
      <c r="CD99" s="280">
        <v>0</v>
      </c>
      <c r="CE99" s="280" t="s">
        <v>1161</v>
      </c>
      <c r="CF99" s="280">
        <v>-6.4957940000000001</v>
      </c>
      <c r="CG99" s="280">
        <v>270.10390000000001</v>
      </c>
    </row>
    <row r="100" spans="1:85" s="17" customFormat="1" ht="60.75" customHeight="1" thickBot="1" x14ac:dyDescent="0.3">
      <c r="A100" s="21" t="str">
        <f t="shared" si="7"/>
        <v>Indicator 99 - Interest cover</v>
      </c>
      <c r="B100" s="22">
        <f t="shared" si="6"/>
        <v>99</v>
      </c>
      <c r="C100" s="6" t="s">
        <v>93</v>
      </c>
      <c r="D100" s="8" t="str">
        <f t="shared" si="5"/>
        <v>ID99</v>
      </c>
      <c r="E100" s="8"/>
      <c r="F100" s="6" t="s">
        <v>293</v>
      </c>
      <c r="G100" s="29" t="s">
        <v>261</v>
      </c>
      <c r="H100" s="30" t="s">
        <v>583</v>
      </c>
      <c r="I100" s="14" t="s">
        <v>18</v>
      </c>
      <c r="J100" s="10" t="s">
        <v>721</v>
      </c>
      <c r="K100" s="11" t="s">
        <v>701</v>
      </c>
      <c r="L100" s="9" t="s">
        <v>430</v>
      </c>
      <c r="M100" s="14" t="s">
        <v>849</v>
      </c>
      <c r="N100" s="28"/>
      <c r="O100" s="59"/>
      <c r="P100" s="59">
        <v>1</v>
      </c>
      <c r="Q100" s="59"/>
      <c r="R100" s="59"/>
      <c r="S100" s="59"/>
      <c r="T100" s="59"/>
      <c r="U100" s="181"/>
      <c r="V100" s="280">
        <v>1</v>
      </c>
      <c r="W100" s="181"/>
      <c r="X100" s="280">
        <v>1</v>
      </c>
      <c r="Y100" s="181"/>
      <c r="Z100" s="210" t="s">
        <v>19</v>
      </c>
      <c r="AA100" s="211" t="s">
        <v>1154</v>
      </c>
      <c r="AB100" s="182" t="s">
        <v>837</v>
      </c>
      <c r="AC100" s="182" t="s">
        <v>1098</v>
      </c>
      <c r="AD100" s="182" t="s">
        <v>837</v>
      </c>
      <c r="AE100" s="207" t="s">
        <v>1146</v>
      </c>
      <c r="AF100" s="37">
        <v>1</v>
      </c>
      <c r="AG100" s="37" t="s">
        <v>1097</v>
      </c>
      <c r="AH100" s="37" t="s">
        <v>1097</v>
      </c>
      <c r="AI100" s="37" t="s">
        <v>1097</v>
      </c>
      <c r="AJ100" s="37" t="s">
        <v>1100</v>
      </c>
      <c r="AK100" s="37" t="s">
        <v>1100</v>
      </c>
      <c r="AL100" s="37" t="s">
        <v>1100</v>
      </c>
      <c r="AM100" s="37" t="s">
        <v>1100</v>
      </c>
      <c r="AN100" s="37" t="s">
        <v>1100</v>
      </c>
      <c r="AO100" s="37" t="s">
        <v>1097</v>
      </c>
      <c r="AP100" s="37" t="s">
        <v>1097</v>
      </c>
      <c r="AQ100" s="37" t="s">
        <v>1097</v>
      </c>
      <c r="AR100" s="37" t="s">
        <v>1100</v>
      </c>
      <c r="AS100" s="37" t="s">
        <v>1100</v>
      </c>
      <c r="AT100" s="37" t="s">
        <v>1100</v>
      </c>
      <c r="AU100" s="37" t="s">
        <v>1100</v>
      </c>
      <c r="AV100" s="37" t="s">
        <v>1100</v>
      </c>
      <c r="AW100" s="314" t="s">
        <v>1098</v>
      </c>
      <c r="AX100" s="315" t="s">
        <v>1098</v>
      </c>
      <c r="AY100" s="315" t="s">
        <v>1098</v>
      </c>
      <c r="AZ100" s="306"/>
      <c r="BA100" s="306"/>
      <c r="BB100" s="306"/>
      <c r="BC100" s="306"/>
      <c r="BD100" s="306"/>
      <c r="BE100" s="310" t="s">
        <v>1099</v>
      </c>
      <c r="BF100" s="68">
        <v>4.3193169999999999</v>
      </c>
      <c r="BG100" s="68">
        <v>4.1604910000000004</v>
      </c>
      <c r="BH100" s="71"/>
      <c r="BI100" s="71"/>
      <c r="BJ100" s="71"/>
      <c r="BK100" s="71"/>
      <c r="BL100" s="34"/>
      <c r="BM100" s="234">
        <v>0</v>
      </c>
      <c r="BN100" s="234">
        <v>0</v>
      </c>
      <c r="BO100" s="234">
        <v>0</v>
      </c>
      <c r="BP100" s="234" t="e">
        <v>#N/A</v>
      </c>
      <c r="BQ100" s="238" t="e">
        <v>#N/A</v>
      </c>
      <c r="BR100" s="238" t="e">
        <v>#N/A</v>
      </c>
      <c r="BS100" s="238" t="e">
        <v>#N/A</v>
      </c>
      <c r="BT100" s="238" t="e">
        <v>#N/A</v>
      </c>
      <c r="BU100" s="234" t="s">
        <v>1099</v>
      </c>
      <c r="BV100" s="300">
        <v>5.0880450000000002</v>
      </c>
      <c r="BW100" s="300">
        <v>4.526389</v>
      </c>
      <c r="BX100" s="280" t="s">
        <v>1161</v>
      </c>
      <c r="BY100" s="301">
        <v>-37.889389999999999</v>
      </c>
      <c r="BZ100" s="301">
        <v>315.73630000000003</v>
      </c>
      <c r="CA100" s="299" t="s">
        <v>1162</v>
      </c>
      <c r="CB100" s="299">
        <v>1911.5909999999999</v>
      </c>
      <c r="CC100" s="280" t="s">
        <v>1099</v>
      </c>
      <c r="CD100" s="280">
        <v>2.9005740000000002</v>
      </c>
      <c r="CE100" s="280" t="s">
        <v>1161</v>
      </c>
      <c r="CF100" s="280">
        <v>-60.93777</v>
      </c>
      <c r="CG100" s="280">
        <v>645.39580000000001</v>
      </c>
    </row>
    <row r="101" spans="1:85" s="17" customFormat="1" ht="51.75" customHeight="1" thickBot="1" x14ac:dyDescent="0.3">
      <c r="A101" s="21" t="str">
        <f t="shared" si="7"/>
        <v>Indicator 100 - Interest cover - change</v>
      </c>
      <c r="B101" s="22">
        <f t="shared" si="6"/>
        <v>100</v>
      </c>
      <c r="C101" s="6" t="s">
        <v>94</v>
      </c>
      <c r="D101" s="8" t="str">
        <f t="shared" si="5"/>
        <v>ID100</v>
      </c>
      <c r="E101" s="8"/>
      <c r="F101" s="6" t="s">
        <v>293</v>
      </c>
      <c r="G101" s="29" t="s">
        <v>262</v>
      </c>
      <c r="H101" s="30" t="s">
        <v>584</v>
      </c>
      <c r="I101" s="14" t="s">
        <v>18</v>
      </c>
      <c r="J101" s="10" t="s">
        <v>718</v>
      </c>
      <c r="K101" s="11" t="s">
        <v>701</v>
      </c>
      <c r="L101" s="9" t="s">
        <v>374</v>
      </c>
      <c r="M101" s="14" t="s">
        <v>883</v>
      </c>
      <c r="N101" s="28"/>
      <c r="O101" s="59"/>
      <c r="P101" s="59">
        <v>1</v>
      </c>
      <c r="Q101" s="59"/>
      <c r="R101" s="59"/>
      <c r="S101" s="59"/>
      <c r="T101" s="59"/>
      <c r="U101" s="181"/>
      <c r="V101" s="280">
        <v>1</v>
      </c>
      <c r="W101" s="181"/>
      <c r="X101" s="280">
        <v>1</v>
      </c>
      <c r="Y101" s="181"/>
      <c r="Z101" s="210" t="s">
        <v>19</v>
      </c>
      <c r="AA101" s="211" t="s">
        <v>1154</v>
      </c>
      <c r="AB101" s="182" t="s">
        <v>837</v>
      </c>
      <c r="AC101" s="182" t="s">
        <v>1098</v>
      </c>
      <c r="AD101" s="182" t="s">
        <v>837</v>
      </c>
      <c r="AE101" s="207"/>
      <c r="AF101" s="37">
        <v>1</v>
      </c>
      <c r="AG101" s="37" t="s">
        <v>1097</v>
      </c>
      <c r="AH101" s="37" t="s">
        <v>1097</v>
      </c>
      <c r="AI101" s="37" t="s">
        <v>1097</v>
      </c>
      <c r="AJ101" s="37" t="s">
        <v>1100</v>
      </c>
      <c r="AK101" s="37" t="s">
        <v>1100</v>
      </c>
      <c r="AL101" s="37" t="s">
        <v>1100</v>
      </c>
      <c r="AM101" s="37" t="s">
        <v>1100</v>
      </c>
      <c r="AN101" s="37" t="s">
        <v>1100</v>
      </c>
      <c r="AO101" s="37" t="s">
        <v>1097</v>
      </c>
      <c r="AP101" s="37" t="s">
        <v>1097</v>
      </c>
      <c r="AQ101" s="37" t="s">
        <v>1097</v>
      </c>
      <c r="AR101" s="37" t="s">
        <v>1100</v>
      </c>
      <c r="AS101" s="37" t="s">
        <v>1100</v>
      </c>
      <c r="AT101" s="37" t="s">
        <v>1100</v>
      </c>
      <c r="AU101" s="37" t="s">
        <v>1100</v>
      </c>
      <c r="AV101" s="37" t="s">
        <v>1100</v>
      </c>
      <c r="AW101" s="314" t="s">
        <v>1098</v>
      </c>
      <c r="AX101" s="315" t="s">
        <v>1098</v>
      </c>
      <c r="AY101" s="315" t="s">
        <v>1098</v>
      </c>
      <c r="AZ101" s="306"/>
      <c r="BA101" s="306"/>
      <c r="BB101" s="306"/>
      <c r="BC101" s="306"/>
      <c r="BD101" s="306"/>
      <c r="BE101" s="310">
        <v>0</v>
      </c>
      <c r="BF101" s="68"/>
      <c r="BG101" s="68"/>
      <c r="BH101" s="71"/>
      <c r="BI101" s="71"/>
      <c r="BJ101" s="71"/>
      <c r="BK101" s="71"/>
      <c r="BL101" s="34"/>
      <c r="BM101" s="234">
        <v>0</v>
      </c>
      <c r="BN101" s="234">
        <v>0</v>
      </c>
      <c r="BO101" s="234">
        <v>0</v>
      </c>
      <c r="BP101" s="234" t="e">
        <v>#N/A</v>
      </c>
      <c r="BQ101" s="238" t="e">
        <v>#N/A</v>
      </c>
      <c r="BR101" s="238" t="e">
        <v>#N/A</v>
      </c>
      <c r="BS101" s="238" t="e">
        <v>#N/A</v>
      </c>
      <c r="BT101" s="238" t="e">
        <v>#N/A</v>
      </c>
      <c r="BU101" s="234">
        <v>0</v>
      </c>
      <c r="BV101" s="300">
        <v>0</v>
      </c>
      <c r="BW101" s="300">
        <v>0</v>
      </c>
      <c r="BX101" s="280" t="s">
        <v>1161</v>
      </c>
      <c r="BY101" s="301">
        <v>-9.3850289999999994</v>
      </c>
      <c r="BZ101" s="301">
        <v>81.296279999999996</v>
      </c>
      <c r="CA101" s="299" t="s">
        <v>1213</v>
      </c>
      <c r="CB101" s="299" t="s">
        <v>1213</v>
      </c>
      <c r="CC101" s="280">
        <v>0</v>
      </c>
      <c r="CD101" s="280">
        <v>0</v>
      </c>
      <c r="CE101" s="280" t="s">
        <v>1161</v>
      </c>
      <c r="CF101" s="280">
        <v>-28.373570000000001</v>
      </c>
      <c r="CG101" s="280">
        <v>30.269410000000001</v>
      </c>
    </row>
    <row r="102" spans="1:85" s="17" customFormat="1" ht="47.45" customHeight="1" thickBot="1" x14ac:dyDescent="0.3">
      <c r="A102" s="21" t="s">
        <v>1018</v>
      </c>
      <c r="B102" s="22">
        <f t="shared" si="6"/>
        <v>101</v>
      </c>
      <c r="C102" s="6" t="s">
        <v>95</v>
      </c>
      <c r="D102" s="8" t="str">
        <f t="shared" si="5"/>
        <v>ID101</v>
      </c>
      <c r="E102" s="8"/>
      <c r="F102" s="6" t="s">
        <v>293</v>
      </c>
      <c r="G102" s="29" t="s">
        <v>263</v>
      </c>
      <c r="H102" s="30" t="s">
        <v>585</v>
      </c>
      <c r="I102" s="14" t="s">
        <v>18</v>
      </c>
      <c r="J102" s="10" t="s">
        <v>718</v>
      </c>
      <c r="K102" s="11" t="s">
        <v>701</v>
      </c>
      <c r="L102" s="9" t="s">
        <v>431</v>
      </c>
      <c r="M102" s="14" t="s">
        <v>884</v>
      </c>
      <c r="N102" s="28"/>
      <c r="O102" s="59"/>
      <c r="P102" s="59">
        <v>1</v>
      </c>
      <c r="Q102" s="59"/>
      <c r="R102" s="59"/>
      <c r="S102" s="59"/>
      <c r="T102" s="59"/>
      <c r="U102" s="181"/>
      <c r="V102" s="280">
        <v>1</v>
      </c>
      <c r="W102" s="181"/>
      <c r="X102" s="280">
        <v>1</v>
      </c>
      <c r="Y102" s="181"/>
      <c r="Z102" s="210" t="s">
        <v>19</v>
      </c>
      <c r="AA102" s="211" t="s">
        <v>1154</v>
      </c>
      <c r="AB102" s="182" t="s">
        <v>837</v>
      </c>
      <c r="AC102" s="182" t="s">
        <v>1098</v>
      </c>
      <c r="AD102" s="182" t="s">
        <v>837</v>
      </c>
      <c r="AE102" s="207"/>
      <c r="AF102" s="37">
        <v>1</v>
      </c>
      <c r="AG102" s="37" t="s">
        <v>1097</v>
      </c>
      <c r="AH102" s="37" t="s">
        <v>1097</v>
      </c>
      <c r="AI102" s="37" t="s">
        <v>1097</v>
      </c>
      <c r="AJ102" s="37" t="s">
        <v>1100</v>
      </c>
      <c r="AK102" s="37" t="s">
        <v>1100</v>
      </c>
      <c r="AL102" s="37" t="s">
        <v>1100</v>
      </c>
      <c r="AM102" s="37" t="s">
        <v>1100</v>
      </c>
      <c r="AN102" s="37" t="s">
        <v>1100</v>
      </c>
      <c r="AO102" s="37" t="s">
        <v>1097</v>
      </c>
      <c r="AP102" s="37" t="s">
        <v>1097</v>
      </c>
      <c r="AQ102" s="37" t="s">
        <v>1097</v>
      </c>
      <c r="AR102" s="37" t="s">
        <v>1100</v>
      </c>
      <c r="AS102" s="37" t="s">
        <v>1100</v>
      </c>
      <c r="AT102" s="37" t="s">
        <v>1100</v>
      </c>
      <c r="AU102" s="37" t="s">
        <v>1100</v>
      </c>
      <c r="AV102" s="37" t="s">
        <v>1100</v>
      </c>
      <c r="AW102" s="314" t="s">
        <v>1098</v>
      </c>
      <c r="AX102" s="315" t="s">
        <v>1098</v>
      </c>
      <c r="AY102" s="315" t="s">
        <v>1098</v>
      </c>
      <c r="AZ102" s="306"/>
      <c r="BA102" s="306"/>
      <c r="BB102" s="306"/>
      <c r="BC102" s="306"/>
      <c r="BD102" s="306"/>
      <c r="BE102" s="310">
        <v>0</v>
      </c>
      <c r="BF102" s="68"/>
      <c r="BG102" s="68"/>
      <c r="BH102" s="71"/>
      <c r="BI102" s="71"/>
      <c r="BJ102" s="71"/>
      <c r="BK102" s="71"/>
      <c r="BL102" s="34"/>
      <c r="BM102" s="234">
        <v>0</v>
      </c>
      <c r="BN102" s="234">
        <v>0</v>
      </c>
      <c r="BO102" s="234">
        <v>0</v>
      </c>
      <c r="BP102" s="234" t="e">
        <v>#N/A</v>
      </c>
      <c r="BQ102" s="238" t="e">
        <v>#N/A</v>
      </c>
      <c r="BR102" s="238" t="e">
        <v>#N/A</v>
      </c>
      <c r="BS102" s="238" t="e">
        <v>#N/A</v>
      </c>
      <c r="BT102" s="238" t="e">
        <v>#N/A</v>
      </c>
      <c r="BU102" s="234">
        <v>0</v>
      </c>
      <c r="BV102" s="300">
        <v>0</v>
      </c>
      <c r="BW102" s="300">
        <v>0</v>
      </c>
      <c r="BX102" s="280" t="s">
        <v>1161</v>
      </c>
      <c r="BY102" s="301" t="s">
        <v>1162</v>
      </c>
      <c r="BZ102" s="301">
        <v>11.198779999999999</v>
      </c>
      <c r="CA102" s="299" t="s">
        <v>1213</v>
      </c>
      <c r="CB102" s="299" t="s">
        <v>1213</v>
      </c>
      <c r="CC102" s="280">
        <v>0</v>
      </c>
      <c r="CD102" s="280">
        <v>0</v>
      </c>
      <c r="CE102" s="280" t="s">
        <v>1161</v>
      </c>
      <c r="CF102" s="280">
        <v>-1</v>
      </c>
      <c r="CG102" s="280">
        <v>30.53002</v>
      </c>
    </row>
    <row r="103" spans="1:85" s="17" customFormat="1" ht="58.35" customHeight="1" thickBot="1" x14ac:dyDescent="0.3">
      <c r="A103" s="21" t="str">
        <f t="shared" ref="A103:A117" si="8">CONCATENATE(C$2," ",B103," - ",C103)</f>
        <v>Indicator 102 - Labour cost/sales</v>
      </c>
      <c r="B103" s="22">
        <f t="shared" si="6"/>
        <v>102</v>
      </c>
      <c r="C103" s="6" t="s">
        <v>1042</v>
      </c>
      <c r="D103" s="8" t="str">
        <f t="shared" si="5"/>
        <v>ID102</v>
      </c>
      <c r="E103" s="8"/>
      <c r="F103" s="6" t="s">
        <v>293</v>
      </c>
      <c r="G103" s="29" t="s">
        <v>264</v>
      </c>
      <c r="H103" s="30" t="s">
        <v>586</v>
      </c>
      <c r="I103" s="14" t="s">
        <v>18</v>
      </c>
      <c r="J103" s="10" t="s">
        <v>721</v>
      </c>
      <c r="K103" s="11" t="s">
        <v>701</v>
      </c>
      <c r="L103" s="9" t="s">
        <v>432</v>
      </c>
      <c r="M103" s="14" t="s">
        <v>850</v>
      </c>
      <c r="N103" s="28">
        <v>1</v>
      </c>
      <c r="O103" s="59"/>
      <c r="P103" s="59">
        <v>1</v>
      </c>
      <c r="Q103" s="59"/>
      <c r="R103" s="59"/>
      <c r="S103" s="59"/>
      <c r="T103" s="59"/>
      <c r="U103" s="181"/>
      <c r="V103" s="280">
        <v>1</v>
      </c>
      <c r="W103" s="181"/>
      <c r="X103" s="280">
        <v>1</v>
      </c>
      <c r="Y103" s="181"/>
      <c r="Z103" s="210" t="s">
        <v>19</v>
      </c>
      <c r="AA103" s="211" t="s">
        <v>1154</v>
      </c>
      <c r="AB103" s="182" t="s">
        <v>837</v>
      </c>
      <c r="AC103" s="182" t="s">
        <v>1098</v>
      </c>
      <c r="AD103" s="182" t="s">
        <v>837</v>
      </c>
      <c r="AE103" s="207"/>
      <c r="AF103" s="37">
        <v>1</v>
      </c>
      <c r="AG103" s="37" t="s">
        <v>1097</v>
      </c>
      <c r="AH103" s="37" t="s">
        <v>1097</v>
      </c>
      <c r="AI103" s="37" t="s">
        <v>1097</v>
      </c>
      <c r="AJ103" s="37" t="s">
        <v>1100</v>
      </c>
      <c r="AK103" s="37" t="s">
        <v>1100</v>
      </c>
      <c r="AL103" s="37" t="s">
        <v>1100</v>
      </c>
      <c r="AM103" s="37" t="s">
        <v>1100</v>
      </c>
      <c r="AN103" s="37" t="s">
        <v>1100</v>
      </c>
      <c r="AO103" s="37" t="s">
        <v>1097</v>
      </c>
      <c r="AP103" s="37" t="s">
        <v>1097</v>
      </c>
      <c r="AQ103" s="37" t="s">
        <v>1097</v>
      </c>
      <c r="AR103" s="37" t="s">
        <v>1100</v>
      </c>
      <c r="AS103" s="37" t="s">
        <v>1100</v>
      </c>
      <c r="AT103" s="37" t="s">
        <v>1100</v>
      </c>
      <c r="AU103" s="37" t="s">
        <v>1100</v>
      </c>
      <c r="AV103" s="37" t="s">
        <v>1100</v>
      </c>
      <c r="AW103" s="314" t="s">
        <v>1099</v>
      </c>
      <c r="AX103" s="315">
        <v>7.6937359999999996E-2</v>
      </c>
      <c r="AY103" s="315">
        <v>9.8406839999999995E-2</v>
      </c>
      <c r="AZ103" s="306"/>
      <c r="BA103" s="306"/>
      <c r="BB103" s="306"/>
      <c r="BC103" s="306"/>
      <c r="BD103" s="306"/>
      <c r="BE103" s="310" t="s">
        <v>1099</v>
      </c>
      <c r="BF103" s="68">
        <v>0.14404169999999999</v>
      </c>
      <c r="BG103" s="68">
        <v>0.12511559999999999</v>
      </c>
      <c r="BH103" s="71"/>
      <c r="BI103" s="71"/>
      <c r="BJ103" s="71"/>
      <c r="BK103" s="71"/>
      <c r="BL103" s="34"/>
      <c r="BM103" s="234">
        <v>0</v>
      </c>
      <c r="BN103" s="234">
        <v>0</v>
      </c>
      <c r="BO103" s="234">
        <v>0</v>
      </c>
      <c r="BP103" s="234" t="e">
        <v>#N/A</v>
      </c>
      <c r="BQ103" s="238" t="e">
        <v>#N/A</v>
      </c>
      <c r="BR103" s="238" t="e">
        <v>#N/A</v>
      </c>
      <c r="BS103" s="238" t="e">
        <v>#N/A</v>
      </c>
      <c r="BT103" s="238" t="e">
        <v>#N/A</v>
      </c>
      <c r="BU103" s="234" t="s">
        <v>1099</v>
      </c>
      <c r="BV103" s="300">
        <v>8.6622199999999996E-2</v>
      </c>
      <c r="BW103" s="300">
        <v>0.14005490000000001</v>
      </c>
      <c r="BX103" s="280" t="s">
        <v>1161</v>
      </c>
      <c r="BY103" s="301" t="s">
        <v>1162</v>
      </c>
      <c r="BZ103" s="301">
        <v>0.98512060000000001</v>
      </c>
      <c r="CA103" s="299" t="s">
        <v>1162</v>
      </c>
      <c r="CB103" s="299">
        <v>0.92520919999999995</v>
      </c>
      <c r="CC103" s="280" t="s">
        <v>1099</v>
      </c>
      <c r="CD103" s="280">
        <v>9.7945699999999997E-2</v>
      </c>
      <c r="CE103" s="280" t="s">
        <v>1161</v>
      </c>
      <c r="CF103" s="280">
        <v>6.5678999999999998E-3</v>
      </c>
      <c r="CG103" s="280">
        <v>0.58781490000000003</v>
      </c>
    </row>
    <row r="104" spans="1:85" s="17" customFormat="1" ht="56.1" customHeight="1" thickBot="1" x14ac:dyDescent="0.3">
      <c r="A104" s="21" t="str">
        <f t="shared" si="8"/>
        <v>Indicator 103 - Labour cost/sales - change</v>
      </c>
      <c r="B104" s="22">
        <f t="shared" si="6"/>
        <v>103</v>
      </c>
      <c r="C104" s="6" t="s">
        <v>1043</v>
      </c>
      <c r="D104" s="8" t="str">
        <f t="shared" si="5"/>
        <v>ID103</v>
      </c>
      <c r="E104" s="8"/>
      <c r="F104" s="6" t="s">
        <v>293</v>
      </c>
      <c r="G104" s="29" t="s">
        <v>265</v>
      </c>
      <c r="H104" s="30" t="s">
        <v>587</v>
      </c>
      <c r="I104" s="14" t="s">
        <v>18</v>
      </c>
      <c r="J104" s="10" t="s">
        <v>718</v>
      </c>
      <c r="K104" s="11" t="s">
        <v>701</v>
      </c>
      <c r="L104" s="9" t="s">
        <v>375</v>
      </c>
      <c r="M104" s="14" t="s">
        <v>885</v>
      </c>
      <c r="N104" s="28">
        <v>1</v>
      </c>
      <c r="O104" s="59"/>
      <c r="P104" s="59">
        <v>1</v>
      </c>
      <c r="Q104" s="59"/>
      <c r="R104" s="59"/>
      <c r="S104" s="59"/>
      <c r="T104" s="59"/>
      <c r="U104" s="181"/>
      <c r="V104" s="280">
        <v>1</v>
      </c>
      <c r="W104" s="181"/>
      <c r="X104" s="280">
        <v>1</v>
      </c>
      <c r="Y104" s="181"/>
      <c r="Z104" s="210" t="s">
        <v>19</v>
      </c>
      <c r="AA104" s="211" t="s">
        <v>1154</v>
      </c>
      <c r="AB104" s="182" t="s">
        <v>837</v>
      </c>
      <c r="AC104" s="182" t="s">
        <v>1098</v>
      </c>
      <c r="AD104" s="182" t="s">
        <v>837</v>
      </c>
      <c r="AE104" s="207"/>
      <c r="AF104" s="37">
        <v>1</v>
      </c>
      <c r="AG104" s="37" t="s">
        <v>1097</v>
      </c>
      <c r="AH104" s="37" t="s">
        <v>1097</v>
      </c>
      <c r="AI104" s="37" t="s">
        <v>1097</v>
      </c>
      <c r="AJ104" s="37" t="s">
        <v>1100</v>
      </c>
      <c r="AK104" s="37" t="s">
        <v>1100</v>
      </c>
      <c r="AL104" s="37" t="s">
        <v>1100</v>
      </c>
      <c r="AM104" s="37" t="s">
        <v>1100</v>
      </c>
      <c r="AN104" s="37" t="s">
        <v>1100</v>
      </c>
      <c r="AO104" s="37" t="s">
        <v>1097</v>
      </c>
      <c r="AP104" s="37" t="s">
        <v>1097</v>
      </c>
      <c r="AQ104" s="37" t="s">
        <v>1097</v>
      </c>
      <c r="AR104" s="37" t="s">
        <v>1100</v>
      </c>
      <c r="AS104" s="37" t="s">
        <v>1100</v>
      </c>
      <c r="AT104" s="37" t="s">
        <v>1100</v>
      </c>
      <c r="AU104" s="37" t="s">
        <v>1100</v>
      </c>
      <c r="AV104" s="37" t="s">
        <v>1100</v>
      </c>
      <c r="AW104" s="314">
        <v>0</v>
      </c>
      <c r="AX104" s="315" t="s">
        <v>1098</v>
      </c>
      <c r="AY104" s="315" t="s">
        <v>1098</v>
      </c>
      <c r="AZ104" s="306"/>
      <c r="BA104" s="306"/>
      <c r="BB104" s="306"/>
      <c r="BC104" s="306"/>
      <c r="BD104" s="306"/>
      <c r="BE104" s="310">
        <v>0</v>
      </c>
      <c r="BF104" s="68"/>
      <c r="BG104" s="68"/>
      <c r="BH104" s="71"/>
      <c r="BI104" s="71"/>
      <c r="BJ104" s="71"/>
      <c r="BK104" s="71"/>
      <c r="BL104" s="34"/>
      <c r="BM104" s="234">
        <v>0</v>
      </c>
      <c r="BN104" s="234">
        <v>0</v>
      </c>
      <c r="BO104" s="234">
        <v>0</v>
      </c>
      <c r="BP104" s="234" t="e">
        <v>#N/A</v>
      </c>
      <c r="BQ104" s="238" t="e">
        <v>#N/A</v>
      </c>
      <c r="BR104" s="238" t="e">
        <v>#N/A</v>
      </c>
      <c r="BS104" s="238" t="e">
        <v>#N/A</v>
      </c>
      <c r="BT104" s="238" t="e">
        <v>#N/A</v>
      </c>
      <c r="BU104" s="234">
        <v>0</v>
      </c>
      <c r="BV104" s="300">
        <v>0</v>
      </c>
      <c r="BW104" s="300">
        <v>0</v>
      </c>
      <c r="BX104" s="280" t="s">
        <v>1161</v>
      </c>
      <c r="BY104" s="301" t="s">
        <v>1162</v>
      </c>
      <c r="BZ104" s="301">
        <v>3.0553900000000001</v>
      </c>
      <c r="CA104" s="299" t="s">
        <v>1162</v>
      </c>
      <c r="CB104" s="299">
        <v>6.0195230000000004</v>
      </c>
      <c r="CC104" s="280">
        <v>0</v>
      </c>
      <c r="CD104" s="280">
        <v>0</v>
      </c>
      <c r="CE104" s="280" t="s">
        <v>1161</v>
      </c>
      <c r="CF104" s="280">
        <v>-0.92402720000000005</v>
      </c>
      <c r="CG104" s="280">
        <v>5.6041460000000001</v>
      </c>
    </row>
    <row r="105" spans="1:85" s="17" customFormat="1" ht="58.35" customHeight="1" thickBot="1" x14ac:dyDescent="0.3">
      <c r="A105" s="21" t="str">
        <f t="shared" si="8"/>
        <v>Indicator 104 - Liquidity gap</v>
      </c>
      <c r="B105" s="22">
        <f t="shared" si="6"/>
        <v>104</v>
      </c>
      <c r="C105" s="6" t="s">
        <v>96</v>
      </c>
      <c r="D105" s="8" t="str">
        <f t="shared" si="5"/>
        <v>ID104</v>
      </c>
      <c r="E105" s="8"/>
      <c r="F105" s="6" t="s">
        <v>293</v>
      </c>
      <c r="G105" s="29" t="s">
        <v>96</v>
      </c>
      <c r="H105" s="30" t="s">
        <v>588</v>
      </c>
      <c r="I105" s="14" t="s">
        <v>18</v>
      </c>
      <c r="J105" s="10" t="s">
        <v>721</v>
      </c>
      <c r="K105" s="11" t="s">
        <v>701</v>
      </c>
      <c r="L105" s="9" t="s">
        <v>376</v>
      </c>
      <c r="M105" s="14" t="s">
        <v>851</v>
      </c>
      <c r="N105" s="28">
        <v>1</v>
      </c>
      <c r="O105" s="59"/>
      <c r="P105" s="59">
        <v>1</v>
      </c>
      <c r="Q105" s="59"/>
      <c r="R105" s="59"/>
      <c r="S105" s="59"/>
      <c r="T105" s="59"/>
      <c r="U105" s="181"/>
      <c r="V105" s="280">
        <v>1</v>
      </c>
      <c r="W105" s="181"/>
      <c r="X105" s="280"/>
      <c r="Y105" s="181"/>
      <c r="Z105" s="210" t="s">
        <v>19</v>
      </c>
      <c r="AA105" s="211" t="s">
        <v>1154</v>
      </c>
      <c r="AB105" s="182" t="s">
        <v>837</v>
      </c>
      <c r="AC105" s="182" t="s">
        <v>1098</v>
      </c>
      <c r="AD105" s="182" t="s">
        <v>837</v>
      </c>
      <c r="AE105" s="207"/>
      <c r="AF105" s="37">
        <v>1</v>
      </c>
      <c r="AG105" s="37" t="s">
        <v>1097</v>
      </c>
      <c r="AH105" s="37" t="s">
        <v>1097</v>
      </c>
      <c r="AI105" s="37" t="s">
        <v>1097</v>
      </c>
      <c r="AJ105" s="37" t="s">
        <v>1100</v>
      </c>
      <c r="AK105" s="37" t="s">
        <v>1100</v>
      </c>
      <c r="AL105" s="37" t="s">
        <v>1100</v>
      </c>
      <c r="AM105" s="37" t="s">
        <v>1100</v>
      </c>
      <c r="AN105" s="37" t="s">
        <v>1100</v>
      </c>
      <c r="AO105" s="37" t="s">
        <v>1097</v>
      </c>
      <c r="AP105" s="37" t="s">
        <v>1097</v>
      </c>
      <c r="AQ105" s="37" t="s">
        <v>1097</v>
      </c>
      <c r="AR105" s="37" t="s">
        <v>1100</v>
      </c>
      <c r="AS105" s="37" t="s">
        <v>1100</v>
      </c>
      <c r="AT105" s="37" t="s">
        <v>1100</v>
      </c>
      <c r="AU105" s="37" t="s">
        <v>1100</v>
      </c>
      <c r="AV105" s="37" t="s">
        <v>1100</v>
      </c>
      <c r="AW105" s="314" t="s">
        <v>1099</v>
      </c>
      <c r="AX105" s="315">
        <v>3.6227204999999998</v>
      </c>
      <c r="AY105" s="315">
        <v>2.1221309000000002</v>
      </c>
      <c r="AZ105" s="306"/>
      <c r="BA105" s="306"/>
      <c r="BB105" s="306"/>
      <c r="BC105" s="306"/>
      <c r="BD105" s="306"/>
      <c r="BE105" s="310" t="s">
        <v>1099</v>
      </c>
      <c r="BF105" s="68">
        <v>2.7088960000000002</v>
      </c>
      <c r="BG105" s="68">
        <v>1.9507810000000001</v>
      </c>
      <c r="BH105" s="71"/>
      <c r="BI105" s="71"/>
      <c r="BJ105" s="71"/>
      <c r="BK105" s="71"/>
      <c r="BL105" s="34"/>
      <c r="BM105" s="234">
        <v>0</v>
      </c>
      <c r="BN105" s="234">
        <v>0</v>
      </c>
      <c r="BO105" s="234">
        <v>0</v>
      </c>
      <c r="BP105" s="234" t="e">
        <v>#N/A</v>
      </c>
      <c r="BQ105" s="238" t="e">
        <v>#N/A</v>
      </c>
      <c r="BR105" s="238" t="e">
        <v>#N/A</v>
      </c>
      <c r="BS105" s="238" t="e">
        <v>#N/A</v>
      </c>
      <c r="BT105" s="238" t="e">
        <v>#N/A</v>
      </c>
      <c r="BU105" s="234" t="s">
        <v>1099</v>
      </c>
      <c r="BV105" s="300">
        <v>3.5780099999999999</v>
      </c>
      <c r="BW105" s="300">
        <v>1.927889</v>
      </c>
      <c r="BX105" s="280" t="s">
        <v>1161</v>
      </c>
      <c r="BY105" s="301" t="s">
        <v>1162</v>
      </c>
      <c r="BZ105" s="301">
        <v>84.400540000000007</v>
      </c>
      <c r="CA105" s="299">
        <v>3.2425000000000002E-3</v>
      </c>
      <c r="CB105" s="299">
        <v>366.58330000000001</v>
      </c>
      <c r="CC105" s="280">
        <v>0</v>
      </c>
      <c r="CD105" s="280">
        <v>0</v>
      </c>
      <c r="CE105" s="280" t="e">
        <v>#N/A</v>
      </c>
      <c r="CF105" s="280" t="e">
        <v>#N/A</v>
      </c>
      <c r="CG105" s="280" t="e">
        <v>#N/A</v>
      </c>
    </row>
    <row r="106" spans="1:85" s="17" customFormat="1" ht="58.35" customHeight="1" thickBot="1" x14ac:dyDescent="0.3">
      <c r="A106" s="21" t="str">
        <f t="shared" si="8"/>
        <v>Indicator 105 - Material costs/sales</v>
      </c>
      <c r="B106" s="22">
        <f t="shared" si="6"/>
        <v>105</v>
      </c>
      <c r="C106" s="6" t="s">
        <v>1044</v>
      </c>
      <c r="D106" s="8" t="str">
        <f t="shared" si="5"/>
        <v>ID105</v>
      </c>
      <c r="E106" s="8"/>
      <c r="F106" s="6" t="s">
        <v>293</v>
      </c>
      <c r="G106" s="29" t="s">
        <v>266</v>
      </c>
      <c r="H106" s="30" t="s">
        <v>589</v>
      </c>
      <c r="I106" s="14" t="s">
        <v>18</v>
      </c>
      <c r="J106" s="10" t="s">
        <v>721</v>
      </c>
      <c r="K106" s="11" t="s">
        <v>701</v>
      </c>
      <c r="L106" s="9" t="s">
        <v>433</v>
      </c>
      <c r="M106" s="14" t="s">
        <v>852</v>
      </c>
      <c r="N106" s="28">
        <v>1</v>
      </c>
      <c r="O106" s="59"/>
      <c r="P106" s="59">
        <v>1</v>
      </c>
      <c r="Q106" s="59"/>
      <c r="R106" s="59"/>
      <c r="S106" s="59"/>
      <c r="T106" s="59"/>
      <c r="U106" s="181"/>
      <c r="V106" s="280">
        <v>1</v>
      </c>
      <c r="W106" s="181"/>
      <c r="X106" s="280"/>
      <c r="Y106" s="181"/>
      <c r="Z106" s="210" t="s">
        <v>19</v>
      </c>
      <c r="AA106" s="211" t="s">
        <v>1154</v>
      </c>
      <c r="AB106" s="182" t="s">
        <v>837</v>
      </c>
      <c r="AC106" s="182" t="s">
        <v>1098</v>
      </c>
      <c r="AD106" s="182" t="s">
        <v>837</v>
      </c>
      <c r="AE106" s="207"/>
      <c r="AF106" s="37">
        <v>1</v>
      </c>
      <c r="AG106" s="37" t="s">
        <v>1097</v>
      </c>
      <c r="AH106" s="37" t="s">
        <v>1097</v>
      </c>
      <c r="AI106" s="37" t="s">
        <v>1097</v>
      </c>
      <c r="AJ106" s="37" t="s">
        <v>1100</v>
      </c>
      <c r="AK106" s="37" t="s">
        <v>1100</v>
      </c>
      <c r="AL106" s="37" t="s">
        <v>1100</v>
      </c>
      <c r="AM106" s="37" t="s">
        <v>1100</v>
      </c>
      <c r="AN106" s="37" t="s">
        <v>1100</v>
      </c>
      <c r="AO106" s="37" t="s">
        <v>1097</v>
      </c>
      <c r="AP106" s="37" t="s">
        <v>1097</v>
      </c>
      <c r="AQ106" s="37" t="s">
        <v>1097</v>
      </c>
      <c r="AR106" s="37" t="s">
        <v>1100</v>
      </c>
      <c r="AS106" s="37" t="s">
        <v>1100</v>
      </c>
      <c r="AT106" s="37" t="s">
        <v>1100</v>
      </c>
      <c r="AU106" s="37" t="s">
        <v>1100</v>
      </c>
      <c r="AV106" s="37" t="s">
        <v>1100</v>
      </c>
      <c r="AW106" s="314" t="s">
        <v>1099</v>
      </c>
      <c r="AX106" s="315">
        <v>0.10588412</v>
      </c>
      <c r="AY106" s="315">
        <v>5.2980380000000001E-2</v>
      </c>
      <c r="AZ106" s="306"/>
      <c r="BA106" s="306"/>
      <c r="BB106" s="306"/>
      <c r="BC106" s="306"/>
      <c r="BD106" s="306"/>
      <c r="BE106" s="310" t="s">
        <v>1099</v>
      </c>
      <c r="BF106" s="68">
        <v>0.16758400000000001</v>
      </c>
      <c r="BG106" s="68">
        <v>0.14458770000000001</v>
      </c>
      <c r="BH106" s="71"/>
      <c r="BI106" s="71"/>
      <c r="BJ106" s="71"/>
      <c r="BK106" s="71"/>
      <c r="BL106" s="34"/>
      <c r="BM106" s="234">
        <v>0</v>
      </c>
      <c r="BN106" s="234">
        <v>0</v>
      </c>
      <c r="BO106" s="234">
        <v>0</v>
      </c>
      <c r="BP106" s="234" t="e">
        <v>#N/A</v>
      </c>
      <c r="BQ106" s="238" t="e">
        <v>#N/A</v>
      </c>
      <c r="BR106" s="238" t="e">
        <v>#N/A</v>
      </c>
      <c r="BS106" s="238" t="e">
        <v>#N/A</v>
      </c>
      <c r="BT106" s="238" t="e">
        <v>#N/A</v>
      </c>
      <c r="BU106" s="234" t="s">
        <v>1099</v>
      </c>
      <c r="BV106" s="300">
        <v>0.82911380000000001</v>
      </c>
      <c r="BW106" s="300">
        <v>0.73344279999999995</v>
      </c>
      <c r="BX106" s="280" t="s">
        <v>1161</v>
      </c>
      <c r="BY106" s="301" t="s">
        <v>1162</v>
      </c>
      <c r="BZ106" s="301">
        <v>1.480539</v>
      </c>
      <c r="CA106" s="299">
        <v>8.9005200000000007E-2</v>
      </c>
      <c r="CB106" s="299">
        <v>1.542319</v>
      </c>
      <c r="CC106" s="280">
        <v>0</v>
      </c>
      <c r="CD106" s="280">
        <v>0</v>
      </c>
      <c r="CE106" s="280" t="e">
        <v>#N/A</v>
      </c>
      <c r="CF106" s="280" t="e">
        <v>#N/A</v>
      </c>
      <c r="CG106" s="280" t="e">
        <v>#N/A</v>
      </c>
    </row>
    <row r="107" spans="1:85" s="17" customFormat="1" ht="56.1" customHeight="1" thickBot="1" x14ac:dyDescent="0.3">
      <c r="A107" s="21" t="str">
        <f t="shared" si="8"/>
        <v>Indicator 106 - Material costs/sales - change</v>
      </c>
      <c r="B107" s="22">
        <f t="shared" si="6"/>
        <v>106</v>
      </c>
      <c r="C107" s="6" t="s">
        <v>97</v>
      </c>
      <c r="D107" s="8" t="str">
        <f t="shared" si="5"/>
        <v>ID106</v>
      </c>
      <c r="E107" s="8"/>
      <c r="F107" s="6" t="s">
        <v>293</v>
      </c>
      <c r="G107" s="29" t="s">
        <v>267</v>
      </c>
      <c r="H107" s="30" t="s">
        <v>590</v>
      </c>
      <c r="I107" s="14" t="s">
        <v>18</v>
      </c>
      <c r="J107" s="10" t="s">
        <v>718</v>
      </c>
      <c r="K107" s="11" t="s">
        <v>701</v>
      </c>
      <c r="L107" s="9" t="s">
        <v>377</v>
      </c>
      <c r="M107" s="14" t="s">
        <v>886</v>
      </c>
      <c r="N107" s="28">
        <v>1</v>
      </c>
      <c r="O107" s="59"/>
      <c r="P107" s="59">
        <v>1</v>
      </c>
      <c r="Q107" s="59"/>
      <c r="R107" s="59"/>
      <c r="S107" s="59"/>
      <c r="T107" s="59"/>
      <c r="U107" s="181"/>
      <c r="V107" s="280">
        <v>1</v>
      </c>
      <c r="W107" s="181"/>
      <c r="X107" s="280"/>
      <c r="Y107" s="181"/>
      <c r="Z107" s="210" t="s">
        <v>19</v>
      </c>
      <c r="AA107" s="211" t="s">
        <v>1154</v>
      </c>
      <c r="AB107" s="182" t="s">
        <v>837</v>
      </c>
      <c r="AC107" s="182" t="s">
        <v>1098</v>
      </c>
      <c r="AD107" s="182" t="s">
        <v>837</v>
      </c>
      <c r="AE107" s="207"/>
      <c r="AF107" s="37">
        <v>1</v>
      </c>
      <c r="AG107" s="37" t="s">
        <v>1097</v>
      </c>
      <c r="AH107" s="37" t="s">
        <v>1097</v>
      </c>
      <c r="AI107" s="37" t="s">
        <v>1097</v>
      </c>
      <c r="AJ107" s="37" t="s">
        <v>1100</v>
      </c>
      <c r="AK107" s="37" t="s">
        <v>1100</v>
      </c>
      <c r="AL107" s="37" t="s">
        <v>1100</v>
      </c>
      <c r="AM107" s="37" t="s">
        <v>1100</v>
      </c>
      <c r="AN107" s="37" t="s">
        <v>1100</v>
      </c>
      <c r="AO107" s="37" t="s">
        <v>1097</v>
      </c>
      <c r="AP107" s="37" t="s">
        <v>1097</v>
      </c>
      <c r="AQ107" s="37" t="s">
        <v>1097</v>
      </c>
      <c r="AR107" s="37" t="s">
        <v>1100</v>
      </c>
      <c r="AS107" s="37" t="s">
        <v>1100</v>
      </c>
      <c r="AT107" s="37" t="s">
        <v>1100</v>
      </c>
      <c r="AU107" s="37" t="s">
        <v>1100</v>
      </c>
      <c r="AV107" s="37" t="s">
        <v>1100</v>
      </c>
      <c r="AW107" s="314">
        <v>0</v>
      </c>
      <c r="AX107" s="315" t="s">
        <v>1098</v>
      </c>
      <c r="AY107" s="315" t="s">
        <v>1098</v>
      </c>
      <c r="AZ107" s="306"/>
      <c r="BA107" s="306"/>
      <c r="BB107" s="306"/>
      <c r="BC107" s="306"/>
      <c r="BD107" s="306"/>
      <c r="BE107" s="310">
        <v>0</v>
      </c>
      <c r="BF107" s="68"/>
      <c r="BG107" s="68"/>
      <c r="BH107" s="71"/>
      <c r="BI107" s="71"/>
      <c r="BJ107" s="71"/>
      <c r="BK107" s="71"/>
      <c r="BL107" s="34"/>
      <c r="BM107" s="234">
        <v>0</v>
      </c>
      <c r="BN107" s="234">
        <v>0</v>
      </c>
      <c r="BO107" s="234">
        <v>0</v>
      </c>
      <c r="BP107" s="234" t="e">
        <v>#N/A</v>
      </c>
      <c r="BQ107" s="238" t="e">
        <v>#N/A</v>
      </c>
      <c r="BR107" s="238" t="e">
        <v>#N/A</v>
      </c>
      <c r="BS107" s="238" t="e">
        <v>#N/A</v>
      </c>
      <c r="BT107" s="238" t="e">
        <v>#N/A</v>
      </c>
      <c r="BU107" s="234">
        <v>0</v>
      </c>
      <c r="BV107" s="300">
        <v>0</v>
      </c>
      <c r="BW107" s="300">
        <v>0</v>
      </c>
      <c r="BX107" s="280" t="s">
        <v>1161</v>
      </c>
      <c r="BY107" s="301" t="s">
        <v>1162</v>
      </c>
      <c r="BZ107" s="301">
        <v>1.4060010000000001</v>
      </c>
      <c r="CA107" s="299" t="s">
        <v>1162</v>
      </c>
      <c r="CB107" s="299">
        <v>2.3004389999999999</v>
      </c>
      <c r="CC107" s="280">
        <v>0</v>
      </c>
      <c r="CD107" s="280">
        <v>0</v>
      </c>
      <c r="CE107" s="280" t="e">
        <v>#N/A</v>
      </c>
      <c r="CF107" s="280" t="e">
        <v>#N/A</v>
      </c>
      <c r="CG107" s="280" t="e">
        <v>#N/A</v>
      </c>
    </row>
    <row r="108" spans="1:85" s="17" customFormat="1" ht="58.35" customHeight="1" thickBot="1" x14ac:dyDescent="0.3">
      <c r="A108" s="21" t="str">
        <f t="shared" si="8"/>
        <v>Indicator 107 - Net debt - change</v>
      </c>
      <c r="B108" s="22">
        <f t="shared" si="6"/>
        <v>107</v>
      </c>
      <c r="C108" s="6" t="s">
        <v>98</v>
      </c>
      <c r="D108" s="8" t="str">
        <f t="shared" si="5"/>
        <v>ID107</v>
      </c>
      <c r="E108" s="8"/>
      <c r="F108" s="6" t="s">
        <v>293</v>
      </c>
      <c r="G108" s="29" t="s">
        <v>268</v>
      </c>
      <c r="H108" s="30" t="s">
        <v>591</v>
      </c>
      <c r="I108" s="14" t="s">
        <v>18</v>
      </c>
      <c r="J108" s="10" t="s">
        <v>718</v>
      </c>
      <c r="K108" s="11" t="s">
        <v>701</v>
      </c>
      <c r="L108" s="9" t="s">
        <v>378</v>
      </c>
      <c r="M108" s="14" t="s">
        <v>887</v>
      </c>
      <c r="N108" s="28">
        <v>1</v>
      </c>
      <c r="O108" s="59"/>
      <c r="P108" s="59">
        <v>1</v>
      </c>
      <c r="Q108" s="59"/>
      <c r="R108" s="59"/>
      <c r="S108" s="59"/>
      <c r="T108" s="59"/>
      <c r="U108" s="181"/>
      <c r="V108" s="280">
        <v>1</v>
      </c>
      <c r="W108" s="181"/>
      <c r="X108" s="280">
        <v>1</v>
      </c>
      <c r="Y108" s="181"/>
      <c r="Z108" s="210" t="s">
        <v>19</v>
      </c>
      <c r="AA108" s="211" t="s">
        <v>1154</v>
      </c>
      <c r="AB108" s="182" t="s">
        <v>837</v>
      </c>
      <c r="AC108" s="182" t="s">
        <v>1098</v>
      </c>
      <c r="AD108" s="182" t="s">
        <v>837</v>
      </c>
      <c r="AE108" s="207"/>
      <c r="AF108" s="37">
        <v>1</v>
      </c>
      <c r="AG108" s="37" t="s">
        <v>1097</v>
      </c>
      <c r="AH108" s="37" t="s">
        <v>1097</v>
      </c>
      <c r="AI108" s="37" t="s">
        <v>1097</v>
      </c>
      <c r="AJ108" s="37" t="s">
        <v>1100</v>
      </c>
      <c r="AK108" s="37" t="s">
        <v>1100</v>
      </c>
      <c r="AL108" s="37" t="s">
        <v>1100</v>
      </c>
      <c r="AM108" s="37" t="s">
        <v>1100</v>
      </c>
      <c r="AN108" s="37" t="s">
        <v>1100</v>
      </c>
      <c r="AO108" s="37" t="s">
        <v>1097</v>
      </c>
      <c r="AP108" s="37" t="s">
        <v>1097</v>
      </c>
      <c r="AQ108" s="37" t="s">
        <v>1097</v>
      </c>
      <c r="AR108" s="37" t="s">
        <v>1100</v>
      </c>
      <c r="AS108" s="37" t="s">
        <v>1100</v>
      </c>
      <c r="AT108" s="37" t="s">
        <v>1100</v>
      </c>
      <c r="AU108" s="37" t="s">
        <v>1100</v>
      </c>
      <c r="AV108" s="37" t="s">
        <v>1100</v>
      </c>
      <c r="AW108" s="314">
        <v>0</v>
      </c>
      <c r="AX108" s="315" t="s">
        <v>1098</v>
      </c>
      <c r="AY108" s="315" t="s">
        <v>1098</v>
      </c>
      <c r="AZ108" s="306"/>
      <c r="BA108" s="306"/>
      <c r="BB108" s="306"/>
      <c r="BC108" s="306"/>
      <c r="BD108" s="306"/>
      <c r="BE108" s="310">
        <v>0</v>
      </c>
      <c r="BF108" s="68"/>
      <c r="BG108" s="68"/>
      <c r="BH108" s="71"/>
      <c r="BI108" s="71"/>
      <c r="BJ108" s="71"/>
      <c r="BK108" s="71"/>
      <c r="BL108" s="34"/>
      <c r="BM108" s="234">
        <v>0</v>
      </c>
      <c r="BN108" s="234">
        <v>0</v>
      </c>
      <c r="BO108" s="234">
        <v>0</v>
      </c>
      <c r="BP108" s="234" t="e">
        <v>#N/A</v>
      </c>
      <c r="BQ108" s="238" t="e">
        <v>#N/A</v>
      </c>
      <c r="BR108" s="238" t="e">
        <v>#N/A</v>
      </c>
      <c r="BS108" s="238" t="e">
        <v>#N/A</v>
      </c>
      <c r="BT108" s="238" t="e">
        <v>#N/A</v>
      </c>
      <c r="BU108" s="234">
        <v>0</v>
      </c>
      <c r="BV108" s="300">
        <v>0</v>
      </c>
      <c r="BW108" s="300">
        <v>0</v>
      </c>
      <c r="BX108" s="280" t="s">
        <v>1161</v>
      </c>
      <c r="BY108" s="301">
        <v>-3.2978719999999999</v>
      </c>
      <c r="BZ108" s="301">
        <v>9.3731349999999996</v>
      </c>
      <c r="CA108" s="299">
        <v>-17.088239999999999</v>
      </c>
      <c r="CB108" s="299">
        <v>20.68627</v>
      </c>
      <c r="CC108" s="280">
        <v>0</v>
      </c>
      <c r="CD108" s="280">
        <v>0</v>
      </c>
      <c r="CE108" s="280" t="s">
        <v>1161</v>
      </c>
      <c r="CF108" s="280">
        <v>-4.5340150000000001</v>
      </c>
      <c r="CG108" s="280">
        <v>14.457750000000001</v>
      </c>
    </row>
    <row r="109" spans="1:85" s="17" customFormat="1" ht="58.35" customHeight="1" thickBot="1" x14ac:dyDescent="0.3">
      <c r="A109" s="21" t="str">
        <f t="shared" si="8"/>
        <v>Indicator 108 - Net debt/EBITDA</v>
      </c>
      <c r="B109" s="22">
        <f t="shared" si="6"/>
        <v>108</v>
      </c>
      <c r="C109" s="6" t="s">
        <v>99</v>
      </c>
      <c r="D109" s="8" t="str">
        <f t="shared" si="5"/>
        <v>ID108</v>
      </c>
      <c r="E109" s="8"/>
      <c r="F109" s="6" t="s">
        <v>293</v>
      </c>
      <c r="G109" s="29" t="s">
        <v>269</v>
      </c>
      <c r="H109" s="30" t="s">
        <v>592</v>
      </c>
      <c r="I109" s="14" t="s">
        <v>18</v>
      </c>
      <c r="J109" s="10" t="s">
        <v>721</v>
      </c>
      <c r="K109" s="11" t="s">
        <v>701</v>
      </c>
      <c r="L109" s="9" t="s">
        <v>484</v>
      </c>
      <c r="M109" s="14" t="s">
        <v>853</v>
      </c>
      <c r="N109" s="28">
        <v>1</v>
      </c>
      <c r="O109" s="59"/>
      <c r="P109" s="59">
        <v>1</v>
      </c>
      <c r="Q109" s="59"/>
      <c r="R109" s="59"/>
      <c r="S109" s="59"/>
      <c r="T109" s="59"/>
      <c r="U109" s="181"/>
      <c r="V109" s="280">
        <v>1</v>
      </c>
      <c r="W109" s="181"/>
      <c r="X109" s="280">
        <v>1</v>
      </c>
      <c r="Y109" s="181"/>
      <c r="Z109" s="210" t="s">
        <v>19</v>
      </c>
      <c r="AA109" s="211" t="s">
        <v>1154</v>
      </c>
      <c r="AB109" s="182" t="s">
        <v>837</v>
      </c>
      <c r="AC109" s="182" t="s">
        <v>1098</v>
      </c>
      <c r="AD109" s="182" t="s">
        <v>837</v>
      </c>
      <c r="AE109" s="207"/>
      <c r="AF109" s="37">
        <v>1</v>
      </c>
      <c r="AG109" s="37" t="s">
        <v>1097</v>
      </c>
      <c r="AH109" s="37" t="s">
        <v>1097</v>
      </c>
      <c r="AI109" s="37" t="s">
        <v>1097</v>
      </c>
      <c r="AJ109" s="37" t="s">
        <v>1100</v>
      </c>
      <c r="AK109" s="37" t="s">
        <v>1100</v>
      </c>
      <c r="AL109" s="37" t="s">
        <v>1100</v>
      </c>
      <c r="AM109" s="37" t="s">
        <v>1100</v>
      </c>
      <c r="AN109" s="37" t="s">
        <v>1100</v>
      </c>
      <c r="AO109" s="37" t="s">
        <v>1097</v>
      </c>
      <c r="AP109" s="37" t="s">
        <v>1097</v>
      </c>
      <c r="AQ109" s="37" t="s">
        <v>1097</v>
      </c>
      <c r="AR109" s="37" t="s">
        <v>1100</v>
      </c>
      <c r="AS109" s="37" t="s">
        <v>1100</v>
      </c>
      <c r="AT109" s="37" t="s">
        <v>1100</v>
      </c>
      <c r="AU109" s="37" t="s">
        <v>1100</v>
      </c>
      <c r="AV109" s="37" t="s">
        <v>1100</v>
      </c>
      <c r="AW109" s="314" t="s">
        <v>1099</v>
      </c>
      <c r="AX109" s="315">
        <v>4.2176456</v>
      </c>
      <c r="AY109" s="315">
        <v>2.7173913000000001</v>
      </c>
      <c r="AZ109" s="306"/>
      <c r="BA109" s="306"/>
      <c r="BB109" s="306"/>
      <c r="BC109" s="306"/>
      <c r="BD109" s="306"/>
      <c r="BE109" s="310" t="s">
        <v>1099</v>
      </c>
      <c r="BF109" s="68">
        <v>5.9158030000000004</v>
      </c>
      <c r="BG109" s="68">
        <v>4.3176949999999996</v>
      </c>
      <c r="BH109" s="71"/>
      <c r="BI109" s="71"/>
      <c r="BJ109" s="71"/>
      <c r="BK109" s="71"/>
      <c r="BL109" s="34"/>
      <c r="BM109" s="234">
        <v>0</v>
      </c>
      <c r="BN109" s="234">
        <v>0</v>
      </c>
      <c r="BO109" s="234">
        <v>0</v>
      </c>
      <c r="BP109" s="234" t="e">
        <v>#N/A</v>
      </c>
      <c r="BQ109" s="238" t="e">
        <v>#N/A</v>
      </c>
      <c r="BR109" s="238" t="e">
        <v>#N/A</v>
      </c>
      <c r="BS109" s="238" t="e">
        <v>#N/A</v>
      </c>
      <c r="BT109" s="238" t="e">
        <v>#N/A</v>
      </c>
      <c r="BU109" s="234" t="s">
        <v>1099</v>
      </c>
      <c r="BV109" s="300">
        <v>3.9344929999999998</v>
      </c>
      <c r="BW109" s="300">
        <v>1.968547</v>
      </c>
      <c r="BX109" s="280" t="s">
        <v>1161</v>
      </c>
      <c r="BY109" s="301">
        <v>-78.960629999999995</v>
      </c>
      <c r="BZ109" s="301">
        <v>96</v>
      </c>
      <c r="CA109" s="299">
        <v>-68.139740000000003</v>
      </c>
      <c r="CB109" s="299">
        <v>86.674700000000001</v>
      </c>
      <c r="CC109" s="280" t="s">
        <v>1099</v>
      </c>
      <c r="CD109" s="280">
        <v>4.2019060000000001</v>
      </c>
      <c r="CE109" s="280" t="s">
        <v>1161</v>
      </c>
      <c r="CF109" s="280">
        <v>-210.64269999999999</v>
      </c>
      <c r="CG109" s="280">
        <v>177.02719999999999</v>
      </c>
    </row>
    <row r="110" spans="1:85" s="17" customFormat="1" ht="94.35" customHeight="1" thickBot="1" x14ac:dyDescent="0.3">
      <c r="A110" s="21" t="str">
        <f t="shared" si="8"/>
        <v>Indicator 109 - Net debt/EBITDA - change</v>
      </c>
      <c r="B110" s="22">
        <f t="shared" si="6"/>
        <v>109</v>
      </c>
      <c r="C110" s="6" t="s">
        <v>100</v>
      </c>
      <c r="D110" s="8" t="str">
        <f t="shared" si="5"/>
        <v>ID109</v>
      </c>
      <c r="E110" s="8"/>
      <c r="F110" s="6" t="s">
        <v>293</v>
      </c>
      <c r="G110" s="29" t="s">
        <v>270</v>
      </c>
      <c r="H110" s="30" t="s">
        <v>593</v>
      </c>
      <c r="I110" s="14" t="s">
        <v>18</v>
      </c>
      <c r="J110" s="10" t="s">
        <v>718</v>
      </c>
      <c r="K110" s="11" t="s">
        <v>701</v>
      </c>
      <c r="L110" s="9" t="s">
        <v>485</v>
      </c>
      <c r="M110" s="14" t="s">
        <v>888</v>
      </c>
      <c r="N110" s="28">
        <v>1</v>
      </c>
      <c r="O110" s="59"/>
      <c r="P110" s="59">
        <v>1</v>
      </c>
      <c r="Q110" s="59"/>
      <c r="R110" s="59"/>
      <c r="S110" s="59"/>
      <c r="T110" s="59"/>
      <c r="U110" s="181"/>
      <c r="V110" s="280">
        <v>1</v>
      </c>
      <c r="W110" s="181"/>
      <c r="X110" s="280">
        <v>1</v>
      </c>
      <c r="Y110" s="181"/>
      <c r="Z110" s="210" t="s">
        <v>19</v>
      </c>
      <c r="AA110" s="211" t="s">
        <v>1154</v>
      </c>
      <c r="AB110" s="182" t="s">
        <v>837</v>
      </c>
      <c r="AC110" s="182" t="s">
        <v>1098</v>
      </c>
      <c r="AD110" s="182" t="s">
        <v>837</v>
      </c>
      <c r="AE110" s="216"/>
      <c r="AF110" s="37">
        <v>1</v>
      </c>
      <c r="AG110" s="37" t="s">
        <v>1097</v>
      </c>
      <c r="AH110" s="37" t="s">
        <v>1097</v>
      </c>
      <c r="AI110" s="37" t="s">
        <v>1097</v>
      </c>
      <c r="AJ110" s="37" t="s">
        <v>1100</v>
      </c>
      <c r="AK110" s="37" t="s">
        <v>1100</v>
      </c>
      <c r="AL110" s="37" t="s">
        <v>1100</v>
      </c>
      <c r="AM110" s="37" t="s">
        <v>1100</v>
      </c>
      <c r="AN110" s="37" t="s">
        <v>1100</v>
      </c>
      <c r="AO110" s="37" t="s">
        <v>1097</v>
      </c>
      <c r="AP110" s="37" t="s">
        <v>1097</v>
      </c>
      <c r="AQ110" s="37" t="s">
        <v>1097</v>
      </c>
      <c r="AR110" s="37" t="s">
        <v>1100</v>
      </c>
      <c r="AS110" s="37" t="s">
        <v>1100</v>
      </c>
      <c r="AT110" s="37" t="s">
        <v>1100</v>
      </c>
      <c r="AU110" s="37" t="s">
        <v>1100</v>
      </c>
      <c r="AV110" s="37" t="s">
        <v>1100</v>
      </c>
      <c r="AW110" s="314">
        <v>0</v>
      </c>
      <c r="AX110" s="315" t="s">
        <v>1098</v>
      </c>
      <c r="AY110" s="315" t="s">
        <v>1098</v>
      </c>
      <c r="AZ110" s="306"/>
      <c r="BA110" s="306"/>
      <c r="BB110" s="306"/>
      <c r="BC110" s="306"/>
      <c r="BD110" s="306"/>
      <c r="BE110" s="310">
        <v>0</v>
      </c>
      <c r="BF110" s="68"/>
      <c r="BG110" s="68"/>
      <c r="BH110" s="71"/>
      <c r="BI110" s="71"/>
      <c r="BJ110" s="71"/>
      <c r="BK110" s="71"/>
      <c r="BL110" s="34"/>
      <c r="BM110" s="234">
        <v>0</v>
      </c>
      <c r="BN110" s="234">
        <v>0</v>
      </c>
      <c r="BO110" s="234">
        <v>0</v>
      </c>
      <c r="BP110" s="234" t="e">
        <v>#N/A</v>
      </c>
      <c r="BQ110" s="238" t="e">
        <v>#N/A</v>
      </c>
      <c r="BR110" s="238" t="e">
        <v>#N/A</v>
      </c>
      <c r="BS110" s="238" t="e">
        <v>#N/A</v>
      </c>
      <c r="BT110" s="238" t="e">
        <v>#N/A</v>
      </c>
      <c r="BU110" s="234">
        <v>0</v>
      </c>
      <c r="BV110" s="300">
        <v>0</v>
      </c>
      <c r="BW110" s="300">
        <v>0</v>
      </c>
      <c r="BX110" s="280" t="s">
        <v>1161</v>
      </c>
      <c r="BY110" s="301">
        <v>-13.677390000000001</v>
      </c>
      <c r="BZ110" s="301">
        <v>21.254069999999999</v>
      </c>
      <c r="CA110" s="299">
        <v>-35.892150000000001</v>
      </c>
      <c r="CB110" s="299">
        <v>31.506270000000001</v>
      </c>
      <c r="CC110" s="280">
        <v>0</v>
      </c>
      <c r="CD110" s="280">
        <v>0</v>
      </c>
      <c r="CE110" s="280" t="s">
        <v>1161</v>
      </c>
      <c r="CF110" s="280">
        <v>-19.876149999999999</v>
      </c>
      <c r="CG110" s="280">
        <v>25.283100000000001</v>
      </c>
    </row>
    <row r="111" spans="1:85" s="17" customFormat="1" ht="72.599999999999994" customHeight="1" thickBot="1" x14ac:dyDescent="0.3">
      <c r="A111" s="21" t="str">
        <f t="shared" si="8"/>
        <v>Indicator 110 - Net debt/tangible net worth</v>
      </c>
      <c r="B111" s="22">
        <f t="shared" si="6"/>
        <v>110</v>
      </c>
      <c r="C111" s="6" t="s">
        <v>101</v>
      </c>
      <c r="D111" s="8" t="str">
        <f t="shared" si="5"/>
        <v>ID110</v>
      </c>
      <c r="E111" s="8"/>
      <c r="F111" s="6" t="s">
        <v>293</v>
      </c>
      <c r="G111" s="29" t="s">
        <v>271</v>
      </c>
      <c r="H111" s="30" t="s">
        <v>594</v>
      </c>
      <c r="I111" s="14" t="s">
        <v>18</v>
      </c>
      <c r="J111" s="10" t="s">
        <v>721</v>
      </c>
      <c r="K111" s="11" t="s">
        <v>701</v>
      </c>
      <c r="L111" s="9" t="s">
        <v>434</v>
      </c>
      <c r="M111" s="14" t="s">
        <v>854</v>
      </c>
      <c r="N111" s="28">
        <v>1</v>
      </c>
      <c r="O111" s="59"/>
      <c r="P111" s="59">
        <v>1</v>
      </c>
      <c r="Q111" s="59"/>
      <c r="R111" s="59"/>
      <c r="S111" s="59"/>
      <c r="T111" s="59"/>
      <c r="U111" s="181"/>
      <c r="V111" s="280">
        <v>1</v>
      </c>
      <c r="W111" s="181"/>
      <c r="X111" s="280">
        <v>1</v>
      </c>
      <c r="Y111" s="181"/>
      <c r="Z111" s="210" t="s">
        <v>19</v>
      </c>
      <c r="AA111" s="211" t="s">
        <v>1154</v>
      </c>
      <c r="AB111" s="182" t="s">
        <v>837</v>
      </c>
      <c r="AC111" s="182" t="s">
        <v>1098</v>
      </c>
      <c r="AD111" s="182" t="s">
        <v>837</v>
      </c>
      <c r="AE111" s="207"/>
      <c r="AF111" s="37">
        <v>1</v>
      </c>
      <c r="AG111" s="37" t="s">
        <v>1097</v>
      </c>
      <c r="AH111" s="37" t="s">
        <v>1097</v>
      </c>
      <c r="AI111" s="37" t="s">
        <v>1097</v>
      </c>
      <c r="AJ111" s="37" t="s">
        <v>1100</v>
      </c>
      <c r="AK111" s="37" t="s">
        <v>1100</v>
      </c>
      <c r="AL111" s="37" t="s">
        <v>1100</v>
      </c>
      <c r="AM111" s="37" t="s">
        <v>1100</v>
      </c>
      <c r="AN111" s="37" t="s">
        <v>1100</v>
      </c>
      <c r="AO111" s="37" t="s">
        <v>1097</v>
      </c>
      <c r="AP111" s="37" t="s">
        <v>1097</v>
      </c>
      <c r="AQ111" s="37" t="s">
        <v>1097</v>
      </c>
      <c r="AR111" s="37" t="s">
        <v>1100</v>
      </c>
      <c r="AS111" s="37" t="s">
        <v>1100</v>
      </c>
      <c r="AT111" s="37" t="s">
        <v>1100</v>
      </c>
      <c r="AU111" s="37" t="s">
        <v>1100</v>
      </c>
      <c r="AV111" s="37" t="s">
        <v>1100</v>
      </c>
      <c r="AW111" s="314" t="s">
        <v>1099</v>
      </c>
      <c r="AX111" s="315">
        <v>-216.50632999999999</v>
      </c>
      <c r="AY111" s="315">
        <v>-108.9804</v>
      </c>
      <c r="AZ111" s="306"/>
      <c r="BA111" s="306"/>
      <c r="BB111" s="306"/>
      <c r="BC111" s="306"/>
      <c r="BD111" s="306"/>
      <c r="BE111" s="310" t="s">
        <v>1099</v>
      </c>
      <c r="BF111" s="68">
        <v>-122.5099</v>
      </c>
      <c r="BG111" s="68">
        <v>-84.686800000000005</v>
      </c>
      <c r="BH111" s="71"/>
      <c r="BI111" s="71"/>
      <c r="BJ111" s="71"/>
      <c r="BK111" s="71"/>
      <c r="BL111" s="34"/>
      <c r="BM111" s="234">
        <v>0</v>
      </c>
      <c r="BN111" s="234">
        <v>0</v>
      </c>
      <c r="BO111" s="234">
        <v>0</v>
      </c>
      <c r="BP111" s="234" t="e">
        <v>#N/A</v>
      </c>
      <c r="BQ111" s="238" t="e">
        <v>#N/A</v>
      </c>
      <c r="BR111" s="238" t="e">
        <v>#N/A</v>
      </c>
      <c r="BS111" s="238" t="e">
        <v>#N/A</v>
      </c>
      <c r="BT111" s="238" t="e">
        <v>#N/A</v>
      </c>
      <c r="BU111" s="234" t="s">
        <v>1099</v>
      </c>
      <c r="BV111" s="300">
        <v>1.0425530000000001</v>
      </c>
      <c r="BW111" s="300">
        <v>0.66302680000000003</v>
      </c>
      <c r="BX111" s="280" t="s">
        <v>1161</v>
      </c>
      <c r="BY111" s="301">
        <v>-17.57274</v>
      </c>
      <c r="BZ111" s="301">
        <v>32.17671</v>
      </c>
      <c r="CA111" s="299">
        <v>-12.698740000000001</v>
      </c>
      <c r="CB111" s="299">
        <v>31.3538</v>
      </c>
      <c r="CC111" s="280" t="s">
        <v>1099</v>
      </c>
      <c r="CD111" s="280">
        <v>-627.06370000000004</v>
      </c>
      <c r="CE111" s="280" t="s">
        <v>1161</v>
      </c>
      <c r="CF111" s="280">
        <v>-36956.32</v>
      </c>
      <c r="CG111" s="280">
        <v>37.979619999999997</v>
      </c>
    </row>
    <row r="112" spans="1:85" s="17" customFormat="1" ht="138.6" customHeight="1" thickBot="1" x14ac:dyDescent="0.3">
      <c r="A112" s="21" t="str">
        <f t="shared" si="8"/>
        <v>Indicator 111 - Net debt/tangible net worth - change</v>
      </c>
      <c r="B112" s="22">
        <f t="shared" si="6"/>
        <v>111</v>
      </c>
      <c r="C112" s="6" t="s">
        <v>102</v>
      </c>
      <c r="D112" s="8" t="str">
        <f t="shared" si="5"/>
        <v>ID111</v>
      </c>
      <c r="E112" s="8"/>
      <c r="F112" s="6" t="s">
        <v>293</v>
      </c>
      <c r="G112" s="29" t="s">
        <v>272</v>
      </c>
      <c r="H112" s="30" t="s">
        <v>595</v>
      </c>
      <c r="I112" s="14" t="s">
        <v>18</v>
      </c>
      <c r="J112" s="10" t="s">
        <v>718</v>
      </c>
      <c r="K112" s="11" t="s">
        <v>701</v>
      </c>
      <c r="L112" s="9" t="s">
        <v>323</v>
      </c>
      <c r="M112" s="14" t="s">
        <v>889</v>
      </c>
      <c r="N112" s="28">
        <v>1</v>
      </c>
      <c r="O112" s="59"/>
      <c r="P112" s="59">
        <v>1</v>
      </c>
      <c r="Q112" s="59"/>
      <c r="R112" s="59"/>
      <c r="S112" s="59"/>
      <c r="T112" s="59"/>
      <c r="U112" s="181"/>
      <c r="V112" s="280">
        <v>1</v>
      </c>
      <c r="W112" s="181"/>
      <c r="X112" s="280">
        <v>1</v>
      </c>
      <c r="Y112" s="181"/>
      <c r="Z112" s="210" t="s">
        <v>19</v>
      </c>
      <c r="AA112" s="211" t="s">
        <v>1154</v>
      </c>
      <c r="AB112" s="182" t="s">
        <v>837</v>
      </c>
      <c r="AC112" s="182" t="s">
        <v>1098</v>
      </c>
      <c r="AD112" s="182" t="s">
        <v>837</v>
      </c>
      <c r="AE112" s="207"/>
      <c r="AF112" s="37">
        <v>1</v>
      </c>
      <c r="AG112" s="37" t="s">
        <v>1097</v>
      </c>
      <c r="AH112" s="37" t="s">
        <v>1097</v>
      </c>
      <c r="AI112" s="37" t="s">
        <v>1097</v>
      </c>
      <c r="AJ112" s="37" t="s">
        <v>1100</v>
      </c>
      <c r="AK112" s="37" t="s">
        <v>1100</v>
      </c>
      <c r="AL112" s="37" t="s">
        <v>1100</v>
      </c>
      <c r="AM112" s="37" t="s">
        <v>1100</v>
      </c>
      <c r="AN112" s="37" t="s">
        <v>1100</v>
      </c>
      <c r="AO112" s="37" t="s">
        <v>1097</v>
      </c>
      <c r="AP112" s="37" t="s">
        <v>1097</v>
      </c>
      <c r="AQ112" s="37" t="s">
        <v>1097</v>
      </c>
      <c r="AR112" s="37" t="s">
        <v>1100</v>
      </c>
      <c r="AS112" s="37" t="s">
        <v>1100</v>
      </c>
      <c r="AT112" s="37" t="s">
        <v>1100</v>
      </c>
      <c r="AU112" s="37" t="s">
        <v>1100</v>
      </c>
      <c r="AV112" s="37" t="s">
        <v>1100</v>
      </c>
      <c r="AW112" s="314">
        <v>0</v>
      </c>
      <c r="AX112" s="315" t="s">
        <v>1098</v>
      </c>
      <c r="AY112" s="315" t="s">
        <v>1098</v>
      </c>
      <c r="AZ112" s="306"/>
      <c r="BA112" s="306"/>
      <c r="BB112" s="306"/>
      <c r="BC112" s="306"/>
      <c r="BD112" s="306"/>
      <c r="BE112" s="310">
        <v>0</v>
      </c>
      <c r="BF112" s="68"/>
      <c r="BG112" s="68"/>
      <c r="BH112" s="71"/>
      <c r="BI112" s="71"/>
      <c r="BJ112" s="71"/>
      <c r="BK112" s="71"/>
      <c r="BL112" s="34"/>
      <c r="BM112" s="234">
        <v>0</v>
      </c>
      <c r="BN112" s="234">
        <v>0</v>
      </c>
      <c r="BO112" s="234">
        <v>0</v>
      </c>
      <c r="BP112" s="234" t="e">
        <v>#N/A</v>
      </c>
      <c r="BQ112" s="238" t="e">
        <v>#N/A</v>
      </c>
      <c r="BR112" s="238" t="e">
        <v>#N/A</v>
      </c>
      <c r="BS112" s="238" t="e">
        <v>#N/A</v>
      </c>
      <c r="BT112" s="238" t="e">
        <v>#N/A</v>
      </c>
      <c r="BU112" s="234">
        <v>0</v>
      </c>
      <c r="BV112" s="300">
        <v>0</v>
      </c>
      <c r="BW112" s="300">
        <v>0</v>
      </c>
      <c r="BX112" s="280" t="s">
        <v>1161</v>
      </c>
      <c r="BY112" s="301">
        <v>-5.7850020000000004</v>
      </c>
      <c r="BZ112" s="301">
        <v>7.4054719999999996</v>
      </c>
      <c r="CA112" s="299">
        <v>-15.10772</v>
      </c>
      <c r="CB112" s="299">
        <v>20.147829999999999</v>
      </c>
      <c r="CC112" s="280">
        <v>0</v>
      </c>
      <c r="CD112" s="280">
        <v>0</v>
      </c>
      <c r="CE112" s="280" t="s">
        <v>1161</v>
      </c>
      <c r="CF112" s="280">
        <v>-50.92754</v>
      </c>
      <c r="CG112" s="280">
        <v>170.2861</v>
      </c>
    </row>
    <row r="113" spans="1:85" s="17" customFormat="1" ht="58.35" customHeight="1" thickBot="1" x14ac:dyDescent="0.3">
      <c r="A113" s="21" t="str">
        <f t="shared" si="8"/>
        <v>Indicator 112 - Net debt/turnover</v>
      </c>
      <c r="B113" s="22">
        <f t="shared" si="6"/>
        <v>112</v>
      </c>
      <c r="C113" s="6" t="s">
        <v>103</v>
      </c>
      <c r="D113" s="8" t="str">
        <f t="shared" si="5"/>
        <v>ID112</v>
      </c>
      <c r="E113" s="8"/>
      <c r="F113" s="6" t="s">
        <v>293</v>
      </c>
      <c r="G113" s="29" t="s">
        <v>273</v>
      </c>
      <c r="H113" s="30" t="s">
        <v>596</v>
      </c>
      <c r="I113" s="14" t="s">
        <v>18</v>
      </c>
      <c r="J113" s="10" t="s">
        <v>721</v>
      </c>
      <c r="K113" s="11" t="s">
        <v>701</v>
      </c>
      <c r="L113" s="9" t="s">
        <v>486</v>
      </c>
      <c r="M113" s="14" t="s">
        <v>855</v>
      </c>
      <c r="N113" s="28">
        <v>1</v>
      </c>
      <c r="O113" s="59"/>
      <c r="P113" s="59">
        <v>1</v>
      </c>
      <c r="Q113" s="59"/>
      <c r="R113" s="59"/>
      <c r="S113" s="59"/>
      <c r="T113" s="59"/>
      <c r="U113" s="181"/>
      <c r="V113" s="280">
        <v>1</v>
      </c>
      <c r="W113" s="181"/>
      <c r="X113" s="280">
        <v>1</v>
      </c>
      <c r="Y113" s="181"/>
      <c r="Z113" s="210" t="s">
        <v>19</v>
      </c>
      <c r="AA113" s="211" t="s">
        <v>1154</v>
      </c>
      <c r="AB113" s="182" t="s">
        <v>837</v>
      </c>
      <c r="AC113" s="182" t="s">
        <v>1098</v>
      </c>
      <c r="AD113" s="182" t="s">
        <v>837</v>
      </c>
      <c r="AE113" s="207"/>
      <c r="AF113" s="37">
        <v>1</v>
      </c>
      <c r="AG113" s="37" t="s">
        <v>1097</v>
      </c>
      <c r="AH113" s="37" t="s">
        <v>1097</v>
      </c>
      <c r="AI113" s="37" t="s">
        <v>1097</v>
      </c>
      <c r="AJ113" s="37" t="s">
        <v>1100</v>
      </c>
      <c r="AK113" s="37" t="s">
        <v>1100</v>
      </c>
      <c r="AL113" s="37" t="s">
        <v>1100</v>
      </c>
      <c r="AM113" s="37" t="s">
        <v>1100</v>
      </c>
      <c r="AN113" s="37" t="s">
        <v>1100</v>
      </c>
      <c r="AO113" s="37" t="s">
        <v>1097</v>
      </c>
      <c r="AP113" s="37" t="s">
        <v>1097</v>
      </c>
      <c r="AQ113" s="37" t="s">
        <v>1097</v>
      </c>
      <c r="AR113" s="37" t="s">
        <v>1100</v>
      </c>
      <c r="AS113" s="37" t="s">
        <v>1100</v>
      </c>
      <c r="AT113" s="37" t="s">
        <v>1100</v>
      </c>
      <c r="AU113" s="37" t="s">
        <v>1100</v>
      </c>
      <c r="AV113" s="37" t="s">
        <v>1100</v>
      </c>
      <c r="AW113" s="314" t="s">
        <v>1099</v>
      </c>
      <c r="AX113" s="315">
        <v>0.353852</v>
      </c>
      <c r="AY113" s="315">
        <v>0.2644859</v>
      </c>
      <c r="AZ113" s="306"/>
      <c r="BA113" s="306"/>
      <c r="BB113" s="306"/>
      <c r="BC113" s="306"/>
      <c r="BD113" s="306"/>
      <c r="BE113" s="310" t="s">
        <v>1099</v>
      </c>
      <c r="BF113" s="68">
        <v>0.4720106</v>
      </c>
      <c r="BG113" s="68">
        <v>0.29917929999999998</v>
      </c>
      <c r="BH113" s="71"/>
      <c r="BI113" s="71"/>
      <c r="BJ113" s="71"/>
      <c r="BK113" s="71"/>
      <c r="BL113" s="34"/>
      <c r="BM113" s="234">
        <v>0</v>
      </c>
      <c r="BN113" s="234">
        <v>0</v>
      </c>
      <c r="BO113" s="234">
        <v>0</v>
      </c>
      <c r="BP113" s="234" t="e">
        <v>#N/A</v>
      </c>
      <c r="BQ113" s="238" t="e">
        <v>#N/A</v>
      </c>
      <c r="BR113" s="238" t="e">
        <v>#N/A</v>
      </c>
      <c r="BS113" s="238" t="e">
        <v>#N/A</v>
      </c>
      <c r="BT113" s="238" t="e">
        <v>#N/A</v>
      </c>
      <c r="BU113" s="234" t="s">
        <v>1099</v>
      </c>
      <c r="BV113" s="300">
        <v>0.30011549999999998</v>
      </c>
      <c r="BW113" s="300">
        <v>0.24244289999999999</v>
      </c>
      <c r="BX113" s="280" t="s">
        <v>1161</v>
      </c>
      <c r="BY113" s="301">
        <v>-0.1184067</v>
      </c>
      <c r="BZ113" s="301">
        <v>23.000050000000002</v>
      </c>
      <c r="CA113" s="299">
        <v>-0.87209190000000003</v>
      </c>
      <c r="CB113" s="299">
        <v>13.272489999999999</v>
      </c>
      <c r="CC113" s="280" t="s">
        <v>1099</v>
      </c>
      <c r="CD113" s="280">
        <v>0.70060880000000003</v>
      </c>
      <c r="CE113" s="280" t="s">
        <v>1161</v>
      </c>
      <c r="CF113" s="280">
        <v>-0.34004319999999999</v>
      </c>
      <c r="CG113" s="280">
        <v>63.601260000000003</v>
      </c>
    </row>
    <row r="114" spans="1:85" s="17" customFormat="1" ht="83.45" customHeight="1" thickBot="1" x14ac:dyDescent="0.3">
      <c r="A114" s="21" t="str">
        <f t="shared" si="8"/>
        <v>Indicator 113 - Net debt/turnover - change</v>
      </c>
      <c r="B114" s="22">
        <f t="shared" si="6"/>
        <v>113</v>
      </c>
      <c r="C114" s="6" t="s">
        <v>104</v>
      </c>
      <c r="D114" s="8" t="str">
        <f t="shared" si="5"/>
        <v>ID113</v>
      </c>
      <c r="E114" s="8"/>
      <c r="F114" s="6" t="s">
        <v>293</v>
      </c>
      <c r="G114" s="29" t="s">
        <v>274</v>
      </c>
      <c r="H114" s="30" t="s">
        <v>597</v>
      </c>
      <c r="I114" s="14" t="s">
        <v>18</v>
      </c>
      <c r="J114" s="10" t="s">
        <v>718</v>
      </c>
      <c r="K114" s="11" t="s">
        <v>701</v>
      </c>
      <c r="L114" s="9" t="s">
        <v>487</v>
      </c>
      <c r="M114" s="14" t="s">
        <v>890</v>
      </c>
      <c r="N114" s="28">
        <v>1</v>
      </c>
      <c r="O114" s="59"/>
      <c r="P114" s="59">
        <v>1</v>
      </c>
      <c r="Q114" s="59"/>
      <c r="R114" s="59"/>
      <c r="S114" s="59"/>
      <c r="T114" s="59"/>
      <c r="U114" s="181"/>
      <c r="V114" s="280">
        <v>1</v>
      </c>
      <c r="W114" s="181"/>
      <c r="X114" s="280">
        <v>1</v>
      </c>
      <c r="Y114" s="181"/>
      <c r="Z114" s="210" t="s">
        <v>19</v>
      </c>
      <c r="AA114" s="211" t="s">
        <v>1154</v>
      </c>
      <c r="AB114" s="182" t="s">
        <v>837</v>
      </c>
      <c r="AC114" s="182" t="s">
        <v>1098</v>
      </c>
      <c r="AD114" s="182" t="s">
        <v>837</v>
      </c>
      <c r="AE114" s="207"/>
      <c r="AF114" s="37">
        <v>1</v>
      </c>
      <c r="AG114" s="37" t="s">
        <v>1097</v>
      </c>
      <c r="AH114" s="37" t="s">
        <v>1097</v>
      </c>
      <c r="AI114" s="37" t="s">
        <v>1097</v>
      </c>
      <c r="AJ114" s="37" t="s">
        <v>1100</v>
      </c>
      <c r="AK114" s="37" t="s">
        <v>1100</v>
      </c>
      <c r="AL114" s="37" t="s">
        <v>1100</v>
      </c>
      <c r="AM114" s="37" t="s">
        <v>1100</v>
      </c>
      <c r="AN114" s="37" t="s">
        <v>1100</v>
      </c>
      <c r="AO114" s="37" t="s">
        <v>1097</v>
      </c>
      <c r="AP114" s="37" t="s">
        <v>1097</v>
      </c>
      <c r="AQ114" s="37" t="s">
        <v>1097</v>
      </c>
      <c r="AR114" s="37" t="s">
        <v>1100</v>
      </c>
      <c r="AS114" s="37" t="s">
        <v>1100</v>
      </c>
      <c r="AT114" s="37" t="s">
        <v>1100</v>
      </c>
      <c r="AU114" s="37" t="s">
        <v>1100</v>
      </c>
      <c r="AV114" s="37" t="s">
        <v>1100</v>
      </c>
      <c r="AW114" s="314">
        <v>0</v>
      </c>
      <c r="AX114" s="315" t="s">
        <v>1098</v>
      </c>
      <c r="AY114" s="315" t="s">
        <v>1098</v>
      </c>
      <c r="AZ114" s="306"/>
      <c r="BA114" s="306"/>
      <c r="BB114" s="306"/>
      <c r="BC114" s="306"/>
      <c r="BD114" s="306"/>
      <c r="BE114" s="310">
        <v>0</v>
      </c>
      <c r="BF114" s="68"/>
      <c r="BG114" s="68"/>
      <c r="BH114" s="71"/>
      <c r="BI114" s="71"/>
      <c r="BJ114" s="71"/>
      <c r="BK114" s="71"/>
      <c r="BL114" s="34"/>
      <c r="BM114" s="234">
        <v>0</v>
      </c>
      <c r="BN114" s="234">
        <v>0</v>
      </c>
      <c r="BO114" s="234">
        <v>0</v>
      </c>
      <c r="BP114" s="234" t="e">
        <v>#N/A</v>
      </c>
      <c r="BQ114" s="238" t="e">
        <v>#N/A</v>
      </c>
      <c r="BR114" s="238" t="e">
        <v>#N/A</v>
      </c>
      <c r="BS114" s="238" t="e">
        <v>#N/A</v>
      </c>
      <c r="BT114" s="238" t="e">
        <v>#N/A</v>
      </c>
      <c r="BU114" s="234">
        <v>0</v>
      </c>
      <c r="BV114" s="300">
        <v>0</v>
      </c>
      <c r="BW114" s="300">
        <v>0</v>
      </c>
      <c r="BX114" s="280" t="s">
        <v>1161</v>
      </c>
      <c r="BY114" s="301">
        <v>-2.0010340000000002</v>
      </c>
      <c r="BZ114" s="301">
        <v>11.16137</v>
      </c>
      <c r="CA114" s="299">
        <v>-12.45157</v>
      </c>
      <c r="CB114" s="299">
        <v>19.59329</v>
      </c>
      <c r="CC114" s="280">
        <v>0</v>
      </c>
      <c r="CD114" s="280">
        <v>0</v>
      </c>
      <c r="CE114" s="280" t="s">
        <v>1161</v>
      </c>
      <c r="CF114" s="280">
        <v>-3.018157</v>
      </c>
      <c r="CG114" s="280">
        <v>12.39405</v>
      </c>
    </row>
    <row r="115" spans="1:85" s="17" customFormat="1" ht="47.45" customHeight="1" thickBot="1" x14ac:dyDescent="0.3">
      <c r="A115" s="21" t="str">
        <f t="shared" si="8"/>
        <v>Indicator 114 - Net Income change</v>
      </c>
      <c r="B115" s="22">
        <f t="shared" si="6"/>
        <v>114</v>
      </c>
      <c r="C115" s="6" t="s">
        <v>105</v>
      </c>
      <c r="D115" s="8" t="str">
        <f t="shared" si="5"/>
        <v>ID114</v>
      </c>
      <c r="E115" s="8"/>
      <c r="F115" s="6" t="s">
        <v>293</v>
      </c>
      <c r="G115" s="29" t="s">
        <v>275</v>
      </c>
      <c r="H115" s="30" t="s">
        <v>598</v>
      </c>
      <c r="I115" s="14" t="s">
        <v>18</v>
      </c>
      <c r="J115" s="10" t="s">
        <v>718</v>
      </c>
      <c r="K115" s="11" t="s">
        <v>701</v>
      </c>
      <c r="L115" s="9" t="s">
        <v>435</v>
      </c>
      <c r="M115" s="14" t="s">
        <v>891</v>
      </c>
      <c r="N115" s="28">
        <v>1</v>
      </c>
      <c r="O115" s="59"/>
      <c r="P115" s="59">
        <v>1</v>
      </c>
      <c r="Q115" s="59"/>
      <c r="R115" s="59"/>
      <c r="S115" s="59"/>
      <c r="T115" s="59"/>
      <c r="U115" s="181"/>
      <c r="V115" s="280">
        <v>1</v>
      </c>
      <c r="W115" s="181"/>
      <c r="X115" s="280">
        <v>1</v>
      </c>
      <c r="Y115" s="181"/>
      <c r="Z115" s="210" t="s">
        <v>19</v>
      </c>
      <c r="AA115" s="211" t="s">
        <v>1154</v>
      </c>
      <c r="AB115" s="182" t="s">
        <v>837</v>
      </c>
      <c r="AC115" s="182" t="s">
        <v>1098</v>
      </c>
      <c r="AD115" s="182" t="s">
        <v>837</v>
      </c>
      <c r="AE115" s="207"/>
      <c r="AF115" s="37">
        <v>1</v>
      </c>
      <c r="AG115" s="37" t="s">
        <v>1097</v>
      </c>
      <c r="AH115" s="37" t="s">
        <v>1097</v>
      </c>
      <c r="AI115" s="37" t="s">
        <v>1097</v>
      </c>
      <c r="AJ115" s="37" t="s">
        <v>1100</v>
      </c>
      <c r="AK115" s="37" t="s">
        <v>1100</v>
      </c>
      <c r="AL115" s="37" t="s">
        <v>1100</v>
      </c>
      <c r="AM115" s="37" t="s">
        <v>1100</v>
      </c>
      <c r="AN115" s="37" t="s">
        <v>1100</v>
      </c>
      <c r="AO115" s="37" t="s">
        <v>1097</v>
      </c>
      <c r="AP115" s="37" t="s">
        <v>1097</v>
      </c>
      <c r="AQ115" s="37" t="s">
        <v>1097</v>
      </c>
      <c r="AR115" s="37" t="s">
        <v>1100</v>
      </c>
      <c r="AS115" s="37" t="s">
        <v>1100</v>
      </c>
      <c r="AT115" s="37" t="s">
        <v>1100</v>
      </c>
      <c r="AU115" s="37" t="s">
        <v>1100</v>
      </c>
      <c r="AV115" s="37" t="s">
        <v>1100</v>
      </c>
      <c r="AW115" s="314">
        <v>0</v>
      </c>
      <c r="AX115" s="315" t="s">
        <v>1098</v>
      </c>
      <c r="AY115" s="315" t="s">
        <v>1098</v>
      </c>
      <c r="AZ115" s="306"/>
      <c r="BA115" s="306"/>
      <c r="BB115" s="306"/>
      <c r="BC115" s="306"/>
      <c r="BD115" s="306"/>
      <c r="BE115" s="310">
        <v>0</v>
      </c>
      <c r="BF115" s="68"/>
      <c r="BG115" s="68"/>
      <c r="BH115" s="71"/>
      <c r="BI115" s="71"/>
      <c r="BJ115" s="71"/>
      <c r="BK115" s="71"/>
      <c r="BL115" s="34"/>
      <c r="BM115" s="234">
        <v>0</v>
      </c>
      <c r="BN115" s="234">
        <v>0</v>
      </c>
      <c r="BO115" s="234">
        <v>0</v>
      </c>
      <c r="BP115" s="234" t="e">
        <v>#N/A</v>
      </c>
      <c r="BQ115" s="238" t="e">
        <v>#N/A</v>
      </c>
      <c r="BR115" s="238" t="e">
        <v>#N/A</v>
      </c>
      <c r="BS115" s="238" t="e">
        <v>#N/A</v>
      </c>
      <c r="BT115" s="238" t="e">
        <v>#N/A</v>
      </c>
      <c r="BU115" s="234">
        <v>0</v>
      </c>
      <c r="BV115" s="300">
        <v>0</v>
      </c>
      <c r="BW115" s="300">
        <v>0</v>
      </c>
      <c r="BX115" s="280" t="s">
        <v>1161</v>
      </c>
      <c r="BY115" s="301">
        <v>-22.054559999999999</v>
      </c>
      <c r="BZ115" s="301">
        <v>35.085560000000001</v>
      </c>
      <c r="CA115" s="299">
        <v>-33.029850000000003</v>
      </c>
      <c r="CB115" s="299">
        <v>72.148929999999993</v>
      </c>
      <c r="CC115" s="280">
        <v>0</v>
      </c>
      <c r="CD115" s="280">
        <v>0</v>
      </c>
      <c r="CE115" s="280" t="s">
        <v>1161</v>
      </c>
      <c r="CF115" s="280">
        <v>-61.749360000000003</v>
      </c>
      <c r="CG115" s="280">
        <v>80.152810000000002</v>
      </c>
    </row>
    <row r="116" spans="1:85" s="17" customFormat="1" ht="58.35" customHeight="1" thickBot="1" x14ac:dyDescent="0.3">
      <c r="A116" s="21" t="str">
        <f t="shared" si="8"/>
        <v>Indicator 115 - Net income/turnover</v>
      </c>
      <c r="B116" s="22">
        <f t="shared" si="6"/>
        <v>115</v>
      </c>
      <c r="C116" s="6" t="s">
        <v>1045</v>
      </c>
      <c r="D116" s="8" t="str">
        <f t="shared" si="5"/>
        <v>ID115</v>
      </c>
      <c r="E116" s="8"/>
      <c r="F116" s="6" t="s">
        <v>293</v>
      </c>
      <c r="G116" s="29" t="s">
        <v>276</v>
      </c>
      <c r="H116" s="30" t="s">
        <v>599</v>
      </c>
      <c r="I116" s="14" t="s">
        <v>18</v>
      </c>
      <c r="J116" s="10" t="s">
        <v>718</v>
      </c>
      <c r="K116" s="11" t="s">
        <v>701</v>
      </c>
      <c r="L116" s="9" t="s">
        <v>436</v>
      </c>
      <c r="M116" s="14" t="s">
        <v>856</v>
      </c>
      <c r="N116" s="28">
        <v>1</v>
      </c>
      <c r="O116" s="59"/>
      <c r="P116" s="59">
        <v>1</v>
      </c>
      <c r="Q116" s="59"/>
      <c r="R116" s="59"/>
      <c r="S116" s="59"/>
      <c r="T116" s="59"/>
      <c r="U116" s="181"/>
      <c r="V116" s="280">
        <v>1</v>
      </c>
      <c r="W116" s="181"/>
      <c r="X116" s="280">
        <v>1</v>
      </c>
      <c r="Y116" s="181"/>
      <c r="Z116" s="210" t="s">
        <v>19</v>
      </c>
      <c r="AA116" s="211" t="s">
        <v>1154</v>
      </c>
      <c r="AB116" s="182" t="s">
        <v>837</v>
      </c>
      <c r="AC116" s="182" t="s">
        <v>1098</v>
      </c>
      <c r="AD116" s="182" t="s">
        <v>837</v>
      </c>
      <c r="AE116" s="207"/>
      <c r="AF116" s="37">
        <v>1</v>
      </c>
      <c r="AG116" s="37" t="s">
        <v>1097</v>
      </c>
      <c r="AH116" s="37" t="s">
        <v>1097</v>
      </c>
      <c r="AI116" s="37" t="s">
        <v>1097</v>
      </c>
      <c r="AJ116" s="37" t="s">
        <v>1100</v>
      </c>
      <c r="AK116" s="37" t="s">
        <v>1100</v>
      </c>
      <c r="AL116" s="37" t="s">
        <v>1100</v>
      </c>
      <c r="AM116" s="37" t="s">
        <v>1100</v>
      </c>
      <c r="AN116" s="37" t="s">
        <v>1100</v>
      </c>
      <c r="AO116" s="37" t="s">
        <v>1097</v>
      </c>
      <c r="AP116" s="37" t="s">
        <v>1097</v>
      </c>
      <c r="AQ116" s="37" t="s">
        <v>1097</v>
      </c>
      <c r="AR116" s="37" t="s">
        <v>1100</v>
      </c>
      <c r="AS116" s="37" t="s">
        <v>1100</v>
      </c>
      <c r="AT116" s="37" t="s">
        <v>1100</v>
      </c>
      <c r="AU116" s="37" t="s">
        <v>1100</v>
      </c>
      <c r="AV116" s="37" t="s">
        <v>1100</v>
      </c>
      <c r="AW116" s="314" t="s">
        <v>1099</v>
      </c>
      <c r="AX116" s="315">
        <v>2.1714069999999999E-2</v>
      </c>
      <c r="AY116" s="315">
        <v>1.998575E-2</v>
      </c>
      <c r="AZ116" s="306"/>
      <c r="BA116" s="306"/>
      <c r="BB116" s="306"/>
      <c r="BC116" s="306"/>
      <c r="BD116" s="306"/>
      <c r="BE116" s="310" t="s">
        <v>1099</v>
      </c>
      <c r="BF116" s="68">
        <v>2.1792700000000002E-2</v>
      </c>
      <c r="BG116" s="68">
        <v>4.0942199999999998E-2</v>
      </c>
      <c r="BH116" s="71"/>
      <c r="BI116" s="71"/>
      <c r="BJ116" s="71"/>
      <c r="BK116" s="71"/>
      <c r="BL116" s="34"/>
      <c r="BM116" s="234">
        <v>0</v>
      </c>
      <c r="BN116" s="234">
        <v>0</v>
      </c>
      <c r="BO116" s="234">
        <v>0</v>
      </c>
      <c r="BP116" s="234" t="e">
        <v>#N/A</v>
      </c>
      <c r="BQ116" s="238" t="e">
        <v>#N/A</v>
      </c>
      <c r="BR116" s="238" t="e">
        <v>#N/A</v>
      </c>
      <c r="BS116" s="238" t="e">
        <v>#N/A</v>
      </c>
      <c r="BT116" s="238" t="e">
        <v>#N/A</v>
      </c>
      <c r="BU116" s="234" t="s">
        <v>1099</v>
      </c>
      <c r="BV116" s="300">
        <v>2.57661E-2</v>
      </c>
      <c r="BW116" s="300">
        <v>2.8161200000000001E-2</v>
      </c>
      <c r="BX116" s="280" t="s">
        <v>1161</v>
      </c>
      <c r="BY116" s="301">
        <v>-0.63986160000000003</v>
      </c>
      <c r="BZ116" s="301">
        <v>0.60194250000000005</v>
      </c>
      <c r="CA116" s="299">
        <v>-2.0077880000000001</v>
      </c>
      <c r="CB116" s="299">
        <v>0.58442380000000005</v>
      </c>
      <c r="CC116" s="280" t="s">
        <v>1099</v>
      </c>
      <c r="CD116" s="280">
        <v>2.1189199999999998E-2</v>
      </c>
      <c r="CE116" s="280" t="s">
        <v>1161</v>
      </c>
      <c r="CF116" s="280">
        <v>-4.5048859999999999</v>
      </c>
      <c r="CG116" s="280">
        <v>0.70774269999999995</v>
      </c>
    </row>
    <row r="117" spans="1:85" s="17" customFormat="1" ht="51.75" customHeight="1" thickBot="1" x14ac:dyDescent="0.3">
      <c r="A117" s="21" t="str">
        <f t="shared" si="8"/>
        <v>Indicator 116 - Net Income/turnover change</v>
      </c>
      <c r="B117" s="22">
        <f t="shared" si="6"/>
        <v>116</v>
      </c>
      <c r="C117" s="6" t="s">
        <v>106</v>
      </c>
      <c r="D117" s="8" t="str">
        <f t="shared" si="5"/>
        <v>ID116</v>
      </c>
      <c r="E117" s="8"/>
      <c r="F117" s="6" t="s">
        <v>293</v>
      </c>
      <c r="G117" s="29" t="s">
        <v>106</v>
      </c>
      <c r="H117" s="30" t="s">
        <v>600</v>
      </c>
      <c r="I117" s="14" t="s">
        <v>18</v>
      </c>
      <c r="J117" s="10" t="s">
        <v>718</v>
      </c>
      <c r="K117" s="11" t="s">
        <v>701</v>
      </c>
      <c r="L117" s="9" t="s">
        <v>379</v>
      </c>
      <c r="M117" s="14" t="s">
        <v>892</v>
      </c>
      <c r="N117" s="28">
        <v>1</v>
      </c>
      <c r="O117" s="59"/>
      <c r="P117" s="59">
        <v>1</v>
      </c>
      <c r="Q117" s="59"/>
      <c r="R117" s="59"/>
      <c r="S117" s="59"/>
      <c r="T117" s="59"/>
      <c r="U117" s="181"/>
      <c r="V117" s="280">
        <v>1</v>
      </c>
      <c r="W117" s="181"/>
      <c r="X117" s="280">
        <v>1</v>
      </c>
      <c r="Y117" s="181"/>
      <c r="Z117" s="210" t="s">
        <v>19</v>
      </c>
      <c r="AA117" s="211" t="s">
        <v>1154</v>
      </c>
      <c r="AB117" s="182" t="s">
        <v>837</v>
      </c>
      <c r="AC117" s="182" t="s">
        <v>1098</v>
      </c>
      <c r="AD117" s="182" t="s">
        <v>837</v>
      </c>
      <c r="AE117" s="207"/>
      <c r="AF117" s="37">
        <v>1</v>
      </c>
      <c r="AG117" s="37" t="s">
        <v>1097</v>
      </c>
      <c r="AH117" s="37" t="s">
        <v>1097</v>
      </c>
      <c r="AI117" s="37" t="s">
        <v>1097</v>
      </c>
      <c r="AJ117" s="37" t="s">
        <v>1100</v>
      </c>
      <c r="AK117" s="37" t="s">
        <v>1100</v>
      </c>
      <c r="AL117" s="37" t="s">
        <v>1100</v>
      </c>
      <c r="AM117" s="37" t="s">
        <v>1100</v>
      </c>
      <c r="AN117" s="37" t="s">
        <v>1100</v>
      </c>
      <c r="AO117" s="37" t="s">
        <v>1097</v>
      </c>
      <c r="AP117" s="37" t="s">
        <v>1097</v>
      </c>
      <c r="AQ117" s="37" t="s">
        <v>1097</v>
      </c>
      <c r="AR117" s="37" t="s">
        <v>1100</v>
      </c>
      <c r="AS117" s="37" t="s">
        <v>1100</v>
      </c>
      <c r="AT117" s="37" t="s">
        <v>1100</v>
      </c>
      <c r="AU117" s="37" t="s">
        <v>1100</v>
      </c>
      <c r="AV117" s="37" t="s">
        <v>1100</v>
      </c>
      <c r="AW117" s="314">
        <v>0</v>
      </c>
      <c r="AX117" s="315" t="s">
        <v>1098</v>
      </c>
      <c r="AY117" s="315" t="s">
        <v>1098</v>
      </c>
      <c r="AZ117" s="306"/>
      <c r="BA117" s="306"/>
      <c r="BB117" s="306"/>
      <c r="BC117" s="306"/>
      <c r="BD117" s="306"/>
      <c r="BE117" s="310">
        <v>0</v>
      </c>
      <c r="BF117" s="68"/>
      <c r="BG117" s="68"/>
      <c r="BH117" s="71"/>
      <c r="BI117" s="71"/>
      <c r="BJ117" s="71"/>
      <c r="BK117" s="71"/>
      <c r="BL117" s="34"/>
      <c r="BM117" s="234">
        <v>0</v>
      </c>
      <c r="BN117" s="234">
        <v>0</v>
      </c>
      <c r="BO117" s="234">
        <v>0</v>
      </c>
      <c r="BP117" s="234" t="e">
        <v>#N/A</v>
      </c>
      <c r="BQ117" s="238" t="e">
        <v>#N/A</v>
      </c>
      <c r="BR117" s="238" t="e">
        <v>#N/A</v>
      </c>
      <c r="BS117" s="238" t="e">
        <v>#N/A</v>
      </c>
      <c r="BT117" s="238" t="e">
        <v>#N/A</v>
      </c>
      <c r="BU117" s="234">
        <v>0</v>
      </c>
      <c r="BV117" s="300">
        <v>0</v>
      </c>
      <c r="BW117" s="300">
        <v>0</v>
      </c>
      <c r="BX117" s="280" t="s">
        <v>1161</v>
      </c>
      <c r="BY117" s="301">
        <v>-19.531690000000001</v>
      </c>
      <c r="BZ117" s="301">
        <v>24.48358</v>
      </c>
      <c r="CA117" s="299">
        <v>-42.263390000000001</v>
      </c>
      <c r="CB117" s="299">
        <v>48.979259999999996</v>
      </c>
      <c r="CC117" s="280">
        <v>0</v>
      </c>
      <c r="CD117" s="280">
        <v>0</v>
      </c>
      <c r="CE117" s="280" t="s">
        <v>1161</v>
      </c>
      <c r="CF117" s="280">
        <v>-82.002870000000001</v>
      </c>
      <c r="CG117" s="280">
        <v>66.326840000000004</v>
      </c>
    </row>
    <row r="118" spans="1:85" s="17" customFormat="1" ht="60.75" customHeight="1" thickBot="1" x14ac:dyDescent="0.3">
      <c r="A118" s="21" t="str">
        <f t="shared" ref="A118:A149" si="9">CONCATENATE(C$2," ",B118," - ",C118)</f>
        <v>Indicator 122 - Net working assets turnover</v>
      </c>
      <c r="B118" s="22">
        <v>122</v>
      </c>
      <c r="C118" s="6" t="s">
        <v>1046</v>
      </c>
      <c r="D118" s="8" t="str">
        <f t="shared" si="5"/>
        <v>ID122</v>
      </c>
      <c r="E118" s="8"/>
      <c r="F118" s="6" t="s">
        <v>293</v>
      </c>
      <c r="G118" s="29" t="s">
        <v>281</v>
      </c>
      <c r="H118" s="30" t="s">
        <v>605</v>
      </c>
      <c r="I118" s="14" t="s">
        <v>18</v>
      </c>
      <c r="J118" s="10" t="s">
        <v>721</v>
      </c>
      <c r="K118" s="11" t="s">
        <v>701</v>
      </c>
      <c r="L118" s="9" t="s">
        <v>437</v>
      </c>
      <c r="M118" s="14" t="s">
        <v>857</v>
      </c>
      <c r="N118" s="28"/>
      <c r="O118" s="59"/>
      <c r="P118" s="59">
        <v>1</v>
      </c>
      <c r="Q118" s="59"/>
      <c r="R118" s="59"/>
      <c r="S118" s="59"/>
      <c r="T118" s="59"/>
      <c r="U118" s="181"/>
      <c r="V118" s="280">
        <v>1</v>
      </c>
      <c r="W118" s="181"/>
      <c r="X118" s="280">
        <v>1</v>
      </c>
      <c r="Y118" s="181"/>
      <c r="Z118" s="210" t="s">
        <v>19</v>
      </c>
      <c r="AA118" s="211" t="s">
        <v>1154</v>
      </c>
      <c r="AB118" s="182" t="s">
        <v>837</v>
      </c>
      <c r="AC118" s="182" t="s">
        <v>1098</v>
      </c>
      <c r="AD118" s="182" t="s">
        <v>837</v>
      </c>
      <c r="AE118" s="207"/>
      <c r="AF118" s="37">
        <v>1</v>
      </c>
      <c r="AG118" s="37" t="s">
        <v>1097</v>
      </c>
      <c r="AH118" s="37" t="s">
        <v>1097</v>
      </c>
      <c r="AI118" s="37" t="s">
        <v>1097</v>
      </c>
      <c r="AJ118" s="37" t="s">
        <v>1100</v>
      </c>
      <c r="AK118" s="37" t="s">
        <v>1100</v>
      </c>
      <c r="AL118" s="37" t="s">
        <v>1100</v>
      </c>
      <c r="AM118" s="37" t="s">
        <v>1100</v>
      </c>
      <c r="AN118" s="37" t="s">
        <v>1100</v>
      </c>
      <c r="AO118" s="37" t="s">
        <v>1097</v>
      </c>
      <c r="AP118" s="37" t="s">
        <v>1097</v>
      </c>
      <c r="AQ118" s="37" t="s">
        <v>1097</v>
      </c>
      <c r="AR118" s="37" t="s">
        <v>1100</v>
      </c>
      <c r="AS118" s="37" t="s">
        <v>1100</v>
      </c>
      <c r="AT118" s="37" t="s">
        <v>1100</v>
      </c>
      <c r="AU118" s="37" t="s">
        <v>1100</v>
      </c>
      <c r="AV118" s="37" t="s">
        <v>1100</v>
      </c>
      <c r="AW118" s="314" t="s">
        <v>1098</v>
      </c>
      <c r="AX118" s="315" t="s">
        <v>1098</v>
      </c>
      <c r="AY118" s="315" t="s">
        <v>1098</v>
      </c>
      <c r="AZ118" s="306"/>
      <c r="BA118" s="306"/>
      <c r="BB118" s="306"/>
      <c r="BC118" s="306"/>
      <c r="BD118" s="306"/>
      <c r="BE118" s="310" t="s">
        <v>1099</v>
      </c>
      <c r="BF118" s="68">
        <v>3.177937</v>
      </c>
      <c r="BG118" s="68">
        <v>4.5984230000000004</v>
      </c>
      <c r="BH118" s="71"/>
      <c r="BI118" s="71"/>
      <c r="BJ118" s="71"/>
      <c r="BK118" s="71"/>
      <c r="BL118" s="34"/>
      <c r="BM118" s="234">
        <v>0</v>
      </c>
      <c r="BN118" s="234">
        <v>0</v>
      </c>
      <c r="BO118" s="234">
        <v>0</v>
      </c>
      <c r="BP118" s="234" t="e">
        <v>#N/A</v>
      </c>
      <c r="BQ118" s="238" t="e">
        <v>#N/A</v>
      </c>
      <c r="BR118" s="238" t="e">
        <v>#N/A</v>
      </c>
      <c r="BS118" s="238" t="e">
        <v>#N/A</v>
      </c>
      <c r="BT118" s="238" t="e">
        <v>#N/A</v>
      </c>
      <c r="BU118" s="234" t="s">
        <v>1099</v>
      </c>
      <c r="BV118" s="300">
        <v>4.2824249999999999</v>
      </c>
      <c r="BW118" s="300">
        <v>3.6187109999999998</v>
      </c>
      <c r="BX118" s="280" t="s">
        <v>1161</v>
      </c>
      <c r="BY118" s="301" t="s">
        <v>1162</v>
      </c>
      <c r="BZ118" s="301">
        <v>1196.1679999999999</v>
      </c>
      <c r="CA118" s="299" t="s">
        <v>1162</v>
      </c>
      <c r="CB118" s="299">
        <v>1452.309</v>
      </c>
      <c r="CC118" s="280" t="s">
        <v>1099</v>
      </c>
      <c r="CD118" s="280">
        <v>2.2001149999999998</v>
      </c>
      <c r="CE118" s="280" t="s">
        <v>1161</v>
      </c>
      <c r="CF118" s="280">
        <v>0</v>
      </c>
      <c r="CG118" s="280">
        <v>345.64319999999998</v>
      </c>
    </row>
    <row r="119" spans="1:85" s="17" customFormat="1" ht="51.75" customHeight="1" thickBot="1" x14ac:dyDescent="0.3">
      <c r="A119" s="21" t="str">
        <f t="shared" si="9"/>
        <v>Indicator 123 - Net working assets turnover - change</v>
      </c>
      <c r="B119" s="22">
        <f t="shared" si="6"/>
        <v>123</v>
      </c>
      <c r="C119" s="6" t="s">
        <v>109</v>
      </c>
      <c r="D119" s="8" t="str">
        <f t="shared" si="5"/>
        <v>ID123</v>
      </c>
      <c r="E119" s="8"/>
      <c r="F119" s="6" t="s">
        <v>293</v>
      </c>
      <c r="G119" s="29" t="s">
        <v>282</v>
      </c>
      <c r="H119" s="30" t="s">
        <v>606</v>
      </c>
      <c r="I119" s="14" t="s">
        <v>18</v>
      </c>
      <c r="J119" s="10" t="s">
        <v>718</v>
      </c>
      <c r="K119" s="11" t="s">
        <v>701</v>
      </c>
      <c r="L119" s="9" t="s">
        <v>382</v>
      </c>
      <c r="M119" s="14" t="s">
        <v>893</v>
      </c>
      <c r="N119" s="28"/>
      <c r="O119" s="59"/>
      <c r="P119" s="59">
        <v>1</v>
      </c>
      <c r="Q119" s="59"/>
      <c r="R119" s="59"/>
      <c r="S119" s="59"/>
      <c r="T119" s="59"/>
      <c r="U119" s="181"/>
      <c r="V119" s="280">
        <v>1</v>
      </c>
      <c r="W119" s="181"/>
      <c r="X119" s="280">
        <v>1</v>
      </c>
      <c r="Y119" s="181"/>
      <c r="Z119" s="210" t="s">
        <v>19</v>
      </c>
      <c r="AA119" s="211" t="s">
        <v>1154</v>
      </c>
      <c r="AB119" s="182" t="s">
        <v>837</v>
      </c>
      <c r="AC119" s="182" t="s">
        <v>1098</v>
      </c>
      <c r="AD119" s="182" t="s">
        <v>837</v>
      </c>
      <c r="AE119" s="207"/>
      <c r="AF119" s="37">
        <v>1</v>
      </c>
      <c r="AG119" s="37" t="s">
        <v>1097</v>
      </c>
      <c r="AH119" s="37" t="s">
        <v>1097</v>
      </c>
      <c r="AI119" s="37" t="s">
        <v>1097</v>
      </c>
      <c r="AJ119" s="37" t="s">
        <v>1100</v>
      </c>
      <c r="AK119" s="37" t="s">
        <v>1100</v>
      </c>
      <c r="AL119" s="37" t="s">
        <v>1100</v>
      </c>
      <c r="AM119" s="37" t="s">
        <v>1100</v>
      </c>
      <c r="AN119" s="37" t="s">
        <v>1100</v>
      </c>
      <c r="AO119" s="37" t="s">
        <v>1097</v>
      </c>
      <c r="AP119" s="37" t="s">
        <v>1097</v>
      </c>
      <c r="AQ119" s="37" t="s">
        <v>1097</v>
      </c>
      <c r="AR119" s="37" t="s">
        <v>1100</v>
      </c>
      <c r="AS119" s="37" t="s">
        <v>1100</v>
      </c>
      <c r="AT119" s="37" t="s">
        <v>1100</v>
      </c>
      <c r="AU119" s="37" t="s">
        <v>1100</v>
      </c>
      <c r="AV119" s="37" t="s">
        <v>1100</v>
      </c>
      <c r="AW119" s="314" t="s">
        <v>1098</v>
      </c>
      <c r="AX119" s="315" t="s">
        <v>1098</v>
      </c>
      <c r="AY119" s="315" t="s">
        <v>1098</v>
      </c>
      <c r="AZ119" s="306"/>
      <c r="BA119" s="306"/>
      <c r="BB119" s="306"/>
      <c r="BC119" s="306"/>
      <c r="BD119" s="306"/>
      <c r="BE119" s="310">
        <v>0</v>
      </c>
      <c r="BF119" s="68"/>
      <c r="BG119" s="68"/>
      <c r="BH119" s="71"/>
      <c r="BI119" s="71"/>
      <c r="BJ119" s="71"/>
      <c r="BK119" s="71"/>
      <c r="BL119" s="34"/>
      <c r="BM119" s="234">
        <v>0</v>
      </c>
      <c r="BN119" s="234">
        <v>0</v>
      </c>
      <c r="BO119" s="234">
        <v>0</v>
      </c>
      <c r="BP119" s="234" t="e">
        <v>#N/A</v>
      </c>
      <c r="BQ119" s="238" t="e">
        <v>#N/A</v>
      </c>
      <c r="BR119" s="238" t="e">
        <v>#N/A</v>
      </c>
      <c r="BS119" s="238" t="e">
        <v>#N/A</v>
      </c>
      <c r="BT119" s="238" t="e">
        <v>#N/A</v>
      </c>
      <c r="BU119" s="234">
        <v>0</v>
      </c>
      <c r="BV119" s="300">
        <v>0</v>
      </c>
      <c r="BW119" s="300">
        <v>0</v>
      </c>
      <c r="BX119" s="280" t="s">
        <v>1161</v>
      </c>
      <c r="BY119" s="301" t="s">
        <v>1162</v>
      </c>
      <c r="BZ119" s="301">
        <v>3.7785540000000002</v>
      </c>
      <c r="CA119" s="299" t="s">
        <v>1162</v>
      </c>
      <c r="CB119" s="299">
        <v>4.4323050000000004</v>
      </c>
      <c r="CC119" s="280">
        <v>0</v>
      </c>
      <c r="CD119" s="280">
        <v>0</v>
      </c>
      <c r="CE119" s="280" t="s">
        <v>1161</v>
      </c>
      <c r="CF119" s="280">
        <v>-0.99358329999999995</v>
      </c>
      <c r="CG119" s="280">
        <v>12.081020000000001</v>
      </c>
    </row>
    <row r="120" spans="1:85" s="17" customFormat="1" ht="58.35" customHeight="1" thickBot="1" x14ac:dyDescent="0.3">
      <c r="A120" s="21" t="str">
        <f t="shared" si="9"/>
        <v>Indicator 124 - Quick ratio</v>
      </c>
      <c r="B120" s="22">
        <f t="shared" si="6"/>
        <v>124</v>
      </c>
      <c r="C120" s="6" t="s">
        <v>1047</v>
      </c>
      <c r="D120" s="8" t="str">
        <f t="shared" si="5"/>
        <v>ID124</v>
      </c>
      <c r="E120" s="8"/>
      <c r="F120" s="6" t="s">
        <v>293</v>
      </c>
      <c r="G120" s="29" t="s">
        <v>110</v>
      </c>
      <c r="H120" s="30" t="s">
        <v>607</v>
      </c>
      <c r="I120" s="14" t="s">
        <v>18</v>
      </c>
      <c r="J120" s="10" t="s">
        <v>721</v>
      </c>
      <c r="K120" s="11" t="s">
        <v>701</v>
      </c>
      <c r="L120" s="9" t="s">
        <v>488</v>
      </c>
      <c r="M120" s="14" t="s">
        <v>858</v>
      </c>
      <c r="N120" s="28">
        <v>1</v>
      </c>
      <c r="O120" s="59"/>
      <c r="P120" s="59">
        <v>1</v>
      </c>
      <c r="Q120" s="59"/>
      <c r="R120" s="59"/>
      <c r="S120" s="59"/>
      <c r="T120" s="59"/>
      <c r="U120" s="181"/>
      <c r="V120" s="280">
        <v>1</v>
      </c>
      <c r="W120" s="181"/>
      <c r="X120" s="280"/>
      <c r="Y120" s="181"/>
      <c r="Z120" s="210" t="s">
        <v>19</v>
      </c>
      <c r="AA120" s="211" t="s">
        <v>1154</v>
      </c>
      <c r="AB120" s="182" t="s">
        <v>837</v>
      </c>
      <c r="AC120" s="182" t="s">
        <v>1098</v>
      </c>
      <c r="AD120" s="182" t="s">
        <v>837</v>
      </c>
      <c r="AE120" s="207"/>
      <c r="AF120" s="37">
        <v>1</v>
      </c>
      <c r="AG120" s="37" t="s">
        <v>1097</v>
      </c>
      <c r="AH120" s="37" t="s">
        <v>1097</v>
      </c>
      <c r="AI120" s="37" t="s">
        <v>1097</v>
      </c>
      <c r="AJ120" s="37" t="s">
        <v>1100</v>
      </c>
      <c r="AK120" s="37" t="s">
        <v>1100</v>
      </c>
      <c r="AL120" s="37" t="s">
        <v>1100</v>
      </c>
      <c r="AM120" s="37" t="s">
        <v>1100</v>
      </c>
      <c r="AN120" s="37" t="s">
        <v>1100</v>
      </c>
      <c r="AO120" s="37" t="s">
        <v>1097</v>
      </c>
      <c r="AP120" s="37" t="s">
        <v>1097</v>
      </c>
      <c r="AQ120" s="37" t="s">
        <v>1097</v>
      </c>
      <c r="AR120" s="37" t="s">
        <v>1100</v>
      </c>
      <c r="AS120" s="37" t="s">
        <v>1100</v>
      </c>
      <c r="AT120" s="37" t="s">
        <v>1100</v>
      </c>
      <c r="AU120" s="37" t="s">
        <v>1100</v>
      </c>
      <c r="AV120" s="37" t="s">
        <v>1100</v>
      </c>
      <c r="AW120" s="314" t="s">
        <v>1099</v>
      </c>
      <c r="AX120" s="315">
        <v>0.80511600000000005</v>
      </c>
      <c r="AY120" s="315">
        <v>0.68166249999999995</v>
      </c>
      <c r="AZ120" s="306"/>
      <c r="BA120" s="306"/>
      <c r="BB120" s="306"/>
      <c r="BC120" s="306"/>
      <c r="BD120" s="306"/>
      <c r="BE120" s="310" t="s">
        <v>1099</v>
      </c>
      <c r="BF120" s="68">
        <v>0.81079469999999998</v>
      </c>
      <c r="BG120" s="68">
        <v>0.82841989999999999</v>
      </c>
      <c r="BH120" s="71"/>
      <c r="BI120" s="71"/>
      <c r="BJ120" s="71"/>
      <c r="BK120" s="71"/>
      <c r="BL120" s="34"/>
      <c r="BM120" s="234">
        <v>0</v>
      </c>
      <c r="BN120" s="234">
        <v>0</v>
      </c>
      <c r="BO120" s="234">
        <v>0</v>
      </c>
      <c r="BP120" s="234" t="e">
        <v>#N/A</v>
      </c>
      <c r="BQ120" s="238" t="e">
        <v>#N/A</v>
      </c>
      <c r="BR120" s="238" t="e">
        <v>#N/A</v>
      </c>
      <c r="BS120" s="238" t="e">
        <v>#N/A</v>
      </c>
      <c r="BT120" s="238" t="e">
        <v>#N/A</v>
      </c>
      <c r="BU120" s="234" t="s">
        <v>1099</v>
      </c>
      <c r="BV120" s="300">
        <v>0.87410359999999998</v>
      </c>
      <c r="BW120" s="300">
        <v>1.143966</v>
      </c>
      <c r="BX120" s="280" t="s">
        <v>1161</v>
      </c>
      <c r="BY120" s="301" t="s">
        <v>1162</v>
      </c>
      <c r="BZ120" s="301">
        <v>8.2132590000000008</v>
      </c>
      <c r="CA120" s="299" t="s">
        <v>1162</v>
      </c>
      <c r="CB120" s="299">
        <v>40.506230000000002</v>
      </c>
      <c r="CC120" s="280">
        <v>0</v>
      </c>
      <c r="CD120" s="280">
        <v>0</v>
      </c>
      <c r="CE120" s="280" t="e">
        <v>#N/A</v>
      </c>
      <c r="CF120" s="280" t="e">
        <v>#N/A</v>
      </c>
      <c r="CG120" s="280" t="e">
        <v>#N/A</v>
      </c>
    </row>
    <row r="121" spans="1:85" s="17" customFormat="1" ht="83.45" customHeight="1" thickBot="1" x14ac:dyDescent="0.3">
      <c r="A121" s="21" t="str">
        <f t="shared" si="9"/>
        <v>Indicator 125 - Quick ratio - change</v>
      </c>
      <c r="B121" s="22">
        <f t="shared" si="6"/>
        <v>125</v>
      </c>
      <c r="C121" s="6" t="s">
        <v>111</v>
      </c>
      <c r="D121" s="8" t="str">
        <f t="shared" si="5"/>
        <v>ID125</v>
      </c>
      <c r="E121" s="8"/>
      <c r="F121" s="6" t="s">
        <v>293</v>
      </c>
      <c r="G121" s="29" t="s">
        <v>283</v>
      </c>
      <c r="H121" s="30" t="s">
        <v>608</v>
      </c>
      <c r="I121" s="14" t="s">
        <v>18</v>
      </c>
      <c r="J121" s="11" t="s">
        <v>720</v>
      </c>
      <c r="K121" s="11" t="s">
        <v>701</v>
      </c>
      <c r="L121" s="9" t="s">
        <v>478</v>
      </c>
      <c r="M121" s="14" t="s">
        <v>894</v>
      </c>
      <c r="N121" s="28">
        <v>1</v>
      </c>
      <c r="O121" s="59"/>
      <c r="P121" s="59">
        <v>1</v>
      </c>
      <c r="Q121" s="59"/>
      <c r="R121" s="59"/>
      <c r="S121" s="59"/>
      <c r="T121" s="59"/>
      <c r="U121" s="181"/>
      <c r="V121" s="280">
        <v>1</v>
      </c>
      <c r="W121" s="181"/>
      <c r="X121" s="280"/>
      <c r="Y121" s="181"/>
      <c r="Z121" s="210" t="s">
        <v>19</v>
      </c>
      <c r="AA121" s="211" t="s">
        <v>1154</v>
      </c>
      <c r="AB121" s="182" t="s">
        <v>837</v>
      </c>
      <c r="AC121" s="182" t="s">
        <v>1098</v>
      </c>
      <c r="AD121" s="182" t="s">
        <v>837</v>
      </c>
      <c r="AE121" s="207"/>
      <c r="AF121" s="37">
        <v>1</v>
      </c>
      <c r="AG121" s="37" t="s">
        <v>1097</v>
      </c>
      <c r="AH121" s="37" t="s">
        <v>1097</v>
      </c>
      <c r="AI121" s="37" t="s">
        <v>1097</v>
      </c>
      <c r="AJ121" s="37" t="s">
        <v>1100</v>
      </c>
      <c r="AK121" s="37" t="s">
        <v>1100</v>
      </c>
      <c r="AL121" s="37" t="s">
        <v>1100</v>
      </c>
      <c r="AM121" s="37" t="s">
        <v>1100</v>
      </c>
      <c r="AN121" s="37" t="s">
        <v>1100</v>
      </c>
      <c r="AO121" s="37" t="s">
        <v>1097</v>
      </c>
      <c r="AP121" s="37" t="s">
        <v>1097</v>
      </c>
      <c r="AQ121" s="37" t="s">
        <v>1097</v>
      </c>
      <c r="AR121" s="37" t="s">
        <v>1100</v>
      </c>
      <c r="AS121" s="37" t="s">
        <v>1100</v>
      </c>
      <c r="AT121" s="37" t="s">
        <v>1100</v>
      </c>
      <c r="AU121" s="37" t="s">
        <v>1100</v>
      </c>
      <c r="AV121" s="37" t="s">
        <v>1100</v>
      </c>
      <c r="AW121" s="314">
        <v>0</v>
      </c>
      <c r="AX121" s="315" t="s">
        <v>1098</v>
      </c>
      <c r="AY121" s="315" t="s">
        <v>1098</v>
      </c>
      <c r="AZ121" s="306"/>
      <c r="BA121" s="306"/>
      <c r="BB121" s="306"/>
      <c r="BC121" s="306"/>
      <c r="BD121" s="306"/>
      <c r="BE121" s="310">
        <v>0</v>
      </c>
      <c r="BF121" s="68"/>
      <c r="BG121" s="68"/>
      <c r="BH121" s="71"/>
      <c r="BI121" s="71"/>
      <c r="BJ121" s="71"/>
      <c r="BK121" s="71"/>
      <c r="BL121" s="34"/>
      <c r="BM121" s="234">
        <v>0</v>
      </c>
      <c r="BN121" s="234">
        <v>0</v>
      </c>
      <c r="BO121" s="234">
        <v>0</v>
      </c>
      <c r="BP121" s="234" t="e">
        <v>#N/A</v>
      </c>
      <c r="BQ121" s="238" t="e">
        <v>#N/A</v>
      </c>
      <c r="BR121" s="238" t="e">
        <v>#N/A</v>
      </c>
      <c r="BS121" s="238" t="e">
        <v>#N/A</v>
      </c>
      <c r="BT121" s="238" t="e">
        <v>#N/A</v>
      </c>
      <c r="BU121" s="234">
        <v>0</v>
      </c>
      <c r="BV121" s="300">
        <v>0</v>
      </c>
      <c r="BW121" s="300">
        <v>0</v>
      </c>
      <c r="BX121" s="280" t="s">
        <v>1161</v>
      </c>
      <c r="BY121" s="301" t="s">
        <v>1162</v>
      </c>
      <c r="BZ121" s="301">
        <v>5.4482840000000001</v>
      </c>
      <c r="CA121" s="299" t="s">
        <v>1162</v>
      </c>
      <c r="CB121" s="299">
        <v>15.92004</v>
      </c>
      <c r="CC121" s="280">
        <v>0</v>
      </c>
      <c r="CD121" s="280">
        <v>0</v>
      </c>
      <c r="CE121" s="280" t="e">
        <v>#N/A</v>
      </c>
      <c r="CF121" s="280" t="e">
        <v>#N/A</v>
      </c>
      <c r="CG121" s="280" t="e">
        <v>#N/A</v>
      </c>
    </row>
    <row r="122" spans="1:85" s="17" customFormat="1" ht="58.35" customHeight="1" thickBot="1" x14ac:dyDescent="0.3">
      <c r="A122" s="21" t="str">
        <f t="shared" si="9"/>
        <v>Indicator 126 - Return on sales</v>
      </c>
      <c r="B122" s="22">
        <f t="shared" si="6"/>
        <v>126</v>
      </c>
      <c r="C122" s="6" t="s">
        <v>1048</v>
      </c>
      <c r="D122" s="8" t="str">
        <f t="shared" si="5"/>
        <v>ID126</v>
      </c>
      <c r="E122" s="8"/>
      <c r="F122" s="6" t="s">
        <v>293</v>
      </c>
      <c r="G122" s="29" t="s">
        <v>112</v>
      </c>
      <c r="H122" s="30" t="s">
        <v>609</v>
      </c>
      <c r="I122" s="14" t="s">
        <v>18</v>
      </c>
      <c r="J122" s="10" t="s">
        <v>721</v>
      </c>
      <c r="K122" s="11" t="s">
        <v>701</v>
      </c>
      <c r="L122" s="9" t="s">
        <v>438</v>
      </c>
      <c r="M122" s="14" t="s">
        <v>859</v>
      </c>
      <c r="N122" s="28">
        <v>1</v>
      </c>
      <c r="O122" s="59"/>
      <c r="P122" s="59">
        <v>1</v>
      </c>
      <c r="Q122" s="59"/>
      <c r="R122" s="59"/>
      <c r="S122" s="59"/>
      <c r="T122" s="59"/>
      <c r="U122" s="181"/>
      <c r="V122" s="280">
        <v>1</v>
      </c>
      <c r="W122" s="181"/>
      <c r="X122" s="280">
        <v>1</v>
      </c>
      <c r="Y122" s="181"/>
      <c r="Z122" s="210" t="s">
        <v>19</v>
      </c>
      <c r="AA122" s="211" t="s">
        <v>1154</v>
      </c>
      <c r="AB122" s="182" t="s">
        <v>837</v>
      </c>
      <c r="AC122" s="182" t="s">
        <v>1098</v>
      </c>
      <c r="AD122" s="182" t="s">
        <v>837</v>
      </c>
      <c r="AE122" s="207"/>
      <c r="AF122" s="37">
        <v>1</v>
      </c>
      <c r="AG122" s="37" t="s">
        <v>1097</v>
      </c>
      <c r="AH122" s="37" t="s">
        <v>1097</v>
      </c>
      <c r="AI122" s="37" t="s">
        <v>1097</v>
      </c>
      <c r="AJ122" s="37" t="s">
        <v>1100</v>
      </c>
      <c r="AK122" s="37" t="s">
        <v>1100</v>
      </c>
      <c r="AL122" s="37" t="s">
        <v>1100</v>
      </c>
      <c r="AM122" s="37" t="s">
        <v>1100</v>
      </c>
      <c r="AN122" s="37" t="s">
        <v>1100</v>
      </c>
      <c r="AO122" s="37" t="s">
        <v>1097</v>
      </c>
      <c r="AP122" s="37" t="s">
        <v>1097</v>
      </c>
      <c r="AQ122" s="37" t="s">
        <v>1097</v>
      </c>
      <c r="AR122" s="37" t="s">
        <v>1100</v>
      </c>
      <c r="AS122" s="37" t="s">
        <v>1100</v>
      </c>
      <c r="AT122" s="37" t="s">
        <v>1100</v>
      </c>
      <c r="AU122" s="37" t="s">
        <v>1100</v>
      </c>
      <c r="AV122" s="37" t="s">
        <v>1100</v>
      </c>
      <c r="AW122" s="314" t="s">
        <v>1099</v>
      </c>
      <c r="AX122" s="315">
        <v>3.8706150000000002E-2</v>
      </c>
      <c r="AY122" s="315">
        <v>2.9517180000000001E-2</v>
      </c>
      <c r="AZ122" s="306"/>
      <c r="BA122" s="306"/>
      <c r="BB122" s="306"/>
      <c r="BC122" s="306"/>
      <c r="BD122" s="306"/>
      <c r="BE122" s="310" t="s">
        <v>1099</v>
      </c>
      <c r="BF122" s="68">
        <v>4.2306400000000001E-2</v>
      </c>
      <c r="BG122" s="68">
        <v>4.0481900000000001E-2</v>
      </c>
      <c r="BH122" s="71"/>
      <c r="BI122" s="71"/>
      <c r="BJ122" s="71"/>
      <c r="BK122" s="71"/>
      <c r="BL122" s="34"/>
      <c r="BM122" s="234">
        <v>0</v>
      </c>
      <c r="BN122" s="234">
        <v>0</v>
      </c>
      <c r="BO122" s="234">
        <v>0</v>
      </c>
      <c r="BP122" s="234" t="e">
        <v>#N/A</v>
      </c>
      <c r="BQ122" s="238" t="e">
        <v>#N/A</v>
      </c>
      <c r="BR122" s="238" t="e">
        <v>#N/A</v>
      </c>
      <c r="BS122" s="238" t="e">
        <v>#N/A</v>
      </c>
      <c r="BT122" s="238" t="e">
        <v>#N/A</v>
      </c>
      <c r="BU122" s="234" t="s">
        <v>1099</v>
      </c>
      <c r="BV122" s="300">
        <v>3.27239E-2</v>
      </c>
      <c r="BW122" s="300">
        <v>3.2115999999999999E-2</v>
      </c>
      <c r="BX122" s="280" t="s">
        <v>1161</v>
      </c>
      <c r="BY122" s="301">
        <v>-0.63639429999999997</v>
      </c>
      <c r="BZ122" s="301">
        <v>0.67826900000000001</v>
      </c>
      <c r="CA122" s="299">
        <v>-2.0062310000000001</v>
      </c>
      <c r="CB122" s="299">
        <v>0.63469019999999998</v>
      </c>
      <c r="CC122" s="280" t="s">
        <v>1099</v>
      </c>
      <c r="CD122" s="280">
        <v>5.6486500000000002E-2</v>
      </c>
      <c r="CE122" s="280" t="s">
        <v>1161</v>
      </c>
      <c r="CF122" s="280">
        <v>-4.2479560000000003</v>
      </c>
      <c r="CG122" s="280">
        <v>0.78425920000000005</v>
      </c>
    </row>
    <row r="123" spans="1:85" s="17" customFormat="1" ht="56.1" customHeight="1" thickBot="1" x14ac:dyDescent="0.3">
      <c r="A123" s="21" t="str">
        <f t="shared" si="9"/>
        <v>Indicator 127 - Return on sales - change</v>
      </c>
      <c r="B123" s="22">
        <f t="shared" si="6"/>
        <v>127</v>
      </c>
      <c r="C123" s="6" t="s">
        <v>113</v>
      </c>
      <c r="D123" s="8" t="str">
        <f t="shared" si="5"/>
        <v>ID127</v>
      </c>
      <c r="E123" s="8"/>
      <c r="F123" s="6" t="s">
        <v>293</v>
      </c>
      <c r="G123" s="29" t="s">
        <v>284</v>
      </c>
      <c r="H123" s="30" t="s">
        <v>610</v>
      </c>
      <c r="I123" s="14" t="s">
        <v>18</v>
      </c>
      <c r="J123" s="10" t="s">
        <v>718</v>
      </c>
      <c r="K123" s="11" t="s">
        <v>701</v>
      </c>
      <c r="L123" s="9" t="s">
        <v>383</v>
      </c>
      <c r="M123" s="14" t="s">
        <v>895</v>
      </c>
      <c r="N123" s="28">
        <v>1</v>
      </c>
      <c r="O123" s="59"/>
      <c r="P123" s="59">
        <v>1</v>
      </c>
      <c r="Q123" s="59"/>
      <c r="R123" s="59"/>
      <c r="S123" s="59"/>
      <c r="T123" s="59"/>
      <c r="U123" s="181"/>
      <c r="V123" s="280">
        <v>1</v>
      </c>
      <c r="W123" s="181"/>
      <c r="X123" s="280">
        <v>1</v>
      </c>
      <c r="Y123" s="181"/>
      <c r="Z123" s="210" t="s">
        <v>19</v>
      </c>
      <c r="AA123" s="211" t="s">
        <v>1154</v>
      </c>
      <c r="AB123" s="182" t="s">
        <v>837</v>
      </c>
      <c r="AC123" s="182" t="s">
        <v>1098</v>
      </c>
      <c r="AD123" s="182" t="s">
        <v>837</v>
      </c>
      <c r="AE123" s="207"/>
      <c r="AF123" s="37">
        <v>1</v>
      </c>
      <c r="AG123" s="37" t="s">
        <v>1097</v>
      </c>
      <c r="AH123" s="37" t="s">
        <v>1097</v>
      </c>
      <c r="AI123" s="37" t="s">
        <v>1097</v>
      </c>
      <c r="AJ123" s="37" t="s">
        <v>1100</v>
      </c>
      <c r="AK123" s="37" t="s">
        <v>1100</v>
      </c>
      <c r="AL123" s="37" t="s">
        <v>1100</v>
      </c>
      <c r="AM123" s="37" t="s">
        <v>1100</v>
      </c>
      <c r="AN123" s="37" t="s">
        <v>1100</v>
      </c>
      <c r="AO123" s="37" t="s">
        <v>1097</v>
      </c>
      <c r="AP123" s="37" t="s">
        <v>1097</v>
      </c>
      <c r="AQ123" s="37" t="s">
        <v>1097</v>
      </c>
      <c r="AR123" s="37" t="s">
        <v>1100</v>
      </c>
      <c r="AS123" s="37" t="s">
        <v>1100</v>
      </c>
      <c r="AT123" s="37" t="s">
        <v>1100</v>
      </c>
      <c r="AU123" s="37" t="s">
        <v>1100</v>
      </c>
      <c r="AV123" s="37" t="s">
        <v>1100</v>
      </c>
      <c r="AW123" s="314">
        <v>0</v>
      </c>
      <c r="AX123" s="315" t="s">
        <v>1098</v>
      </c>
      <c r="AY123" s="315" t="s">
        <v>1098</v>
      </c>
      <c r="AZ123" s="306"/>
      <c r="BA123" s="306"/>
      <c r="BB123" s="306"/>
      <c r="BC123" s="306"/>
      <c r="BD123" s="306"/>
      <c r="BE123" s="310">
        <v>0</v>
      </c>
      <c r="BF123" s="68"/>
      <c r="BG123" s="68"/>
      <c r="BH123" s="71"/>
      <c r="BI123" s="71"/>
      <c r="BJ123" s="71"/>
      <c r="BK123" s="71"/>
      <c r="BL123" s="34"/>
      <c r="BM123" s="234">
        <v>0</v>
      </c>
      <c r="BN123" s="234">
        <v>0</v>
      </c>
      <c r="BO123" s="234">
        <v>0</v>
      </c>
      <c r="BP123" s="234" t="e">
        <v>#N/A</v>
      </c>
      <c r="BQ123" s="238" t="e">
        <v>#N/A</v>
      </c>
      <c r="BR123" s="238" t="e">
        <v>#N/A</v>
      </c>
      <c r="BS123" s="238" t="e">
        <v>#N/A</v>
      </c>
      <c r="BT123" s="238" t="e">
        <v>#N/A</v>
      </c>
      <c r="BU123" s="234">
        <v>0</v>
      </c>
      <c r="BV123" s="300">
        <v>0</v>
      </c>
      <c r="BW123" s="300">
        <v>0</v>
      </c>
      <c r="BX123" s="280" t="s">
        <v>1161</v>
      </c>
      <c r="BY123" s="301">
        <v>-12.733779999999999</v>
      </c>
      <c r="BZ123" s="301">
        <v>13.5913</v>
      </c>
      <c r="CA123" s="299">
        <v>-28.94181</v>
      </c>
      <c r="CB123" s="299">
        <v>37.698509999999999</v>
      </c>
      <c r="CC123" s="280">
        <v>0</v>
      </c>
      <c r="CD123" s="280">
        <v>0</v>
      </c>
      <c r="CE123" s="280" t="s">
        <v>1161</v>
      </c>
      <c r="CF123" s="280">
        <v>-20.362559999999998</v>
      </c>
      <c r="CG123" s="280">
        <v>13.98949</v>
      </c>
    </row>
    <row r="124" spans="1:85" s="17" customFormat="1" ht="47.45" customHeight="1" thickBot="1" x14ac:dyDescent="0.3">
      <c r="A124" s="21" t="str">
        <f t="shared" si="9"/>
        <v>Indicator 128 - Short term debt - change</v>
      </c>
      <c r="B124" s="22">
        <f t="shared" si="6"/>
        <v>128</v>
      </c>
      <c r="C124" s="6" t="s">
        <v>114</v>
      </c>
      <c r="D124" s="8" t="str">
        <f t="shared" si="5"/>
        <v>ID128</v>
      </c>
      <c r="E124" s="8"/>
      <c r="F124" s="6" t="s">
        <v>293</v>
      </c>
      <c r="G124" s="29" t="s">
        <v>285</v>
      </c>
      <c r="H124" s="30" t="s">
        <v>611</v>
      </c>
      <c r="I124" s="14" t="s">
        <v>18</v>
      </c>
      <c r="J124" s="10" t="s">
        <v>718</v>
      </c>
      <c r="K124" s="11" t="s">
        <v>701</v>
      </c>
      <c r="L124" s="9" t="s">
        <v>439</v>
      </c>
      <c r="M124" s="14" t="s">
        <v>896</v>
      </c>
      <c r="N124" s="28">
        <v>1</v>
      </c>
      <c r="O124" s="59"/>
      <c r="P124" s="59">
        <v>1</v>
      </c>
      <c r="Q124" s="59"/>
      <c r="R124" s="59"/>
      <c r="S124" s="59"/>
      <c r="T124" s="59"/>
      <c r="U124" s="181"/>
      <c r="V124" s="280">
        <v>1</v>
      </c>
      <c r="W124" s="181"/>
      <c r="X124" s="280"/>
      <c r="Y124" s="181"/>
      <c r="Z124" s="210" t="s">
        <v>19</v>
      </c>
      <c r="AA124" s="211" t="s">
        <v>1154</v>
      </c>
      <c r="AB124" s="182" t="s">
        <v>837</v>
      </c>
      <c r="AC124" s="182" t="s">
        <v>1098</v>
      </c>
      <c r="AD124" s="182" t="s">
        <v>837</v>
      </c>
      <c r="AE124" s="207"/>
      <c r="AF124" s="37">
        <v>1</v>
      </c>
      <c r="AG124" s="37" t="s">
        <v>1097</v>
      </c>
      <c r="AH124" s="37" t="s">
        <v>1097</v>
      </c>
      <c r="AI124" s="37" t="s">
        <v>1097</v>
      </c>
      <c r="AJ124" s="37" t="s">
        <v>1100</v>
      </c>
      <c r="AK124" s="37" t="s">
        <v>1100</v>
      </c>
      <c r="AL124" s="37" t="s">
        <v>1100</v>
      </c>
      <c r="AM124" s="37" t="s">
        <v>1100</v>
      </c>
      <c r="AN124" s="37" t="s">
        <v>1100</v>
      </c>
      <c r="AO124" s="37" t="s">
        <v>1097</v>
      </c>
      <c r="AP124" s="37" t="s">
        <v>1097</v>
      </c>
      <c r="AQ124" s="37" t="s">
        <v>1097</v>
      </c>
      <c r="AR124" s="37" t="s">
        <v>1100</v>
      </c>
      <c r="AS124" s="37" t="s">
        <v>1100</v>
      </c>
      <c r="AT124" s="37" t="s">
        <v>1100</v>
      </c>
      <c r="AU124" s="37" t="s">
        <v>1100</v>
      </c>
      <c r="AV124" s="37" t="s">
        <v>1100</v>
      </c>
      <c r="AW124" s="314">
        <v>0</v>
      </c>
      <c r="AX124" s="315" t="s">
        <v>1098</v>
      </c>
      <c r="AY124" s="315" t="s">
        <v>1098</v>
      </c>
      <c r="AZ124" s="306"/>
      <c r="BA124" s="306"/>
      <c r="BB124" s="306"/>
      <c r="BC124" s="306"/>
      <c r="BD124" s="306"/>
      <c r="BE124" s="310">
        <v>0</v>
      </c>
      <c r="BF124" s="68"/>
      <c r="BG124" s="68"/>
      <c r="BH124" s="71"/>
      <c r="BI124" s="71"/>
      <c r="BJ124" s="71"/>
      <c r="BK124" s="71"/>
      <c r="BL124" s="34"/>
      <c r="BM124" s="234">
        <v>0</v>
      </c>
      <c r="BN124" s="234">
        <v>0</v>
      </c>
      <c r="BO124" s="234">
        <v>0</v>
      </c>
      <c r="BP124" s="234" t="e">
        <v>#N/A</v>
      </c>
      <c r="BQ124" s="238" t="e">
        <v>#N/A</v>
      </c>
      <c r="BR124" s="238" t="e">
        <v>#N/A</v>
      </c>
      <c r="BS124" s="238" t="e">
        <v>#N/A</v>
      </c>
      <c r="BT124" s="238" t="e">
        <v>#N/A</v>
      </c>
      <c r="BU124" s="234">
        <v>0</v>
      </c>
      <c r="BV124" s="300">
        <v>0</v>
      </c>
      <c r="BW124" s="300">
        <v>0</v>
      </c>
      <c r="BX124" s="280" t="s">
        <v>1161</v>
      </c>
      <c r="BY124" s="301" t="s">
        <v>1162</v>
      </c>
      <c r="BZ124" s="301">
        <v>3.2869799999999998</v>
      </c>
      <c r="CA124" s="299" t="s">
        <v>1162</v>
      </c>
      <c r="CB124" s="299">
        <v>-1</v>
      </c>
      <c r="CC124" s="280">
        <v>0</v>
      </c>
      <c r="CD124" s="280">
        <v>0</v>
      </c>
      <c r="CE124" s="280" t="e">
        <v>#N/A</v>
      </c>
      <c r="CF124" s="280" t="e">
        <v>#N/A</v>
      </c>
      <c r="CG124" s="280" t="e">
        <v>#N/A</v>
      </c>
    </row>
    <row r="125" spans="1:85" s="17" customFormat="1" ht="58.35" customHeight="1" thickBot="1" x14ac:dyDescent="0.3">
      <c r="A125" s="21" t="str">
        <f t="shared" si="9"/>
        <v>Indicator 129 - Stock turnover</v>
      </c>
      <c r="B125" s="22">
        <f t="shared" si="6"/>
        <v>129</v>
      </c>
      <c r="C125" s="6" t="s">
        <v>115</v>
      </c>
      <c r="D125" s="8" t="str">
        <f t="shared" si="5"/>
        <v>ID129</v>
      </c>
      <c r="E125" s="8"/>
      <c r="F125" s="6" t="s">
        <v>293</v>
      </c>
      <c r="G125" s="29" t="s">
        <v>115</v>
      </c>
      <c r="H125" s="30" t="s">
        <v>612</v>
      </c>
      <c r="I125" s="14" t="s">
        <v>18</v>
      </c>
      <c r="J125" s="10" t="s">
        <v>721</v>
      </c>
      <c r="K125" s="11" t="s">
        <v>701</v>
      </c>
      <c r="L125" s="9" t="s">
        <v>440</v>
      </c>
      <c r="M125" s="14" t="s">
        <v>860</v>
      </c>
      <c r="N125" s="28">
        <v>1</v>
      </c>
      <c r="O125" s="59"/>
      <c r="P125" s="59">
        <v>1</v>
      </c>
      <c r="Q125" s="59"/>
      <c r="R125" s="59"/>
      <c r="S125" s="59"/>
      <c r="T125" s="59"/>
      <c r="U125" s="181"/>
      <c r="V125" s="280">
        <v>1</v>
      </c>
      <c r="W125" s="181"/>
      <c r="X125" s="280">
        <v>1</v>
      </c>
      <c r="Y125" s="181"/>
      <c r="Z125" s="210" t="s">
        <v>19</v>
      </c>
      <c r="AA125" s="211" t="s">
        <v>1154</v>
      </c>
      <c r="AB125" s="182" t="s">
        <v>837</v>
      </c>
      <c r="AC125" s="182" t="s">
        <v>1098</v>
      </c>
      <c r="AD125" s="182" t="s">
        <v>837</v>
      </c>
      <c r="AE125" s="207"/>
      <c r="AF125" s="37">
        <v>1</v>
      </c>
      <c r="AG125" s="37" t="s">
        <v>1097</v>
      </c>
      <c r="AH125" s="37" t="s">
        <v>1097</v>
      </c>
      <c r="AI125" s="37" t="s">
        <v>1097</v>
      </c>
      <c r="AJ125" s="37" t="s">
        <v>1100</v>
      </c>
      <c r="AK125" s="37" t="s">
        <v>1100</v>
      </c>
      <c r="AL125" s="37" t="s">
        <v>1100</v>
      </c>
      <c r="AM125" s="37" t="s">
        <v>1100</v>
      </c>
      <c r="AN125" s="37" t="s">
        <v>1100</v>
      </c>
      <c r="AO125" s="37" t="s">
        <v>1097</v>
      </c>
      <c r="AP125" s="37" t="s">
        <v>1097</v>
      </c>
      <c r="AQ125" s="37" t="s">
        <v>1097</v>
      </c>
      <c r="AR125" s="37" t="s">
        <v>1100</v>
      </c>
      <c r="AS125" s="37" t="s">
        <v>1100</v>
      </c>
      <c r="AT125" s="37" t="s">
        <v>1100</v>
      </c>
      <c r="AU125" s="37" t="s">
        <v>1100</v>
      </c>
      <c r="AV125" s="37" t="s">
        <v>1100</v>
      </c>
      <c r="AW125" s="314" t="s">
        <v>1099</v>
      </c>
      <c r="AX125" s="315">
        <v>9.1090250000000008</v>
      </c>
      <c r="AY125" s="315">
        <v>6.1172247000000004</v>
      </c>
      <c r="AZ125" s="306"/>
      <c r="BA125" s="306"/>
      <c r="BB125" s="306"/>
      <c r="BC125" s="306"/>
      <c r="BD125" s="306"/>
      <c r="BE125" s="310" t="s">
        <v>1099</v>
      </c>
      <c r="BF125" s="68">
        <v>10.182</v>
      </c>
      <c r="BG125" s="68">
        <v>12.607749999999999</v>
      </c>
      <c r="BH125" s="71"/>
      <c r="BI125" s="71"/>
      <c r="BJ125" s="71"/>
      <c r="BK125" s="71"/>
      <c r="BL125" s="34"/>
      <c r="BM125" s="234">
        <v>0</v>
      </c>
      <c r="BN125" s="234">
        <v>0</v>
      </c>
      <c r="BO125" s="234">
        <v>0</v>
      </c>
      <c r="BP125" s="234" t="e">
        <v>#N/A</v>
      </c>
      <c r="BQ125" s="238" t="e">
        <v>#N/A</v>
      </c>
      <c r="BR125" s="238" t="e">
        <v>#N/A</v>
      </c>
      <c r="BS125" s="238" t="e">
        <v>#N/A</v>
      </c>
      <c r="BT125" s="238" t="e">
        <v>#N/A</v>
      </c>
      <c r="BU125" s="234" t="s">
        <v>1099</v>
      </c>
      <c r="BV125" s="300">
        <v>11.495419999999999</v>
      </c>
      <c r="BW125" s="300">
        <v>10.62415</v>
      </c>
      <c r="BX125" s="280" t="s">
        <v>1161</v>
      </c>
      <c r="BY125" s="301" t="s">
        <v>1162</v>
      </c>
      <c r="BZ125" s="301">
        <v>2341.4140000000002</v>
      </c>
      <c r="CA125" s="299" t="s">
        <v>1162</v>
      </c>
      <c r="CB125" s="299">
        <v>2442</v>
      </c>
      <c r="CC125" s="280" t="s">
        <v>1099</v>
      </c>
      <c r="CD125" s="280">
        <v>5.1724579999999998</v>
      </c>
      <c r="CE125" s="280" t="s">
        <v>1161</v>
      </c>
      <c r="CF125" s="280">
        <v>0.54586639999999997</v>
      </c>
      <c r="CG125" s="280">
        <v>295.46949999999998</v>
      </c>
    </row>
    <row r="126" spans="1:85" s="17" customFormat="1" ht="56.1" customHeight="1" thickBot="1" x14ac:dyDescent="0.3">
      <c r="A126" s="21" t="str">
        <f t="shared" si="9"/>
        <v>Indicator 130 - Stock turnover - change</v>
      </c>
      <c r="B126" s="22">
        <f t="shared" si="6"/>
        <v>130</v>
      </c>
      <c r="C126" s="6" t="s">
        <v>116</v>
      </c>
      <c r="D126" s="8" t="str">
        <f t="shared" ref="D126:D189" si="10">CONCATENATE("ID",B126)</f>
        <v>ID130</v>
      </c>
      <c r="E126" s="8"/>
      <c r="F126" s="6" t="s">
        <v>293</v>
      </c>
      <c r="G126" s="29" t="s">
        <v>286</v>
      </c>
      <c r="H126" s="30" t="s">
        <v>613</v>
      </c>
      <c r="I126" s="14" t="s">
        <v>18</v>
      </c>
      <c r="J126" s="10" t="s">
        <v>718</v>
      </c>
      <c r="K126" s="11" t="s">
        <v>701</v>
      </c>
      <c r="L126" s="9" t="s">
        <v>384</v>
      </c>
      <c r="M126" s="14" t="s">
        <v>897</v>
      </c>
      <c r="N126" s="28">
        <v>1</v>
      </c>
      <c r="O126" s="59"/>
      <c r="P126" s="59">
        <v>1</v>
      </c>
      <c r="Q126" s="59"/>
      <c r="R126" s="59"/>
      <c r="S126" s="59"/>
      <c r="T126" s="59"/>
      <c r="U126" s="181"/>
      <c r="V126" s="280">
        <v>1</v>
      </c>
      <c r="W126" s="181"/>
      <c r="X126" s="280">
        <v>1</v>
      </c>
      <c r="Y126" s="181"/>
      <c r="Z126" s="210" t="s">
        <v>19</v>
      </c>
      <c r="AA126" s="211" t="s">
        <v>1154</v>
      </c>
      <c r="AB126" s="182" t="s">
        <v>837</v>
      </c>
      <c r="AC126" s="182" t="s">
        <v>1098</v>
      </c>
      <c r="AD126" s="182" t="s">
        <v>837</v>
      </c>
      <c r="AE126" s="207"/>
      <c r="AF126" s="37">
        <v>1</v>
      </c>
      <c r="AG126" s="37" t="s">
        <v>1097</v>
      </c>
      <c r="AH126" s="37" t="s">
        <v>1097</v>
      </c>
      <c r="AI126" s="37" t="s">
        <v>1097</v>
      </c>
      <c r="AJ126" s="37" t="s">
        <v>1100</v>
      </c>
      <c r="AK126" s="37" t="s">
        <v>1100</v>
      </c>
      <c r="AL126" s="37" t="s">
        <v>1100</v>
      </c>
      <c r="AM126" s="37" t="s">
        <v>1100</v>
      </c>
      <c r="AN126" s="37" t="s">
        <v>1100</v>
      </c>
      <c r="AO126" s="37" t="s">
        <v>1097</v>
      </c>
      <c r="AP126" s="37" t="s">
        <v>1097</v>
      </c>
      <c r="AQ126" s="37" t="s">
        <v>1097</v>
      </c>
      <c r="AR126" s="37" t="s">
        <v>1100</v>
      </c>
      <c r="AS126" s="37" t="s">
        <v>1100</v>
      </c>
      <c r="AT126" s="37" t="s">
        <v>1100</v>
      </c>
      <c r="AU126" s="37" t="s">
        <v>1100</v>
      </c>
      <c r="AV126" s="37" t="s">
        <v>1100</v>
      </c>
      <c r="AW126" s="314">
        <v>0</v>
      </c>
      <c r="AX126" s="315" t="s">
        <v>1098</v>
      </c>
      <c r="AY126" s="315" t="s">
        <v>1098</v>
      </c>
      <c r="AZ126" s="306"/>
      <c r="BA126" s="306"/>
      <c r="BB126" s="306"/>
      <c r="BC126" s="306"/>
      <c r="BD126" s="306"/>
      <c r="BE126" s="310">
        <v>0</v>
      </c>
      <c r="BF126" s="68"/>
      <c r="BG126" s="68"/>
      <c r="BH126" s="71"/>
      <c r="BI126" s="71"/>
      <c r="BJ126" s="71"/>
      <c r="BK126" s="71"/>
      <c r="BL126" s="34"/>
      <c r="BM126" s="234">
        <v>0</v>
      </c>
      <c r="BN126" s="234">
        <v>0</v>
      </c>
      <c r="BO126" s="234">
        <v>0</v>
      </c>
      <c r="BP126" s="234" t="e">
        <v>#N/A</v>
      </c>
      <c r="BQ126" s="238" t="e">
        <v>#N/A</v>
      </c>
      <c r="BR126" s="238" t="e">
        <v>#N/A</v>
      </c>
      <c r="BS126" s="238" t="e">
        <v>#N/A</v>
      </c>
      <c r="BT126" s="238" t="e">
        <v>#N/A</v>
      </c>
      <c r="BU126" s="234">
        <v>0</v>
      </c>
      <c r="BV126" s="300">
        <v>0</v>
      </c>
      <c r="BW126" s="300">
        <v>0</v>
      </c>
      <c r="BX126" s="280" t="s">
        <v>1161</v>
      </c>
      <c r="BY126" s="301" t="s">
        <v>1162</v>
      </c>
      <c r="BZ126" s="301">
        <v>14.005179999999999</v>
      </c>
      <c r="CA126" s="299" t="s">
        <v>1162</v>
      </c>
      <c r="CB126" s="299">
        <v>32.527970000000003</v>
      </c>
      <c r="CC126" s="280">
        <v>0</v>
      </c>
      <c r="CD126" s="280">
        <v>0</v>
      </c>
      <c r="CE126" s="280" t="s">
        <v>1161</v>
      </c>
      <c r="CF126" s="280">
        <v>-0.99939619999999996</v>
      </c>
      <c r="CG126" s="280">
        <v>65.702349999999996</v>
      </c>
    </row>
    <row r="127" spans="1:85" s="17" customFormat="1" ht="58.35" customHeight="1" thickBot="1" x14ac:dyDescent="0.3">
      <c r="A127" s="21" t="str">
        <f t="shared" si="9"/>
        <v>Indicator 131 - Total debt/turnover</v>
      </c>
      <c r="B127" s="22">
        <f t="shared" ref="B127:B190" si="11">+B126+1</f>
        <v>131</v>
      </c>
      <c r="C127" s="6" t="s">
        <v>117</v>
      </c>
      <c r="D127" s="8" t="str">
        <f t="shared" si="10"/>
        <v>ID131</v>
      </c>
      <c r="E127" s="8"/>
      <c r="F127" s="6" t="s">
        <v>293</v>
      </c>
      <c r="G127" s="29" t="s">
        <v>287</v>
      </c>
      <c r="H127" s="30" t="s">
        <v>614</v>
      </c>
      <c r="I127" s="14" t="s">
        <v>18</v>
      </c>
      <c r="J127" s="10" t="s">
        <v>721</v>
      </c>
      <c r="K127" s="11" t="s">
        <v>701</v>
      </c>
      <c r="L127" s="9" t="s">
        <v>414</v>
      </c>
      <c r="M127" s="14" t="s">
        <v>842</v>
      </c>
      <c r="N127" s="28">
        <v>1</v>
      </c>
      <c r="O127" s="59"/>
      <c r="P127" s="59">
        <v>1</v>
      </c>
      <c r="Q127" s="59"/>
      <c r="R127" s="59"/>
      <c r="S127" s="59"/>
      <c r="T127" s="59"/>
      <c r="U127" s="181"/>
      <c r="V127" s="280">
        <v>1</v>
      </c>
      <c r="W127" s="181"/>
      <c r="X127" s="280">
        <v>1</v>
      </c>
      <c r="Y127" s="181"/>
      <c r="Z127" s="210" t="s">
        <v>19</v>
      </c>
      <c r="AA127" s="211" t="s">
        <v>1154</v>
      </c>
      <c r="AB127" s="182" t="s">
        <v>837</v>
      </c>
      <c r="AC127" s="182" t="s">
        <v>1098</v>
      </c>
      <c r="AD127" s="182" t="s">
        <v>837</v>
      </c>
      <c r="AE127" s="213"/>
      <c r="AF127" s="37">
        <v>1</v>
      </c>
      <c r="AG127" s="37" t="s">
        <v>1097</v>
      </c>
      <c r="AH127" s="37" t="s">
        <v>1097</v>
      </c>
      <c r="AI127" s="37" t="s">
        <v>1097</v>
      </c>
      <c r="AJ127" s="37" t="s">
        <v>1100</v>
      </c>
      <c r="AK127" s="37" t="s">
        <v>1100</v>
      </c>
      <c r="AL127" s="37" t="s">
        <v>1100</v>
      </c>
      <c r="AM127" s="37" t="s">
        <v>1100</v>
      </c>
      <c r="AN127" s="37" t="s">
        <v>1100</v>
      </c>
      <c r="AO127" s="37" t="s">
        <v>1097</v>
      </c>
      <c r="AP127" s="37" t="s">
        <v>1097</v>
      </c>
      <c r="AQ127" s="37" t="s">
        <v>1097</v>
      </c>
      <c r="AR127" s="37" t="s">
        <v>1100</v>
      </c>
      <c r="AS127" s="37" t="s">
        <v>1100</v>
      </c>
      <c r="AT127" s="37" t="s">
        <v>1100</v>
      </c>
      <c r="AU127" s="37" t="s">
        <v>1100</v>
      </c>
      <c r="AV127" s="37" t="s">
        <v>1100</v>
      </c>
      <c r="AW127" s="314" t="s">
        <v>1099</v>
      </c>
      <c r="AX127" s="315">
        <v>0.38435042000000003</v>
      </c>
      <c r="AY127" s="315">
        <v>0.25999987000000002</v>
      </c>
      <c r="AZ127" s="306"/>
      <c r="BA127" s="306"/>
      <c r="BB127" s="306"/>
      <c r="BC127" s="306"/>
      <c r="BD127" s="306"/>
      <c r="BE127" s="310" t="s">
        <v>1099</v>
      </c>
      <c r="BF127" s="68">
        <v>0.4982336</v>
      </c>
      <c r="BG127" s="68">
        <v>0.34197319999999998</v>
      </c>
      <c r="BH127" s="71"/>
      <c r="BI127" s="71"/>
      <c r="BJ127" s="71"/>
      <c r="BK127" s="71"/>
      <c r="BL127" s="34"/>
      <c r="BM127" s="234">
        <v>0</v>
      </c>
      <c r="BN127" s="234">
        <v>0</v>
      </c>
      <c r="BO127" s="234">
        <v>0</v>
      </c>
      <c r="BP127" s="234" t="e">
        <v>#N/A</v>
      </c>
      <c r="BQ127" s="238" t="e">
        <v>#N/A</v>
      </c>
      <c r="BR127" s="238" t="e">
        <v>#N/A</v>
      </c>
      <c r="BS127" s="238" t="e">
        <v>#N/A</v>
      </c>
      <c r="BT127" s="238" t="e">
        <v>#N/A</v>
      </c>
      <c r="BU127" s="234" t="s">
        <v>1099</v>
      </c>
      <c r="BV127" s="300">
        <v>0.35551359999999999</v>
      </c>
      <c r="BW127" s="300">
        <v>0.33970270000000002</v>
      </c>
      <c r="BX127" s="280" t="s">
        <v>1161</v>
      </c>
      <c r="BY127" s="301" t="s">
        <v>1162</v>
      </c>
      <c r="BZ127" s="301">
        <v>23.231020000000001</v>
      </c>
      <c r="CA127" s="299" t="s">
        <v>1162</v>
      </c>
      <c r="CB127" s="299">
        <v>13.81786</v>
      </c>
      <c r="CC127" s="280" t="s">
        <v>1099</v>
      </c>
      <c r="CD127" s="280">
        <v>0.76002539999999996</v>
      </c>
      <c r="CE127" s="280" t="s">
        <v>1161</v>
      </c>
      <c r="CF127" s="280">
        <v>6.9140800000000002E-2</v>
      </c>
      <c r="CG127" s="280">
        <v>78.063689999999994</v>
      </c>
    </row>
    <row r="128" spans="1:85" s="17" customFormat="1" ht="56.1" customHeight="1" thickBot="1" x14ac:dyDescent="0.3">
      <c r="A128" s="21" t="str">
        <f t="shared" si="9"/>
        <v>Indicator 132 - Total debt/turnover - change</v>
      </c>
      <c r="B128" s="22">
        <f t="shared" si="11"/>
        <v>132</v>
      </c>
      <c r="C128" s="6" t="s">
        <v>118</v>
      </c>
      <c r="D128" s="8" t="str">
        <f t="shared" si="10"/>
        <v>ID132</v>
      </c>
      <c r="E128" s="8"/>
      <c r="F128" s="6" t="s">
        <v>293</v>
      </c>
      <c r="G128" s="29" t="s">
        <v>288</v>
      </c>
      <c r="H128" s="30" t="s">
        <v>615</v>
      </c>
      <c r="I128" s="14" t="s">
        <v>18</v>
      </c>
      <c r="J128" s="10" t="s">
        <v>718</v>
      </c>
      <c r="K128" s="11" t="s">
        <v>701</v>
      </c>
      <c r="L128" s="9" t="s">
        <v>385</v>
      </c>
      <c r="M128" s="14" t="s">
        <v>898</v>
      </c>
      <c r="N128" s="28">
        <v>1</v>
      </c>
      <c r="O128" s="59"/>
      <c r="P128" s="59">
        <v>1</v>
      </c>
      <c r="Q128" s="59"/>
      <c r="R128" s="59"/>
      <c r="S128" s="59"/>
      <c r="T128" s="59"/>
      <c r="U128" s="181"/>
      <c r="V128" s="280">
        <v>1</v>
      </c>
      <c r="W128" s="181"/>
      <c r="X128" s="280">
        <v>1</v>
      </c>
      <c r="Y128" s="181">
        <v>1</v>
      </c>
      <c r="Z128" s="210" t="s">
        <v>19</v>
      </c>
      <c r="AA128" s="211" t="s">
        <v>1154</v>
      </c>
      <c r="AB128" s="182" t="s">
        <v>837</v>
      </c>
      <c r="AC128" s="182" t="s">
        <v>1098</v>
      </c>
      <c r="AD128" s="182" t="s">
        <v>837</v>
      </c>
      <c r="AE128" s="207"/>
      <c r="AF128" s="37">
        <v>1</v>
      </c>
      <c r="AG128" s="37" t="s">
        <v>1097</v>
      </c>
      <c r="AH128" s="37" t="s">
        <v>1097</v>
      </c>
      <c r="AI128" s="37" t="s">
        <v>1097</v>
      </c>
      <c r="AJ128" s="37" t="s">
        <v>1100</v>
      </c>
      <c r="AK128" s="37" t="s">
        <v>1100</v>
      </c>
      <c r="AL128" s="37" t="s">
        <v>1100</v>
      </c>
      <c r="AM128" s="37" t="s">
        <v>1100</v>
      </c>
      <c r="AN128" s="37" t="s">
        <v>1100</v>
      </c>
      <c r="AO128" s="37" t="s">
        <v>1097</v>
      </c>
      <c r="AP128" s="37" t="s">
        <v>1097</v>
      </c>
      <c r="AQ128" s="37" t="s">
        <v>1097</v>
      </c>
      <c r="AR128" s="37" t="s">
        <v>1100</v>
      </c>
      <c r="AS128" s="37" t="s">
        <v>1100</v>
      </c>
      <c r="AT128" s="37" t="s">
        <v>1100</v>
      </c>
      <c r="AU128" s="37" t="s">
        <v>1100</v>
      </c>
      <c r="AV128" s="37" t="s">
        <v>1100</v>
      </c>
      <c r="AW128" s="314">
        <v>0</v>
      </c>
      <c r="AX128" s="315" t="s">
        <v>1098</v>
      </c>
      <c r="AY128" s="315" t="s">
        <v>1098</v>
      </c>
      <c r="AZ128" s="306"/>
      <c r="BA128" s="306"/>
      <c r="BB128" s="306"/>
      <c r="BC128" s="306"/>
      <c r="BD128" s="306"/>
      <c r="BE128" s="310">
        <v>0</v>
      </c>
      <c r="BF128" s="68"/>
      <c r="BG128" s="68"/>
      <c r="BH128" s="71"/>
      <c r="BI128" s="71"/>
      <c r="BJ128" s="71"/>
      <c r="BK128" s="71"/>
      <c r="BL128" s="34"/>
      <c r="BM128" s="234">
        <v>0</v>
      </c>
      <c r="BN128" s="234">
        <v>0</v>
      </c>
      <c r="BO128" s="234">
        <v>0</v>
      </c>
      <c r="BP128" s="234" t="e">
        <v>#N/A</v>
      </c>
      <c r="BQ128" s="238" t="e">
        <v>#N/A</v>
      </c>
      <c r="BR128" s="238" t="e">
        <v>#N/A</v>
      </c>
      <c r="BS128" s="238" t="e">
        <v>#N/A</v>
      </c>
      <c r="BT128" s="238" t="e">
        <v>#N/A</v>
      </c>
      <c r="BU128" s="234">
        <v>0</v>
      </c>
      <c r="BV128" s="300">
        <v>0</v>
      </c>
      <c r="BW128" s="300">
        <v>0</v>
      </c>
      <c r="BX128" s="280" t="s">
        <v>1161</v>
      </c>
      <c r="BY128" s="301" t="s">
        <v>1162</v>
      </c>
      <c r="BZ128" s="301">
        <v>5.5476479999999997</v>
      </c>
      <c r="CA128" s="299">
        <v>-0.91459109999999999</v>
      </c>
      <c r="CB128" s="299">
        <v>10.36736</v>
      </c>
      <c r="CC128" s="280">
        <v>0</v>
      </c>
      <c r="CD128" s="280">
        <v>0</v>
      </c>
      <c r="CE128" s="280" t="s">
        <v>1161</v>
      </c>
      <c r="CF128" s="280">
        <v>-0.9045763</v>
      </c>
      <c r="CG128" s="280">
        <v>9.795337</v>
      </c>
    </row>
    <row r="129" spans="1:85" s="17" customFormat="1" ht="47.45" customHeight="1" thickBot="1" x14ac:dyDescent="0.3">
      <c r="A129" s="21" t="str">
        <f t="shared" si="9"/>
        <v>Indicator 133 - Turnover - change</v>
      </c>
      <c r="B129" s="22">
        <f t="shared" si="11"/>
        <v>133</v>
      </c>
      <c r="C129" s="6" t="s">
        <v>119</v>
      </c>
      <c r="D129" s="8" t="str">
        <f t="shared" si="10"/>
        <v>ID133</v>
      </c>
      <c r="E129" s="8"/>
      <c r="F129" s="6" t="s">
        <v>293</v>
      </c>
      <c r="G129" s="29" t="s">
        <v>289</v>
      </c>
      <c r="H129" s="30" t="s">
        <v>616</v>
      </c>
      <c r="I129" s="14" t="s">
        <v>18</v>
      </c>
      <c r="J129" s="10" t="s">
        <v>718</v>
      </c>
      <c r="K129" s="11" t="s">
        <v>701</v>
      </c>
      <c r="L129" s="9" t="s">
        <v>406</v>
      </c>
      <c r="M129" s="14" t="s">
        <v>861</v>
      </c>
      <c r="N129" s="28">
        <v>1</v>
      </c>
      <c r="O129" s="59"/>
      <c r="P129" s="59">
        <v>1</v>
      </c>
      <c r="Q129" s="59"/>
      <c r="R129" s="59"/>
      <c r="S129" s="59"/>
      <c r="T129" s="59"/>
      <c r="U129" s="181"/>
      <c r="V129" s="280">
        <v>1</v>
      </c>
      <c r="W129" s="181"/>
      <c r="X129" s="280">
        <v>1</v>
      </c>
      <c r="Y129" s="181"/>
      <c r="Z129" s="210" t="s">
        <v>19</v>
      </c>
      <c r="AA129" s="211" t="s">
        <v>1154</v>
      </c>
      <c r="AB129" s="182" t="s">
        <v>837</v>
      </c>
      <c r="AC129" s="182" t="s">
        <v>1098</v>
      </c>
      <c r="AD129" s="182" t="s">
        <v>837</v>
      </c>
      <c r="AE129" s="205"/>
      <c r="AF129" s="37">
        <v>1</v>
      </c>
      <c r="AG129" s="37" t="s">
        <v>1097</v>
      </c>
      <c r="AH129" s="37" t="s">
        <v>1097</v>
      </c>
      <c r="AI129" s="37" t="s">
        <v>1097</v>
      </c>
      <c r="AJ129" s="37" t="s">
        <v>1100</v>
      </c>
      <c r="AK129" s="37" t="s">
        <v>1100</v>
      </c>
      <c r="AL129" s="37" t="s">
        <v>1100</v>
      </c>
      <c r="AM129" s="37" t="s">
        <v>1100</v>
      </c>
      <c r="AN129" s="37" t="s">
        <v>1100</v>
      </c>
      <c r="AO129" s="37" t="s">
        <v>1097</v>
      </c>
      <c r="AP129" s="37" t="s">
        <v>1097</v>
      </c>
      <c r="AQ129" s="37" t="s">
        <v>1097</v>
      </c>
      <c r="AR129" s="37" t="s">
        <v>1100</v>
      </c>
      <c r="AS129" s="37" t="s">
        <v>1100</v>
      </c>
      <c r="AT129" s="37" t="s">
        <v>1100</v>
      </c>
      <c r="AU129" s="37" t="s">
        <v>1100</v>
      </c>
      <c r="AV129" s="37" t="s">
        <v>1100</v>
      </c>
      <c r="AW129" s="314">
        <v>0</v>
      </c>
      <c r="AX129" s="315" t="s">
        <v>1098</v>
      </c>
      <c r="AY129" s="315" t="s">
        <v>1098</v>
      </c>
      <c r="AZ129" s="306"/>
      <c r="BA129" s="306"/>
      <c r="BB129" s="306"/>
      <c r="BC129" s="306"/>
      <c r="BD129" s="306"/>
      <c r="BE129" s="310">
        <v>0</v>
      </c>
      <c r="BF129" s="68"/>
      <c r="BG129" s="68"/>
      <c r="BH129" s="71"/>
      <c r="BI129" s="71"/>
      <c r="BJ129" s="71"/>
      <c r="BK129" s="71"/>
      <c r="BL129" s="34"/>
      <c r="BM129" s="234">
        <v>0</v>
      </c>
      <c r="BN129" s="234">
        <v>0</v>
      </c>
      <c r="BO129" s="234">
        <v>0</v>
      </c>
      <c r="BP129" s="234" t="e">
        <v>#N/A</v>
      </c>
      <c r="BQ129" s="238" t="e">
        <v>#N/A</v>
      </c>
      <c r="BR129" s="238" t="e">
        <v>#N/A</v>
      </c>
      <c r="BS129" s="238" t="e">
        <v>#N/A</v>
      </c>
      <c r="BT129" s="238" t="e">
        <v>#N/A</v>
      </c>
      <c r="BU129" s="234">
        <v>0</v>
      </c>
      <c r="BV129" s="300">
        <v>0</v>
      </c>
      <c r="BW129" s="300">
        <v>0</v>
      </c>
      <c r="BX129" s="280" t="s">
        <v>1161</v>
      </c>
      <c r="BY129" s="301">
        <v>-0.82407589999999997</v>
      </c>
      <c r="BZ129" s="301">
        <v>4.6343120000000004</v>
      </c>
      <c r="CA129" s="299">
        <v>-0.92845180000000005</v>
      </c>
      <c r="CB129" s="299">
        <v>7.055777</v>
      </c>
      <c r="CC129" s="280">
        <v>0</v>
      </c>
      <c r="CD129" s="280">
        <v>0</v>
      </c>
      <c r="CE129" s="280" t="s">
        <v>1161</v>
      </c>
      <c r="CF129" s="280">
        <v>-1</v>
      </c>
      <c r="CG129" s="280">
        <v>9.4775369999999999</v>
      </c>
    </row>
    <row r="130" spans="1:85" s="4" customFormat="1" ht="72.599999999999994" customHeight="1" thickBot="1" x14ac:dyDescent="0.3">
      <c r="A130" s="21" t="str">
        <f t="shared" si="9"/>
        <v>Indicator 134 - Percentage unpaid bills increase and higher than 20%</v>
      </c>
      <c r="B130" s="22">
        <f t="shared" si="11"/>
        <v>134</v>
      </c>
      <c r="C130" s="6" t="s">
        <v>302</v>
      </c>
      <c r="D130" s="8" t="str">
        <f t="shared" si="10"/>
        <v>ID134</v>
      </c>
      <c r="E130" s="8"/>
      <c r="F130" s="6" t="s">
        <v>292</v>
      </c>
      <c r="G130" s="29" t="s">
        <v>120</v>
      </c>
      <c r="H130" s="30" t="s">
        <v>617</v>
      </c>
      <c r="I130" s="53" t="s">
        <v>9</v>
      </c>
      <c r="J130" s="10" t="s">
        <v>723</v>
      </c>
      <c r="K130" s="11" t="s">
        <v>704</v>
      </c>
      <c r="L130" s="9" t="s">
        <v>441</v>
      </c>
      <c r="M130" s="65" t="s">
        <v>1181</v>
      </c>
      <c r="N130" s="28"/>
      <c r="O130" s="59"/>
      <c r="P130" s="59"/>
      <c r="Q130" s="59"/>
      <c r="R130" s="59"/>
      <c r="S130" s="59"/>
      <c r="T130" s="59"/>
      <c r="U130" s="181"/>
      <c r="V130" s="280"/>
      <c r="W130" s="181"/>
      <c r="X130" s="280"/>
      <c r="Y130" s="181"/>
      <c r="Z130" s="210" t="s">
        <v>19</v>
      </c>
      <c r="AA130" s="207" t="s">
        <v>1154</v>
      </c>
      <c r="AB130" s="182" t="s">
        <v>837</v>
      </c>
      <c r="AC130" s="182" t="s">
        <v>1098</v>
      </c>
      <c r="AD130" s="182" t="s">
        <v>837</v>
      </c>
      <c r="AE130" s="207"/>
      <c r="AF130" s="37">
        <v>1</v>
      </c>
      <c r="AG130" s="37" t="s">
        <v>1097</v>
      </c>
      <c r="AH130" s="37" t="s">
        <v>1097</v>
      </c>
      <c r="AI130" s="37" t="s">
        <v>1097</v>
      </c>
      <c r="AJ130" s="37" t="s">
        <v>1100</v>
      </c>
      <c r="AK130" s="37" t="s">
        <v>1100</v>
      </c>
      <c r="AL130" s="37" t="s">
        <v>1100</v>
      </c>
      <c r="AM130" s="37" t="s">
        <v>1100</v>
      </c>
      <c r="AN130" s="37" t="s">
        <v>1100</v>
      </c>
      <c r="AO130" s="37" t="s">
        <v>1097</v>
      </c>
      <c r="AP130" s="37" t="s">
        <v>1097</v>
      </c>
      <c r="AQ130" s="37" t="s">
        <v>1097</v>
      </c>
      <c r="AR130" s="37" t="s">
        <v>1100</v>
      </c>
      <c r="AS130" s="37" t="s">
        <v>1100</v>
      </c>
      <c r="AT130" s="37" t="s">
        <v>1100</v>
      </c>
      <c r="AU130" s="37" t="s">
        <v>1100</v>
      </c>
      <c r="AV130" s="37" t="s">
        <v>1100</v>
      </c>
      <c r="AW130" s="314" t="s">
        <v>1098</v>
      </c>
      <c r="AX130" s="315" t="s">
        <v>1098</v>
      </c>
      <c r="AY130" s="315" t="s">
        <v>1098</v>
      </c>
      <c r="AZ130" s="304"/>
      <c r="BA130" s="304"/>
      <c r="BB130" s="304"/>
      <c r="BC130" s="304"/>
      <c r="BD130" s="304"/>
      <c r="BE130" s="310" t="s">
        <v>1098</v>
      </c>
      <c r="BF130" s="68"/>
      <c r="BG130" s="68"/>
      <c r="BH130" s="69"/>
      <c r="BI130" s="69"/>
      <c r="BJ130" s="69"/>
      <c r="BK130" s="69"/>
      <c r="BL130" s="31"/>
      <c r="BM130" s="234">
        <v>0</v>
      </c>
      <c r="BN130" s="234">
        <v>0</v>
      </c>
      <c r="BO130" s="234">
        <v>0</v>
      </c>
      <c r="BP130" s="234" t="e">
        <v>#N/A</v>
      </c>
      <c r="BQ130" s="238" t="e">
        <v>#N/A</v>
      </c>
      <c r="BR130" s="238" t="e">
        <v>#N/A</v>
      </c>
      <c r="BS130" s="238" t="e">
        <v>#N/A</v>
      </c>
      <c r="BT130" s="238" t="e">
        <v>#N/A</v>
      </c>
      <c r="BU130" s="234">
        <v>0</v>
      </c>
      <c r="BV130" s="234">
        <v>0</v>
      </c>
      <c r="BW130" s="234">
        <v>0</v>
      </c>
      <c r="BX130" s="280"/>
      <c r="BY130" s="280"/>
      <c r="BZ130" s="280"/>
      <c r="CA130" s="299"/>
      <c r="CB130" s="299"/>
      <c r="CC130" s="280">
        <v>0</v>
      </c>
      <c r="CD130" s="280">
        <v>0</v>
      </c>
      <c r="CE130" s="280" t="e">
        <v>#N/A</v>
      </c>
      <c r="CF130" s="280" t="e">
        <v>#N/A</v>
      </c>
      <c r="CG130" s="280" t="e">
        <v>#N/A</v>
      </c>
    </row>
    <row r="131" spans="1:85" s="4" customFormat="1" ht="56.1" customHeight="1" thickBot="1" x14ac:dyDescent="0.3">
      <c r="A131" s="21" t="str">
        <f t="shared" si="9"/>
        <v>Indicator 135 - Presence of unpaid invoices or called back in the quarter</v>
      </c>
      <c r="B131" s="22">
        <f t="shared" si="11"/>
        <v>135</v>
      </c>
      <c r="C131" s="6" t="s">
        <v>121</v>
      </c>
      <c r="D131" s="8" t="str">
        <f t="shared" si="10"/>
        <v>ID135</v>
      </c>
      <c r="E131" s="8"/>
      <c r="F131" s="6" t="s">
        <v>292</v>
      </c>
      <c r="G131" s="29" t="s">
        <v>121</v>
      </c>
      <c r="H131" s="30" t="s">
        <v>618</v>
      </c>
      <c r="I131" s="53" t="s">
        <v>9</v>
      </c>
      <c r="J131" s="10" t="s">
        <v>723</v>
      </c>
      <c r="K131" s="11" t="s">
        <v>704</v>
      </c>
      <c r="L131" s="9" t="s">
        <v>442</v>
      </c>
      <c r="M131" s="65" t="s">
        <v>1182</v>
      </c>
      <c r="N131" s="28"/>
      <c r="O131" s="59"/>
      <c r="P131" s="59"/>
      <c r="Q131" s="59"/>
      <c r="R131" s="59"/>
      <c r="S131" s="59"/>
      <c r="T131" s="59"/>
      <c r="U131" s="181"/>
      <c r="V131" s="280"/>
      <c r="W131" s="181"/>
      <c r="X131" s="280"/>
      <c r="Y131" s="181"/>
      <c r="Z131" s="210" t="s">
        <v>19</v>
      </c>
      <c r="AA131" s="207" t="s">
        <v>1153</v>
      </c>
      <c r="AB131" s="182" t="s">
        <v>837</v>
      </c>
      <c r="AC131" s="182" t="s">
        <v>1098</v>
      </c>
      <c r="AD131" s="182" t="s">
        <v>837</v>
      </c>
      <c r="AE131" s="207" t="s">
        <v>1132</v>
      </c>
      <c r="AF131" s="37">
        <v>0</v>
      </c>
      <c r="AG131" s="37">
        <v>0</v>
      </c>
      <c r="AH131" s="37">
        <v>0</v>
      </c>
      <c r="AI131" s="37">
        <v>0</v>
      </c>
      <c r="AJ131" s="37">
        <v>0</v>
      </c>
      <c r="AK131" s="37">
        <v>0</v>
      </c>
      <c r="AL131" s="37">
        <v>0</v>
      </c>
      <c r="AM131" s="37">
        <v>0</v>
      </c>
      <c r="AN131" s="37">
        <v>0</v>
      </c>
      <c r="AO131" s="37">
        <v>0</v>
      </c>
      <c r="AP131" s="37">
        <v>0</v>
      </c>
      <c r="AQ131" s="37">
        <v>0</v>
      </c>
      <c r="AR131" s="37">
        <v>0</v>
      </c>
      <c r="AS131" s="37">
        <v>0</v>
      </c>
      <c r="AT131" s="37">
        <v>0</v>
      </c>
      <c r="AU131" s="37">
        <v>0</v>
      </c>
      <c r="AV131" s="37">
        <v>0</v>
      </c>
      <c r="AW131" s="314" t="s">
        <v>1098</v>
      </c>
      <c r="AX131" s="315" t="s">
        <v>1098</v>
      </c>
      <c r="AY131" s="315" t="s">
        <v>1098</v>
      </c>
      <c r="AZ131" s="304"/>
      <c r="BA131" s="304"/>
      <c r="BB131" s="304"/>
      <c r="BC131" s="304"/>
      <c r="BD131" s="304"/>
      <c r="BE131" s="310" t="s">
        <v>1098</v>
      </c>
      <c r="BF131" s="68"/>
      <c r="BG131" s="68"/>
      <c r="BH131" s="69"/>
      <c r="BI131" s="69"/>
      <c r="BJ131" s="69"/>
      <c r="BK131" s="69"/>
      <c r="BL131" s="31"/>
      <c r="BM131" s="234">
        <v>0</v>
      </c>
      <c r="BN131" s="234">
        <v>0</v>
      </c>
      <c r="BO131" s="234">
        <v>0</v>
      </c>
      <c r="BP131" s="234" t="e">
        <v>#N/A</v>
      </c>
      <c r="BQ131" s="238" t="e">
        <v>#N/A</v>
      </c>
      <c r="BR131" s="238" t="e">
        <v>#N/A</v>
      </c>
      <c r="BS131" s="238" t="e">
        <v>#N/A</v>
      </c>
      <c r="BT131" s="238" t="e">
        <v>#N/A</v>
      </c>
      <c r="BU131" s="234">
        <v>0</v>
      </c>
      <c r="BV131" s="234">
        <v>0</v>
      </c>
      <c r="BW131" s="234">
        <v>0</v>
      </c>
      <c r="BX131" s="280"/>
      <c r="BY131" s="280"/>
      <c r="BZ131" s="280"/>
      <c r="CA131" s="299"/>
      <c r="CB131" s="299"/>
      <c r="CC131" s="280">
        <v>0</v>
      </c>
      <c r="CD131" s="280">
        <v>0</v>
      </c>
      <c r="CE131" s="280" t="e">
        <v>#N/A</v>
      </c>
      <c r="CF131" s="280" t="e">
        <v>#N/A</v>
      </c>
      <c r="CG131" s="280" t="e">
        <v>#N/A</v>
      </c>
    </row>
    <row r="132" spans="1:85" s="4" customFormat="1" ht="44.1" customHeight="1" thickBot="1" x14ac:dyDescent="0.3">
      <c r="A132" s="21" t="str">
        <f t="shared" si="9"/>
        <v>Indicator 136 - Presence of invoices presented for discount in the quarter</v>
      </c>
      <c r="B132" s="22">
        <f t="shared" si="11"/>
        <v>136</v>
      </c>
      <c r="C132" s="6" t="s">
        <v>122</v>
      </c>
      <c r="D132" s="8" t="str">
        <f t="shared" si="10"/>
        <v>ID136</v>
      </c>
      <c r="E132" s="8"/>
      <c r="F132" s="6" t="s">
        <v>292</v>
      </c>
      <c r="G132" s="29" t="s">
        <v>122</v>
      </c>
      <c r="H132" s="30" t="s">
        <v>619</v>
      </c>
      <c r="I132" s="53" t="s">
        <v>9</v>
      </c>
      <c r="J132" s="10" t="s">
        <v>723</v>
      </c>
      <c r="K132" s="11" t="s">
        <v>704</v>
      </c>
      <c r="L132" s="9" t="s">
        <v>386</v>
      </c>
      <c r="M132" s="65" t="s">
        <v>1183</v>
      </c>
      <c r="N132" s="28"/>
      <c r="O132" s="59"/>
      <c r="P132" s="59"/>
      <c r="Q132" s="59"/>
      <c r="R132" s="59"/>
      <c r="S132" s="59"/>
      <c r="T132" s="59"/>
      <c r="U132" s="181"/>
      <c r="V132" s="280"/>
      <c r="W132" s="181"/>
      <c r="X132" s="280"/>
      <c r="Y132" s="181"/>
      <c r="Z132" s="210" t="s">
        <v>19</v>
      </c>
      <c r="AA132" s="207" t="s">
        <v>1153</v>
      </c>
      <c r="AB132" s="182" t="s">
        <v>837</v>
      </c>
      <c r="AC132" s="182" t="s">
        <v>1098</v>
      </c>
      <c r="AD132" s="182" t="s">
        <v>837</v>
      </c>
      <c r="AE132" s="207" t="s">
        <v>1132</v>
      </c>
      <c r="AF132" s="37">
        <v>0</v>
      </c>
      <c r="AG132" s="37">
        <v>0</v>
      </c>
      <c r="AH132" s="37">
        <v>0</v>
      </c>
      <c r="AI132" s="37">
        <v>0</v>
      </c>
      <c r="AJ132" s="37">
        <v>0</v>
      </c>
      <c r="AK132" s="37">
        <v>0</v>
      </c>
      <c r="AL132" s="37">
        <v>0</v>
      </c>
      <c r="AM132" s="37">
        <v>0</v>
      </c>
      <c r="AN132" s="37">
        <v>0</v>
      </c>
      <c r="AO132" s="37">
        <v>0</v>
      </c>
      <c r="AP132" s="37">
        <v>0</v>
      </c>
      <c r="AQ132" s="37">
        <v>0</v>
      </c>
      <c r="AR132" s="37">
        <v>0</v>
      </c>
      <c r="AS132" s="37">
        <v>0</v>
      </c>
      <c r="AT132" s="37">
        <v>0</v>
      </c>
      <c r="AU132" s="37">
        <v>0</v>
      </c>
      <c r="AV132" s="37">
        <v>0</v>
      </c>
      <c r="AW132" s="314" t="s">
        <v>1098</v>
      </c>
      <c r="AX132" s="315" t="s">
        <v>1098</v>
      </c>
      <c r="AY132" s="315" t="s">
        <v>1098</v>
      </c>
      <c r="AZ132" s="304"/>
      <c r="BA132" s="304"/>
      <c r="BB132" s="304"/>
      <c r="BC132" s="304"/>
      <c r="BD132" s="304"/>
      <c r="BE132" s="310" t="s">
        <v>1098</v>
      </c>
      <c r="BF132" s="68"/>
      <c r="BG132" s="68"/>
      <c r="BH132" s="69"/>
      <c r="BI132" s="69"/>
      <c r="BJ132" s="69"/>
      <c r="BK132" s="69"/>
      <c r="BL132" s="31"/>
      <c r="BM132" s="234">
        <v>0</v>
      </c>
      <c r="BN132" s="234">
        <v>0</v>
      </c>
      <c r="BO132" s="234">
        <v>0</v>
      </c>
      <c r="BP132" s="234" t="e">
        <v>#N/A</v>
      </c>
      <c r="BQ132" s="238" t="e">
        <v>#N/A</v>
      </c>
      <c r="BR132" s="238" t="e">
        <v>#N/A</v>
      </c>
      <c r="BS132" s="238" t="e">
        <v>#N/A</v>
      </c>
      <c r="BT132" s="238" t="e">
        <v>#N/A</v>
      </c>
      <c r="BU132" s="234">
        <v>0</v>
      </c>
      <c r="BV132" s="234">
        <v>0</v>
      </c>
      <c r="BW132" s="234">
        <v>0</v>
      </c>
      <c r="BX132" s="280"/>
      <c r="BY132" s="280"/>
      <c r="BZ132" s="280"/>
      <c r="CA132" s="299"/>
      <c r="CB132" s="299"/>
      <c r="CC132" s="280">
        <v>0</v>
      </c>
      <c r="CD132" s="280">
        <v>0</v>
      </c>
      <c r="CE132" s="280" t="e">
        <v>#N/A</v>
      </c>
      <c r="CF132" s="280" t="e">
        <v>#N/A</v>
      </c>
      <c r="CG132" s="280" t="e">
        <v>#N/A</v>
      </c>
    </row>
    <row r="133" spans="1:85" s="4" customFormat="1" ht="44.1" customHeight="1" thickBot="1" x14ac:dyDescent="0.3">
      <c r="A133" s="21" t="str">
        <f t="shared" si="9"/>
        <v>Indicator 137 - Presence of invoices become due in the quarter</v>
      </c>
      <c r="B133" s="22">
        <f t="shared" si="11"/>
        <v>137</v>
      </c>
      <c r="C133" s="6" t="s">
        <v>123</v>
      </c>
      <c r="D133" s="8" t="str">
        <f t="shared" si="10"/>
        <v>ID137</v>
      </c>
      <c r="E133" s="8"/>
      <c r="F133" s="6" t="s">
        <v>292</v>
      </c>
      <c r="G133" s="29" t="s">
        <v>123</v>
      </c>
      <c r="H133" s="30" t="s">
        <v>620</v>
      </c>
      <c r="I133" s="53" t="s">
        <v>9</v>
      </c>
      <c r="J133" s="10" t="s">
        <v>723</v>
      </c>
      <c r="K133" s="11" t="s">
        <v>704</v>
      </c>
      <c r="L133" s="9" t="s">
        <v>387</v>
      </c>
      <c r="M133" s="65" t="s">
        <v>1184</v>
      </c>
      <c r="N133" s="28"/>
      <c r="O133" s="59"/>
      <c r="P133" s="59"/>
      <c r="Q133" s="59"/>
      <c r="R133" s="59"/>
      <c r="S133" s="59"/>
      <c r="T133" s="59"/>
      <c r="U133" s="181"/>
      <c r="V133" s="280"/>
      <c r="W133" s="181"/>
      <c r="X133" s="280"/>
      <c r="Y133" s="181"/>
      <c r="Z133" s="210" t="s">
        <v>19</v>
      </c>
      <c r="AA133" s="207" t="s">
        <v>1153</v>
      </c>
      <c r="AB133" s="182" t="s">
        <v>837</v>
      </c>
      <c r="AC133" s="182" t="s">
        <v>1098</v>
      </c>
      <c r="AD133" s="182" t="s">
        <v>837</v>
      </c>
      <c r="AE133" s="207" t="s">
        <v>1132</v>
      </c>
      <c r="AF133" s="37">
        <v>0</v>
      </c>
      <c r="AG133" s="37">
        <v>0</v>
      </c>
      <c r="AH133" s="37">
        <v>0</v>
      </c>
      <c r="AI133" s="37">
        <v>0</v>
      </c>
      <c r="AJ133" s="37">
        <v>0</v>
      </c>
      <c r="AK133" s="37">
        <v>0</v>
      </c>
      <c r="AL133" s="37">
        <v>0</v>
      </c>
      <c r="AM133" s="37">
        <v>0</v>
      </c>
      <c r="AN133" s="37">
        <v>0</v>
      </c>
      <c r="AO133" s="37">
        <v>0</v>
      </c>
      <c r="AP133" s="37">
        <v>0</v>
      </c>
      <c r="AQ133" s="37">
        <v>0</v>
      </c>
      <c r="AR133" s="37">
        <v>0</v>
      </c>
      <c r="AS133" s="37">
        <v>0</v>
      </c>
      <c r="AT133" s="37">
        <v>0</v>
      </c>
      <c r="AU133" s="37">
        <v>0</v>
      </c>
      <c r="AV133" s="37">
        <v>0</v>
      </c>
      <c r="AW133" s="314" t="s">
        <v>1098</v>
      </c>
      <c r="AX133" s="315" t="s">
        <v>1098</v>
      </c>
      <c r="AY133" s="315" t="s">
        <v>1098</v>
      </c>
      <c r="AZ133" s="304"/>
      <c r="BA133" s="304"/>
      <c r="BB133" s="304"/>
      <c r="BC133" s="304"/>
      <c r="BD133" s="304"/>
      <c r="BE133" s="310" t="s">
        <v>1098</v>
      </c>
      <c r="BF133" s="68"/>
      <c r="BG133" s="68"/>
      <c r="BH133" s="69"/>
      <c r="BI133" s="69"/>
      <c r="BJ133" s="69"/>
      <c r="BK133" s="69"/>
      <c r="BL133" s="31"/>
      <c r="BM133" s="234">
        <v>0</v>
      </c>
      <c r="BN133" s="234">
        <v>0</v>
      </c>
      <c r="BO133" s="234">
        <v>0</v>
      </c>
      <c r="BP133" s="234" t="e">
        <v>#N/A</v>
      </c>
      <c r="BQ133" s="238" t="e">
        <v>#N/A</v>
      </c>
      <c r="BR133" s="238" t="e">
        <v>#N/A</v>
      </c>
      <c r="BS133" s="238" t="e">
        <v>#N/A</v>
      </c>
      <c r="BT133" s="238" t="e">
        <v>#N/A</v>
      </c>
      <c r="BU133" s="234">
        <v>0</v>
      </c>
      <c r="BV133" s="234">
        <v>0</v>
      </c>
      <c r="BW133" s="234">
        <v>0</v>
      </c>
      <c r="BX133" s="280"/>
      <c r="BY133" s="280"/>
      <c r="BZ133" s="280"/>
      <c r="CA133" s="299"/>
      <c r="CB133" s="299"/>
      <c r="CC133" s="280">
        <v>0</v>
      </c>
      <c r="CD133" s="280">
        <v>0</v>
      </c>
      <c r="CE133" s="280" t="e">
        <v>#N/A</v>
      </c>
      <c r="CF133" s="280" t="e">
        <v>#N/A</v>
      </c>
      <c r="CG133" s="280" t="e">
        <v>#N/A</v>
      </c>
    </row>
    <row r="134" spans="1:85" s="4" customFormat="1" ht="87" customHeight="1" thickBot="1" x14ac:dyDescent="0.3">
      <c r="A134" s="21" t="str">
        <f t="shared" si="9"/>
        <v>Indicator 138 - Unpaid or called back bills/bills presented for discount</v>
      </c>
      <c r="B134" s="22">
        <f t="shared" si="11"/>
        <v>138</v>
      </c>
      <c r="C134" s="6" t="s">
        <v>124</v>
      </c>
      <c r="D134" s="8" t="str">
        <f t="shared" si="10"/>
        <v>ID138</v>
      </c>
      <c r="E134" s="8"/>
      <c r="F134" s="6" t="s">
        <v>292</v>
      </c>
      <c r="G134" s="29" t="s">
        <v>124</v>
      </c>
      <c r="H134" s="30" t="s">
        <v>621</v>
      </c>
      <c r="I134" s="14" t="s">
        <v>18</v>
      </c>
      <c r="J134" s="10" t="s">
        <v>723</v>
      </c>
      <c r="K134" s="11" t="s">
        <v>704</v>
      </c>
      <c r="L134" s="9" t="s">
        <v>477</v>
      </c>
      <c r="M134" s="14" t="s">
        <v>1176</v>
      </c>
      <c r="N134" s="28"/>
      <c r="O134" s="59"/>
      <c r="P134" s="59"/>
      <c r="Q134" s="59"/>
      <c r="R134" s="59"/>
      <c r="S134" s="59"/>
      <c r="T134" s="59"/>
      <c r="U134" s="181"/>
      <c r="V134" s="280"/>
      <c r="W134" s="181"/>
      <c r="X134" s="280"/>
      <c r="Y134" s="181"/>
      <c r="Z134" s="210" t="s">
        <v>19</v>
      </c>
      <c r="AA134" s="207" t="s">
        <v>1154</v>
      </c>
      <c r="AB134" s="182" t="s">
        <v>837</v>
      </c>
      <c r="AC134" s="182" t="s">
        <v>1098</v>
      </c>
      <c r="AD134" s="182" t="s">
        <v>837</v>
      </c>
      <c r="AE134" s="207" t="s">
        <v>1132</v>
      </c>
      <c r="AF134" s="37">
        <v>1</v>
      </c>
      <c r="AG134" s="37" t="s">
        <v>1097</v>
      </c>
      <c r="AH134" s="37" t="s">
        <v>1097</v>
      </c>
      <c r="AI134" s="37" t="s">
        <v>1097</v>
      </c>
      <c r="AJ134" s="37" t="s">
        <v>1100</v>
      </c>
      <c r="AK134" s="37" t="s">
        <v>1100</v>
      </c>
      <c r="AL134" s="37" t="s">
        <v>1100</v>
      </c>
      <c r="AM134" s="37" t="s">
        <v>1100</v>
      </c>
      <c r="AN134" s="37" t="s">
        <v>1100</v>
      </c>
      <c r="AO134" s="37" t="s">
        <v>1097</v>
      </c>
      <c r="AP134" s="37" t="s">
        <v>1097</v>
      </c>
      <c r="AQ134" s="37" t="s">
        <v>1097</v>
      </c>
      <c r="AR134" s="37" t="s">
        <v>1100</v>
      </c>
      <c r="AS134" s="37" t="s">
        <v>1100</v>
      </c>
      <c r="AT134" s="37" t="s">
        <v>1100</v>
      </c>
      <c r="AU134" s="37" t="s">
        <v>1100</v>
      </c>
      <c r="AV134" s="37" t="s">
        <v>1100</v>
      </c>
      <c r="AW134" s="314" t="s">
        <v>1098</v>
      </c>
      <c r="AX134" s="315" t="s">
        <v>1098</v>
      </c>
      <c r="AY134" s="315" t="s">
        <v>1098</v>
      </c>
      <c r="AZ134" s="304"/>
      <c r="BA134" s="304"/>
      <c r="BB134" s="304"/>
      <c r="BC134" s="304"/>
      <c r="BD134" s="304"/>
      <c r="BE134" s="310" t="s">
        <v>1098</v>
      </c>
      <c r="BF134" s="68"/>
      <c r="BG134" s="68"/>
      <c r="BH134" s="69"/>
      <c r="BI134" s="69"/>
      <c r="BJ134" s="69"/>
      <c r="BK134" s="69"/>
      <c r="BL134" s="31"/>
      <c r="BM134" s="234">
        <v>0</v>
      </c>
      <c r="BN134" s="234">
        <v>0</v>
      </c>
      <c r="BO134" s="234">
        <v>0</v>
      </c>
      <c r="BP134" s="234" t="e">
        <v>#N/A</v>
      </c>
      <c r="BQ134" s="238" t="e">
        <v>#N/A</v>
      </c>
      <c r="BR134" s="238" t="e">
        <v>#N/A</v>
      </c>
      <c r="BS134" s="238" t="e">
        <v>#N/A</v>
      </c>
      <c r="BT134" s="238" t="e">
        <v>#N/A</v>
      </c>
      <c r="BU134" s="234">
        <v>0</v>
      </c>
      <c r="BV134" s="234">
        <v>0</v>
      </c>
      <c r="BW134" s="234">
        <v>0</v>
      </c>
      <c r="BX134" s="280"/>
      <c r="BY134" s="280"/>
      <c r="BZ134" s="280"/>
      <c r="CA134" s="299"/>
      <c r="CB134" s="299"/>
      <c r="CC134" s="280">
        <v>0</v>
      </c>
      <c r="CD134" s="280">
        <v>0</v>
      </c>
      <c r="CE134" s="280" t="e">
        <v>#N/A</v>
      </c>
      <c r="CF134" s="280" t="e">
        <v>#N/A</v>
      </c>
      <c r="CG134" s="280" t="e">
        <v>#N/A</v>
      </c>
    </row>
    <row r="135" spans="1:85" s="4" customFormat="1" ht="101.45" customHeight="1" thickBot="1" x14ac:dyDescent="0.3">
      <c r="A135" s="21" t="str">
        <f t="shared" si="9"/>
        <v>Indicator 139 - Unpaid financial bills/financial bills presented for discount</v>
      </c>
      <c r="B135" s="22">
        <f t="shared" si="11"/>
        <v>139</v>
      </c>
      <c r="C135" s="6" t="s">
        <v>125</v>
      </c>
      <c r="D135" s="8" t="str">
        <f t="shared" si="10"/>
        <v>ID139</v>
      </c>
      <c r="E135" s="8"/>
      <c r="F135" s="6" t="s">
        <v>292</v>
      </c>
      <c r="G135" s="29" t="s">
        <v>125</v>
      </c>
      <c r="H135" s="30" t="s">
        <v>622</v>
      </c>
      <c r="I135" s="14" t="s">
        <v>18</v>
      </c>
      <c r="J135" s="11" t="s">
        <v>725</v>
      </c>
      <c r="K135" s="11" t="s">
        <v>703</v>
      </c>
      <c r="L135" s="9" t="s">
        <v>476</v>
      </c>
      <c r="M135" s="14" t="s">
        <v>1177</v>
      </c>
      <c r="N135" s="28"/>
      <c r="O135" s="59"/>
      <c r="P135" s="59"/>
      <c r="Q135" s="59"/>
      <c r="R135" s="59"/>
      <c r="S135" s="59"/>
      <c r="T135" s="59"/>
      <c r="U135" s="181"/>
      <c r="V135" s="280"/>
      <c r="W135" s="181"/>
      <c r="X135" s="280"/>
      <c r="Y135" s="181"/>
      <c r="Z135" s="210" t="s">
        <v>19</v>
      </c>
      <c r="AA135" s="207" t="s">
        <v>1154</v>
      </c>
      <c r="AB135" s="182" t="s">
        <v>837</v>
      </c>
      <c r="AC135" s="182" t="s">
        <v>1098</v>
      </c>
      <c r="AD135" s="182" t="s">
        <v>837</v>
      </c>
      <c r="AE135" s="207" t="s">
        <v>1132</v>
      </c>
      <c r="AF135" s="37">
        <v>1</v>
      </c>
      <c r="AG135" s="37" t="s">
        <v>1097</v>
      </c>
      <c r="AH135" s="37" t="s">
        <v>1097</v>
      </c>
      <c r="AI135" s="37" t="s">
        <v>1097</v>
      </c>
      <c r="AJ135" s="37" t="s">
        <v>1100</v>
      </c>
      <c r="AK135" s="37" t="s">
        <v>1100</v>
      </c>
      <c r="AL135" s="37" t="s">
        <v>1100</v>
      </c>
      <c r="AM135" s="37" t="s">
        <v>1100</v>
      </c>
      <c r="AN135" s="37" t="s">
        <v>1100</v>
      </c>
      <c r="AO135" s="37" t="s">
        <v>1097</v>
      </c>
      <c r="AP135" s="37" t="s">
        <v>1097</v>
      </c>
      <c r="AQ135" s="37" t="s">
        <v>1097</v>
      </c>
      <c r="AR135" s="37" t="s">
        <v>1100</v>
      </c>
      <c r="AS135" s="37" t="s">
        <v>1100</v>
      </c>
      <c r="AT135" s="37" t="s">
        <v>1100</v>
      </c>
      <c r="AU135" s="37" t="s">
        <v>1100</v>
      </c>
      <c r="AV135" s="37" t="s">
        <v>1100</v>
      </c>
      <c r="AW135" s="314" t="s">
        <v>1098</v>
      </c>
      <c r="AX135" s="315" t="s">
        <v>1098</v>
      </c>
      <c r="AY135" s="315" t="s">
        <v>1098</v>
      </c>
      <c r="AZ135" s="304"/>
      <c r="BA135" s="304"/>
      <c r="BB135" s="304"/>
      <c r="BC135" s="304"/>
      <c r="BD135" s="304"/>
      <c r="BE135" s="310" t="s">
        <v>1098</v>
      </c>
      <c r="BF135" s="68"/>
      <c r="BG135" s="68"/>
      <c r="BH135" s="69"/>
      <c r="BI135" s="69"/>
      <c r="BJ135" s="69"/>
      <c r="BK135" s="69"/>
      <c r="BL135" s="31"/>
      <c r="BM135" s="234">
        <v>0</v>
      </c>
      <c r="BN135" s="234">
        <v>0</v>
      </c>
      <c r="BO135" s="234">
        <v>0</v>
      </c>
      <c r="BP135" s="234" t="e">
        <v>#N/A</v>
      </c>
      <c r="BQ135" s="238" t="e">
        <v>#N/A</v>
      </c>
      <c r="BR135" s="238" t="e">
        <v>#N/A</v>
      </c>
      <c r="BS135" s="238" t="e">
        <v>#N/A</v>
      </c>
      <c r="BT135" s="238" t="e">
        <v>#N/A</v>
      </c>
      <c r="BU135" s="234">
        <v>0</v>
      </c>
      <c r="BV135" s="234">
        <v>0</v>
      </c>
      <c r="BW135" s="234">
        <v>0</v>
      </c>
      <c r="BX135" s="280"/>
      <c r="BY135" s="280"/>
      <c r="BZ135" s="280"/>
      <c r="CA135" s="299"/>
      <c r="CB135" s="299"/>
      <c r="CC135" s="280">
        <v>0</v>
      </c>
      <c r="CD135" s="280">
        <v>0</v>
      </c>
      <c r="CE135" s="280" t="e">
        <v>#N/A</v>
      </c>
      <c r="CF135" s="280" t="e">
        <v>#N/A</v>
      </c>
      <c r="CG135" s="280" t="e">
        <v>#N/A</v>
      </c>
    </row>
    <row r="136" spans="1:85" s="4" customFormat="1" ht="72.599999999999994" customHeight="1" thickBot="1" x14ac:dyDescent="0.3">
      <c r="A136" s="49" t="str">
        <f t="shared" si="9"/>
        <v>Indicator 140 - Percentage of unpaid bills/bills presented for discount in the month</v>
      </c>
      <c r="B136" s="22">
        <f t="shared" si="11"/>
        <v>140</v>
      </c>
      <c r="C136" s="6" t="s">
        <v>126</v>
      </c>
      <c r="D136" s="8" t="str">
        <f t="shared" si="10"/>
        <v>ID140</v>
      </c>
      <c r="E136" s="8"/>
      <c r="F136" s="6" t="s">
        <v>292</v>
      </c>
      <c r="G136" s="29" t="s">
        <v>126</v>
      </c>
      <c r="H136" s="30" t="s">
        <v>623</v>
      </c>
      <c r="I136" s="14" t="s">
        <v>18</v>
      </c>
      <c r="J136" s="10" t="s">
        <v>723</v>
      </c>
      <c r="K136" s="11" t="s">
        <v>704</v>
      </c>
      <c r="L136" s="9" t="s">
        <v>441</v>
      </c>
      <c r="M136" s="65" t="s">
        <v>1181</v>
      </c>
      <c r="N136" s="28"/>
      <c r="O136" s="59"/>
      <c r="P136" s="59"/>
      <c r="Q136" s="59"/>
      <c r="R136" s="59"/>
      <c r="S136" s="59"/>
      <c r="T136" s="59"/>
      <c r="U136" s="181"/>
      <c r="V136" s="280"/>
      <c r="W136" s="181"/>
      <c r="X136" s="280"/>
      <c r="Y136" s="181"/>
      <c r="Z136" s="210" t="s">
        <v>19</v>
      </c>
      <c r="AA136" s="207" t="s">
        <v>1154</v>
      </c>
      <c r="AB136" s="182" t="s">
        <v>837</v>
      </c>
      <c r="AC136" s="182" t="s">
        <v>1098</v>
      </c>
      <c r="AD136" s="182" t="s">
        <v>837</v>
      </c>
      <c r="AE136" s="207" t="s">
        <v>1106</v>
      </c>
      <c r="AF136" s="37">
        <v>1</v>
      </c>
      <c r="AG136" s="37" t="s">
        <v>1097</v>
      </c>
      <c r="AH136" s="37" t="s">
        <v>1097</v>
      </c>
      <c r="AI136" s="37" t="s">
        <v>1097</v>
      </c>
      <c r="AJ136" s="37" t="s">
        <v>1100</v>
      </c>
      <c r="AK136" s="37" t="s">
        <v>1100</v>
      </c>
      <c r="AL136" s="37" t="s">
        <v>1100</v>
      </c>
      <c r="AM136" s="37" t="s">
        <v>1100</v>
      </c>
      <c r="AN136" s="37" t="s">
        <v>1100</v>
      </c>
      <c r="AO136" s="37" t="s">
        <v>1097</v>
      </c>
      <c r="AP136" s="37" t="s">
        <v>1097</v>
      </c>
      <c r="AQ136" s="37" t="s">
        <v>1097</v>
      </c>
      <c r="AR136" s="37" t="s">
        <v>1100</v>
      </c>
      <c r="AS136" s="37" t="s">
        <v>1100</v>
      </c>
      <c r="AT136" s="37" t="s">
        <v>1100</v>
      </c>
      <c r="AU136" s="37" t="s">
        <v>1100</v>
      </c>
      <c r="AV136" s="37" t="s">
        <v>1100</v>
      </c>
      <c r="AW136" s="314" t="s">
        <v>1098</v>
      </c>
      <c r="AX136" s="315" t="s">
        <v>1098</v>
      </c>
      <c r="AY136" s="315" t="s">
        <v>1098</v>
      </c>
      <c r="AZ136" s="304"/>
      <c r="BA136" s="304"/>
      <c r="BB136" s="304"/>
      <c r="BC136" s="304"/>
      <c r="BD136" s="304"/>
      <c r="BE136" s="310" t="s">
        <v>1098</v>
      </c>
      <c r="BF136" s="68"/>
      <c r="BG136" s="68"/>
      <c r="BH136" s="69"/>
      <c r="BI136" s="69"/>
      <c r="BJ136" s="69"/>
      <c r="BK136" s="69"/>
      <c r="BL136" s="31"/>
      <c r="BM136" s="234">
        <v>0</v>
      </c>
      <c r="BN136" s="234">
        <v>0</v>
      </c>
      <c r="BO136" s="234">
        <v>0</v>
      </c>
      <c r="BP136" s="234" t="e">
        <v>#N/A</v>
      </c>
      <c r="BQ136" s="238" t="e">
        <v>#N/A</v>
      </c>
      <c r="BR136" s="238" t="e">
        <v>#N/A</v>
      </c>
      <c r="BS136" s="238" t="e">
        <v>#N/A</v>
      </c>
      <c r="BT136" s="238" t="e">
        <v>#N/A</v>
      </c>
      <c r="BU136" s="234">
        <v>0</v>
      </c>
      <c r="BV136" s="234">
        <v>0</v>
      </c>
      <c r="BW136" s="234">
        <v>0</v>
      </c>
      <c r="BX136" s="280"/>
      <c r="BY136" s="280"/>
      <c r="BZ136" s="280"/>
      <c r="CA136" s="299"/>
      <c r="CB136" s="299"/>
      <c r="CC136" s="280">
        <v>0</v>
      </c>
      <c r="CD136" s="280">
        <v>0</v>
      </c>
      <c r="CE136" s="280" t="e">
        <v>#N/A</v>
      </c>
      <c r="CF136" s="280" t="e">
        <v>#N/A</v>
      </c>
      <c r="CG136" s="280" t="e">
        <v>#N/A</v>
      </c>
    </row>
    <row r="137" spans="1:85" s="4" customFormat="1" ht="72.599999999999994" customHeight="1" thickBot="1" x14ac:dyDescent="0.3">
      <c r="A137" s="49" t="str">
        <f t="shared" si="9"/>
        <v>Indicator 141 - Amount unpaid bills/ amount bills become due in the month</v>
      </c>
      <c r="B137" s="22">
        <f t="shared" si="11"/>
        <v>141</v>
      </c>
      <c r="C137" s="6" t="s">
        <v>127</v>
      </c>
      <c r="D137" s="8" t="str">
        <f t="shared" si="10"/>
        <v>ID141</v>
      </c>
      <c r="E137" s="8"/>
      <c r="F137" s="6" t="s">
        <v>292</v>
      </c>
      <c r="G137" s="29" t="s">
        <v>127</v>
      </c>
      <c r="H137" s="30" t="s">
        <v>624</v>
      </c>
      <c r="I137" s="14" t="s">
        <v>18</v>
      </c>
      <c r="J137" s="10" t="s">
        <v>723</v>
      </c>
      <c r="K137" s="11" t="s">
        <v>704</v>
      </c>
      <c r="L137" s="9" t="s">
        <v>443</v>
      </c>
      <c r="M137" s="65" t="s">
        <v>1185</v>
      </c>
      <c r="N137" s="28"/>
      <c r="O137" s="59"/>
      <c r="P137" s="59"/>
      <c r="Q137" s="59"/>
      <c r="R137" s="59"/>
      <c r="S137" s="59"/>
      <c r="T137" s="59"/>
      <c r="U137" s="181"/>
      <c r="V137" s="280"/>
      <c r="W137" s="181"/>
      <c r="X137" s="280"/>
      <c r="Y137" s="181"/>
      <c r="Z137" s="210" t="s">
        <v>19</v>
      </c>
      <c r="AA137" s="207" t="s">
        <v>1154</v>
      </c>
      <c r="AB137" s="182" t="s">
        <v>837</v>
      </c>
      <c r="AC137" s="182" t="s">
        <v>1098</v>
      </c>
      <c r="AD137" s="182" t="s">
        <v>837</v>
      </c>
      <c r="AE137" s="207" t="s">
        <v>1107</v>
      </c>
      <c r="AF137" s="37">
        <v>1</v>
      </c>
      <c r="AG137" s="37" t="s">
        <v>1097</v>
      </c>
      <c r="AH137" s="37" t="s">
        <v>1097</v>
      </c>
      <c r="AI137" s="37" t="s">
        <v>1097</v>
      </c>
      <c r="AJ137" s="37" t="s">
        <v>1100</v>
      </c>
      <c r="AK137" s="37" t="s">
        <v>1100</v>
      </c>
      <c r="AL137" s="37" t="s">
        <v>1100</v>
      </c>
      <c r="AM137" s="37" t="s">
        <v>1100</v>
      </c>
      <c r="AN137" s="37" t="s">
        <v>1100</v>
      </c>
      <c r="AO137" s="37" t="s">
        <v>1097</v>
      </c>
      <c r="AP137" s="37" t="s">
        <v>1097</v>
      </c>
      <c r="AQ137" s="37" t="s">
        <v>1097</v>
      </c>
      <c r="AR137" s="37" t="s">
        <v>1100</v>
      </c>
      <c r="AS137" s="37" t="s">
        <v>1100</v>
      </c>
      <c r="AT137" s="37" t="s">
        <v>1100</v>
      </c>
      <c r="AU137" s="37" t="s">
        <v>1100</v>
      </c>
      <c r="AV137" s="37" t="s">
        <v>1100</v>
      </c>
      <c r="AW137" s="314" t="s">
        <v>1098</v>
      </c>
      <c r="AX137" s="315" t="s">
        <v>1098</v>
      </c>
      <c r="AY137" s="315" t="s">
        <v>1098</v>
      </c>
      <c r="AZ137" s="304"/>
      <c r="BA137" s="304"/>
      <c r="BB137" s="304"/>
      <c r="BC137" s="304"/>
      <c r="BD137" s="304"/>
      <c r="BE137" s="310" t="s">
        <v>1098</v>
      </c>
      <c r="BF137" s="68"/>
      <c r="BG137" s="68"/>
      <c r="BH137" s="69"/>
      <c r="BI137" s="69"/>
      <c r="BJ137" s="69"/>
      <c r="BK137" s="69"/>
      <c r="BL137" s="31"/>
      <c r="BM137" s="234">
        <v>0</v>
      </c>
      <c r="BN137" s="234">
        <v>0</v>
      </c>
      <c r="BO137" s="234">
        <v>0</v>
      </c>
      <c r="BP137" s="234" t="e">
        <v>#N/A</v>
      </c>
      <c r="BQ137" s="238" t="e">
        <v>#N/A</v>
      </c>
      <c r="BR137" s="238" t="e">
        <v>#N/A</v>
      </c>
      <c r="BS137" s="238" t="e">
        <v>#N/A</v>
      </c>
      <c r="BT137" s="238" t="e">
        <v>#N/A</v>
      </c>
      <c r="BU137" s="234">
        <v>0</v>
      </c>
      <c r="BV137" s="234">
        <v>0</v>
      </c>
      <c r="BW137" s="234">
        <v>0</v>
      </c>
      <c r="BX137" s="280"/>
      <c r="BY137" s="280"/>
      <c r="BZ137" s="280"/>
      <c r="CA137" s="299"/>
      <c r="CB137" s="299"/>
      <c r="CC137" s="280">
        <v>0</v>
      </c>
      <c r="CD137" s="280">
        <v>0</v>
      </c>
      <c r="CE137" s="280" t="e">
        <v>#N/A</v>
      </c>
      <c r="CF137" s="280" t="e">
        <v>#N/A</v>
      </c>
      <c r="CG137" s="280" t="e">
        <v>#N/A</v>
      </c>
    </row>
    <row r="138" spans="1:85" s="4" customFormat="1" ht="72.599999999999994" customHeight="1" thickBot="1" x14ac:dyDescent="0.3">
      <c r="A138" s="49" t="str">
        <f t="shared" si="9"/>
        <v>Indicator 142 - Unpaid bills/amount of credit line used</v>
      </c>
      <c r="B138" s="22">
        <f t="shared" si="11"/>
        <v>142</v>
      </c>
      <c r="C138" s="6" t="s">
        <v>128</v>
      </c>
      <c r="D138" s="8" t="str">
        <f t="shared" si="10"/>
        <v>ID142</v>
      </c>
      <c r="E138" s="8"/>
      <c r="F138" s="6" t="s">
        <v>292</v>
      </c>
      <c r="G138" s="29" t="s">
        <v>128</v>
      </c>
      <c r="H138" s="30" t="s">
        <v>625</v>
      </c>
      <c r="I138" s="14" t="s">
        <v>18</v>
      </c>
      <c r="J138" s="11" t="s">
        <v>724</v>
      </c>
      <c r="K138" s="11" t="s">
        <v>708</v>
      </c>
      <c r="L138" s="9" t="s">
        <v>444</v>
      </c>
      <c r="M138" s="65" t="s">
        <v>1186</v>
      </c>
      <c r="N138" s="28"/>
      <c r="O138" s="59"/>
      <c r="P138" s="59"/>
      <c r="Q138" s="59"/>
      <c r="R138" s="59"/>
      <c r="S138" s="59"/>
      <c r="T138" s="59"/>
      <c r="U138" s="181"/>
      <c r="V138" s="280"/>
      <c r="W138" s="181"/>
      <c r="X138" s="280"/>
      <c r="Y138" s="181"/>
      <c r="Z138" s="210" t="s">
        <v>19</v>
      </c>
      <c r="AA138" s="207" t="s">
        <v>1154</v>
      </c>
      <c r="AB138" s="182" t="s">
        <v>837</v>
      </c>
      <c r="AC138" s="182" t="s">
        <v>1098</v>
      </c>
      <c r="AD138" s="182" t="s">
        <v>837</v>
      </c>
      <c r="AE138" s="207" t="s">
        <v>1106</v>
      </c>
      <c r="AF138" s="37">
        <v>1</v>
      </c>
      <c r="AG138" s="37" t="s">
        <v>1097</v>
      </c>
      <c r="AH138" s="37" t="s">
        <v>1097</v>
      </c>
      <c r="AI138" s="37" t="s">
        <v>1097</v>
      </c>
      <c r="AJ138" s="37" t="s">
        <v>1100</v>
      </c>
      <c r="AK138" s="37" t="s">
        <v>1100</v>
      </c>
      <c r="AL138" s="37" t="s">
        <v>1100</v>
      </c>
      <c r="AM138" s="37" t="s">
        <v>1100</v>
      </c>
      <c r="AN138" s="37" t="s">
        <v>1100</v>
      </c>
      <c r="AO138" s="37" t="s">
        <v>1097</v>
      </c>
      <c r="AP138" s="37" t="s">
        <v>1097</v>
      </c>
      <c r="AQ138" s="37" t="s">
        <v>1097</v>
      </c>
      <c r="AR138" s="37" t="s">
        <v>1100</v>
      </c>
      <c r="AS138" s="37" t="s">
        <v>1100</v>
      </c>
      <c r="AT138" s="37" t="s">
        <v>1100</v>
      </c>
      <c r="AU138" s="37" t="s">
        <v>1100</v>
      </c>
      <c r="AV138" s="37" t="s">
        <v>1100</v>
      </c>
      <c r="AW138" s="314" t="s">
        <v>1098</v>
      </c>
      <c r="AX138" s="315" t="s">
        <v>1098</v>
      </c>
      <c r="AY138" s="315" t="s">
        <v>1098</v>
      </c>
      <c r="AZ138" s="304"/>
      <c r="BA138" s="304"/>
      <c r="BB138" s="304"/>
      <c r="BC138" s="304"/>
      <c r="BD138" s="304"/>
      <c r="BE138" s="310" t="s">
        <v>1098</v>
      </c>
      <c r="BF138" s="68"/>
      <c r="BG138" s="68"/>
      <c r="BH138" s="69"/>
      <c r="BI138" s="69"/>
      <c r="BJ138" s="69"/>
      <c r="BK138" s="69"/>
      <c r="BL138" s="31"/>
      <c r="BM138" s="234">
        <v>0</v>
      </c>
      <c r="BN138" s="234">
        <v>0</v>
      </c>
      <c r="BO138" s="234">
        <v>0</v>
      </c>
      <c r="BP138" s="234" t="e">
        <v>#N/A</v>
      </c>
      <c r="BQ138" s="238" t="e">
        <v>#N/A</v>
      </c>
      <c r="BR138" s="238" t="e">
        <v>#N/A</v>
      </c>
      <c r="BS138" s="238" t="e">
        <v>#N/A</v>
      </c>
      <c r="BT138" s="238" t="e">
        <v>#N/A</v>
      </c>
      <c r="BU138" s="234">
        <v>0</v>
      </c>
      <c r="BV138" s="234">
        <v>0</v>
      </c>
      <c r="BW138" s="234">
        <v>0</v>
      </c>
      <c r="BX138" s="280"/>
      <c r="BY138" s="280"/>
      <c r="BZ138" s="280"/>
      <c r="CA138" s="299"/>
      <c r="CB138" s="299"/>
      <c r="CC138" s="280">
        <v>0</v>
      </c>
      <c r="CD138" s="280">
        <v>0</v>
      </c>
      <c r="CE138" s="280" t="e">
        <v>#N/A</v>
      </c>
      <c r="CF138" s="280" t="e">
        <v>#N/A</v>
      </c>
      <c r="CG138" s="280" t="e">
        <v>#N/A</v>
      </c>
    </row>
    <row r="139" spans="1:85" s="4" customFormat="1" ht="77.25" customHeight="1" thickBot="1" x14ac:dyDescent="0.3">
      <c r="A139" s="21" t="str">
        <f t="shared" si="9"/>
        <v>Indicator 143 - Unpaid and called back bills in the last quarter</v>
      </c>
      <c r="B139" s="22">
        <f t="shared" si="11"/>
        <v>143</v>
      </c>
      <c r="C139" s="6" t="s">
        <v>129</v>
      </c>
      <c r="D139" s="8" t="str">
        <f t="shared" si="10"/>
        <v>ID143</v>
      </c>
      <c r="E139" s="8"/>
      <c r="F139" s="6" t="s">
        <v>292</v>
      </c>
      <c r="G139" s="29" t="s">
        <v>129</v>
      </c>
      <c r="H139" s="30" t="s">
        <v>626</v>
      </c>
      <c r="I139" s="14" t="s">
        <v>18</v>
      </c>
      <c r="J139" s="10" t="s">
        <v>723</v>
      </c>
      <c r="K139" s="11" t="s">
        <v>704</v>
      </c>
      <c r="L139" s="9" t="s">
        <v>445</v>
      </c>
      <c r="M139" s="65" t="s">
        <v>1187</v>
      </c>
      <c r="N139" s="28"/>
      <c r="O139" s="59"/>
      <c r="P139" s="59"/>
      <c r="Q139" s="59"/>
      <c r="R139" s="59"/>
      <c r="S139" s="59"/>
      <c r="T139" s="59"/>
      <c r="U139" s="181"/>
      <c r="V139" s="280"/>
      <c r="W139" s="181"/>
      <c r="X139" s="280"/>
      <c r="Y139" s="181"/>
      <c r="Z139" s="210" t="s">
        <v>19</v>
      </c>
      <c r="AA139" s="207" t="s">
        <v>1157</v>
      </c>
      <c r="AB139" s="182" t="s">
        <v>837</v>
      </c>
      <c r="AC139" s="182" t="s">
        <v>1098</v>
      </c>
      <c r="AD139" s="182" t="s">
        <v>837</v>
      </c>
      <c r="AE139" s="207" t="s">
        <v>1133</v>
      </c>
      <c r="AF139" s="37">
        <v>0</v>
      </c>
      <c r="AG139" s="37">
        <v>0</v>
      </c>
      <c r="AH139" s="37">
        <v>0</v>
      </c>
      <c r="AI139" s="37">
        <v>0</v>
      </c>
      <c r="AJ139" s="37">
        <v>0</v>
      </c>
      <c r="AK139" s="37">
        <v>0</v>
      </c>
      <c r="AL139" s="37">
        <v>0</v>
      </c>
      <c r="AM139" s="37">
        <v>0</v>
      </c>
      <c r="AN139" s="37">
        <v>0</v>
      </c>
      <c r="AO139" s="37">
        <v>0</v>
      </c>
      <c r="AP139" s="37">
        <v>0</v>
      </c>
      <c r="AQ139" s="37">
        <v>0</v>
      </c>
      <c r="AR139" s="37">
        <v>0</v>
      </c>
      <c r="AS139" s="37">
        <v>0</v>
      </c>
      <c r="AT139" s="37">
        <v>0</v>
      </c>
      <c r="AU139" s="37">
        <v>0</v>
      </c>
      <c r="AV139" s="37">
        <v>0</v>
      </c>
      <c r="AW139" s="314" t="s">
        <v>1098</v>
      </c>
      <c r="AX139" s="315" t="s">
        <v>1098</v>
      </c>
      <c r="AY139" s="315" t="s">
        <v>1098</v>
      </c>
      <c r="AZ139" s="304"/>
      <c r="BA139" s="304"/>
      <c r="BB139" s="304"/>
      <c r="BC139" s="304"/>
      <c r="BD139" s="304"/>
      <c r="BE139" s="310" t="s">
        <v>1098</v>
      </c>
      <c r="BF139" s="68"/>
      <c r="BG139" s="68"/>
      <c r="BH139" s="69"/>
      <c r="BI139" s="69"/>
      <c r="BJ139" s="69"/>
      <c r="BK139" s="69"/>
      <c r="BL139" s="31"/>
      <c r="BM139" s="234">
        <v>0</v>
      </c>
      <c r="BN139" s="234">
        <v>0</v>
      </c>
      <c r="BO139" s="234">
        <v>0</v>
      </c>
      <c r="BP139" s="234" t="e">
        <v>#N/A</v>
      </c>
      <c r="BQ139" s="238" t="e">
        <v>#N/A</v>
      </c>
      <c r="BR139" s="238" t="e">
        <v>#N/A</v>
      </c>
      <c r="BS139" s="238" t="e">
        <v>#N/A</v>
      </c>
      <c r="BT139" s="238" t="e">
        <v>#N/A</v>
      </c>
      <c r="BU139" s="234">
        <v>0</v>
      </c>
      <c r="BV139" s="234">
        <v>0</v>
      </c>
      <c r="BW139" s="234">
        <v>0</v>
      </c>
      <c r="BX139" s="280"/>
      <c r="BY139" s="280"/>
      <c r="BZ139" s="280"/>
      <c r="CA139" s="299"/>
      <c r="CB139" s="299"/>
      <c r="CC139" s="280">
        <v>0</v>
      </c>
      <c r="CD139" s="280">
        <v>0</v>
      </c>
      <c r="CE139" s="280" t="e">
        <v>#N/A</v>
      </c>
      <c r="CF139" s="280" t="e">
        <v>#N/A</v>
      </c>
      <c r="CG139" s="280" t="e">
        <v>#N/A</v>
      </c>
    </row>
    <row r="140" spans="1:85" s="4" customFormat="1" ht="87" customHeight="1" thickBot="1" x14ac:dyDescent="0.3">
      <c r="A140" s="49" t="str">
        <f t="shared" si="9"/>
        <v>Indicator 144 - Amount of bills unpaid and called back/ amount bills become due in the quarter</v>
      </c>
      <c r="B140" s="22">
        <f t="shared" si="11"/>
        <v>144</v>
      </c>
      <c r="C140" s="6" t="s">
        <v>130</v>
      </c>
      <c r="D140" s="8" t="str">
        <f t="shared" si="10"/>
        <v>ID144</v>
      </c>
      <c r="E140" s="8"/>
      <c r="F140" s="6" t="s">
        <v>292</v>
      </c>
      <c r="G140" s="29" t="s">
        <v>130</v>
      </c>
      <c r="H140" s="30" t="s">
        <v>627</v>
      </c>
      <c r="I140" s="14" t="s">
        <v>18</v>
      </c>
      <c r="J140" s="10" t="s">
        <v>723</v>
      </c>
      <c r="K140" s="11" t="s">
        <v>704</v>
      </c>
      <c r="L140" s="9" t="s">
        <v>475</v>
      </c>
      <c r="M140" s="14" t="s">
        <v>1178</v>
      </c>
      <c r="N140" s="28"/>
      <c r="O140" s="59"/>
      <c r="P140" s="59"/>
      <c r="Q140" s="59"/>
      <c r="R140" s="59"/>
      <c r="S140" s="59"/>
      <c r="T140" s="59"/>
      <c r="U140" s="181"/>
      <c r="V140" s="280"/>
      <c r="W140" s="181"/>
      <c r="X140" s="280"/>
      <c r="Y140" s="181"/>
      <c r="Z140" s="210" t="s">
        <v>19</v>
      </c>
      <c r="AA140" s="207" t="s">
        <v>1154</v>
      </c>
      <c r="AB140" s="182" t="s">
        <v>837</v>
      </c>
      <c r="AC140" s="182" t="s">
        <v>1098</v>
      </c>
      <c r="AD140" s="182" t="s">
        <v>837</v>
      </c>
      <c r="AE140" s="207" t="s">
        <v>1106</v>
      </c>
      <c r="AF140" s="37">
        <v>1</v>
      </c>
      <c r="AG140" s="37" t="s">
        <v>1097</v>
      </c>
      <c r="AH140" s="37" t="s">
        <v>1097</v>
      </c>
      <c r="AI140" s="37" t="s">
        <v>1097</v>
      </c>
      <c r="AJ140" s="37" t="s">
        <v>1100</v>
      </c>
      <c r="AK140" s="37" t="s">
        <v>1100</v>
      </c>
      <c r="AL140" s="37" t="s">
        <v>1100</v>
      </c>
      <c r="AM140" s="37" t="s">
        <v>1100</v>
      </c>
      <c r="AN140" s="37" t="s">
        <v>1100</v>
      </c>
      <c r="AO140" s="37" t="s">
        <v>1097</v>
      </c>
      <c r="AP140" s="37" t="s">
        <v>1097</v>
      </c>
      <c r="AQ140" s="37" t="s">
        <v>1097</v>
      </c>
      <c r="AR140" s="37" t="s">
        <v>1100</v>
      </c>
      <c r="AS140" s="37" t="s">
        <v>1100</v>
      </c>
      <c r="AT140" s="37" t="s">
        <v>1100</v>
      </c>
      <c r="AU140" s="37" t="s">
        <v>1100</v>
      </c>
      <c r="AV140" s="37" t="s">
        <v>1100</v>
      </c>
      <c r="AW140" s="314" t="s">
        <v>1098</v>
      </c>
      <c r="AX140" s="315" t="s">
        <v>1098</v>
      </c>
      <c r="AY140" s="315" t="s">
        <v>1098</v>
      </c>
      <c r="AZ140" s="304"/>
      <c r="BA140" s="304"/>
      <c r="BB140" s="304"/>
      <c r="BC140" s="304"/>
      <c r="BD140" s="304"/>
      <c r="BE140" s="310" t="s">
        <v>1098</v>
      </c>
      <c r="BF140" s="68"/>
      <c r="BG140" s="68"/>
      <c r="BH140" s="69"/>
      <c r="BI140" s="69"/>
      <c r="BJ140" s="69"/>
      <c r="BK140" s="69"/>
      <c r="BL140" s="31"/>
      <c r="BM140" s="234">
        <v>0</v>
      </c>
      <c r="BN140" s="234">
        <v>0</v>
      </c>
      <c r="BO140" s="234">
        <v>0</v>
      </c>
      <c r="BP140" s="234" t="e">
        <v>#N/A</v>
      </c>
      <c r="BQ140" s="238" t="e">
        <v>#N/A</v>
      </c>
      <c r="BR140" s="238" t="e">
        <v>#N/A</v>
      </c>
      <c r="BS140" s="238" t="e">
        <v>#N/A</v>
      </c>
      <c r="BT140" s="238" t="e">
        <v>#N/A</v>
      </c>
      <c r="BU140" s="234">
        <v>0</v>
      </c>
      <c r="BV140" s="234">
        <v>0</v>
      </c>
      <c r="BW140" s="234">
        <v>0</v>
      </c>
      <c r="BX140" s="280"/>
      <c r="BY140" s="280"/>
      <c r="BZ140" s="280"/>
      <c r="CA140" s="299"/>
      <c r="CB140" s="299"/>
      <c r="CC140" s="280">
        <v>0</v>
      </c>
      <c r="CD140" s="280">
        <v>0</v>
      </c>
      <c r="CE140" s="280" t="e">
        <v>#N/A</v>
      </c>
      <c r="CF140" s="280" t="e">
        <v>#N/A</v>
      </c>
      <c r="CG140" s="280" t="e">
        <v>#N/A</v>
      </c>
    </row>
    <row r="141" spans="1:85" s="4" customFormat="1" ht="72.599999999999994" customHeight="1" thickBot="1" x14ac:dyDescent="0.3">
      <c r="A141" s="49" t="str">
        <f t="shared" si="9"/>
        <v>Indicator 145 - Number of unpaid bills in the month/numbers of bills presented for discount</v>
      </c>
      <c r="B141" s="22">
        <f t="shared" si="11"/>
        <v>145</v>
      </c>
      <c r="C141" s="6" t="s">
        <v>131</v>
      </c>
      <c r="D141" s="8" t="str">
        <f t="shared" si="10"/>
        <v>ID145</v>
      </c>
      <c r="E141" s="8"/>
      <c r="F141" s="6" t="s">
        <v>292</v>
      </c>
      <c r="G141" s="29" t="s">
        <v>131</v>
      </c>
      <c r="H141" s="30" t="s">
        <v>628</v>
      </c>
      <c r="I141" s="14" t="s">
        <v>18</v>
      </c>
      <c r="J141" s="10" t="s">
        <v>723</v>
      </c>
      <c r="K141" s="11" t="s">
        <v>704</v>
      </c>
      <c r="L141" s="9" t="s">
        <v>446</v>
      </c>
      <c r="M141" s="65" t="s">
        <v>1188</v>
      </c>
      <c r="N141" s="28"/>
      <c r="O141" s="59"/>
      <c r="P141" s="59"/>
      <c r="Q141" s="59"/>
      <c r="R141" s="59"/>
      <c r="S141" s="59"/>
      <c r="T141" s="59"/>
      <c r="U141" s="181"/>
      <c r="V141" s="280"/>
      <c r="W141" s="181"/>
      <c r="X141" s="280"/>
      <c r="Y141" s="181"/>
      <c r="Z141" s="210" t="s">
        <v>19</v>
      </c>
      <c r="AA141" s="207" t="s">
        <v>1154</v>
      </c>
      <c r="AB141" s="182" t="s">
        <v>837</v>
      </c>
      <c r="AC141" s="182" t="s">
        <v>1098</v>
      </c>
      <c r="AD141" s="182" t="s">
        <v>837</v>
      </c>
      <c r="AE141" s="207" t="s">
        <v>1106</v>
      </c>
      <c r="AF141" s="37">
        <v>1</v>
      </c>
      <c r="AG141" s="37" t="s">
        <v>1097</v>
      </c>
      <c r="AH141" s="37" t="s">
        <v>1097</v>
      </c>
      <c r="AI141" s="37" t="s">
        <v>1097</v>
      </c>
      <c r="AJ141" s="37" t="s">
        <v>1100</v>
      </c>
      <c r="AK141" s="37" t="s">
        <v>1100</v>
      </c>
      <c r="AL141" s="37" t="s">
        <v>1100</v>
      </c>
      <c r="AM141" s="37" t="s">
        <v>1100</v>
      </c>
      <c r="AN141" s="37" t="s">
        <v>1100</v>
      </c>
      <c r="AO141" s="37" t="s">
        <v>1097</v>
      </c>
      <c r="AP141" s="37" t="s">
        <v>1097</v>
      </c>
      <c r="AQ141" s="37" t="s">
        <v>1097</v>
      </c>
      <c r="AR141" s="37" t="s">
        <v>1100</v>
      </c>
      <c r="AS141" s="37" t="s">
        <v>1100</v>
      </c>
      <c r="AT141" s="37" t="s">
        <v>1100</v>
      </c>
      <c r="AU141" s="37" t="s">
        <v>1100</v>
      </c>
      <c r="AV141" s="37" t="s">
        <v>1100</v>
      </c>
      <c r="AW141" s="314" t="s">
        <v>1098</v>
      </c>
      <c r="AX141" s="315" t="s">
        <v>1098</v>
      </c>
      <c r="AY141" s="315" t="s">
        <v>1098</v>
      </c>
      <c r="AZ141" s="304"/>
      <c r="BA141" s="304"/>
      <c r="BB141" s="304"/>
      <c r="BC141" s="304"/>
      <c r="BD141" s="304"/>
      <c r="BE141" s="310" t="s">
        <v>1098</v>
      </c>
      <c r="BF141" s="68"/>
      <c r="BG141" s="68"/>
      <c r="BH141" s="69"/>
      <c r="BI141" s="69"/>
      <c r="BJ141" s="69"/>
      <c r="BK141" s="69"/>
      <c r="BL141" s="31"/>
      <c r="BM141" s="234">
        <v>0</v>
      </c>
      <c r="BN141" s="234">
        <v>0</v>
      </c>
      <c r="BO141" s="234">
        <v>0</v>
      </c>
      <c r="BP141" s="234" t="e">
        <v>#N/A</v>
      </c>
      <c r="BQ141" s="238" t="e">
        <v>#N/A</v>
      </c>
      <c r="BR141" s="238" t="e">
        <v>#N/A</v>
      </c>
      <c r="BS141" s="238" t="e">
        <v>#N/A</v>
      </c>
      <c r="BT141" s="238" t="e">
        <v>#N/A</v>
      </c>
      <c r="BU141" s="234">
        <v>0</v>
      </c>
      <c r="BV141" s="234">
        <v>0</v>
      </c>
      <c r="BW141" s="234">
        <v>0</v>
      </c>
      <c r="BX141" s="280"/>
      <c r="BY141" s="280"/>
      <c r="BZ141" s="280"/>
      <c r="CA141" s="299"/>
      <c r="CB141" s="299"/>
      <c r="CC141" s="280">
        <v>0</v>
      </c>
      <c r="CD141" s="280">
        <v>0</v>
      </c>
      <c r="CE141" s="280" t="e">
        <v>#N/A</v>
      </c>
      <c r="CF141" s="280" t="e">
        <v>#N/A</v>
      </c>
      <c r="CG141" s="280" t="e">
        <v>#N/A</v>
      </c>
    </row>
    <row r="142" spans="1:85" s="4" customFormat="1" ht="58.35" customHeight="1" thickBot="1" x14ac:dyDescent="0.3">
      <c r="A142" s="21" t="str">
        <f t="shared" si="9"/>
        <v>Indicator 146 - Number of unpaid bills in the month/number of bills become due in the month</v>
      </c>
      <c r="B142" s="22">
        <f t="shared" si="11"/>
        <v>146</v>
      </c>
      <c r="C142" s="6" t="s">
        <v>132</v>
      </c>
      <c r="D142" s="8" t="str">
        <f t="shared" si="10"/>
        <v>ID146</v>
      </c>
      <c r="E142" s="8"/>
      <c r="F142" s="6" t="s">
        <v>292</v>
      </c>
      <c r="G142" s="29" t="s">
        <v>132</v>
      </c>
      <c r="H142" s="30" t="s">
        <v>629</v>
      </c>
      <c r="I142" s="14" t="s">
        <v>18</v>
      </c>
      <c r="J142" s="10" t="s">
        <v>723</v>
      </c>
      <c r="K142" s="11" t="s">
        <v>704</v>
      </c>
      <c r="L142" s="9" t="s">
        <v>447</v>
      </c>
      <c r="M142" s="53" t="s">
        <v>1134</v>
      </c>
      <c r="N142" s="28"/>
      <c r="O142" s="59"/>
      <c r="P142" s="59"/>
      <c r="Q142" s="59"/>
      <c r="R142" s="59"/>
      <c r="S142" s="59"/>
      <c r="T142" s="59"/>
      <c r="U142" s="181"/>
      <c r="V142" s="280"/>
      <c r="W142" s="181"/>
      <c r="X142" s="280"/>
      <c r="Y142" s="181"/>
      <c r="Z142" s="210" t="s">
        <v>19</v>
      </c>
      <c r="AA142" s="207" t="s">
        <v>1154</v>
      </c>
      <c r="AB142" s="182" t="s">
        <v>837</v>
      </c>
      <c r="AC142" s="182" t="s">
        <v>1098</v>
      </c>
      <c r="AD142" s="182" t="s">
        <v>837</v>
      </c>
      <c r="AE142" s="207" t="s">
        <v>1135</v>
      </c>
      <c r="AF142" s="37">
        <v>1</v>
      </c>
      <c r="AG142" s="37" t="s">
        <v>1097</v>
      </c>
      <c r="AH142" s="37" t="s">
        <v>1097</v>
      </c>
      <c r="AI142" s="37" t="s">
        <v>1097</v>
      </c>
      <c r="AJ142" s="37" t="s">
        <v>1100</v>
      </c>
      <c r="AK142" s="37" t="s">
        <v>1100</v>
      </c>
      <c r="AL142" s="37" t="s">
        <v>1100</v>
      </c>
      <c r="AM142" s="37" t="s">
        <v>1100</v>
      </c>
      <c r="AN142" s="37" t="s">
        <v>1100</v>
      </c>
      <c r="AO142" s="37" t="s">
        <v>1097</v>
      </c>
      <c r="AP142" s="37" t="s">
        <v>1097</v>
      </c>
      <c r="AQ142" s="37" t="s">
        <v>1097</v>
      </c>
      <c r="AR142" s="37" t="s">
        <v>1100</v>
      </c>
      <c r="AS142" s="37" t="s">
        <v>1100</v>
      </c>
      <c r="AT142" s="37" t="s">
        <v>1100</v>
      </c>
      <c r="AU142" s="37" t="s">
        <v>1100</v>
      </c>
      <c r="AV142" s="37" t="s">
        <v>1100</v>
      </c>
      <c r="AW142" s="314" t="s">
        <v>1098</v>
      </c>
      <c r="AX142" s="315" t="s">
        <v>1098</v>
      </c>
      <c r="AY142" s="315" t="s">
        <v>1098</v>
      </c>
      <c r="AZ142" s="304"/>
      <c r="BA142" s="304"/>
      <c r="BB142" s="304"/>
      <c r="BC142" s="304"/>
      <c r="BD142" s="304"/>
      <c r="BE142" s="310" t="s">
        <v>1098</v>
      </c>
      <c r="BF142" s="68"/>
      <c r="BG142" s="68"/>
      <c r="BH142" s="69"/>
      <c r="BI142" s="69"/>
      <c r="BJ142" s="69"/>
      <c r="BK142" s="69"/>
      <c r="BL142" s="31"/>
      <c r="BM142" s="234">
        <v>0</v>
      </c>
      <c r="BN142" s="234">
        <v>0</v>
      </c>
      <c r="BO142" s="234">
        <v>0</v>
      </c>
      <c r="BP142" s="234" t="e">
        <v>#N/A</v>
      </c>
      <c r="BQ142" s="238" t="e">
        <v>#N/A</v>
      </c>
      <c r="BR142" s="238" t="e">
        <v>#N/A</v>
      </c>
      <c r="BS142" s="238" t="e">
        <v>#N/A</v>
      </c>
      <c r="BT142" s="238" t="e">
        <v>#N/A</v>
      </c>
      <c r="BU142" s="234">
        <v>0</v>
      </c>
      <c r="BV142" s="234">
        <v>0</v>
      </c>
      <c r="BW142" s="234">
        <v>0</v>
      </c>
      <c r="BX142" s="280"/>
      <c r="BY142" s="280"/>
      <c r="BZ142" s="280"/>
      <c r="CA142" s="299"/>
      <c r="CB142" s="299"/>
      <c r="CC142" s="280">
        <v>0</v>
      </c>
      <c r="CD142" s="280">
        <v>0</v>
      </c>
      <c r="CE142" s="280" t="e">
        <v>#N/A</v>
      </c>
      <c r="CF142" s="280" t="e">
        <v>#N/A</v>
      </c>
      <c r="CG142" s="280" t="e">
        <v>#N/A</v>
      </c>
    </row>
    <row r="143" spans="1:85" s="4" customFormat="1" ht="44.1" customHeight="1" thickBot="1" x14ac:dyDescent="0.3">
      <c r="A143" s="49" t="str">
        <f t="shared" si="9"/>
        <v>Indicator 147 - Number of unpaid and called back bills in the last quarter</v>
      </c>
      <c r="B143" s="22">
        <f t="shared" si="11"/>
        <v>147</v>
      </c>
      <c r="C143" s="6" t="s">
        <v>133</v>
      </c>
      <c r="D143" s="8" t="str">
        <f t="shared" si="10"/>
        <v>ID147</v>
      </c>
      <c r="E143" s="8"/>
      <c r="F143" s="6" t="s">
        <v>292</v>
      </c>
      <c r="G143" s="29" t="s">
        <v>133</v>
      </c>
      <c r="H143" s="30" t="s">
        <v>630</v>
      </c>
      <c r="I143" s="14" t="s">
        <v>18</v>
      </c>
      <c r="J143" s="10" t="s">
        <v>723</v>
      </c>
      <c r="K143" s="11" t="s">
        <v>704</v>
      </c>
      <c r="L143" s="9" t="s">
        <v>448</v>
      </c>
      <c r="M143" s="65" t="s">
        <v>1189</v>
      </c>
      <c r="N143" s="28"/>
      <c r="O143" s="59"/>
      <c r="P143" s="59"/>
      <c r="Q143" s="59"/>
      <c r="R143" s="59"/>
      <c r="S143" s="59"/>
      <c r="T143" s="59"/>
      <c r="U143" s="181"/>
      <c r="V143" s="280"/>
      <c r="W143" s="181"/>
      <c r="X143" s="280"/>
      <c r="Y143" s="181"/>
      <c r="Z143" s="210" t="s">
        <v>19</v>
      </c>
      <c r="AA143" s="207" t="s">
        <v>1154</v>
      </c>
      <c r="AB143" s="182" t="s">
        <v>837</v>
      </c>
      <c r="AC143" s="182" t="s">
        <v>1098</v>
      </c>
      <c r="AD143" s="182" t="s">
        <v>837</v>
      </c>
      <c r="AE143" s="207" t="s">
        <v>1106</v>
      </c>
      <c r="AF143" s="37">
        <v>0</v>
      </c>
      <c r="AG143" s="37">
        <v>0</v>
      </c>
      <c r="AH143" s="37">
        <v>0</v>
      </c>
      <c r="AI143" s="37">
        <v>0</v>
      </c>
      <c r="AJ143" s="37">
        <v>0</v>
      </c>
      <c r="AK143" s="37">
        <v>0</v>
      </c>
      <c r="AL143" s="37">
        <v>0</v>
      </c>
      <c r="AM143" s="37">
        <v>0</v>
      </c>
      <c r="AN143" s="37">
        <v>0</v>
      </c>
      <c r="AO143" s="37">
        <v>0</v>
      </c>
      <c r="AP143" s="37">
        <v>0</v>
      </c>
      <c r="AQ143" s="37">
        <v>0</v>
      </c>
      <c r="AR143" s="37">
        <v>0</v>
      </c>
      <c r="AS143" s="37">
        <v>0</v>
      </c>
      <c r="AT143" s="37">
        <v>0</v>
      </c>
      <c r="AU143" s="37">
        <v>0</v>
      </c>
      <c r="AV143" s="37">
        <v>0</v>
      </c>
      <c r="AW143" s="314" t="s">
        <v>1098</v>
      </c>
      <c r="AX143" s="315" t="s">
        <v>1098</v>
      </c>
      <c r="AY143" s="315" t="s">
        <v>1098</v>
      </c>
      <c r="AZ143" s="304"/>
      <c r="BA143" s="304"/>
      <c r="BB143" s="304"/>
      <c r="BC143" s="304"/>
      <c r="BD143" s="304"/>
      <c r="BE143" s="310" t="s">
        <v>1098</v>
      </c>
      <c r="BF143" s="68"/>
      <c r="BG143" s="68"/>
      <c r="BH143" s="69"/>
      <c r="BI143" s="69"/>
      <c r="BJ143" s="69"/>
      <c r="BK143" s="69"/>
      <c r="BL143" s="31"/>
      <c r="BM143" s="234">
        <v>0</v>
      </c>
      <c r="BN143" s="234">
        <v>0</v>
      </c>
      <c r="BO143" s="234">
        <v>0</v>
      </c>
      <c r="BP143" s="234" t="e">
        <v>#N/A</v>
      </c>
      <c r="BQ143" s="238" t="e">
        <v>#N/A</v>
      </c>
      <c r="BR143" s="238" t="e">
        <v>#N/A</v>
      </c>
      <c r="BS143" s="238" t="e">
        <v>#N/A</v>
      </c>
      <c r="BT143" s="238" t="e">
        <v>#N/A</v>
      </c>
      <c r="BU143" s="234">
        <v>0</v>
      </c>
      <c r="BV143" s="234">
        <v>0</v>
      </c>
      <c r="BW143" s="234">
        <v>0</v>
      </c>
      <c r="BX143" s="280"/>
      <c r="BY143" s="280"/>
      <c r="BZ143" s="280"/>
      <c r="CA143" s="299"/>
      <c r="CB143" s="299"/>
      <c r="CC143" s="280">
        <v>0</v>
      </c>
      <c r="CD143" s="280">
        <v>0</v>
      </c>
      <c r="CE143" s="280" t="e">
        <v>#N/A</v>
      </c>
      <c r="CF143" s="280" t="e">
        <v>#N/A</v>
      </c>
      <c r="CG143" s="280" t="e">
        <v>#N/A</v>
      </c>
    </row>
    <row r="144" spans="1:85" s="4" customFormat="1" ht="87" customHeight="1" thickBot="1" x14ac:dyDescent="0.3">
      <c r="A144" s="49" t="str">
        <f t="shared" si="9"/>
        <v>Indicator 148 - Over limit overdraft/credit line</v>
      </c>
      <c r="B144" s="22">
        <f t="shared" si="11"/>
        <v>148</v>
      </c>
      <c r="C144" s="6" t="s">
        <v>134</v>
      </c>
      <c r="D144" s="8" t="str">
        <f t="shared" si="10"/>
        <v>ID148</v>
      </c>
      <c r="E144" s="8"/>
      <c r="F144" s="6" t="s">
        <v>295</v>
      </c>
      <c r="G144" s="29" t="s">
        <v>134</v>
      </c>
      <c r="H144" s="30" t="s">
        <v>631</v>
      </c>
      <c r="I144" s="14" t="s">
        <v>18</v>
      </c>
      <c r="J144" s="10" t="s">
        <v>716</v>
      </c>
      <c r="K144" s="11" t="s">
        <v>710</v>
      </c>
      <c r="L144" s="9" t="s">
        <v>449</v>
      </c>
      <c r="M144" s="14" t="s">
        <v>742</v>
      </c>
      <c r="N144" s="28"/>
      <c r="O144" s="59"/>
      <c r="P144" s="59"/>
      <c r="Q144" s="59"/>
      <c r="R144" s="59"/>
      <c r="S144" s="59"/>
      <c r="T144" s="59"/>
      <c r="U144" s="181"/>
      <c r="V144" s="280"/>
      <c r="W144" s="181"/>
      <c r="X144" s="280"/>
      <c r="Y144" s="181"/>
      <c r="Z144" s="210" t="s">
        <v>19</v>
      </c>
      <c r="AA144" s="207" t="s">
        <v>1154</v>
      </c>
      <c r="AB144" s="182" t="s">
        <v>837</v>
      </c>
      <c r="AC144" s="182" t="s">
        <v>1098</v>
      </c>
      <c r="AD144" s="182" t="s">
        <v>837</v>
      </c>
      <c r="AE144" s="207" t="s">
        <v>1108</v>
      </c>
      <c r="AF144" s="37">
        <v>1</v>
      </c>
      <c r="AG144" s="37" t="s">
        <v>1097</v>
      </c>
      <c r="AH144" s="37" t="s">
        <v>1097</v>
      </c>
      <c r="AI144" s="37" t="s">
        <v>1097</v>
      </c>
      <c r="AJ144" s="37" t="s">
        <v>1100</v>
      </c>
      <c r="AK144" s="37" t="s">
        <v>1100</v>
      </c>
      <c r="AL144" s="37" t="s">
        <v>1100</v>
      </c>
      <c r="AM144" s="37" t="s">
        <v>1100</v>
      </c>
      <c r="AN144" s="37" t="s">
        <v>1100</v>
      </c>
      <c r="AO144" s="37" t="s">
        <v>1097</v>
      </c>
      <c r="AP144" s="37" t="s">
        <v>1097</v>
      </c>
      <c r="AQ144" s="37" t="s">
        <v>1097</v>
      </c>
      <c r="AR144" s="37" t="s">
        <v>1100</v>
      </c>
      <c r="AS144" s="37" t="s">
        <v>1100</v>
      </c>
      <c r="AT144" s="37" t="s">
        <v>1100</v>
      </c>
      <c r="AU144" s="37" t="s">
        <v>1100</v>
      </c>
      <c r="AV144" s="37" t="s">
        <v>1100</v>
      </c>
      <c r="AW144" s="314" t="s">
        <v>1098</v>
      </c>
      <c r="AX144" s="315" t="s">
        <v>1098</v>
      </c>
      <c r="AY144" s="315" t="s">
        <v>1098</v>
      </c>
      <c r="AZ144" s="304"/>
      <c r="BA144" s="304"/>
      <c r="BB144" s="304"/>
      <c r="BC144" s="304"/>
      <c r="BD144" s="304"/>
      <c r="BE144" s="310" t="s">
        <v>1098</v>
      </c>
      <c r="BF144" s="68"/>
      <c r="BG144" s="68"/>
      <c r="BH144" s="69"/>
      <c r="BI144" s="69"/>
      <c r="BJ144" s="69"/>
      <c r="BK144" s="69"/>
      <c r="BL144" s="31"/>
      <c r="BM144" s="234">
        <v>0</v>
      </c>
      <c r="BN144" s="234">
        <v>0</v>
      </c>
      <c r="BO144" s="234">
        <v>0</v>
      </c>
      <c r="BP144" s="234" t="e">
        <v>#N/A</v>
      </c>
      <c r="BQ144" s="238" t="e">
        <v>#N/A</v>
      </c>
      <c r="BR144" s="238" t="e">
        <v>#N/A</v>
      </c>
      <c r="BS144" s="238" t="e">
        <v>#N/A</v>
      </c>
      <c r="BT144" s="238" t="e">
        <v>#N/A</v>
      </c>
      <c r="BU144" s="234">
        <v>0</v>
      </c>
      <c r="BV144" s="234">
        <v>0</v>
      </c>
      <c r="BW144" s="234">
        <v>0</v>
      </c>
      <c r="BX144" s="280"/>
      <c r="BY144" s="280"/>
      <c r="BZ144" s="280"/>
      <c r="CA144" s="299"/>
      <c r="CB144" s="299"/>
      <c r="CC144" s="280">
        <v>0</v>
      </c>
      <c r="CD144" s="280">
        <v>0</v>
      </c>
      <c r="CE144" s="280" t="e">
        <v>#N/A</v>
      </c>
      <c r="CF144" s="280" t="e">
        <v>#N/A</v>
      </c>
      <c r="CG144" s="280" t="e">
        <v>#N/A</v>
      </c>
    </row>
    <row r="145" spans="1:85" s="4" customFormat="1" ht="72.599999999999994" customHeight="1" thickBot="1" x14ac:dyDescent="0.3">
      <c r="A145" s="49" t="str">
        <f t="shared" si="9"/>
        <v>Indicator 149 - Over limit overdraft/credit line - advances accounts</v>
      </c>
      <c r="B145" s="22">
        <f t="shared" si="11"/>
        <v>149</v>
      </c>
      <c r="C145" s="6" t="s">
        <v>135</v>
      </c>
      <c r="D145" s="8" t="str">
        <f t="shared" si="10"/>
        <v>ID149</v>
      </c>
      <c r="E145" s="8"/>
      <c r="F145" s="6" t="s">
        <v>295</v>
      </c>
      <c r="G145" s="29" t="s">
        <v>135</v>
      </c>
      <c r="H145" s="30" t="s">
        <v>632</v>
      </c>
      <c r="I145" s="14" t="s">
        <v>18</v>
      </c>
      <c r="J145" s="10" t="s">
        <v>716</v>
      </c>
      <c r="K145" s="11" t="s">
        <v>710</v>
      </c>
      <c r="L145" s="9" t="s">
        <v>450</v>
      </c>
      <c r="M145" s="14" t="s">
        <v>738</v>
      </c>
      <c r="N145" s="28"/>
      <c r="O145" s="59"/>
      <c r="P145" s="59"/>
      <c r="Q145" s="59"/>
      <c r="R145" s="59"/>
      <c r="S145" s="59"/>
      <c r="T145" s="59"/>
      <c r="U145" s="181"/>
      <c r="V145" s="280"/>
      <c r="W145" s="181"/>
      <c r="X145" s="280"/>
      <c r="Y145" s="181"/>
      <c r="Z145" s="210" t="s">
        <v>19</v>
      </c>
      <c r="AA145" s="207" t="s">
        <v>1154</v>
      </c>
      <c r="AB145" s="182" t="s">
        <v>837</v>
      </c>
      <c r="AC145" s="182" t="s">
        <v>1098</v>
      </c>
      <c r="AD145" s="182" t="s">
        <v>837</v>
      </c>
      <c r="AE145" s="207" t="s">
        <v>1108</v>
      </c>
      <c r="AF145" s="37">
        <v>1</v>
      </c>
      <c r="AG145" s="37" t="s">
        <v>1097</v>
      </c>
      <c r="AH145" s="37" t="s">
        <v>1097</v>
      </c>
      <c r="AI145" s="37" t="s">
        <v>1097</v>
      </c>
      <c r="AJ145" s="37" t="s">
        <v>1100</v>
      </c>
      <c r="AK145" s="37" t="s">
        <v>1100</v>
      </c>
      <c r="AL145" s="37" t="s">
        <v>1100</v>
      </c>
      <c r="AM145" s="37" t="s">
        <v>1100</v>
      </c>
      <c r="AN145" s="37" t="s">
        <v>1100</v>
      </c>
      <c r="AO145" s="37" t="s">
        <v>1097</v>
      </c>
      <c r="AP145" s="37" t="s">
        <v>1097</v>
      </c>
      <c r="AQ145" s="37" t="s">
        <v>1097</v>
      </c>
      <c r="AR145" s="37" t="s">
        <v>1100</v>
      </c>
      <c r="AS145" s="37" t="s">
        <v>1100</v>
      </c>
      <c r="AT145" s="37" t="s">
        <v>1100</v>
      </c>
      <c r="AU145" s="37" t="s">
        <v>1100</v>
      </c>
      <c r="AV145" s="37" t="s">
        <v>1100</v>
      </c>
      <c r="AW145" s="314" t="s">
        <v>1098</v>
      </c>
      <c r="AX145" s="315" t="s">
        <v>1098</v>
      </c>
      <c r="AY145" s="315" t="s">
        <v>1098</v>
      </c>
      <c r="AZ145" s="304"/>
      <c r="BA145" s="304"/>
      <c r="BB145" s="304"/>
      <c r="BC145" s="304"/>
      <c r="BD145" s="304"/>
      <c r="BE145" s="310" t="s">
        <v>1098</v>
      </c>
      <c r="BF145" s="68"/>
      <c r="BG145" s="68"/>
      <c r="BH145" s="69"/>
      <c r="BI145" s="69"/>
      <c r="BJ145" s="69"/>
      <c r="BK145" s="69"/>
      <c r="BL145" s="31"/>
      <c r="BM145" s="234">
        <v>0</v>
      </c>
      <c r="BN145" s="234">
        <v>0</v>
      </c>
      <c r="BO145" s="234">
        <v>0</v>
      </c>
      <c r="BP145" s="234" t="e">
        <v>#N/A</v>
      </c>
      <c r="BQ145" s="238" t="e">
        <v>#N/A</v>
      </c>
      <c r="BR145" s="238" t="e">
        <v>#N/A</v>
      </c>
      <c r="BS145" s="238" t="e">
        <v>#N/A</v>
      </c>
      <c r="BT145" s="238" t="e">
        <v>#N/A</v>
      </c>
      <c r="BU145" s="234">
        <v>0</v>
      </c>
      <c r="BV145" s="234">
        <v>0</v>
      </c>
      <c r="BW145" s="234">
        <v>0</v>
      </c>
      <c r="BX145" s="280"/>
      <c r="BY145" s="280"/>
      <c r="BZ145" s="280"/>
      <c r="CA145" s="299"/>
      <c r="CB145" s="299"/>
      <c r="CC145" s="280">
        <v>0</v>
      </c>
      <c r="CD145" s="280">
        <v>0</v>
      </c>
      <c r="CE145" s="280" t="e">
        <v>#N/A</v>
      </c>
      <c r="CF145" s="280" t="e">
        <v>#N/A</v>
      </c>
      <c r="CG145" s="280" t="e">
        <v>#N/A</v>
      </c>
    </row>
    <row r="146" spans="1:85" s="4" customFormat="1" ht="87" customHeight="1" thickBot="1" x14ac:dyDescent="0.3">
      <c r="A146" s="49" t="str">
        <f t="shared" si="9"/>
        <v>Indicator 150 - Over limit overdraft/credit line - prosolvendo</v>
      </c>
      <c r="B146" s="22">
        <f t="shared" si="11"/>
        <v>150</v>
      </c>
      <c r="C146" s="6" t="s">
        <v>136</v>
      </c>
      <c r="D146" s="8" t="str">
        <f t="shared" si="10"/>
        <v>ID150</v>
      </c>
      <c r="E146" s="8"/>
      <c r="F146" s="6" t="s">
        <v>295</v>
      </c>
      <c r="G146" s="29" t="s">
        <v>136</v>
      </c>
      <c r="H146" s="30" t="s">
        <v>633</v>
      </c>
      <c r="I146" s="14" t="s">
        <v>18</v>
      </c>
      <c r="J146" s="10" t="s">
        <v>716</v>
      </c>
      <c r="K146" s="11" t="s">
        <v>710</v>
      </c>
      <c r="L146" s="9" t="s">
        <v>451</v>
      </c>
      <c r="M146" s="14" t="s">
        <v>743</v>
      </c>
      <c r="N146" s="28"/>
      <c r="O146" s="59"/>
      <c r="P146" s="59"/>
      <c r="Q146" s="59"/>
      <c r="R146" s="59"/>
      <c r="S146" s="59"/>
      <c r="T146" s="59"/>
      <c r="U146" s="181"/>
      <c r="V146" s="280"/>
      <c r="W146" s="181"/>
      <c r="X146" s="280"/>
      <c r="Y146" s="181"/>
      <c r="Z146" s="210" t="s">
        <v>19</v>
      </c>
      <c r="AA146" s="207" t="s">
        <v>1154</v>
      </c>
      <c r="AB146" s="182" t="s">
        <v>837</v>
      </c>
      <c r="AC146" s="182" t="s">
        <v>1098</v>
      </c>
      <c r="AD146" s="182" t="s">
        <v>837</v>
      </c>
      <c r="AE146" s="207" t="s">
        <v>1108</v>
      </c>
      <c r="AF146" s="37">
        <v>1</v>
      </c>
      <c r="AG146" s="37" t="s">
        <v>1097</v>
      </c>
      <c r="AH146" s="37" t="s">
        <v>1097</v>
      </c>
      <c r="AI146" s="37" t="s">
        <v>1097</v>
      </c>
      <c r="AJ146" s="37" t="s">
        <v>1100</v>
      </c>
      <c r="AK146" s="37" t="s">
        <v>1100</v>
      </c>
      <c r="AL146" s="37" t="s">
        <v>1100</v>
      </c>
      <c r="AM146" s="37" t="s">
        <v>1100</v>
      </c>
      <c r="AN146" s="37" t="s">
        <v>1100</v>
      </c>
      <c r="AO146" s="37" t="s">
        <v>1097</v>
      </c>
      <c r="AP146" s="37" t="s">
        <v>1097</v>
      </c>
      <c r="AQ146" s="37" t="s">
        <v>1097</v>
      </c>
      <c r="AR146" s="37" t="s">
        <v>1100</v>
      </c>
      <c r="AS146" s="37" t="s">
        <v>1100</v>
      </c>
      <c r="AT146" s="37" t="s">
        <v>1100</v>
      </c>
      <c r="AU146" s="37" t="s">
        <v>1100</v>
      </c>
      <c r="AV146" s="37" t="s">
        <v>1100</v>
      </c>
      <c r="AW146" s="314" t="s">
        <v>1098</v>
      </c>
      <c r="AX146" s="315" t="s">
        <v>1098</v>
      </c>
      <c r="AY146" s="315" t="s">
        <v>1098</v>
      </c>
      <c r="AZ146" s="304"/>
      <c r="BA146" s="304"/>
      <c r="BB146" s="304"/>
      <c r="BC146" s="304"/>
      <c r="BD146" s="304"/>
      <c r="BE146" s="310" t="s">
        <v>1098</v>
      </c>
      <c r="BF146" s="68"/>
      <c r="BG146" s="68"/>
      <c r="BH146" s="69"/>
      <c r="BI146" s="69"/>
      <c r="BJ146" s="69"/>
      <c r="BK146" s="69"/>
      <c r="BL146" s="31"/>
      <c r="BM146" s="234">
        <v>0</v>
      </c>
      <c r="BN146" s="234">
        <v>0</v>
      </c>
      <c r="BO146" s="234">
        <v>0</v>
      </c>
      <c r="BP146" s="234" t="e">
        <v>#N/A</v>
      </c>
      <c r="BQ146" s="238" t="e">
        <v>#N/A</v>
      </c>
      <c r="BR146" s="238" t="e">
        <v>#N/A</v>
      </c>
      <c r="BS146" s="238" t="e">
        <v>#N/A</v>
      </c>
      <c r="BT146" s="238" t="e">
        <v>#N/A</v>
      </c>
      <c r="BU146" s="234">
        <v>0</v>
      </c>
      <c r="BV146" s="234">
        <v>0</v>
      </c>
      <c r="BW146" s="234">
        <v>0</v>
      </c>
      <c r="BX146" s="280"/>
      <c r="BY146" s="280"/>
      <c r="BZ146" s="280"/>
      <c r="CA146" s="299"/>
      <c r="CB146" s="299"/>
      <c r="CC146" s="280">
        <v>0</v>
      </c>
      <c r="CD146" s="280">
        <v>0</v>
      </c>
      <c r="CE146" s="280" t="e">
        <v>#N/A</v>
      </c>
      <c r="CF146" s="280" t="e">
        <v>#N/A</v>
      </c>
      <c r="CG146" s="280" t="e">
        <v>#N/A</v>
      </c>
    </row>
    <row r="147" spans="1:85" s="4" customFormat="1" ht="87" customHeight="1" thickBot="1" x14ac:dyDescent="0.3">
      <c r="A147" s="49" t="str">
        <f t="shared" si="9"/>
        <v>Indicator 151 - Over limit overdraft/credit line - discounting accounts</v>
      </c>
      <c r="B147" s="22">
        <f t="shared" si="11"/>
        <v>151</v>
      </c>
      <c r="C147" s="6" t="s">
        <v>137</v>
      </c>
      <c r="D147" s="8" t="str">
        <f t="shared" si="10"/>
        <v>ID151</v>
      </c>
      <c r="E147" s="8"/>
      <c r="F147" s="6" t="s">
        <v>295</v>
      </c>
      <c r="G147" s="29" t="s">
        <v>137</v>
      </c>
      <c r="H147" s="30" t="s">
        <v>634</v>
      </c>
      <c r="I147" s="14" t="s">
        <v>18</v>
      </c>
      <c r="J147" s="10" t="s">
        <v>716</v>
      </c>
      <c r="K147" s="11" t="s">
        <v>710</v>
      </c>
      <c r="L147" s="9" t="s">
        <v>452</v>
      </c>
      <c r="M147" s="14" t="s">
        <v>739</v>
      </c>
      <c r="N147" s="28"/>
      <c r="O147" s="59"/>
      <c r="P147" s="59"/>
      <c r="Q147" s="59"/>
      <c r="R147" s="59"/>
      <c r="S147" s="59"/>
      <c r="T147" s="59"/>
      <c r="U147" s="181"/>
      <c r="V147" s="280"/>
      <c r="W147" s="181"/>
      <c r="X147" s="280"/>
      <c r="Y147" s="181"/>
      <c r="Z147" s="210" t="s">
        <v>19</v>
      </c>
      <c r="AA147" s="207" t="s">
        <v>1154</v>
      </c>
      <c r="AB147" s="182" t="s">
        <v>837</v>
      </c>
      <c r="AC147" s="182" t="s">
        <v>1098</v>
      </c>
      <c r="AD147" s="182" t="s">
        <v>837</v>
      </c>
      <c r="AE147" s="207" t="s">
        <v>1108</v>
      </c>
      <c r="AF147" s="37">
        <v>1</v>
      </c>
      <c r="AG147" s="37" t="s">
        <v>1097</v>
      </c>
      <c r="AH147" s="37" t="s">
        <v>1097</v>
      </c>
      <c r="AI147" s="37" t="s">
        <v>1097</v>
      </c>
      <c r="AJ147" s="37" t="s">
        <v>1100</v>
      </c>
      <c r="AK147" s="37" t="s">
        <v>1100</v>
      </c>
      <c r="AL147" s="37" t="s">
        <v>1100</v>
      </c>
      <c r="AM147" s="37" t="s">
        <v>1100</v>
      </c>
      <c r="AN147" s="37" t="s">
        <v>1100</v>
      </c>
      <c r="AO147" s="37" t="s">
        <v>1097</v>
      </c>
      <c r="AP147" s="37" t="s">
        <v>1097</v>
      </c>
      <c r="AQ147" s="37" t="s">
        <v>1097</v>
      </c>
      <c r="AR147" s="37" t="s">
        <v>1100</v>
      </c>
      <c r="AS147" s="37" t="s">
        <v>1100</v>
      </c>
      <c r="AT147" s="37" t="s">
        <v>1100</v>
      </c>
      <c r="AU147" s="37" t="s">
        <v>1100</v>
      </c>
      <c r="AV147" s="37" t="s">
        <v>1100</v>
      </c>
      <c r="AW147" s="314" t="s">
        <v>1098</v>
      </c>
      <c r="AX147" s="315" t="s">
        <v>1098</v>
      </c>
      <c r="AY147" s="315" t="s">
        <v>1098</v>
      </c>
      <c r="AZ147" s="304"/>
      <c r="BA147" s="304"/>
      <c r="BB147" s="304"/>
      <c r="BC147" s="304"/>
      <c r="BD147" s="304"/>
      <c r="BE147" s="310" t="s">
        <v>1098</v>
      </c>
      <c r="BF147" s="68"/>
      <c r="BG147" s="68"/>
      <c r="BH147" s="69"/>
      <c r="BI147" s="69"/>
      <c r="BJ147" s="69"/>
      <c r="BK147" s="69"/>
      <c r="BL147" s="31"/>
      <c r="BM147" s="234">
        <v>0</v>
      </c>
      <c r="BN147" s="234">
        <v>0</v>
      </c>
      <c r="BO147" s="234">
        <v>0</v>
      </c>
      <c r="BP147" s="234" t="e">
        <v>#N/A</v>
      </c>
      <c r="BQ147" s="238" t="e">
        <v>#N/A</v>
      </c>
      <c r="BR147" s="238" t="e">
        <v>#N/A</v>
      </c>
      <c r="BS147" s="238" t="e">
        <v>#N/A</v>
      </c>
      <c r="BT147" s="238" t="e">
        <v>#N/A</v>
      </c>
      <c r="BU147" s="234">
        <v>0</v>
      </c>
      <c r="BV147" s="234">
        <v>0</v>
      </c>
      <c r="BW147" s="234">
        <v>0</v>
      </c>
      <c r="BX147" s="280"/>
      <c r="BY147" s="280"/>
      <c r="BZ147" s="280"/>
      <c r="CA147" s="299"/>
      <c r="CB147" s="299"/>
      <c r="CC147" s="280">
        <v>0</v>
      </c>
      <c r="CD147" s="280">
        <v>0</v>
      </c>
      <c r="CE147" s="280" t="e">
        <v>#N/A</v>
      </c>
      <c r="CF147" s="280" t="e">
        <v>#N/A</v>
      </c>
      <c r="CG147" s="280" t="e">
        <v>#N/A</v>
      </c>
    </row>
    <row r="148" spans="1:85" s="4" customFormat="1" ht="87" customHeight="1" thickBot="1" x14ac:dyDescent="0.3">
      <c r="A148" s="49" t="str">
        <f t="shared" si="9"/>
        <v>Indicator 152 - Over limit overdraft/amount of credit line used</v>
      </c>
      <c r="B148" s="22">
        <f t="shared" si="11"/>
        <v>152</v>
      </c>
      <c r="C148" s="6" t="s">
        <v>138</v>
      </c>
      <c r="D148" s="8" t="str">
        <f t="shared" si="10"/>
        <v>ID152</v>
      </c>
      <c r="E148" s="8"/>
      <c r="F148" s="6" t="s">
        <v>295</v>
      </c>
      <c r="G148" s="29" t="s">
        <v>138</v>
      </c>
      <c r="H148" s="30" t="s">
        <v>635</v>
      </c>
      <c r="I148" s="14" t="s">
        <v>18</v>
      </c>
      <c r="J148" s="10" t="s">
        <v>716</v>
      </c>
      <c r="K148" s="11" t="s">
        <v>705</v>
      </c>
      <c r="L148" s="9" t="s">
        <v>453</v>
      </c>
      <c r="M148" s="14" t="s">
        <v>744</v>
      </c>
      <c r="N148" s="28"/>
      <c r="O148" s="59"/>
      <c r="P148" s="59"/>
      <c r="Q148" s="59"/>
      <c r="R148" s="59"/>
      <c r="S148" s="59"/>
      <c r="T148" s="59"/>
      <c r="U148" s="181"/>
      <c r="V148" s="280"/>
      <c r="W148" s="181"/>
      <c r="X148" s="280"/>
      <c r="Y148" s="181"/>
      <c r="Z148" s="210" t="s">
        <v>19</v>
      </c>
      <c r="AA148" s="207" t="s">
        <v>1154</v>
      </c>
      <c r="AB148" s="182" t="s">
        <v>837</v>
      </c>
      <c r="AC148" s="182" t="s">
        <v>1098</v>
      </c>
      <c r="AD148" s="182" t="s">
        <v>837</v>
      </c>
      <c r="AE148" s="207" t="s">
        <v>1108</v>
      </c>
      <c r="AF148" s="37">
        <v>1</v>
      </c>
      <c r="AG148" s="37" t="s">
        <v>1097</v>
      </c>
      <c r="AH148" s="37" t="s">
        <v>1097</v>
      </c>
      <c r="AI148" s="37" t="s">
        <v>1097</v>
      </c>
      <c r="AJ148" s="37" t="s">
        <v>1100</v>
      </c>
      <c r="AK148" s="37" t="s">
        <v>1100</v>
      </c>
      <c r="AL148" s="37" t="s">
        <v>1100</v>
      </c>
      <c r="AM148" s="37" t="s">
        <v>1100</v>
      </c>
      <c r="AN148" s="37" t="s">
        <v>1100</v>
      </c>
      <c r="AO148" s="37" t="s">
        <v>1097</v>
      </c>
      <c r="AP148" s="37" t="s">
        <v>1097</v>
      </c>
      <c r="AQ148" s="37" t="s">
        <v>1097</v>
      </c>
      <c r="AR148" s="37" t="s">
        <v>1100</v>
      </c>
      <c r="AS148" s="37" t="s">
        <v>1100</v>
      </c>
      <c r="AT148" s="37" t="s">
        <v>1100</v>
      </c>
      <c r="AU148" s="37" t="s">
        <v>1100</v>
      </c>
      <c r="AV148" s="37" t="s">
        <v>1100</v>
      </c>
      <c r="AW148" s="314" t="s">
        <v>1098</v>
      </c>
      <c r="AX148" s="315" t="s">
        <v>1098</v>
      </c>
      <c r="AY148" s="315" t="s">
        <v>1098</v>
      </c>
      <c r="AZ148" s="304"/>
      <c r="BA148" s="304"/>
      <c r="BB148" s="304"/>
      <c r="BC148" s="304"/>
      <c r="BD148" s="304"/>
      <c r="BE148" s="310" t="s">
        <v>1098</v>
      </c>
      <c r="BF148" s="68"/>
      <c r="BG148" s="68"/>
      <c r="BH148" s="69"/>
      <c r="BI148" s="69"/>
      <c r="BJ148" s="69"/>
      <c r="BK148" s="69"/>
      <c r="BL148" s="31"/>
      <c r="BM148" s="234">
        <v>0</v>
      </c>
      <c r="BN148" s="234">
        <v>0</v>
      </c>
      <c r="BO148" s="234">
        <v>0</v>
      </c>
      <c r="BP148" s="234" t="e">
        <v>#N/A</v>
      </c>
      <c r="BQ148" s="238" t="e">
        <v>#N/A</v>
      </c>
      <c r="BR148" s="238" t="e">
        <v>#N/A</v>
      </c>
      <c r="BS148" s="238" t="e">
        <v>#N/A</v>
      </c>
      <c r="BT148" s="238" t="e">
        <v>#N/A</v>
      </c>
      <c r="BU148" s="234">
        <v>0</v>
      </c>
      <c r="BV148" s="234">
        <v>0</v>
      </c>
      <c r="BW148" s="234">
        <v>0</v>
      </c>
      <c r="BX148" s="280"/>
      <c r="BY148" s="280"/>
      <c r="BZ148" s="280"/>
      <c r="CA148" s="299"/>
      <c r="CB148" s="299"/>
      <c r="CC148" s="280">
        <v>0</v>
      </c>
      <c r="CD148" s="280">
        <v>0</v>
      </c>
      <c r="CE148" s="280" t="e">
        <v>#N/A</v>
      </c>
      <c r="CF148" s="280" t="e">
        <v>#N/A</v>
      </c>
      <c r="CG148" s="280" t="e">
        <v>#N/A</v>
      </c>
    </row>
    <row r="149" spans="1:85" s="4" customFormat="1" ht="72.599999999999994" customHeight="1" thickBot="1" x14ac:dyDescent="0.3">
      <c r="A149" s="49" t="str">
        <f t="shared" si="9"/>
        <v>Indicator 153 - Over limit overdraft/amount of credit line used - advances accounts</v>
      </c>
      <c r="B149" s="22">
        <f t="shared" si="11"/>
        <v>153</v>
      </c>
      <c r="C149" s="6" t="s">
        <v>139</v>
      </c>
      <c r="D149" s="8" t="str">
        <f t="shared" si="10"/>
        <v>ID153</v>
      </c>
      <c r="E149" s="8"/>
      <c r="F149" s="6" t="s">
        <v>295</v>
      </c>
      <c r="G149" s="29" t="s">
        <v>139</v>
      </c>
      <c r="H149" s="30" t="s">
        <v>636</v>
      </c>
      <c r="I149" s="14" t="s">
        <v>18</v>
      </c>
      <c r="J149" s="10" t="s">
        <v>716</v>
      </c>
      <c r="K149" s="11" t="s">
        <v>705</v>
      </c>
      <c r="L149" s="9" t="s">
        <v>454</v>
      </c>
      <c r="M149" s="14" t="s">
        <v>1179</v>
      </c>
      <c r="N149" s="28"/>
      <c r="O149" s="59"/>
      <c r="P149" s="59"/>
      <c r="Q149" s="59"/>
      <c r="R149" s="59"/>
      <c r="S149" s="59"/>
      <c r="T149" s="59"/>
      <c r="U149" s="181"/>
      <c r="V149" s="280"/>
      <c r="W149" s="181"/>
      <c r="X149" s="280"/>
      <c r="Y149" s="181"/>
      <c r="Z149" s="210" t="s">
        <v>19</v>
      </c>
      <c r="AA149" s="207" t="s">
        <v>1154</v>
      </c>
      <c r="AB149" s="182" t="s">
        <v>837</v>
      </c>
      <c r="AC149" s="182" t="s">
        <v>1098</v>
      </c>
      <c r="AD149" s="182" t="s">
        <v>837</v>
      </c>
      <c r="AE149" s="207" t="s">
        <v>1108</v>
      </c>
      <c r="AF149" s="37">
        <v>1</v>
      </c>
      <c r="AG149" s="37" t="s">
        <v>1097</v>
      </c>
      <c r="AH149" s="37" t="s">
        <v>1097</v>
      </c>
      <c r="AI149" s="37" t="s">
        <v>1097</v>
      </c>
      <c r="AJ149" s="37" t="s">
        <v>1100</v>
      </c>
      <c r="AK149" s="37" t="s">
        <v>1100</v>
      </c>
      <c r="AL149" s="37" t="s">
        <v>1100</v>
      </c>
      <c r="AM149" s="37" t="s">
        <v>1100</v>
      </c>
      <c r="AN149" s="37" t="s">
        <v>1100</v>
      </c>
      <c r="AO149" s="37" t="s">
        <v>1097</v>
      </c>
      <c r="AP149" s="37" t="s">
        <v>1097</v>
      </c>
      <c r="AQ149" s="37" t="s">
        <v>1097</v>
      </c>
      <c r="AR149" s="37" t="s">
        <v>1100</v>
      </c>
      <c r="AS149" s="37" t="s">
        <v>1100</v>
      </c>
      <c r="AT149" s="37" t="s">
        <v>1100</v>
      </c>
      <c r="AU149" s="37" t="s">
        <v>1100</v>
      </c>
      <c r="AV149" s="37" t="s">
        <v>1100</v>
      </c>
      <c r="AW149" s="314" t="s">
        <v>1098</v>
      </c>
      <c r="AX149" s="315" t="s">
        <v>1098</v>
      </c>
      <c r="AY149" s="315" t="s">
        <v>1098</v>
      </c>
      <c r="AZ149" s="304"/>
      <c r="BA149" s="304"/>
      <c r="BB149" s="304"/>
      <c r="BC149" s="304"/>
      <c r="BD149" s="304"/>
      <c r="BE149" s="310" t="s">
        <v>1098</v>
      </c>
      <c r="BF149" s="68"/>
      <c r="BG149" s="68"/>
      <c r="BH149" s="69"/>
      <c r="BI149" s="69"/>
      <c r="BJ149" s="69"/>
      <c r="BK149" s="69"/>
      <c r="BL149" s="31"/>
      <c r="BM149" s="234">
        <v>0</v>
      </c>
      <c r="BN149" s="234">
        <v>0</v>
      </c>
      <c r="BO149" s="234">
        <v>0</v>
      </c>
      <c r="BP149" s="234" t="e">
        <v>#N/A</v>
      </c>
      <c r="BQ149" s="238" t="e">
        <v>#N/A</v>
      </c>
      <c r="BR149" s="238" t="e">
        <v>#N/A</v>
      </c>
      <c r="BS149" s="238" t="e">
        <v>#N/A</v>
      </c>
      <c r="BT149" s="238" t="e">
        <v>#N/A</v>
      </c>
      <c r="BU149" s="234">
        <v>0</v>
      </c>
      <c r="BV149" s="234">
        <v>0</v>
      </c>
      <c r="BW149" s="234">
        <v>0</v>
      </c>
      <c r="BX149" s="280"/>
      <c r="BY149" s="280"/>
      <c r="BZ149" s="280"/>
      <c r="CA149" s="299"/>
      <c r="CB149" s="299"/>
      <c r="CC149" s="280">
        <v>0</v>
      </c>
      <c r="CD149" s="280">
        <v>0</v>
      </c>
      <c r="CE149" s="280" t="e">
        <v>#N/A</v>
      </c>
      <c r="CF149" s="280" t="e">
        <v>#N/A</v>
      </c>
      <c r="CG149" s="280" t="e">
        <v>#N/A</v>
      </c>
    </row>
    <row r="150" spans="1:85" s="4" customFormat="1" ht="87" customHeight="1" thickBot="1" x14ac:dyDescent="0.3">
      <c r="A150" s="49" t="str">
        <f t="shared" ref="A150:A181" si="12">CONCATENATE(C$2," ",B150," - ",C150)</f>
        <v>Indicator 154 - Over limit overdraft pro solvendo /amount of credit line used pro solvendo</v>
      </c>
      <c r="B150" s="22">
        <f t="shared" si="11"/>
        <v>154</v>
      </c>
      <c r="C150" s="6" t="s">
        <v>140</v>
      </c>
      <c r="D150" s="8" t="str">
        <f t="shared" si="10"/>
        <v>ID154</v>
      </c>
      <c r="E150" s="8"/>
      <c r="F150" s="6" t="s">
        <v>295</v>
      </c>
      <c r="G150" s="29" t="s">
        <v>140</v>
      </c>
      <c r="H150" s="30" t="s">
        <v>637</v>
      </c>
      <c r="I150" s="14" t="s">
        <v>18</v>
      </c>
      <c r="J150" s="10" t="s">
        <v>716</v>
      </c>
      <c r="K150" s="11" t="s">
        <v>705</v>
      </c>
      <c r="L150" s="9" t="s">
        <v>455</v>
      </c>
      <c r="M150" s="14" t="s">
        <v>745</v>
      </c>
      <c r="N150" s="28"/>
      <c r="O150" s="59"/>
      <c r="P150" s="59"/>
      <c r="Q150" s="59"/>
      <c r="R150" s="59"/>
      <c r="S150" s="59"/>
      <c r="T150" s="59"/>
      <c r="U150" s="181"/>
      <c r="V150" s="280"/>
      <c r="W150" s="181"/>
      <c r="X150" s="280"/>
      <c r="Y150" s="181"/>
      <c r="Z150" s="210" t="s">
        <v>19</v>
      </c>
      <c r="AA150" s="207" t="s">
        <v>1154</v>
      </c>
      <c r="AB150" s="182" t="s">
        <v>837</v>
      </c>
      <c r="AC150" s="182" t="s">
        <v>1098</v>
      </c>
      <c r="AD150" s="182" t="s">
        <v>837</v>
      </c>
      <c r="AE150" s="207" t="s">
        <v>1108</v>
      </c>
      <c r="AF150" s="37">
        <v>1</v>
      </c>
      <c r="AG150" s="37" t="s">
        <v>1097</v>
      </c>
      <c r="AH150" s="37" t="s">
        <v>1097</v>
      </c>
      <c r="AI150" s="37" t="s">
        <v>1097</v>
      </c>
      <c r="AJ150" s="37" t="s">
        <v>1100</v>
      </c>
      <c r="AK150" s="37" t="s">
        <v>1100</v>
      </c>
      <c r="AL150" s="37" t="s">
        <v>1100</v>
      </c>
      <c r="AM150" s="37" t="s">
        <v>1100</v>
      </c>
      <c r="AN150" s="37" t="s">
        <v>1100</v>
      </c>
      <c r="AO150" s="37" t="s">
        <v>1097</v>
      </c>
      <c r="AP150" s="37" t="s">
        <v>1097</v>
      </c>
      <c r="AQ150" s="37" t="s">
        <v>1097</v>
      </c>
      <c r="AR150" s="37" t="s">
        <v>1100</v>
      </c>
      <c r="AS150" s="37" t="s">
        <v>1100</v>
      </c>
      <c r="AT150" s="37" t="s">
        <v>1100</v>
      </c>
      <c r="AU150" s="37" t="s">
        <v>1100</v>
      </c>
      <c r="AV150" s="37" t="s">
        <v>1100</v>
      </c>
      <c r="AW150" s="314" t="s">
        <v>1098</v>
      </c>
      <c r="AX150" s="315" t="s">
        <v>1098</v>
      </c>
      <c r="AY150" s="315" t="s">
        <v>1098</v>
      </c>
      <c r="AZ150" s="304"/>
      <c r="BA150" s="304"/>
      <c r="BB150" s="304"/>
      <c r="BC150" s="304"/>
      <c r="BD150" s="304"/>
      <c r="BE150" s="310" t="s">
        <v>1098</v>
      </c>
      <c r="BF150" s="68"/>
      <c r="BG150" s="68"/>
      <c r="BH150" s="69"/>
      <c r="BI150" s="69"/>
      <c r="BJ150" s="69"/>
      <c r="BK150" s="69"/>
      <c r="BL150" s="31"/>
      <c r="BM150" s="234">
        <v>0</v>
      </c>
      <c r="BN150" s="234">
        <v>0</v>
      </c>
      <c r="BO150" s="234">
        <v>0</v>
      </c>
      <c r="BP150" s="234" t="e">
        <v>#N/A</v>
      </c>
      <c r="BQ150" s="238" t="e">
        <v>#N/A</v>
      </c>
      <c r="BR150" s="238" t="e">
        <v>#N/A</v>
      </c>
      <c r="BS150" s="238" t="e">
        <v>#N/A</v>
      </c>
      <c r="BT150" s="238" t="e">
        <v>#N/A</v>
      </c>
      <c r="BU150" s="234">
        <v>0</v>
      </c>
      <c r="BV150" s="234">
        <v>0</v>
      </c>
      <c r="BW150" s="234">
        <v>0</v>
      </c>
      <c r="BX150" s="280"/>
      <c r="BY150" s="280"/>
      <c r="BZ150" s="280"/>
      <c r="CA150" s="299"/>
      <c r="CB150" s="299"/>
      <c r="CC150" s="280">
        <v>0</v>
      </c>
      <c r="CD150" s="280">
        <v>0</v>
      </c>
      <c r="CE150" s="280" t="e">
        <v>#N/A</v>
      </c>
      <c r="CF150" s="280" t="e">
        <v>#N/A</v>
      </c>
      <c r="CG150" s="280" t="e">
        <v>#N/A</v>
      </c>
    </row>
    <row r="151" spans="1:85" s="4" customFormat="1" ht="87" customHeight="1" thickBot="1" x14ac:dyDescent="0.3">
      <c r="A151" s="49" t="str">
        <f t="shared" si="12"/>
        <v>Indicator 155 - Over limit overdraft/amount of credit line used - discounting accounts</v>
      </c>
      <c r="B151" s="22">
        <f t="shared" si="11"/>
        <v>155</v>
      </c>
      <c r="C151" s="6" t="s">
        <v>141</v>
      </c>
      <c r="D151" s="8" t="str">
        <f t="shared" si="10"/>
        <v>ID155</v>
      </c>
      <c r="E151" s="8"/>
      <c r="F151" s="6" t="s">
        <v>295</v>
      </c>
      <c r="G151" s="29" t="s">
        <v>141</v>
      </c>
      <c r="H151" s="30" t="s">
        <v>638</v>
      </c>
      <c r="I151" s="14" t="s">
        <v>18</v>
      </c>
      <c r="J151" s="10" t="s">
        <v>716</v>
      </c>
      <c r="K151" s="11" t="s">
        <v>705</v>
      </c>
      <c r="L151" s="9" t="s">
        <v>456</v>
      </c>
      <c r="M151" s="14" t="s">
        <v>1180</v>
      </c>
      <c r="N151" s="28"/>
      <c r="O151" s="59"/>
      <c r="P151" s="59"/>
      <c r="Q151" s="59"/>
      <c r="R151" s="59"/>
      <c r="S151" s="59"/>
      <c r="T151" s="59"/>
      <c r="U151" s="181"/>
      <c r="V151" s="280"/>
      <c r="W151" s="181"/>
      <c r="X151" s="280"/>
      <c r="Y151" s="181"/>
      <c r="Z151" s="210" t="s">
        <v>19</v>
      </c>
      <c r="AA151" s="207" t="s">
        <v>1154</v>
      </c>
      <c r="AB151" s="182" t="s">
        <v>837</v>
      </c>
      <c r="AC151" s="182" t="s">
        <v>1098</v>
      </c>
      <c r="AD151" s="182" t="s">
        <v>837</v>
      </c>
      <c r="AE151" s="207" t="s">
        <v>1108</v>
      </c>
      <c r="AF151" s="37">
        <v>1</v>
      </c>
      <c r="AG151" s="37" t="s">
        <v>1097</v>
      </c>
      <c r="AH151" s="37" t="s">
        <v>1097</v>
      </c>
      <c r="AI151" s="37" t="s">
        <v>1097</v>
      </c>
      <c r="AJ151" s="37" t="s">
        <v>1100</v>
      </c>
      <c r="AK151" s="37" t="s">
        <v>1100</v>
      </c>
      <c r="AL151" s="37" t="s">
        <v>1100</v>
      </c>
      <c r="AM151" s="37" t="s">
        <v>1100</v>
      </c>
      <c r="AN151" s="37" t="s">
        <v>1100</v>
      </c>
      <c r="AO151" s="37" t="s">
        <v>1097</v>
      </c>
      <c r="AP151" s="37" t="s">
        <v>1097</v>
      </c>
      <c r="AQ151" s="37" t="s">
        <v>1097</v>
      </c>
      <c r="AR151" s="37" t="s">
        <v>1100</v>
      </c>
      <c r="AS151" s="37" t="s">
        <v>1100</v>
      </c>
      <c r="AT151" s="37" t="s">
        <v>1100</v>
      </c>
      <c r="AU151" s="37" t="s">
        <v>1100</v>
      </c>
      <c r="AV151" s="37" t="s">
        <v>1100</v>
      </c>
      <c r="AW151" s="314" t="s">
        <v>1098</v>
      </c>
      <c r="AX151" s="315" t="s">
        <v>1098</v>
      </c>
      <c r="AY151" s="315" t="s">
        <v>1098</v>
      </c>
      <c r="AZ151" s="304"/>
      <c r="BA151" s="304"/>
      <c r="BB151" s="304"/>
      <c r="BC151" s="304"/>
      <c r="BD151" s="304"/>
      <c r="BE151" s="310" t="s">
        <v>1098</v>
      </c>
      <c r="BF151" s="68"/>
      <c r="BG151" s="68"/>
      <c r="BH151" s="69"/>
      <c r="BI151" s="69"/>
      <c r="BJ151" s="69"/>
      <c r="BK151" s="69"/>
      <c r="BL151" s="31"/>
      <c r="BM151" s="234">
        <v>0</v>
      </c>
      <c r="BN151" s="234">
        <v>0</v>
      </c>
      <c r="BO151" s="234">
        <v>0</v>
      </c>
      <c r="BP151" s="234" t="e">
        <v>#N/A</v>
      </c>
      <c r="BQ151" s="238" t="e">
        <v>#N/A</v>
      </c>
      <c r="BR151" s="238" t="e">
        <v>#N/A</v>
      </c>
      <c r="BS151" s="238" t="e">
        <v>#N/A</v>
      </c>
      <c r="BT151" s="238" t="e">
        <v>#N/A</v>
      </c>
      <c r="BU151" s="234">
        <v>0</v>
      </c>
      <c r="BV151" s="234">
        <v>0</v>
      </c>
      <c r="BW151" s="234">
        <v>0</v>
      </c>
      <c r="BX151" s="280"/>
      <c r="BY151" s="280"/>
      <c r="BZ151" s="280"/>
      <c r="CA151" s="299"/>
      <c r="CB151" s="299"/>
      <c r="CC151" s="280">
        <v>0</v>
      </c>
      <c r="CD151" s="280">
        <v>0</v>
      </c>
      <c r="CE151" s="280" t="e">
        <v>#N/A</v>
      </c>
      <c r="CF151" s="280" t="e">
        <v>#N/A</v>
      </c>
      <c r="CG151" s="280" t="e">
        <v>#N/A</v>
      </c>
    </row>
    <row r="152" spans="1:85" s="4" customFormat="1" ht="47.45" customHeight="1" thickBot="1" x14ac:dyDescent="0.3">
      <c r="A152" s="49" t="str">
        <f t="shared" si="12"/>
        <v>Indicator 156 - Reciprocal of number of bills presented for discount in the last quarter</v>
      </c>
      <c r="B152" s="22">
        <f t="shared" si="11"/>
        <v>156</v>
      </c>
      <c r="C152" s="6" t="s">
        <v>142</v>
      </c>
      <c r="D152" s="8" t="str">
        <f t="shared" si="10"/>
        <v>ID156</v>
      </c>
      <c r="E152" s="8"/>
      <c r="F152" s="6" t="s">
        <v>295</v>
      </c>
      <c r="G152" s="29" t="s">
        <v>142</v>
      </c>
      <c r="H152" s="30" t="s">
        <v>639</v>
      </c>
      <c r="I152" s="14" t="s">
        <v>18</v>
      </c>
      <c r="J152" s="10" t="s">
        <v>723</v>
      </c>
      <c r="K152" s="11" t="s">
        <v>704</v>
      </c>
      <c r="L152" s="9" t="s">
        <v>388</v>
      </c>
      <c r="M152" s="65" t="s">
        <v>1190</v>
      </c>
      <c r="N152" s="28"/>
      <c r="O152" s="59"/>
      <c r="P152" s="59"/>
      <c r="Q152" s="59"/>
      <c r="R152" s="59"/>
      <c r="S152" s="59"/>
      <c r="T152" s="59"/>
      <c r="U152" s="181"/>
      <c r="V152" s="280"/>
      <c r="W152" s="181"/>
      <c r="X152" s="280"/>
      <c r="Y152" s="181"/>
      <c r="Z152" s="210" t="s">
        <v>19</v>
      </c>
      <c r="AA152" s="207" t="s">
        <v>1154</v>
      </c>
      <c r="AB152" s="182" t="s">
        <v>837</v>
      </c>
      <c r="AC152" s="182" t="s">
        <v>1098</v>
      </c>
      <c r="AD152" s="182" t="s">
        <v>837</v>
      </c>
      <c r="AE152" s="207" t="s">
        <v>1109</v>
      </c>
      <c r="AF152" s="37">
        <v>1</v>
      </c>
      <c r="AG152" s="37" t="s">
        <v>1097</v>
      </c>
      <c r="AH152" s="37" t="s">
        <v>1097</v>
      </c>
      <c r="AI152" s="37" t="s">
        <v>1097</v>
      </c>
      <c r="AJ152" s="37" t="s">
        <v>1100</v>
      </c>
      <c r="AK152" s="37" t="s">
        <v>1100</v>
      </c>
      <c r="AL152" s="37" t="s">
        <v>1100</v>
      </c>
      <c r="AM152" s="37" t="s">
        <v>1100</v>
      </c>
      <c r="AN152" s="37" t="s">
        <v>1100</v>
      </c>
      <c r="AO152" s="37" t="s">
        <v>1097</v>
      </c>
      <c r="AP152" s="37" t="s">
        <v>1097</v>
      </c>
      <c r="AQ152" s="37" t="s">
        <v>1097</v>
      </c>
      <c r="AR152" s="37" t="s">
        <v>1100</v>
      </c>
      <c r="AS152" s="37" t="s">
        <v>1100</v>
      </c>
      <c r="AT152" s="37" t="s">
        <v>1100</v>
      </c>
      <c r="AU152" s="37" t="s">
        <v>1100</v>
      </c>
      <c r="AV152" s="37" t="s">
        <v>1100</v>
      </c>
      <c r="AW152" s="314" t="s">
        <v>1098</v>
      </c>
      <c r="AX152" s="315" t="s">
        <v>1098</v>
      </c>
      <c r="AY152" s="315" t="s">
        <v>1098</v>
      </c>
      <c r="AZ152" s="304"/>
      <c r="BA152" s="304"/>
      <c r="BB152" s="304"/>
      <c r="BC152" s="304"/>
      <c r="BD152" s="304"/>
      <c r="BE152" s="310" t="s">
        <v>1098</v>
      </c>
      <c r="BF152" s="68"/>
      <c r="BG152" s="68"/>
      <c r="BH152" s="69"/>
      <c r="BI152" s="69"/>
      <c r="BJ152" s="69"/>
      <c r="BK152" s="69"/>
      <c r="BL152" s="31"/>
      <c r="BM152" s="234">
        <v>0</v>
      </c>
      <c r="BN152" s="234">
        <v>0</v>
      </c>
      <c r="BO152" s="234">
        <v>0</v>
      </c>
      <c r="BP152" s="234" t="e">
        <v>#N/A</v>
      </c>
      <c r="BQ152" s="238" t="e">
        <v>#N/A</v>
      </c>
      <c r="BR152" s="238" t="e">
        <v>#N/A</v>
      </c>
      <c r="BS152" s="238" t="e">
        <v>#N/A</v>
      </c>
      <c r="BT152" s="238" t="e">
        <v>#N/A</v>
      </c>
      <c r="BU152" s="234">
        <v>0</v>
      </c>
      <c r="BV152" s="234">
        <v>0</v>
      </c>
      <c r="BW152" s="234">
        <v>0</v>
      </c>
      <c r="BX152" s="280"/>
      <c r="BY152" s="280"/>
      <c r="BZ152" s="280"/>
      <c r="CA152" s="299"/>
      <c r="CB152" s="299"/>
      <c r="CC152" s="280">
        <v>0</v>
      </c>
      <c r="CD152" s="280">
        <v>0</v>
      </c>
      <c r="CE152" s="280" t="e">
        <v>#N/A</v>
      </c>
      <c r="CF152" s="280" t="e">
        <v>#N/A</v>
      </c>
      <c r="CG152" s="280" t="e">
        <v>#N/A</v>
      </c>
    </row>
    <row r="153" spans="1:85" s="4" customFormat="1" ht="47.45" customHeight="1" thickBot="1" x14ac:dyDescent="0.3">
      <c r="A153" s="49" t="str">
        <f t="shared" si="12"/>
        <v>Indicator 157 - Reciprocal of number of bills become due in the last quarter</v>
      </c>
      <c r="B153" s="22">
        <f t="shared" si="11"/>
        <v>157</v>
      </c>
      <c r="C153" s="6" t="s">
        <v>143</v>
      </c>
      <c r="D153" s="8" t="str">
        <f t="shared" si="10"/>
        <v>ID157</v>
      </c>
      <c r="E153" s="8"/>
      <c r="F153" s="6" t="s">
        <v>292</v>
      </c>
      <c r="G153" s="29" t="s">
        <v>143</v>
      </c>
      <c r="H153" s="30" t="s">
        <v>640</v>
      </c>
      <c r="I153" s="14" t="s">
        <v>18</v>
      </c>
      <c r="J153" s="10" t="s">
        <v>723</v>
      </c>
      <c r="K153" s="11" t="s">
        <v>704</v>
      </c>
      <c r="L153" s="9" t="s">
        <v>389</v>
      </c>
      <c r="M153" s="65" t="s">
        <v>1191</v>
      </c>
      <c r="N153" s="28"/>
      <c r="O153" s="59"/>
      <c r="P153" s="59"/>
      <c r="Q153" s="59"/>
      <c r="R153" s="59"/>
      <c r="S153" s="59"/>
      <c r="T153" s="59"/>
      <c r="U153" s="181"/>
      <c r="V153" s="280"/>
      <c r="W153" s="181"/>
      <c r="X153" s="280"/>
      <c r="Y153" s="181"/>
      <c r="Z153" s="210" t="s">
        <v>19</v>
      </c>
      <c r="AA153" s="207" t="s">
        <v>1154</v>
      </c>
      <c r="AB153" s="182" t="s">
        <v>837</v>
      </c>
      <c r="AC153" s="182" t="s">
        <v>1098</v>
      </c>
      <c r="AD153" s="182" t="s">
        <v>837</v>
      </c>
      <c r="AE153" s="207" t="s">
        <v>1109</v>
      </c>
      <c r="AF153" s="37">
        <v>1</v>
      </c>
      <c r="AG153" s="37" t="s">
        <v>1097</v>
      </c>
      <c r="AH153" s="37" t="s">
        <v>1097</v>
      </c>
      <c r="AI153" s="37" t="s">
        <v>1097</v>
      </c>
      <c r="AJ153" s="37" t="s">
        <v>1100</v>
      </c>
      <c r="AK153" s="37" t="s">
        <v>1100</v>
      </c>
      <c r="AL153" s="37" t="s">
        <v>1100</v>
      </c>
      <c r="AM153" s="37" t="s">
        <v>1100</v>
      </c>
      <c r="AN153" s="37" t="s">
        <v>1100</v>
      </c>
      <c r="AO153" s="37" t="s">
        <v>1097</v>
      </c>
      <c r="AP153" s="37" t="s">
        <v>1097</v>
      </c>
      <c r="AQ153" s="37" t="s">
        <v>1097</v>
      </c>
      <c r="AR153" s="37" t="s">
        <v>1100</v>
      </c>
      <c r="AS153" s="37" t="s">
        <v>1100</v>
      </c>
      <c r="AT153" s="37" t="s">
        <v>1100</v>
      </c>
      <c r="AU153" s="37" t="s">
        <v>1100</v>
      </c>
      <c r="AV153" s="37" t="s">
        <v>1100</v>
      </c>
      <c r="AW153" s="314" t="s">
        <v>1098</v>
      </c>
      <c r="AX153" s="315" t="s">
        <v>1098</v>
      </c>
      <c r="AY153" s="315" t="s">
        <v>1098</v>
      </c>
      <c r="AZ153" s="304"/>
      <c r="BA153" s="304"/>
      <c r="BB153" s="304"/>
      <c r="BC153" s="304"/>
      <c r="BD153" s="304"/>
      <c r="BE153" s="310" t="s">
        <v>1098</v>
      </c>
      <c r="BF153" s="68"/>
      <c r="BG153" s="68"/>
      <c r="BH153" s="69"/>
      <c r="BI153" s="69"/>
      <c r="BJ153" s="69"/>
      <c r="BK153" s="69"/>
      <c r="BL153" s="31"/>
      <c r="BM153" s="234">
        <v>0</v>
      </c>
      <c r="BN153" s="234">
        <v>0</v>
      </c>
      <c r="BO153" s="234">
        <v>0</v>
      </c>
      <c r="BP153" s="234" t="e">
        <v>#N/A</v>
      </c>
      <c r="BQ153" s="238" t="e">
        <v>#N/A</v>
      </c>
      <c r="BR153" s="238" t="e">
        <v>#N/A</v>
      </c>
      <c r="BS153" s="238" t="e">
        <v>#N/A</v>
      </c>
      <c r="BT153" s="238" t="e">
        <v>#N/A</v>
      </c>
      <c r="BU153" s="234">
        <v>0</v>
      </c>
      <c r="BV153" s="234">
        <v>0</v>
      </c>
      <c r="BW153" s="234">
        <v>0</v>
      </c>
      <c r="BX153" s="280"/>
      <c r="BY153" s="280"/>
      <c r="BZ153" s="280"/>
      <c r="CA153" s="299"/>
      <c r="CB153" s="299"/>
      <c r="CC153" s="280">
        <v>0</v>
      </c>
      <c r="CD153" s="280">
        <v>0</v>
      </c>
      <c r="CE153" s="280" t="e">
        <v>#N/A</v>
      </c>
      <c r="CF153" s="280" t="e">
        <v>#N/A</v>
      </c>
      <c r="CG153" s="280" t="e">
        <v>#N/A</v>
      </c>
    </row>
    <row r="154" spans="1:85" s="4" customFormat="1" ht="47.45" customHeight="1" thickBot="1" x14ac:dyDescent="0.3">
      <c r="A154" s="49" t="str">
        <f t="shared" si="12"/>
        <v>Indicator 158 - Reciprocal of amount of bills presented for discount in the last quarter</v>
      </c>
      <c r="B154" s="22">
        <f t="shared" si="11"/>
        <v>158</v>
      </c>
      <c r="C154" s="6" t="s">
        <v>144</v>
      </c>
      <c r="D154" s="8" t="str">
        <f t="shared" si="10"/>
        <v>ID158</v>
      </c>
      <c r="E154" s="8"/>
      <c r="F154" s="6" t="s">
        <v>295</v>
      </c>
      <c r="G154" s="29" t="s">
        <v>144</v>
      </c>
      <c r="H154" s="30" t="s">
        <v>641</v>
      </c>
      <c r="I154" s="14" t="s">
        <v>18</v>
      </c>
      <c r="J154" s="10" t="s">
        <v>723</v>
      </c>
      <c r="K154" s="11" t="s">
        <v>704</v>
      </c>
      <c r="L154" s="9" t="s">
        <v>390</v>
      </c>
      <c r="M154" s="65" t="s">
        <v>1192</v>
      </c>
      <c r="N154" s="28"/>
      <c r="O154" s="59"/>
      <c r="P154" s="59"/>
      <c r="Q154" s="59"/>
      <c r="R154" s="59"/>
      <c r="S154" s="59"/>
      <c r="T154" s="59"/>
      <c r="U154" s="181"/>
      <c r="V154" s="280"/>
      <c r="W154" s="181"/>
      <c r="X154" s="280"/>
      <c r="Y154" s="181"/>
      <c r="Z154" s="210" t="s">
        <v>19</v>
      </c>
      <c r="AA154" s="207" t="s">
        <v>1154</v>
      </c>
      <c r="AB154" s="182" t="s">
        <v>837</v>
      </c>
      <c r="AC154" s="182" t="s">
        <v>1098</v>
      </c>
      <c r="AD154" s="182" t="s">
        <v>837</v>
      </c>
      <c r="AE154" s="207" t="s">
        <v>1109</v>
      </c>
      <c r="AF154" s="37">
        <v>1</v>
      </c>
      <c r="AG154" s="37" t="s">
        <v>1097</v>
      </c>
      <c r="AH154" s="37" t="s">
        <v>1097</v>
      </c>
      <c r="AI154" s="37" t="s">
        <v>1097</v>
      </c>
      <c r="AJ154" s="37" t="s">
        <v>1100</v>
      </c>
      <c r="AK154" s="37" t="s">
        <v>1100</v>
      </c>
      <c r="AL154" s="37" t="s">
        <v>1100</v>
      </c>
      <c r="AM154" s="37" t="s">
        <v>1100</v>
      </c>
      <c r="AN154" s="37" t="s">
        <v>1100</v>
      </c>
      <c r="AO154" s="37" t="s">
        <v>1097</v>
      </c>
      <c r="AP154" s="37" t="s">
        <v>1097</v>
      </c>
      <c r="AQ154" s="37" t="s">
        <v>1097</v>
      </c>
      <c r="AR154" s="37" t="s">
        <v>1100</v>
      </c>
      <c r="AS154" s="37" t="s">
        <v>1100</v>
      </c>
      <c r="AT154" s="37" t="s">
        <v>1100</v>
      </c>
      <c r="AU154" s="37" t="s">
        <v>1100</v>
      </c>
      <c r="AV154" s="37" t="s">
        <v>1100</v>
      </c>
      <c r="AW154" s="314" t="s">
        <v>1098</v>
      </c>
      <c r="AX154" s="315" t="s">
        <v>1098</v>
      </c>
      <c r="AY154" s="315" t="s">
        <v>1098</v>
      </c>
      <c r="AZ154" s="304"/>
      <c r="BA154" s="304"/>
      <c r="BB154" s="304"/>
      <c r="BC154" s="304"/>
      <c r="BD154" s="304"/>
      <c r="BE154" s="310" t="s">
        <v>1098</v>
      </c>
      <c r="BF154" s="68"/>
      <c r="BG154" s="68"/>
      <c r="BH154" s="69"/>
      <c r="BI154" s="69"/>
      <c r="BJ154" s="69"/>
      <c r="BK154" s="69"/>
      <c r="BL154" s="31"/>
      <c r="BM154" s="234">
        <v>0</v>
      </c>
      <c r="BN154" s="234">
        <v>0</v>
      </c>
      <c r="BO154" s="234">
        <v>0</v>
      </c>
      <c r="BP154" s="234" t="e">
        <v>#N/A</v>
      </c>
      <c r="BQ154" s="238" t="e">
        <v>#N/A</v>
      </c>
      <c r="BR154" s="238" t="e">
        <v>#N/A</v>
      </c>
      <c r="BS154" s="238" t="e">
        <v>#N/A</v>
      </c>
      <c r="BT154" s="238" t="e">
        <v>#N/A</v>
      </c>
      <c r="BU154" s="234">
        <v>0</v>
      </c>
      <c r="BV154" s="234">
        <v>0</v>
      </c>
      <c r="BW154" s="234">
        <v>0</v>
      </c>
      <c r="BX154" s="280"/>
      <c r="BY154" s="280"/>
      <c r="BZ154" s="280"/>
      <c r="CA154" s="299"/>
      <c r="CB154" s="299"/>
      <c r="CC154" s="280">
        <v>0</v>
      </c>
      <c r="CD154" s="280">
        <v>0</v>
      </c>
      <c r="CE154" s="280" t="e">
        <v>#N/A</v>
      </c>
      <c r="CF154" s="280" t="e">
        <v>#N/A</v>
      </c>
      <c r="CG154" s="280" t="e">
        <v>#N/A</v>
      </c>
    </row>
    <row r="155" spans="1:85" s="4" customFormat="1" ht="47.45" customHeight="1" thickBot="1" x14ac:dyDescent="0.3">
      <c r="A155" s="49" t="str">
        <f t="shared" si="12"/>
        <v>Indicator 159 - Reciprocal of amount of bills become due in the last quarter</v>
      </c>
      <c r="B155" s="22">
        <f t="shared" si="11"/>
        <v>159</v>
      </c>
      <c r="C155" s="6" t="s">
        <v>145</v>
      </c>
      <c r="D155" s="8" t="str">
        <f t="shared" si="10"/>
        <v>ID159</v>
      </c>
      <c r="E155" s="8"/>
      <c r="F155" s="6" t="s">
        <v>292</v>
      </c>
      <c r="G155" s="29" t="s">
        <v>145</v>
      </c>
      <c r="H155" s="30" t="s">
        <v>642</v>
      </c>
      <c r="I155" s="14" t="s">
        <v>18</v>
      </c>
      <c r="J155" s="10" t="s">
        <v>723</v>
      </c>
      <c r="K155" s="11" t="s">
        <v>704</v>
      </c>
      <c r="L155" s="9" t="s">
        <v>391</v>
      </c>
      <c r="M155" s="65" t="s">
        <v>1193</v>
      </c>
      <c r="N155" s="28"/>
      <c r="O155" s="59"/>
      <c r="P155" s="59"/>
      <c r="Q155" s="59"/>
      <c r="R155" s="59"/>
      <c r="S155" s="59"/>
      <c r="T155" s="59"/>
      <c r="U155" s="181"/>
      <c r="V155" s="280"/>
      <c r="W155" s="181"/>
      <c r="X155" s="280"/>
      <c r="Y155" s="181"/>
      <c r="Z155" s="210" t="s">
        <v>19</v>
      </c>
      <c r="AA155" s="207" t="s">
        <v>1154</v>
      </c>
      <c r="AB155" s="182" t="s">
        <v>837</v>
      </c>
      <c r="AC155" s="182" t="s">
        <v>1098</v>
      </c>
      <c r="AD155" s="182" t="s">
        <v>837</v>
      </c>
      <c r="AE155" s="207" t="s">
        <v>1109</v>
      </c>
      <c r="AF155" s="37">
        <v>1</v>
      </c>
      <c r="AG155" s="37" t="s">
        <v>1097</v>
      </c>
      <c r="AH155" s="37" t="s">
        <v>1097</v>
      </c>
      <c r="AI155" s="37" t="s">
        <v>1097</v>
      </c>
      <c r="AJ155" s="37" t="s">
        <v>1100</v>
      </c>
      <c r="AK155" s="37" t="s">
        <v>1100</v>
      </c>
      <c r="AL155" s="37" t="s">
        <v>1100</v>
      </c>
      <c r="AM155" s="37" t="s">
        <v>1100</v>
      </c>
      <c r="AN155" s="37" t="s">
        <v>1100</v>
      </c>
      <c r="AO155" s="37" t="s">
        <v>1097</v>
      </c>
      <c r="AP155" s="37" t="s">
        <v>1097</v>
      </c>
      <c r="AQ155" s="37" t="s">
        <v>1097</v>
      </c>
      <c r="AR155" s="37" t="s">
        <v>1100</v>
      </c>
      <c r="AS155" s="37" t="s">
        <v>1100</v>
      </c>
      <c r="AT155" s="37" t="s">
        <v>1100</v>
      </c>
      <c r="AU155" s="37" t="s">
        <v>1100</v>
      </c>
      <c r="AV155" s="37" t="s">
        <v>1100</v>
      </c>
      <c r="AW155" s="314" t="s">
        <v>1098</v>
      </c>
      <c r="AX155" s="315" t="s">
        <v>1098</v>
      </c>
      <c r="AY155" s="315" t="s">
        <v>1098</v>
      </c>
      <c r="AZ155" s="304"/>
      <c r="BA155" s="304"/>
      <c r="BB155" s="304"/>
      <c r="BC155" s="304"/>
      <c r="BD155" s="304"/>
      <c r="BE155" s="310" t="s">
        <v>1098</v>
      </c>
      <c r="BF155" s="68"/>
      <c r="BG155" s="68"/>
      <c r="BH155" s="69"/>
      <c r="BI155" s="69"/>
      <c r="BJ155" s="69"/>
      <c r="BK155" s="69"/>
      <c r="BL155" s="31"/>
      <c r="BM155" s="234">
        <v>0</v>
      </c>
      <c r="BN155" s="234">
        <v>0</v>
      </c>
      <c r="BO155" s="234">
        <v>0</v>
      </c>
      <c r="BP155" s="234" t="e">
        <v>#N/A</v>
      </c>
      <c r="BQ155" s="238" t="e">
        <v>#N/A</v>
      </c>
      <c r="BR155" s="238" t="e">
        <v>#N/A</v>
      </c>
      <c r="BS155" s="238" t="e">
        <v>#N/A</v>
      </c>
      <c r="BT155" s="238" t="e">
        <v>#N/A</v>
      </c>
      <c r="BU155" s="234">
        <v>0</v>
      </c>
      <c r="BV155" s="234">
        <v>0</v>
      </c>
      <c r="BW155" s="234">
        <v>0</v>
      </c>
      <c r="BX155" s="280"/>
      <c r="BY155" s="280"/>
      <c r="BZ155" s="280"/>
      <c r="CA155" s="299"/>
      <c r="CB155" s="299"/>
      <c r="CC155" s="280">
        <v>0</v>
      </c>
      <c r="CD155" s="280">
        <v>0</v>
      </c>
      <c r="CE155" s="280" t="e">
        <v>#N/A</v>
      </c>
      <c r="CF155" s="280" t="e">
        <v>#N/A</v>
      </c>
      <c r="CG155" s="280" t="e">
        <v>#N/A</v>
      </c>
    </row>
    <row r="156" spans="1:85" s="4" customFormat="1" ht="58.35" customHeight="1" thickBot="1" x14ac:dyDescent="0.3">
      <c r="A156" s="21" t="str">
        <f t="shared" si="12"/>
        <v>Indicator 160 - Amount of unpaid and called back bills - variation in last month</v>
      </c>
      <c r="B156" s="22">
        <f t="shared" si="11"/>
        <v>160</v>
      </c>
      <c r="C156" s="6" t="s">
        <v>1049</v>
      </c>
      <c r="D156" s="8" t="str">
        <f t="shared" si="10"/>
        <v>ID160</v>
      </c>
      <c r="E156" s="8"/>
      <c r="F156" s="6" t="s">
        <v>292</v>
      </c>
      <c r="G156" s="29" t="s">
        <v>146</v>
      </c>
      <c r="H156" s="30" t="s">
        <v>643</v>
      </c>
      <c r="I156" s="14" t="s">
        <v>18</v>
      </c>
      <c r="J156" s="10" t="s">
        <v>723</v>
      </c>
      <c r="K156" s="11" t="s">
        <v>704</v>
      </c>
      <c r="L156" s="9" t="s">
        <v>445</v>
      </c>
      <c r="M156" s="65" t="s">
        <v>1194</v>
      </c>
      <c r="N156" s="28"/>
      <c r="O156" s="59"/>
      <c r="P156" s="59"/>
      <c r="Q156" s="59"/>
      <c r="R156" s="59"/>
      <c r="S156" s="59"/>
      <c r="T156" s="59"/>
      <c r="U156" s="181"/>
      <c r="V156" s="280"/>
      <c r="W156" s="181"/>
      <c r="X156" s="280"/>
      <c r="Y156" s="181"/>
      <c r="Z156" s="210" t="s">
        <v>19</v>
      </c>
      <c r="AA156" s="207" t="s">
        <v>1154</v>
      </c>
      <c r="AB156" s="182" t="s">
        <v>837</v>
      </c>
      <c r="AC156" s="182" t="s">
        <v>1098</v>
      </c>
      <c r="AD156" s="182" t="s">
        <v>837</v>
      </c>
      <c r="AE156" s="207" t="s">
        <v>1136</v>
      </c>
      <c r="AF156" s="37">
        <v>1</v>
      </c>
      <c r="AG156" s="37" t="s">
        <v>1097</v>
      </c>
      <c r="AH156" s="37" t="s">
        <v>1097</v>
      </c>
      <c r="AI156" s="37" t="s">
        <v>1097</v>
      </c>
      <c r="AJ156" s="37" t="s">
        <v>1100</v>
      </c>
      <c r="AK156" s="37" t="s">
        <v>1100</v>
      </c>
      <c r="AL156" s="37" t="s">
        <v>1100</v>
      </c>
      <c r="AM156" s="37" t="s">
        <v>1100</v>
      </c>
      <c r="AN156" s="37" t="s">
        <v>1100</v>
      </c>
      <c r="AO156" s="37" t="s">
        <v>1097</v>
      </c>
      <c r="AP156" s="37" t="s">
        <v>1097</v>
      </c>
      <c r="AQ156" s="37" t="s">
        <v>1097</v>
      </c>
      <c r="AR156" s="37" t="s">
        <v>1100</v>
      </c>
      <c r="AS156" s="37" t="s">
        <v>1100</v>
      </c>
      <c r="AT156" s="37" t="s">
        <v>1100</v>
      </c>
      <c r="AU156" s="37" t="s">
        <v>1100</v>
      </c>
      <c r="AV156" s="37" t="s">
        <v>1100</v>
      </c>
      <c r="AW156" s="314" t="s">
        <v>1098</v>
      </c>
      <c r="AX156" s="315" t="s">
        <v>1098</v>
      </c>
      <c r="AY156" s="315" t="s">
        <v>1098</v>
      </c>
      <c r="AZ156" s="304"/>
      <c r="BA156" s="304"/>
      <c r="BB156" s="304"/>
      <c r="BC156" s="304"/>
      <c r="BD156" s="304"/>
      <c r="BE156" s="310" t="s">
        <v>1098</v>
      </c>
      <c r="BF156" s="68"/>
      <c r="BG156" s="68"/>
      <c r="BH156" s="69"/>
      <c r="BI156" s="69"/>
      <c r="BJ156" s="69"/>
      <c r="BK156" s="69"/>
      <c r="BL156" s="31"/>
      <c r="BM156" s="234">
        <v>0</v>
      </c>
      <c r="BN156" s="234">
        <v>0</v>
      </c>
      <c r="BO156" s="234">
        <v>0</v>
      </c>
      <c r="BP156" s="234" t="e">
        <v>#N/A</v>
      </c>
      <c r="BQ156" s="238" t="e">
        <v>#N/A</v>
      </c>
      <c r="BR156" s="238" t="e">
        <v>#N/A</v>
      </c>
      <c r="BS156" s="238" t="e">
        <v>#N/A</v>
      </c>
      <c r="BT156" s="238" t="e">
        <v>#N/A</v>
      </c>
      <c r="BU156" s="234">
        <v>0</v>
      </c>
      <c r="BV156" s="234">
        <v>0</v>
      </c>
      <c r="BW156" s="234">
        <v>0</v>
      </c>
      <c r="BX156" s="280"/>
      <c r="BY156" s="280"/>
      <c r="BZ156" s="280"/>
      <c r="CA156" s="299"/>
      <c r="CB156" s="299"/>
      <c r="CC156" s="280">
        <v>0</v>
      </c>
      <c r="CD156" s="280">
        <v>0</v>
      </c>
      <c r="CE156" s="280" t="e">
        <v>#N/A</v>
      </c>
      <c r="CF156" s="280" t="e">
        <v>#N/A</v>
      </c>
      <c r="CG156" s="280" t="e">
        <v>#N/A</v>
      </c>
    </row>
    <row r="157" spans="1:85" s="4" customFormat="1" ht="77.25" customHeight="1" thickBot="1" x14ac:dyDescent="0.3">
      <c r="A157" s="21" t="str">
        <f t="shared" si="12"/>
        <v>Indicator 161 - Amount of unpaid and called back bills - variation in last 2 months</v>
      </c>
      <c r="B157" s="22">
        <f t="shared" si="11"/>
        <v>161</v>
      </c>
      <c r="C157" s="6" t="s">
        <v>1050</v>
      </c>
      <c r="D157" s="8" t="str">
        <f t="shared" si="10"/>
        <v>ID161</v>
      </c>
      <c r="E157" s="8"/>
      <c r="F157" s="6" t="s">
        <v>292</v>
      </c>
      <c r="G157" s="29" t="s">
        <v>147</v>
      </c>
      <c r="H157" s="30" t="s">
        <v>644</v>
      </c>
      <c r="I157" s="14" t="s">
        <v>18</v>
      </c>
      <c r="J157" s="10" t="s">
        <v>723</v>
      </c>
      <c r="K157" s="11" t="s">
        <v>704</v>
      </c>
      <c r="L157" s="9" t="s">
        <v>445</v>
      </c>
      <c r="M157" s="66" t="s">
        <v>1206</v>
      </c>
      <c r="N157" s="28"/>
      <c r="O157" s="59"/>
      <c r="P157" s="59"/>
      <c r="Q157" s="59"/>
      <c r="R157" s="59"/>
      <c r="S157" s="59"/>
      <c r="T157" s="59"/>
      <c r="U157" s="181"/>
      <c r="V157" s="280"/>
      <c r="W157" s="181"/>
      <c r="X157" s="280"/>
      <c r="Y157" s="181"/>
      <c r="Z157" s="210" t="s">
        <v>19</v>
      </c>
      <c r="AA157" s="207" t="s">
        <v>1154</v>
      </c>
      <c r="AB157" s="182" t="s">
        <v>837</v>
      </c>
      <c r="AC157" s="182" t="s">
        <v>1098</v>
      </c>
      <c r="AD157" s="182" t="s">
        <v>837</v>
      </c>
      <c r="AE157" s="51" t="s">
        <v>1137</v>
      </c>
      <c r="AF157" s="37">
        <v>1</v>
      </c>
      <c r="AG157" s="37" t="s">
        <v>1097</v>
      </c>
      <c r="AH157" s="37" t="s">
        <v>1097</v>
      </c>
      <c r="AI157" s="37" t="s">
        <v>1097</v>
      </c>
      <c r="AJ157" s="37" t="s">
        <v>1100</v>
      </c>
      <c r="AK157" s="37" t="s">
        <v>1100</v>
      </c>
      <c r="AL157" s="37" t="s">
        <v>1100</v>
      </c>
      <c r="AM157" s="37" t="s">
        <v>1100</v>
      </c>
      <c r="AN157" s="37" t="s">
        <v>1100</v>
      </c>
      <c r="AO157" s="37" t="s">
        <v>1097</v>
      </c>
      <c r="AP157" s="37" t="s">
        <v>1097</v>
      </c>
      <c r="AQ157" s="37" t="s">
        <v>1097</v>
      </c>
      <c r="AR157" s="37" t="s">
        <v>1100</v>
      </c>
      <c r="AS157" s="37" t="s">
        <v>1100</v>
      </c>
      <c r="AT157" s="37" t="s">
        <v>1100</v>
      </c>
      <c r="AU157" s="37" t="s">
        <v>1100</v>
      </c>
      <c r="AV157" s="37" t="s">
        <v>1100</v>
      </c>
      <c r="AW157" s="314" t="s">
        <v>1098</v>
      </c>
      <c r="AX157" s="315" t="s">
        <v>1098</v>
      </c>
      <c r="AY157" s="315" t="s">
        <v>1098</v>
      </c>
      <c r="AZ157" s="304"/>
      <c r="BA157" s="304"/>
      <c r="BB157" s="304"/>
      <c r="BC157" s="304"/>
      <c r="BD157" s="304"/>
      <c r="BE157" s="310" t="s">
        <v>1098</v>
      </c>
      <c r="BF157" s="68"/>
      <c r="BG157" s="68"/>
      <c r="BH157" s="69"/>
      <c r="BI157" s="69"/>
      <c r="BJ157" s="69"/>
      <c r="BK157" s="69"/>
      <c r="BL157" s="31"/>
      <c r="BM157" s="234">
        <v>0</v>
      </c>
      <c r="BN157" s="234">
        <v>0</v>
      </c>
      <c r="BO157" s="234">
        <v>0</v>
      </c>
      <c r="BP157" s="234" t="e">
        <v>#N/A</v>
      </c>
      <c r="BQ157" s="238" t="e">
        <v>#N/A</v>
      </c>
      <c r="BR157" s="238" t="e">
        <v>#N/A</v>
      </c>
      <c r="BS157" s="238" t="e">
        <v>#N/A</v>
      </c>
      <c r="BT157" s="238" t="e">
        <v>#N/A</v>
      </c>
      <c r="BU157" s="234">
        <v>0</v>
      </c>
      <c r="BV157" s="234">
        <v>0</v>
      </c>
      <c r="BW157" s="234">
        <v>0</v>
      </c>
      <c r="BX157" s="280"/>
      <c r="BY157" s="280"/>
      <c r="BZ157" s="280"/>
      <c r="CA157" s="299"/>
      <c r="CB157" s="299"/>
      <c r="CC157" s="280">
        <v>0</v>
      </c>
      <c r="CD157" s="280">
        <v>0</v>
      </c>
      <c r="CE157" s="280" t="e">
        <v>#N/A</v>
      </c>
      <c r="CF157" s="280" t="e">
        <v>#N/A</v>
      </c>
      <c r="CG157" s="280" t="e">
        <v>#N/A</v>
      </c>
    </row>
    <row r="158" spans="1:85" s="4" customFormat="1" ht="58.35" customHeight="1" thickBot="1" x14ac:dyDescent="0.3">
      <c r="A158" s="21" t="str">
        <f t="shared" si="12"/>
        <v>Indicator 162 - Number of unpaid and called back bills - variation in last month</v>
      </c>
      <c r="B158" s="22">
        <f t="shared" si="11"/>
        <v>162</v>
      </c>
      <c r="C158" s="6" t="s">
        <v>1051</v>
      </c>
      <c r="D158" s="8" t="str">
        <f t="shared" si="10"/>
        <v>ID162</v>
      </c>
      <c r="E158" s="8"/>
      <c r="F158" s="6" t="s">
        <v>292</v>
      </c>
      <c r="G158" s="29" t="s">
        <v>148</v>
      </c>
      <c r="H158" s="30" t="s">
        <v>645</v>
      </c>
      <c r="I158" s="14" t="s">
        <v>18</v>
      </c>
      <c r="J158" s="10" t="s">
        <v>723</v>
      </c>
      <c r="K158" s="11" t="s">
        <v>704</v>
      </c>
      <c r="L158" s="9" t="s">
        <v>448</v>
      </c>
      <c r="M158" s="65" t="s">
        <v>1195</v>
      </c>
      <c r="N158" s="28"/>
      <c r="O158" s="59"/>
      <c r="P158" s="59"/>
      <c r="Q158" s="59"/>
      <c r="R158" s="59"/>
      <c r="S158" s="59"/>
      <c r="T158" s="59"/>
      <c r="U158" s="181"/>
      <c r="V158" s="280"/>
      <c r="W158" s="181"/>
      <c r="X158" s="280"/>
      <c r="Y158" s="181"/>
      <c r="Z158" s="210" t="s">
        <v>19</v>
      </c>
      <c r="AA158" s="207" t="s">
        <v>1154</v>
      </c>
      <c r="AB158" s="182" t="s">
        <v>837</v>
      </c>
      <c r="AC158" s="182" t="s">
        <v>1098</v>
      </c>
      <c r="AD158" s="182" t="s">
        <v>837</v>
      </c>
      <c r="AE158" s="207" t="s">
        <v>1109</v>
      </c>
      <c r="AF158" s="37">
        <v>1</v>
      </c>
      <c r="AG158" s="37" t="s">
        <v>1097</v>
      </c>
      <c r="AH158" s="37" t="s">
        <v>1097</v>
      </c>
      <c r="AI158" s="37" t="s">
        <v>1097</v>
      </c>
      <c r="AJ158" s="37" t="s">
        <v>1100</v>
      </c>
      <c r="AK158" s="37" t="s">
        <v>1100</v>
      </c>
      <c r="AL158" s="37" t="s">
        <v>1100</v>
      </c>
      <c r="AM158" s="37" t="s">
        <v>1100</v>
      </c>
      <c r="AN158" s="37" t="s">
        <v>1100</v>
      </c>
      <c r="AO158" s="37" t="s">
        <v>1097</v>
      </c>
      <c r="AP158" s="37" t="s">
        <v>1097</v>
      </c>
      <c r="AQ158" s="37" t="s">
        <v>1097</v>
      </c>
      <c r="AR158" s="37" t="s">
        <v>1100</v>
      </c>
      <c r="AS158" s="37" t="s">
        <v>1100</v>
      </c>
      <c r="AT158" s="37" t="s">
        <v>1100</v>
      </c>
      <c r="AU158" s="37" t="s">
        <v>1100</v>
      </c>
      <c r="AV158" s="37" t="s">
        <v>1100</v>
      </c>
      <c r="AW158" s="314" t="s">
        <v>1098</v>
      </c>
      <c r="AX158" s="315" t="s">
        <v>1098</v>
      </c>
      <c r="AY158" s="315" t="s">
        <v>1098</v>
      </c>
      <c r="AZ158" s="304"/>
      <c r="BA158" s="304"/>
      <c r="BB158" s="304"/>
      <c r="BC158" s="304"/>
      <c r="BD158" s="304"/>
      <c r="BE158" s="310" t="s">
        <v>1098</v>
      </c>
      <c r="BF158" s="68"/>
      <c r="BG158" s="68"/>
      <c r="BH158" s="69"/>
      <c r="BI158" s="69"/>
      <c r="BJ158" s="69"/>
      <c r="BK158" s="69"/>
      <c r="BL158" s="31"/>
      <c r="BM158" s="234">
        <v>0</v>
      </c>
      <c r="BN158" s="234">
        <v>0</v>
      </c>
      <c r="BO158" s="234">
        <v>0</v>
      </c>
      <c r="BP158" s="234" t="e">
        <v>#N/A</v>
      </c>
      <c r="BQ158" s="238" t="e">
        <v>#N/A</v>
      </c>
      <c r="BR158" s="238" t="e">
        <v>#N/A</v>
      </c>
      <c r="BS158" s="238" t="e">
        <v>#N/A</v>
      </c>
      <c r="BT158" s="238" t="e">
        <v>#N/A</v>
      </c>
      <c r="BU158" s="234">
        <v>0</v>
      </c>
      <c r="BV158" s="234">
        <v>0</v>
      </c>
      <c r="BW158" s="234">
        <v>0</v>
      </c>
      <c r="BX158" s="280"/>
      <c r="BY158" s="280"/>
      <c r="BZ158" s="280"/>
      <c r="CA158" s="299"/>
      <c r="CB158" s="299"/>
      <c r="CC158" s="280">
        <v>0</v>
      </c>
      <c r="CD158" s="280">
        <v>0</v>
      </c>
      <c r="CE158" s="280" t="e">
        <v>#N/A</v>
      </c>
      <c r="CF158" s="280" t="e">
        <v>#N/A</v>
      </c>
      <c r="CG158" s="280" t="e">
        <v>#N/A</v>
      </c>
    </row>
    <row r="159" spans="1:85" s="4" customFormat="1" ht="47.45" customHeight="1" thickBot="1" x14ac:dyDescent="0.3">
      <c r="A159" s="21" t="str">
        <f t="shared" si="12"/>
        <v>Indicator 163 - Number of unpaid and called back bills - variation in last 2 months</v>
      </c>
      <c r="B159" s="22">
        <f t="shared" si="11"/>
        <v>163</v>
      </c>
      <c r="C159" s="6" t="s">
        <v>1052</v>
      </c>
      <c r="D159" s="8" t="str">
        <f t="shared" si="10"/>
        <v>ID163</v>
      </c>
      <c r="E159" s="8"/>
      <c r="F159" s="6" t="s">
        <v>292</v>
      </c>
      <c r="G159" s="29" t="s">
        <v>149</v>
      </c>
      <c r="H159" s="30" t="s">
        <v>646</v>
      </c>
      <c r="I159" s="14" t="s">
        <v>18</v>
      </c>
      <c r="J159" s="10" t="s">
        <v>723</v>
      </c>
      <c r="K159" s="11" t="s">
        <v>704</v>
      </c>
      <c r="L159" s="9" t="s">
        <v>448</v>
      </c>
      <c r="M159" s="65" t="s">
        <v>1196</v>
      </c>
      <c r="N159" s="28"/>
      <c r="O159" s="59"/>
      <c r="P159" s="59"/>
      <c r="Q159" s="59"/>
      <c r="R159" s="59"/>
      <c r="S159" s="59"/>
      <c r="T159" s="59"/>
      <c r="U159" s="181"/>
      <c r="V159" s="280"/>
      <c r="W159" s="181"/>
      <c r="X159" s="280"/>
      <c r="Y159" s="181"/>
      <c r="Z159" s="210" t="s">
        <v>19</v>
      </c>
      <c r="AA159" s="207" t="s">
        <v>1154</v>
      </c>
      <c r="AB159" s="182" t="s">
        <v>837</v>
      </c>
      <c r="AC159" s="182" t="s">
        <v>1098</v>
      </c>
      <c r="AD159" s="182" t="s">
        <v>837</v>
      </c>
      <c r="AE159" s="51" t="s">
        <v>1138</v>
      </c>
      <c r="AF159" s="37">
        <v>1</v>
      </c>
      <c r="AG159" s="37" t="s">
        <v>1097</v>
      </c>
      <c r="AH159" s="37" t="s">
        <v>1097</v>
      </c>
      <c r="AI159" s="37" t="s">
        <v>1097</v>
      </c>
      <c r="AJ159" s="37" t="s">
        <v>1100</v>
      </c>
      <c r="AK159" s="37" t="s">
        <v>1100</v>
      </c>
      <c r="AL159" s="37" t="s">
        <v>1100</v>
      </c>
      <c r="AM159" s="37" t="s">
        <v>1100</v>
      </c>
      <c r="AN159" s="37" t="s">
        <v>1100</v>
      </c>
      <c r="AO159" s="37" t="s">
        <v>1097</v>
      </c>
      <c r="AP159" s="37" t="s">
        <v>1097</v>
      </c>
      <c r="AQ159" s="37" t="s">
        <v>1097</v>
      </c>
      <c r="AR159" s="37" t="s">
        <v>1100</v>
      </c>
      <c r="AS159" s="37" t="s">
        <v>1100</v>
      </c>
      <c r="AT159" s="37" t="s">
        <v>1100</v>
      </c>
      <c r="AU159" s="37" t="s">
        <v>1100</v>
      </c>
      <c r="AV159" s="37" t="s">
        <v>1100</v>
      </c>
      <c r="AW159" s="314" t="s">
        <v>1098</v>
      </c>
      <c r="AX159" s="315" t="s">
        <v>1098</v>
      </c>
      <c r="AY159" s="315" t="s">
        <v>1098</v>
      </c>
      <c r="AZ159" s="304"/>
      <c r="BA159" s="304"/>
      <c r="BB159" s="304"/>
      <c r="BC159" s="304"/>
      <c r="BD159" s="304"/>
      <c r="BE159" s="310" t="s">
        <v>1098</v>
      </c>
      <c r="BF159" s="68"/>
      <c r="BG159" s="68"/>
      <c r="BH159" s="69"/>
      <c r="BI159" s="69"/>
      <c r="BJ159" s="69"/>
      <c r="BK159" s="69"/>
      <c r="BL159" s="31"/>
      <c r="BM159" s="234">
        <v>0</v>
      </c>
      <c r="BN159" s="234">
        <v>0</v>
      </c>
      <c r="BO159" s="234">
        <v>0</v>
      </c>
      <c r="BP159" s="234" t="e">
        <v>#N/A</v>
      </c>
      <c r="BQ159" s="238" t="e">
        <v>#N/A</v>
      </c>
      <c r="BR159" s="238" t="e">
        <v>#N/A</v>
      </c>
      <c r="BS159" s="238" t="e">
        <v>#N/A</v>
      </c>
      <c r="BT159" s="238" t="e">
        <v>#N/A</v>
      </c>
      <c r="BU159" s="234">
        <v>0</v>
      </c>
      <c r="BV159" s="234">
        <v>0</v>
      </c>
      <c r="BW159" s="234">
        <v>0</v>
      </c>
      <c r="BX159" s="280"/>
      <c r="BY159" s="280"/>
      <c r="BZ159" s="280"/>
      <c r="CA159" s="299"/>
      <c r="CB159" s="299"/>
      <c r="CC159" s="280">
        <v>0</v>
      </c>
      <c r="CD159" s="280">
        <v>0</v>
      </c>
      <c r="CE159" s="280" t="e">
        <v>#N/A</v>
      </c>
      <c r="CF159" s="280" t="e">
        <v>#N/A</v>
      </c>
      <c r="CG159" s="280" t="e">
        <v>#N/A</v>
      </c>
    </row>
    <row r="160" spans="1:85" s="4" customFormat="1" ht="58.35" customHeight="1" thickBot="1" x14ac:dyDescent="0.3">
      <c r="A160" s="21" t="str">
        <f t="shared" si="12"/>
        <v>Indicator 164 - Number of bills presented for discount - variation in last month</v>
      </c>
      <c r="B160" s="22">
        <f t="shared" si="11"/>
        <v>164</v>
      </c>
      <c r="C160" s="6" t="s">
        <v>1053</v>
      </c>
      <c r="D160" s="8" t="str">
        <f t="shared" si="10"/>
        <v>ID164</v>
      </c>
      <c r="E160" s="8"/>
      <c r="F160" s="6" t="s">
        <v>295</v>
      </c>
      <c r="G160" s="29" t="s">
        <v>150</v>
      </c>
      <c r="H160" s="30" t="s">
        <v>647</v>
      </c>
      <c r="I160" s="14" t="s">
        <v>18</v>
      </c>
      <c r="J160" s="10" t="s">
        <v>723</v>
      </c>
      <c r="K160" s="11" t="s">
        <v>704</v>
      </c>
      <c r="L160" s="9" t="s">
        <v>388</v>
      </c>
      <c r="M160" s="65" t="s">
        <v>1197</v>
      </c>
      <c r="N160" s="28"/>
      <c r="O160" s="59"/>
      <c r="P160" s="59"/>
      <c r="Q160" s="59"/>
      <c r="R160" s="59"/>
      <c r="S160" s="59"/>
      <c r="T160" s="59"/>
      <c r="U160" s="181"/>
      <c r="V160" s="280"/>
      <c r="W160" s="181"/>
      <c r="X160" s="280"/>
      <c r="Y160" s="181"/>
      <c r="Z160" s="210" t="s">
        <v>19</v>
      </c>
      <c r="AA160" s="207" t="s">
        <v>1154</v>
      </c>
      <c r="AB160" s="182" t="s">
        <v>837</v>
      </c>
      <c r="AC160" s="182" t="s">
        <v>1098</v>
      </c>
      <c r="AD160" s="182" t="s">
        <v>837</v>
      </c>
      <c r="AE160" s="207" t="s">
        <v>1136</v>
      </c>
      <c r="AF160" s="37">
        <v>1</v>
      </c>
      <c r="AG160" s="37" t="s">
        <v>1097</v>
      </c>
      <c r="AH160" s="37" t="s">
        <v>1097</v>
      </c>
      <c r="AI160" s="37" t="s">
        <v>1097</v>
      </c>
      <c r="AJ160" s="37" t="s">
        <v>1100</v>
      </c>
      <c r="AK160" s="37" t="s">
        <v>1100</v>
      </c>
      <c r="AL160" s="37" t="s">
        <v>1100</v>
      </c>
      <c r="AM160" s="37" t="s">
        <v>1100</v>
      </c>
      <c r="AN160" s="37" t="s">
        <v>1100</v>
      </c>
      <c r="AO160" s="37" t="s">
        <v>1097</v>
      </c>
      <c r="AP160" s="37" t="s">
        <v>1097</v>
      </c>
      <c r="AQ160" s="37" t="s">
        <v>1097</v>
      </c>
      <c r="AR160" s="37" t="s">
        <v>1100</v>
      </c>
      <c r="AS160" s="37" t="s">
        <v>1100</v>
      </c>
      <c r="AT160" s="37" t="s">
        <v>1100</v>
      </c>
      <c r="AU160" s="37" t="s">
        <v>1100</v>
      </c>
      <c r="AV160" s="37" t="s">
        <v>1100</v>
      </c>
      <c r="AW160" s="314" t="s">
        <v>1098</v>
      </c>
      <c r="AX160" s="315" t="s">
        <v>1098</v>
      </c>
      <c r="AY160" s="315" t="s">
        <v>1098</v>
      </c>
      <c r="AZ160" s="304"/>
      <c r="BA160" s="304"/>
      <c r="BB160" s="304"/>
      <c r="BC160" s="304"/>
      <c r="BD160" s="304"/>
      <c r="BE160" s="310" t="s">
        <v>1098</v>
      </c>
      <c r="BF160" s="68"/>
      <c r="BG160" s="68"/>
      <c r="BH160" s="69"/>
      <c r="BI160" s="69"/>
      <c r="BJ160" s="69"/>
      <c r="BK160" s="69"/>
      <c r="BL160" s="31"/>
      <c r="BM160" s="234">
        <v>0</v>
      </c>
      <c r="BN160" s="234">
        <v>0</v>
      </c>
      <c r="BO160" s="234">
        <v>0</v>
      </c>
      <c r="BP160" s="234" t="e">
        <v>#N/A</v>
      </c>
      <c r="BQ160" s="238" t="e">
        <v>#N/A</v>
      </c>
      <c r="BR160" s="238" t="e">
        <v>#N/A</v>
      </c>
      <c r="BS160" s="238" t="e">
        <v>#N/A</v>
      </c>
      <c r="BT160" s="238" t="e">
        <v>#N/A</v>
      </c>
      <c r="BU160" s="234">
        <v>0</v>
      </c>
      <c r="BV160" s="234">
        <v>0</v>
      </c>
      <c r="BW160" s="234">
        <v>0</v>
      </c>
      <c r="BX160" s="280"/>
      <c r="BY160" s="280"/>
      <c r="BZ160" s="280"/>
      <c r="CA160" s="299"/>
      <c r="CB160" s="299"/>
      <c r="CC160" s="280">
        <v>0</v>
      </c>
      <c r="CD160" s="280">
        <v>0</v>
      </c>
      <c r="CE160" s="280" t="e">
        <v>#N/A</v>
      </c>
      <c r="CF160" s="280" t="e">
        <v>#N/A</v>
      </c>
      <c r="CG160" s="280" t="e">
        <v>#N/A</v>
      </c>
    </row>
    <row r="161" spans="1:85" s="4" customFormat="1" ht="58.35" customHeight="1" thickBot="1" x14ac:dyDescent="0.3">
      <c r="A161" s="21" t="str">
        <f t="shared" si="12"/>
        <v>Indicator 165 - Number of bills presented for discount - variation in last 2 months</v>
      </c>
      <c r="B161" s="22">
        <f t="shared" si="11"/>
        <v>165</v>
      </c>
      <c r="C161" s="6" t="s">
        <v>1054</v>
      </c>
      <c r="D161" s="8" t="str">
        <f t="shared" si="10"/>
        <v>ID165</v>
      </c>
      <c r="E161" s="8"/>
      <c r="F161" s="6" t="s">
        <v>295</v>
      </c>
      <c r="G161" s="29" t="s">
        <v>151</v>
      </c>
      <c r="H161" s="30" t="s">
        <v>648</v>
      </c>
      <c r="I161" s="14" t="s">
        <v>18</v>
      </c>
      <c r="J161" s="10" t="s">
        <v>723</v>
      </c>
      <c r="K161" s="11" t="s">
        <v>704</v>
      </c>
      <c r="L161" s="9" t="s">
        <v>388</v>
      </c>
      <c r="M161" s="65" t="s">
        <v>1198</v>
      </c>
      <c r="N161" s="28"/>
      <c r="O161" s="59"/>
      <c r="P161" s="59"/>
      <c r="Q161" s="59"/>
      <c r="R161" s="59"/>
      <c r="S161" s="59"/>
      <c r="T161" s="59"/>
      <c r="U161" s="181"/>
      <c r="V161" s="280"/>
      <c r="W161" s="181"/>
      <c r="X161" s="280"/>
      <c r="Y161" s="181"/>
      <c r="Z161" s="210" t="s">
        <v>19</v>
      </c>
      <c r="AA161" s="207" t="s">
        <v>1154</v>
      </c>
      <c r="AB161" s="182" t="s">
        <v>837</v>
      </c>
      <c r="AC161" s="182" t="s">
        <v>1098</v>
      </c>
      <c r="AD161" s="182" t="s">
        <v>837</v>
      </c>
      <c r="AE161" s="207" t="s">
        <v>1136</v>
      </c>
      <c r="AF161" s="37">
        <v>1</v>
      </c>
      <c r="AG161" s="37" t="s">
        <v>1097</v>
      </c>
      <c r="AH161" s="37" t="s">
        <v>1097</v>
      </c>
      <c r="AI161" s="37" t="s">
        <v>1097</v>
      </c>
      <c r="AJ161" s="37" t="s">
        <v>1100</v>
      </c>
      <c r="AK161" s="37" t="s">
        <v>1100</v>
      </c>
      <c r="AL161" s="37" t="s">
        <v>1100</v>
      </c>
      <c r="AM161" s="37" t="s">
        <v>1100</v>
      </c>
      <c r="AN161" s="37" t="s">
        <v>1100</v>
      </c>
      <c r="AO161" s="37" t="s">
        <v>1097</v>
      </c>
      <c r="AP161" s="37" t="s">
        <v>1097</v>
      </c>
      <c r="AQ161" s="37" t="s">
        <v>1097</v>
      </c>
      <c r="AR161" s="37" t="s">
        <v>1100</v>
      </c>
      <c r="AS161" s="37" t="s">
        <v>1100</v>
      </c>
      <c r="AT161" s="37" t="s">
        <v>1100</v>
      </c>
      <c r="AU161" s="37" t="s">
        <v>1100</v>
      </c>
      <c r="AV161" s="37" t="s">
        <v>1100</v>
      </c>
      <c r="AW161" s="314" t="s">
        <v>1098</v>
      </c>
      <c r="AX161" s="315" t="s">
        <v>1098</v>
      </c>
      <c r="AY161" s="315" t="s">
        <v>1098</v>
      </c>
      <c r="AZ161" s="304"/>
      <c r="BA161" s="304"/>
      <c r="BB161" s="304"/>
      <c r="BC161" s="304"/>
      <c r="BD161" s="304"/>
      <c r="BE161" s="310" t="s">
        <v>1098</v>
      </c>
      <c r="BF161" s="68"/>
      <c r="BG161" s="68"/>
      <c r="BH161" s="69"/>
      <c r="BI161" s="69"/>
      <c r="BJ161" s="69"/>
      <c r="BK161" s="69"/>
      <c r="BL161" s="31"/>
      <c r="BM161" s="234">
        <v>0</v>
      </c>
      <c r="BN161" s="234">
        <v>0</v>
      </c>
      <c r="BO161" s="234">
        <v>0</v>
      </c>
      <c r="BP161" s="234" t="e">
        <v>#N/A</v>
      </c>
      <c r="BQ161" s="238" t="e">
        <v>#N/A</v>
      </c>
      <c r="BR161" s="238" t="e">
        <v>#N/A</v>
      </c>
      <c r="BS161" s="238" t="e">
        <v>#N/A</v>
      </c>
      <c r="BT161" s="238" t="e">
        <v>#N/A</v>
      </c>
      <c r="BU161" s="234">
        <v>0</v>
      </c>
      <c r="BV161" s="234">
        <v>0</v>
      </c>
      <c r="BW161" s="234">
        <v>0</v>
      </c>
      <c r="BX161" s="280"/>
      <c r="BY161" s="280"/>
      <c r="BZ161" s="280"/>
      <c r="CA161" s="299"/>
      <c r="CB161" s="299"/>
      <c r="CC161" s="280">
        <v>0</v>
      </c>
      <c r="CD161" s="280">
        <v>0</v>
      </c>
      <c r="CE161" s="280" t="e">
        <v>#N/A</v>
      </c>
      <c r="CF161" s="280" t="e">
        <v>#N/A</v>
      </c>
      <c r="CG161" s="280" t="e">
        <v>#N/A</v>
      </c>
    </row>
    <row r="162" spans="1:85" s="4" customFormat="1" ht="58.35" customHeight="1" thickBot="1" x14ac:dyDescent="0.3">
      <c r="A162" s="21" t="str">
        <f t="shared" si="12"/>
        <v>Indicator 166 - Number of bills become due - variation in last month</v>
      </c>
      <c r="B162" s="22">
        <f t="shared" si="11"/>
        <v>166</v>
      </c>
      <c r="C162" s="6" t="s">
        <v>1055</v>
      </c>
      <c r="D162" s="8" t="str">
        <f t="shared" si="10"/>
        <v>ID166</v>
      </c>
      <c r="E162" s="8"/>
      <c r="F162" s="6" t="s">
        <v>295</v>
      </c>
      <c r="G162" s="29" t="s">
        <v>152</v>
      </c>
      <c r="H162" s="30" t="s">
        <v>649</v>
      </c>
      <c r="I162" s="14" t="s">
        <v>18</v>
      </c>
      <c r="J162" s="10" t="s">
        <v>723</v>
      </c>
      <c r="K162" s="11" t="s">
        <v>704</v>
      </c>
      <c r="L162" s="9" t="s">
        <v>389</v>
      </c>
      <c r="M162" s="65" t="s">
        <v>1199</v>
      </c>
      <c r="N162" s="28"/>
      <c r="O162" s="59"/>
      <c r="P162" s="59"/>
      <c r="Q162" s="59"/>
      <c r="R162" s="59"/>
      <c r="S162" s="59"/>
      <c r="T162" s="59"/>
      <c r="U162" s="181"/>
      <c r="V162" s="280"/>
      <c r="W162" s="181"/>
      <c r="X162" s="280"/>
      <c r="Y162" s="181"/>
      <c r="Z162" s="210" t="s">
        <v>19</v>
      </c>
      <c r="AA162" s="207" t="s">
        <v>1154</v>
      </c>
      <c r="AB162" s="182" t="s">
        <v>837</v>
      </c>
      <c r="AC162" s="182" t="s">
        <v>1098</v>
      </c>
      <c r="AD162" s="182" t="s">
        <v>837</v>
      </c>
      <c r="AE162" s="207" t="s">
        <v>1136</v>
      </c>
      <c r="AF162" s="37">
        <v>1</v>
      </c>
      <c r="AG162" s="37" t="s">
        <v>1097</v>
      </c>
      <c r="AH162" s="37" t="s">
        <v>1097</v>
      </c>
      <c r="AI162" s="37" t="s">
        <v>1097</v>
      </c>
      <c r="AJ162" s="37" t="s">
        <v>1100</v>
      </c>
      <c r="AK162" s="37" t="s">
        <v>1100</v>
      </c>
      <c r="AL162" s="37" t="s">
        <v>1100</v>
      </c>
      <c r="AM162" s="37" t="s">
        <v>1100</v>
      </c>
      <c r="AN162" s="37" t="s">
        <v>1100</v>
      </c>
      <c r="AO162" s="37" t="s">
        <v>1097</v>
      </c>
      <c r="AP162" s="37" t="s">
        <v>1097</v>
      </c>
      <c r="AQ162" s="37" t="s">
        <v>1097</v>
      </c>
      <c r="AR162" s="37" t="s">
        <v>1100</v>
      </c>
      <c r="AS162" s="37" t="s">
        <v>1100</v>
      </c>
      <c r="AT162" s="37" t="s">
        <v>1100</v>
      </c>
      <c r="AU162" s="37" t="s">
        <v>1100</v>
      </c>
      <c r="AV162" s="37" t="s">
        <v>1100</v>
      </c>
      <c r="AW162" s="314" t="s">
        <v>1098</v>
      </c>
      <c r="AX162" s="315" t="s">
        <v>1098</v>
      </c>
      <c r="AY162" s="315" t="s">
        <v>1098</v>
      </c>
      <c r="AZ162" s="304"/>
      <c r="BA162" s="304"/>
      <c r="BB162" s="304"/>
      <c r="BC162" s="304"/>
      <c r="BD162" s="304"/>
      <c r="BE162" s="310" t="s">
        <v>1098</v>
      </c>
      <c r="BF162" s="68"/>
      <c r="BG162" s="68"/>
      <c r="BH162" s="69"/>
      <c r="BI162" s="69"/>
      <c r="BJ162" s="69"/>
      <c r="BK162" s="69"/>
      <c r="BL162" s="31"/>
      <c r="BM162" s="234">
        <v>0</v>
      </c>
      <c r="BN162" s="234">
        <v>0</v>
      </c>
      <c r="BO162" s="234">
        <v>0</v>
      </c>
      <c r="BP162" s="234" t="e">
        <v>#N/A</v>
      </c>
      <c r="BQ162" s="238" t="e">
        <v>#N/A</v>
      </c>
      <c r="BR162" s="238" t="e">
        <v>#N/A</v>
      </c>
      <c r="BS162" s="238" t="e">
        <v>#N/A</v>
      </c>
      <c r="BT162" s="238" t="e">
        <v>#N/A</v>
      </c>
      <c r="BU162" s="234">
        <v>0</v>
      </c>
      <c r="BV162" s="234">
        <v>0</v>
      </c>
      <c r="BW162" s="234">
        <v>0</v>
      </c>
      <c r="BX162" s="280"/>
      <c r="BY162" s="280"/>
      <c r="BZ162" s="280"/>
      <c r="CA162" s="299"/>
      <c r="CB162" s="299"/>
      <c r="CC162" s="280">
        <v>0</v>
      </c>
      <c r="CD162" s="280">
        <v>0</v>
      </c>
      <c r="CE162" s="280" t="e">
        <v>#N/A</v>
      </c>
      <c r="CF162" s="280" t="e">
        <v>#N/A</v>
      </c>
      <c r="CG162" s="280" t="e">
        <v>#N/A</v>
      </c>
    </row>
    <row r="163" spans="1:85" s="4" customFormat="1" ht="58.35" customHeight="1" thickBot="1" x14ac:dyDescent="0.3">
      <c r="A163" s="21" t="str">
        <f t="shared" si="12"/>
        <v>Indicator 167 - Number of bills become due - variation in last 2 months</v>
      </c>
      <c r="B163" s="22">
        <f t="shared" si="11"/>
        <v>167</v>
      </c>
      <c r="C163" s="6" t="s">
        <v>1056</v>
      </c>
      <c r="D163" s="8" t="str">
        <f t="shared" si="10"/>
        <v>ID167</v>
      </c>
      <c r="E163" s="8"/>
      <c r="F163" s="6" t="s">
        <v>292</v>
      </c>
      <c r="G163" s="29" t="s">
        <v>153</v>
      </c>
      <c r="H163" s="30" t="s">
        <v>650</v>
      </c>
      <c r="I163" s="14" t="s">
        <v>18</v>
      </c>
      <c r="J163" s="10" t="s">
        <v>723</v>
      </c>
      <c r="K163" s="11" t="s">
        <v>704</v>
      </c>
      <c r="L163" s="9" t="s">
        <v>389</v>
      </c>
      <c r="M163" s="65" t="s">
        <v>1200</v>
      </c>
      <c r="N163" s="28"/>
      <c r="O163" s="59"/>
      <c r="P163" s="59"/>
      <c r="Q163" s="59"/>
      <c r="R163" s="59"/>
      <c r="S163" s="59"/>
      <c r="T163" s="59"/>
      <c r="U163" s="181"/>
      <c r="V163" s="280"/>
      <c r="W163" s="181"/>
      <c r="X163" s="280"/>
      <c r="Y163" s="181"/>
      <c r="Z163" s="210" t="s">
        <v>19</v>
      </c>
      <c r="AA163" s="207" t="s">
        <v>1154</v>
      </c>
      <c r="AB163" s="182" t="s">
        <v>837</v>
      </c>
      <c r="AC163" s="182" t="s">
        <v>1098</v>
      </c>
      <c r="AD163" s="182" t="s">
        <v>837</v>
      </c>
      <c r="AE163" s="207" t="s">
        <v>1136</v>
      </c>
      <c r="AF163" s="37">
        <v>1</v>
      </c>
      <c r="AG163" s="37" t="s">
        <v>1097</v>
      </c>
      <c r="AH163" s="37" t="s">
        <v>1097</v>
      </c>
      <c r="AI163" s="37" t="s">
        <v>1097</v>
      </c>
      <c r="AJ163" s="37" t="s">
        <v>1100</v>
      </c>
      <c r="AK163" s="37" t="s">
        <v>1100</v>
      </c>
      <c r="AL163" s="37" t="s">
        <v>1100</v>
      </c>
      <c r="AM163" s="37" t="s">
        <v>1100</v>
      </c>
      <c r="AN163" s="37" t="s">
        <v>1100</v>
      </c>
      <c r="AO163" s="37" t="s">
        <v>1097</v>
      </c>
      <c r="AP163" s="37" t="s">
        <v>1097</v>
      </c>
      <c r="AQ163" s="37" t="s">
        <v>1097</v>
      </c>
      <c r="AR163" s="37" t="s">
        <v>1100</v>
      </c>
      <c r="AS163" s="37" t="s">
        <v>1100</v>
      </c>
      <c r="AT163" s="37" t="s">
        <v>1100</v>
      </c>
      <c r="AU163" s="37" t="s">
        <v>1100</v>
      </c>
      <c r="AV163" s="37" t="s">
        <v>1100</v>
      </c>
      <c r="AW163" s="314" t="s">
        <v>1098</v>
      </c>
      <c r="AX163" s="315" t="s">
        <v>1098</v>
      </c>
      <c r="AY163" s="315" t="s">
        <v>1098</v>
      </c>
      <c r="AZ163" s="304"/>
      <c r="BA163" s="304"/>
      <c r="BB163" s="304"/>
      <c r="BC163" s="304"/>
      <c r="BD163" s="304"/>
      <c r="BE163" s="310" t="s">
        <v>1098</v>
      </c>
      <c r="BF163" s="68"/>
      <c r="BG163" s="68"/>
      <c r="BH163" s="69"/>
      <c r="BI163" s="69"/>
      <c r="BJ163" s="69"/>
      <c r="BK163" s="69"/>
      <c r="BL163" s="31"/>
      <c r="BM163" s="234">
        <v>0</v>
      </c>
      <c r="BN163" s="234">
        <v>0</v>
      </c>
      <c r="BO163" s="234">
        <v>0</v>
      </c>
      <c r="BP163" s="234" t="e">
        <v>#N/A</v>
      </c>
      <c r="BQ163" s="238" t="e">
        <v>#N/A</v>
      </c>
      <c r="BR163" s="238" t="e">
        <v>#N/A</v>
      </c>
      <c r="BS163" s="238" t="e">
        <v>#N/A</v>
      </c>
      <c r="BT163" s="238" t="e">
        <v>#N/A</v>
      </c>
      <c r="BU163" s="234">
        <v>0</v>
      </c>
      <c r="BV163" s="234">
        <v>0</v>
      </c>
      <c r="BW163" s="234">
        <v>0</v>
      </c>
      <c r="BX163" s="280"/>
      <c r="BY163" s="280"/>
      <c r="BZ163" s="280"/>
      <c r="CA163" s="299"/>
      <c r="CB163" s="299"/>
      <c r="CC163" s="280">
        <v>0</v>
      </c>
      <c r="CD163" s="280">
        <v>0</v>
      </c>
      <c r="CE163" s="280" t="e">
        <v>#N/A</v>
      </c>
      <c r="CF163" s="280" t="e">
        <v>#N/A</v>
      </c>
      <c r="CG163" s="280" t="e">
        <v>#N/A</v>
      </c>
    </row>
    <row r="164" spans="1:85" s="4" customFormat="1" ht="58.35" customHeight="1" thickBot="1" x14ac:dyDescent="0.3">
      <c r="A164" s="21" t="str">
        <f t="shared" si="12"/>
        <v>Indicator 168 - Amount of bills presented for discount - variation in last month</v>
      </c>
      <c r="B164" s="22">
        <f t="shared" si="11"/>
        <v>168</v>
      </c>
      <c r="C164" s="6" t="s">
        <v>1057</v>
      </c>
      <c r="D164" s="8" t="str">
        <f t="shared" si="10"/>
        <v>ID168</v>
      </c>
      <c r="E164" s="8"/>
      <c r="F164" s="6" t="s">
        <v>295</v>
      </c>
      <c r="G164" s="29" t="s">
        <v>154</v>
      </c>
      <c r="H164" s="30" t="s">
        <v>651</v>
      </c>
      <c r="I164" s="14" t="s">
        <v>18</v>
      </c>
      <c r="J164" s="10" t="s">
        <v>723</v>
      </c>
      <c r="K164" s="11" t="s">
        <v>704</v>
      </c>
      <c r="L164" s="9" t="s">
        <v>390</v>
      </c>
      <c r="M164" s="65" t="s">
        <v>1201</v>
      </c>
      <c r="N164" s="28"/>
      <c r="O164" s="59"/>
      <c r="P164" s="59"/>
      <c r="Q164" s="59"/>
      <c r="R164" s="59"/>
      <c r="S164" s="59"/>
      <c r="T164" s="59"/>
      <c r="U164" s="181"/>
      <c r="V164" s="280"/>
      <c r="W164" s="181"/>
      <c r="X164" s="280"/>
      <c r="Y164" s="181"/>
      <c r="Z164" s="210" t="s">
        <v>19</v>
      </c>
      <c r="AA164" s="207" t="s">
        <v>1154</v>
      </c>
      <c r="AB164" s="182" t="s">
        <v>837</v>
      </c>
      <c r="AC164" s="182" t="s">
        <v>1098</v>
      </c>
      <c r="AD164" s="182" t="s">
        <v>837</v>
      </c>
      <c r="AE164" s="207" t="s">
        <v>1136</v>
      </c>
      <c r="AF164" s="37">
        <v>1</v>
      </c>
      <c r="AG164" s="37" t="s">
        <v>1097</v>
      </c>
      <c r="AH164" s="37" t="s">
        <v>1097</v>
      </c>
      <c r="AI164" s="37" t="s">
        <v>1097</v>
      </c>
      <c r="AJ164" s="37" t="s">
        <v>1100</v>
      </c>
      <c r="AK164" s="37" t="s">
        <v>1100</v>
      </c>
      <c r="AL164" s="37" t="s">
        <v>1100</v>
      </c>
      <c r="AM164" s="37" t="s">
        <v>1100</v>
      </c>
      <c r="AN164" s="37" t="s">
        <v>1100</v>
      </c>
      <c r="AO164" s="37" t="s">
        <v>1097</v>
      </c>
      <c r="AP164" s="37" t="s">
        <v>1097</v>
      </c>
      <c r="AQ164" s="37" t="s">
        <v>1097</v>
      </c>
      <c r="AR164" s="37" t="s">
        <v>1100</v>
      </c>
      <c r="AS164" s="37" t="s">
        <v>1100</v>
      </c>
      <c r="AT164" s="37" t="s">
        <v>1100</v>
      </c>
      <c r="AU164" s="37" t="s">
        <v>1100</v>
      </c>
      <c r="AV164" s="37" t="s">
        <v>1100</v>
      </c>
      <c r="AW164" s="314" t="s">
        <v>1098</v>
      </c>
      <c r="AX164" s="315" t="s">
        <v>1098</v>
      </c>
      <c r="AY164" s="315" t="s">
        <v>1098</v>
      </c>
      <c r="AZ164" s="304"/>
      <c r="BA164" s="304"/>
      <c r="BB164" s="304"/>
      <c r="BC164" s="304"/>
      <c r="BD164" s="304"/>
      <c r="BE164" s="310" t="s">
        <v>1098</v>
      </c>
      <c r="BF164" s="68"/>
      <c r="BG164" s="68"/>
      <c r="BH164" s="69"/>
      <c r="BI164" s="69"/>
      <c r="BJ164" s="69"/>
      <c r="BK164" s="69"/>
      <c r="BL164" s="31"/>
      <c r="BM164" s="234">
        <v>0</v>
      </c>
      <c r="BN164" s="234">
        <v>0</v>
      </c>
      <c r="BO164" s="234">
        <v>0</v>
      </c>
      <c r="BP164" s="234" t="e">
        <v>#N/A</v>
      </c>
      <c r="BQ164" s="238" t="e">
        <v>#N/A</v>
      </c>
      <c r="BR164" s="238" t="e">
        <v>#N/A</v>
      </c>
      <c r="BS164" s="238" t="e">
        <v>#N/A</v>
      </c>
      <c r="BT164" s="238" t="e">
        <v>#N/A</v>
      </c>
      <c r="BU164" s="234">
        <v>0</v>
      </c>
      <c r="BV164" s="234">
        <v>0</v>
      </c>
      <c r="BW164" s="234">
        <v>0</v>
      </c>
      <c r="BX164" s="280"/>
      <c r="BY164" s="280"/>
      <c r="BZ164" s="280"/>
      <c r="CA164" s="299"/>
      <c r="CB164" s="299"/>
      <c r="CC164" s="280">
        <v>0</v>
      </c>
      <c r="CD164" s="280">
        <v>0</v>
      </c>
      <c r="CE164" s="280" t="e">
        <v>#N/A</v>
      </c>
      <c r="CF164" s="280" t="e">
        <v>#N/A</v>
      </c>
      <c r="CG164" s="280" t="e">
        <v>#N/A</v>
      </c>
    </row>
    <row r="165" spans="1:85" s="4" customFormat="1" ht="58.35" customHeight="1" thickBot="1" x14ac:dyDescent="0.3">
      <c r="A165" s="21" t="str">
        <f t="shared" si="12"/>
        <v>Indicator 169 - Amount of bills presented for discount - variation in last 2 months</v>
      </c>
      <c r="B165" s="22">
        <f t="shared" si="11"/>
        <v>169</v>
      </c>
      <c r="C165" s="6" t="s">
        <v>1058</v>
      </c>
      <c r="D165" s="8" t="str">
        <f t="shared" si="10"/>
        <v>ID169</v>
      </c>
      <c r="E165" s="8"/>
      <c r="F165" s="6" t="s">
        <v>295</v>
      </c>
      <c r="G165" s="29" t="s">
        <v>155</v>
      </c>
      <c r="H165" s="30" t="s">
        <v>652</v>
      </c>
      <c r="I165" s="14" t="s">
        <v>18</v>
      </c>
      <c r="J165" s="10" t="s">
        <v>723</v>
      </c>
      <c r="K165" s="11" t="s">
        <v>704</v>
      </c>
      <c r="L165" s="9" t="s">
        <v>390</v>
      </c>
      <c r="M165" s="65" t="s">
        <v>1202</v>
      </c>
      <c r="N165" s="28"/>
      <c r="O165" s="59"/>
      <c r="P165" s="59"/>
      <c r="Q165" s="59"/>
      <c r="R165" s="59"/>
      <c r="S165" s="59"/>
      <c r="T165" s="59"/>
      <c r="U165" s="181"/>
      <c r="V165" s="280"/>
      <c r="W165" s="181"/>
      <c r="X165" s="280"/>
      <c r="Y165" s="181"/>
      <c r="Z165" s="210" t="s">
        <v>19</v>
      </c>
      <c r="AA165" s="207" t="s">
        <v>1154</v>
      </c>
      <c r="AB165" s="182" t="s">
        <v>837</v>
      </c>
      <c r="AC165" s="182" t="s">
        <v>1098</v>
      </c>
      <c r="AD165" s="182" t="s">
        <v>837</v>
      </c>
      <c r="AE165" s="207" t="s">
        <v>1136</v>
      </c>
      <c r="AF165" s="37">
        <v>1</v>
      </c>
      <c r="AG165" s="37" t="s">
        <v>1097</v>
      </c>
      <c r="AH165" s="37" t="s">
        <v>1097</v>
      </c>
      <c r="AI165" s="37" t="s">
        <v>1097</v>
      </c>
      <c r="AJ165" s="37" t="s">
        <v>1100</v>
      </c>
      <c r="AK165" s="37" t="s">
        <v>1100</v>
      </c>
      <c r="AL165" s="37" t="s">
        <v>1100</v>
      </c>
      <c r="AM165" s="37" t="s">
        <v>1100</v>
      </c>
      <c r="AN165" s="37" t="s">
        <v>1100</v>
      </c>
      <c r="AO165" s="37" t="s">
        <v>1097</v>
      </c>
      <c r="AP165" s="37" t="s">
        <v>1097</v>
      </c>
      <c r="AQ165" s="37" t="s">
        <v>1097</v>
      </c>
      <c r="AR165" s="37" t="s">
        <v>1100</v>
      </c>
      <c r="AS165" s="37" t="s">
        <v>1100</v>
      </c>
      <c r="AT165" s="37" t="s">
        <v>1100</v>
      </c>
      <c r="AU165" s="37" t="s">
        <v>1100</v>
      </c>
      <c r="AV165" s="37" t="s">
        <v>1100</v>
      </c>
      <c r="AW165" s="314" t="s">
        <v>1098</v>
      </c>
      <c r="AX165" s="315" t="s">
        <v>1098</v>
      </c>
      <c r="AY165" s="315" t="s">
        <v>1098</v>
      </c>
      <c r="AZ165" s="304"/>
      <c r="BA165" s="304"/>
      <c r="BB165" s="304"/>
      <c r="BC165" s="304"/>
      <c r="BD165" s="304"/>
      <c r="BE165" s="310" t="s">
        <v>1098</v>
      </c>
      <c r="BF165" s="68"/>
      <c r="BG165" s="68"/>
      <c r="BH165" s="69"/>
      <c r="BI165" s="69"/>
      <c r="BJ165" s="69"/>
      <c r="BK165" s="69"/>
      <c r="BL165" s="31"/>
      <c r="BM165" s="234">
        <v>0</v>
      </c>
      <c r="BN165" s="234">
        <v>0</v>
      </c>
      <c r="BO165" s="234">
        <v>0</v>
      </c>
      <c r="BP165" s="234" t="e">
        <v>#N/A</v>
      </c>
      <c r="BQ165" s="238" t="e">
        <v>#N/A</v>
      </c>
      <c r="BR165" s="238" t="e">
        <v>#N/A</v>
      </c>
      <c r="BS165" s="238" t="e">
        <v>#N/A</v>
      </c>
      <c r="BT165" s="238" t="e">
        <v>#N/A</v>
      </c>
      <c r="BU165" s="234">
        <v>0</v>
      </c>
      <c r="BV165" s="234">
        <v>0</v>
      </c>
      <c r="BW165" s="234">
        <v>0</v>
      </c>
      <c r="BX165" s="280"/>
      <c r="BY165" s="280"/>
      <c r="BZ165" s="280"/>
      <c r="CA165" s="299"/>
      <c r="CB165" s="299"/>
      <c r="CC165" s="280">
        <v>0</v>
      </c>
      <c r="CD165" s="280">
        <v>0</v>
      </c>
      <c r="CE165" s="280" t="e">
        <v>#N/A</v>
      </c>
      <c r="CF165" s="280" t="e">
        <v>#N/A</v>
      </c>
      <c r="CG165" s="280" t="e">
        <v>#N/A</v>
      </c>
    </row>
    <row r="166" spans="1:85" s="4" customFormat="1" ht="58.35" customHeight="1" thickBot="1" x14ac:dyDescent="0.3">
      <c r="A166" s="21" t="str">
        <f t="shared" si="12"/>
        <v>Indicator 170 - Amount of bills become due - variation in last month</v>
      </c>
      <c r="B166" s="22">
        <f t="shared" si="11"/>
        <v>170</v>
      </c>
      <c r="C166" s="6" t="s">
        <v>1059</v>
      </c>
      <c r="D166" s="8" t="str">
        <f t="shared" si="10"/>
        <v>ID170</v>
      </c>
      <c r="E166" s="8"/>
      <c r="F166" s="6" t="s">
        <v>292</v>
      </c>
      <c r="G166" s="29" t="s">
        <v>156</v>
      </c>
      <c r="H166" s="30" t="s">
        <v>653</v>
      </c>
      <c r="I166" s="14" t="s">
        <v>18</v>
      </c>
      <c r="J166" s="10" t="s">
        <v>723</v>
      </c>
      <c r="K166" s="11" t="s">
        <v>704</v>
      </c>
      <c r="L166" s="9" t="s">
        <v>391</v>
      </c>
      <c r="M166" s="65" t="s">
        <v>1203</v>
      </c>
      <c r="N166" s="28"/>
      <c r="O166" s="59"/>
      <c r="P166" s="59"/>
      <c r="Q166" s="59"/>
      <c r="R166" s="59"/>
      <c r="S166" s="59"/>
      <c r="T166" s="59"/>
      <c r="U166" s="181"/>
      <c r="V166" s="280"/>
      <c r="W166" s="181"/>
      <c r="X166" s="280"/>
      <c r="Y166" s="181"/>
      <c r="Z166" s="210" t="s">
        <v>19</v>
      </c>
      <c r="AA166" s="207" t="s">
        <v>1154</v>
      </c>
      <c r="AB166" s="182" t="s">
        <v>837</v>
      </c>
      <c r="AC166" s="182" t="s">
        <v>1098</v>
      </c>
      <c r="AD166" s="182" t="s">
        <v>837</v>
      </c>
      <c r="AE166" s="207" t="s">
        <v>1136</v>
      </c>
      <c r="AF166" s="37">
        <v>1</v>
      </c>
      <c r="AG166" s="37" t="s">
        <v>1097</v>
      </c>
      <c r="AH166" s="37" t="s">
        <v>1097</v>
      </c>
      <c r="AI166" s="37" t="s">
        <v>1097</v>
      </c>
      <c r="AJ166" s="37" t="s">
        <v>1100</v>
      </c>
      <c r="AK166" s="37" t="s">
        <v>1100</v>
      </c>
      <c r="AL166" s="37" t="s">
        <v>1100</v>
      </c>
      <c r="AM166" s="37" t="s">
        <v>1100</v>
      </c>
      <c r="AN166" s="37" t="s">
        <v>1100</v>
      </c>
      <c r="AO166" s="37" t="s">
        <v>1097</v>
      </c>
      <c r="AP166" s="37" t="s">
        <v>1097</v>
      </c>
      <c r="AQ166" s="37" t="s">
        <v>1097</v>
      </c>
      <c r="AR166" s="37" t="s">
        <v>1100</v>
      </c>
      <c r="AS166" s="37" t="s">
        <v>1100</v>
      </c>
      <c r="AT166" s="37" t="s">
        <v>1100</v>
      </c>
      <c r="AU166" s="37" t="s">
        <v>1100</v>
      </c>
      <c r="AV166" s="37" t="s">
        <v>1100</v>
      </c>
      <c r="AW166" s="314" t="s">
        <v>1098</v>
      </c>
      <c r="AX166" s="315" t="s">
        <v>1098</v>
      </c>
      <c r="AY166" s="315" t="s">
        <v>1098</v>
      </c>
      <c r="AZ166" s="304"/>
      <c r="BA166" s="304"/>
      <c r="BB166" s="304"/>
      <c r="BC166" s="304"/>
      <c r="BD166" s="304"/>
      <c r="BE166" s="310" t="s">
        <v>1098</v>
      </c>
      <c r="BF166" s="68"/>
      <c r="BG166" s="68"/>
      <c r="BH166" s="69"/>
      <c r="BI166" s="69"/>
      <c r="BJ166" s="69"/>
      <c r="BK166" s="69"/>
      <c r="BL166" s="31"/>
      <c r="BM166" s="234">
        <v>0</v>
      </c>
      <c r="BN166" s="234">
        <v>0</v>
      </c>
      <c r="BO166" s="234">
        <v>0</v>
      </c>
      <c r="BP166" s="234" t="e">
        <v>#N/A</v>
      </c>
      <c r="BQ166" s="238" t="e">
        <v>#N/A</v>
      </c>
      <c r="BR166" s="238" t="e">
        <v>#N/A</v>
      </c>
      <c r="BS166" s="238" t="e">
        <v>#N/A</v>
      </c>
      <c r="BT166" s="238" t="e">
        <v>#N/A</v>
      </c>
      <c r="BU166" s="234">
        <v>0</v>
      </c>
      <c r="BV166" s="234">
        <v>0</v>
      </c>
      <c r="BW166" s="234">
        <v>0</v>
      </c>
      <c r="BX166" s="280"/>
      <c r="BY166" s="280"/>
      <c r="BZ166" s="280"/>
      <c r="CA166" s="299"/>
      <c r="CB166" s="299"/>
      <c r="CC166" s="280">
        <v>0</v>
      </c>
      <c r="CD166" s="280">
        <v>0</v>
      </c>
      <c r="CE166" s="280" t="e">
        <v>#N/A</v>
      </c>
      <c r="CF166" s="280" t="e">
        <v>#N/A</v>
      </c>
      <c r="CG166" s="280" t="e">
        <v>#N/A</v>
      </c>
    </row>
    <row r="167" spans="1:85" s="4" customFormat="1" ht="58.35" customHeight="1" thickBot="1" x14ac:dyDescent="0.3">
      <c r="A167" s="21" t="str">
        <f t="shared" si="12"/>
        <v>Indicator 171 - Amount of bills become due - variation in last 2 months</v>
      </c>
      <c r="B167" s="22">
        <f t="shared" si="11"/>
        <v>171</v>
      </c>
      <c r="C167" s="6" t="s">
        <v>1060</v>
      </c>
      <c r="D167" s="8" t="str">
        <f t="shared" si="10"/>
        <v>ID171</v>
      </c>
      <c r="E167" s="8"/>
      <c r="F167" s="6" t="s">
        <v>292</v>
      </c>
      <c r="G167" s="29" t="s">
        <v>157</v>
      </c>
      <c r="H167" s="30" t="s">
        <v>654</v>
      </c>
      <c r="I167" s="14" t="s">
        <v>18</v>
      </c>
      <c r="J167" s="10" t="s">
        <v>723</v>
      </c>
      <c r="K167" s="11" t="s">
        <v>704</v>
      </c>
      <c r="L167" s="9" t="s">
        <v>391</v>
      </c>
      <c r="M167" s="65" t="s">
        <v>1204</v>
      </c>
      <c r="N167" s="28"/>
      <c r="O167" s="59"/>
      <c r="P167" s="59"/>
      <c r="Q167" s="59"/>
      <c r="R167" s="59"/>
      <c r="S167" s="59"/>
      <c r="T167" s="59"/>
      <c r="U167" s="181"/>
      <c r="V167" s="280"/>
      <c r="W167" s="181"/>
      <c r="X167" s="280"/>
      <c r="Y167" s="181"/>
      <c r="Z167" s="210" t="s">
        <v>19</v>
      </c>
      <c r="AA167" s="207" t="s">
        <v>1154</v>
      </c>
      <c r="AB167" s="182" t="s">
        <v>837</v>
      </c>
      <c r="AC167" s="182" t="s">
        <v>1098</v>
      </c>
      <c r="AD167" s="182" t="s">
        <v>837</v>
      </c>
      <c r="AE167" s="207" t="s">
        <v>1136</v>
      </c>
      <c r="AF167" s="37">
        <v>1</v>
      </c>
      <c r="AG167" s="37" t="s">
        <v>1097</v>
      </c>
      <c r="AH167" s="37" t="s">
        <v>1097</v>
      </c>
      <c r="AI167" s="37" t="s">
        <v>1097</v>
      </c>
      <c r="AJ167" s="37" t="s">
        <v>1100</v>
      </c>
      <c r="AK167" s="37" t="s">
        <v>1100</v>
      </c>
      <c r="AL167" s="37" t="s">
        <v>1100</v>
      </c>
      <c r="AM167" s="37" t="s">
        <v>1100</v>
      </c>
      <c r="AN167" s="37" t="s">
        <v>1100</v>
      </c>
      <c r="AO167" s="37" t="s">
        <v>1097</v>
      </c>
      <c r="AP167" s="37" t="s">
        <v>1097</v>
      </c>
      <c r="AQ167" s="37" t="s">
        <v>1097</v>
      </c>
      <c r="AR167" s="37" t="s">
        <v>1100</v>
      </c>
      <c r="AS167" s="37" t="s">
        <v>1100</v>
      </c>
      <c r="AT167" s="37" t="s">
        <v>1100</v>
      </c>
      <c r="AU167" s="37" t="s">
        <v>1100</v>
      </c>
      <c r="AV167" s="37" t="s">
        <v>1100</v>
      </c>
      <c r="AW167" s="314" t="s">
        <v>1098</v>
      </c>
      <c r="AX167" s="315" t="s">
        <v>1098</v>
      </c>
      <c r="AY167" s="315" t="s">
        <v>1098</v>
      </c>
      <c r="AZ167" s="304"/>
      <c r="BA167" s="304"/>
      <c r="BB167" s="304"/>
      <c r="BC167" s="304"/>
      <c r="BD167" s="304"/>
      <c r="BE167" s="310" t="s">
        <v>1098</v>
      </c>
      <c r="BF167" s="68"/>
      <c r="BG167" s="68"/>
      <c r="BH167" s="69"/>
      <c r="BI167" s="69"/>
      <c r="BJ167" s="69"/>
      <c r="BK167" s="69"/>
      <c r="BL167" s="31"/>
      <c r="BM167" s="234">
        <v>0</v>
      </c>
      <c r="BN167" s="234">
        <v>0</v>
      </c>
      <c r="BO167" s="234">
        <v>0</v>
      </c>
      <c r="BP167" s="234" t="e">
        <v>#N/A</v>
      </c>
      <c r="BQ167" s="238" t="e">
        <v>#N/A</v>
      </c>
      <c r="BR167" s="238" t="e">
        <v>#N/A</v>
      </c>
      <c r="BS167" s="238" t="e">
        <v>#N/A</v>
      </c>
      <c r="BT167" s="238" t="e">
        <v>#N/A</v>
      </c>
      <c r="BU167" s="234">
        <v>0</v>
      </c>
      <c r="BV167" s="234">
        <v>0</v>
      </c>
      <c r="BW167" s="234">
        <v>0</v>
      </c>
      <c r="BX167" s="280"/>
      <c r="BY167" s="280"/>
      <c r="BZ167" s="280"/>
      <c r="CA167" s="299"/>
      <c r="CB167" s="299"/>
      <c r="CC167" s="280">
        <v>0</v>
      </c>
      <c r="CD167" s="280">
        <v>0</v>
      </c>
      <c r="CE167" s="280" t="e">
        <v>#N/A</v>
      </c>
      <c r="CF167" s="280" t="e">
        <v>#N/A</v>
      </c>
      <c r="CG167" s="280" t="e">
        <v>#N/A</v>
      </c>
    </row>
    <row r="168" spans="1:85" s="4" customFormat="1" ht="44.1" customHeight="1" thickBot="1" x14ac:dyDescent="0.3">
      <c r="A168" s="21" t="str">
        <f t="shared" si="12"/>
        <v>Indicator 172 - Decrease in current accounts inflows in last month</v>
      </c>
      <c r="B168" s="22">
        <f t="shared" si="11"/>
        <v>172</v>
      </c>
      <c r="C168" s="6" t="s">
        <v>301</v>
      </c>
      <c r="D168" s="8" t="str">
        <f t="shared" si="10"/>
        <v>ID172</v>
      </c>
      <c r="E168" s="8"/>
      <c r="F168" s="6" t="s">
        <v>295</v>
      </c>
      <c r="G168" s="29" t="s">
        <v>158</v>
      </c>
      <c r="H168" s="30" t="s">
        <v>655</v>
      </c>
      <c r="I168" s="14" t="s">
        <v>9</v>
      </c>
      <c r="J168" s="10" t="s">
        <v>1067</v>
      </c>
      <c r="K168" s="11" t="s">
        <v>701</v>
      </c>
      <c r="L168" s="9" t="s">
        <v>328</v>
      </c>
      <c r="M168" s="14" t="s">
        <v>1070</v>
      </c>
      <c r="N168" s="28">
        <v>1</v>
      </c>
      <c r="O168" s="28">
        <v>1</v>
      </c>
      <c r="P168" s="59">
        <v>1</v>
      </c>
      <c r="Q168" s="59">
        <v>1</v>
      </c>
      <c r="R168" s="59">
        <v>1</v>
      </c>
      <c r="S168" s="59"/>
      <c r="T168" s="59"/>
      <c r="U168" s="181"/>
      <c r="V168" s="280">
        <v>1</v>
      </c>
      <c r="W168" s="181">
        <v>1</v>
      </c>
      <c r="X168" s="280">
        <v>1</v>
      </c>
      <c r="Y168" s="181"/>
      <c r="Z168" s="210" t="s">
        <v>19</v>
      </c>
      <c r="AA168" s="207" t="s">
        <v>1153</v>
      </c>
      <c r="AB168" s="182" t="s">
        <v>837</v>
      </c>
      <c r="AC168" s="182" t="s">
        <v>1098</v>
      </c>
      <c r="AD168" s="182" t="s">
        <v>837</v>
      </c>
      <c r="AE168" s="207"/>
      <c r="AF168" s="37">
        <v>0</v>
      </c>
      <c r="AG168" s="37">
        <v>0</v>
      </c>
      <c r="AH168" s="37">
        <v>0</v>
      </c>
      <c r="AI168" s="37">
        <v>0</v>
      </c>
      <c r="AJ168" s="37">
        <v>0</v>
      </c>
      <c r="AK168" s="37">
        <v>0</v>
      </c>
      <c r="AL168" s="37">
        <v>0</v>
      </c>
      <c r="AM168" s="37">
        <v>0</v>
      </c>
      <c r="AN168" s="37">
        <v>0</v>
      </c>
      <c r="AO168" s="37">
        <v>0</v>
      </c>
      <c r="AP168" s="37">
        <v>0</v>
      </c>
      <c r="AQ168" s="37">
        <v>0</v>
      </c>
      <c r="AR168" s="37">
        <v>0</v>
      </c>
      <c r="AS168" s="37">
        <v>0</v>
      </c>
      <c r="AT168" s="37">
        <v>0</v>
      </c>
      <c r="AU168" s="37">
        <v>0</v>
      </c>
      <c r="AV168" s="37">
        <v>0</v>
      </c>
      <c r="AW168" s="314"/>
      <c r="AX168" s="315" t="s">
        <v>1098</v>
      </c>
      <c r="AY168" s="315" t="s">
        <v>1098</v>
      </c>
      <c r="AZ168" s="304" t="s">
        <v>1162</v>
      </c>
      <c r="BA168" s="304"/>
      <c r="BB168" s="304"/>
      <c r="BC168" s="304"/>
      <c r="BD168" s="304"/>
      <c r="BE168" s="310"/>
      <c r="BF168" s="68"/>
      <c r="BG168" s="68"/>
      <c r="BH168" s="75" t="s">
        <v>1162</v>
      </c>
      <c r="BI168" s="76" t="s">
        <v>1213</v>
      </c>
      <c r="BJ168" s="76" t="s">
        <v>1213</v>
      </c>
      <c r="BK168" s="69"/>
      <c r="BL168" s="31"/>
      <c r="BM168" s="234">
        <v>0</v>
      </c>
      <c r="BN168" s="234">
        <v>0</v>
      </c>
      <c r="BO168" s="234">
        <v>0</v>
      </c>
      <c r="BP168" s="234" t="e">
        <v>#N/A</v>
      </c>
      <c r="BQ168" s="238" t="e">
        <v>#N/A</v>
      </c>
      <c r="BR168" s="238" t="e">
        <v>#N/A</v>
      </c>
      <c r="BS168" s="238" t="e">
        <v>#N/A</v>
      </c>
      <c r="BT168" s="238" t="e">
        <v>#N/A</v>
      </c>
      <c r="BU168" s="234">
        <v>0</v>
      </c>
      <c r="BV168" s="234">
        <v>0</v>
      </c>
      <c r="BW168" s="234">
        <v>0</v>
      </c>
      <c r="BX168" s="280" t="s">
        <v>1162</v>
      </c>
      <c r="BY168" s="280" t="s">
        <v>1213</v>
      </c>
      <c r="BZ168" s="280" t="s">
        <v>1213</v>
      </c>
      <c r="CA168" s="299" t="s">
        <v>1213</v>
      </c>
      <c r="CB168" s="299" t="s">
        <v>1213</v>
      </c>
      <c r="CC168" s="280">
        <v>0</v>
      </c>
      <c r="CD168" s="280">
        <v>0</v>
      </c>
      <c r="CE168" s="280" t="s">
        <v>1162</v>
      </c>
      <c r="CF168" s="280" t="s">
        <v>1162</v>
      </c>
      <c r="CG168" s="280" t="s">
        <v>1162</v>
      </c>
    </row>
    <row r="169" spans="1:85" s="4" customFormat="1" ht="58.35" customHeight="1" thickBot="1" x14ac:dyDescent="0.3">
      <c r="A169" s="21" t="str">
        <f t="shared" si="12"/>
        <v>Indicator 173 - Decrease in outflows in current accounts in last month</v>
      </c>
      <c r="B169" s="22">
        <f t="shared" si="11"/>
        <v>173</v>
      </c>
      <c r="C169" s="6" t="s">
        <v>300</v>
      </c>
      <c r="D169" s="8" t="str">
        <f t="shared" si="10"/>
        <v>ID173</v>
      </c>
      <c r="E169" s="8"/>
      <c r="F169" s="6" t="s">
        <v>295</v>
      </c>
      <c r="G169" s="29" t="s">
        <v>159</v>
      </c>
      <c r="H169" s="30" t="s">
        <v>656</v>
      </c>
      <c r="I169" s="14" t="s">
        <v>9</v>
      </c>
      <c r="J169" s="10" t="s">
        <v>1067</v>
      </c>
      <c r="K169" s="11" t="s">
        <v>701</v>
      </c>
      <c r="L169" s="9" t="s">
        <v>367</v>
      </c>
      <c r="M169" s="14" t="s">
        <v>1071</v>
      </c>
      <c r="N169" s="28">
        <v>1</v>
      </c>
      <c r="O169" s="59"/>
      <c r="P169" s="59">
        <v>1</v>
      </c>
      <c r="Q169" s="59">
        <v>1</v>
      </c>
      <c r="R169" s="59">
        <v>1</v>
      </c>
      <c r="S169" s="59"/>
      <c r="T169" s="59"/>
      <c r="U169" s="181"/>
      <c r="V169" s="280">
        <v>1</v>
      </c>
      <c r="W169" s="181"/>
      <c r="X169" s="280">
        <v>1</v>
      </c>
      <c r="Y169" s="181"/>
      <c r="Z169" s="210" t="s">
        <v>19</v>
      </c>
      <c r="AA169" s="207" t="s">
        <v>1153</v>
      </c>
      <c r="AB169" s="182" t="s">
        <v>837</v>
      </c>
      <c r="AC169" s="182" t="s">
        <v>1098</v>
      </c>
      <c r="AD169" s="182" t="s">
        <v>837</v>
      </c>
      <c r="AE169" s="213"/>
      <c r="AF169" s="37">
        <v>0</v>
      </c>
      <c r="AG169" s="37">
        <v>0</v>
      </c>
      <c r="AH169" s="37">
        <v>0</v>
      </c>
      <c r="AI169" s="37">
        <v>0</v>
      </c>
      <c r="AJ169" s="37">
        <v>0</v>
      </c>
      <c r="AK169" s="37">
        <v>0</v>
      </c>
      <c r="AL169" s="37">
        <v>0</v>
      </c>
      <c r="AM169" s="37">
        <v>0</v>
      </c>
      <c r="AN169" s="37">
        <v>0</v>
      </c>
      <c r="AO169" s="37">
        <v>0</v>
      </c>
      <c r="AP169" s="37">
        <v>0</v>
      </c>
      <c r="AQ169" s="37">
        <v>0</v>
      </c>
      <c r="AR169" s="37">
        <v>0</v>
      </c>
      <c r="AS169" s="37">
        <v>0</v>
      </c>
      <c r="AT169" s="37">
        <v>0</v>
      </c>
      <c r="AU169" s="37">
        <v>0</v>
      </c>
      <c r="AV169" s="37">
        <v>0</v>
      </c>
      <c r="AW169" s="314"/>
      <c r="AX169" s="315" t="s">
        <v>1098</v>
      </c>
      <c r="AY169" s="315" t="s">
        <v>1098</v>
      </c>
      <c r="AZ169" s="304"/>
      <c r="BA169" s="304"/>
      <c r="BB169" s="304"/>
      <c r="BC169" s="304"/>
      <c r="BD169" s="304"/>
      <c r="BE169" s="310"/>
      <c r="BF169" s="68"/>
      <c r="BG169" s="68"/>
      <c r="BH169" s="80" t="s">
        <v>1162</v>
      </c>
      <c r="BI169" s="69"/>
      <c r="BJ169" s="69"/>
      <c r="BK169" s="76" t="s">
        <v>1213</v>
      </c>
      <c r="BL169" s="228" t="s">
        <v>1213</v>
      </c>
      <c r="BM169" s="234">
        <v>0</v>
      </c>
      <c r="BN169" s="234">
        <v>0</v>
      </c>
      <c r="BO169" s="234">
        <v>0</v>
      </c>
      <c r="BP169" s="234" t="e">
        <v>#N/A</v>
      </c>
      <c r="BQ169" s="238" t="e">
        <v>#N/A</v>
      </c>
      <c r="BR169" s="238" t="e">
        <v>#N/A</v>
      </c>
      <c r="BS169" s="238" t="e">
        <v>#N/A</v>
      </c>
      <c r="BT169" s="238" t="e">
        <v>#N/A</v>
      </c>
      <c r="BU169" s="234">
        <v>0</v>
      </c>
      <c r="BV169" s="234">
        <v>0</v>
      </c>
      <c r="BW169" s="234">
        <v>0</v>
      </c>
      <c r="BX169" s="280" t="s">
        <v>1162</v>
      </c>
      <c r="BY169" s="280" t="s">
        <v>1213</v>
      </c>
      <c r="BZ169" s="280" t="s">
        <v>1213</v>
      </c>
      <c r="CA169" s="299" t="s">
        <v>1213</v>
      </c>
      <c r="CB169" s="299" t="s">
        <v>1213</v>
      </c>
      <c r="CC169" s="280">
        <v>0</v>
      </c>
      <c r="CD169" s="280">
        <v>0</v>
      </c>
      <c r="CE169" s="280" t="s">
        <v>1162</v>
      </c>
      <c r="CF169" s="280" t="s">
        <v>1162</v>
      </c>
      <c r="CG169" s="280" t="s">
        <v>1162</v>
      </c>
    </row>
    <row r="170" spans="1:85" s="4" customFormat="1" ht="58.35" customHeight="1" thickBot="1" x14ac:dyDescent="0.3">
      <c r="A170" s="21" t="str">
        <f t="shared" si="12"/>
        <v>Indicator 174 - Account cumulated inflows in current accounts in the month &gt; credit line * 3</v>
      </c>
      <c r="B170" s="22">
        <f t="shared" si="11"/>
        <v>174</v>
      </c>
      <c r="C170" s="6" t="s">
        <v>299</v>
      </c>
      <c r="D170" s="8" t="str">
        <f t="shared" si="10"/>
        <v>ID174</v>
      </c>
      <c r="E170" s="8"/>
      <c r="F170" s="6" t="s">
        <v>295</v>
      </c>
      <c r="G170" s="29" t="s">
        <v>160</v>
      </c>
      <c r="H170" s="30" t="s">
        <v>657</v>
      </c>
      <c r="I170" s="14" t="s">
        <v>9</v>
      </c>
      <c r="J170" s="11" t="s">
        <v>717</v>
      </c>
      <c r="K170" s="11" t="s">
        <v>711</v>
      </c>
      <c r="L170" s="9" t="s">
        <v>457</v>
      </c>
      <c r="M170" s="14" t="s">
        <v>1080</v>
      </c>
      <c r="N170" s="28">
        <v>1</v>
      </c>
      <c r="O170" s="28">
        <v>1</v>
      </c>
      <c r="P170" s="59">
        <v>1</v>
      </c>
      <c r="Q170" s="59"/>
      <c r="R170" s="59">
        <v>1</v>
      </c>
      <c r="S170" s="59"/>
      <c r="T170" s="59"/>
      <c r="U170" s="181"/>
      <c r="V170" s="280">
        <v>1</v>
      </c>
      <c r="W170" s="181"/>
      <c r="X170" s="280">
        <v>1</v>
      </c>
      <c r="Y170" s="181">
        <v>1</v>
      </c>
      <c r="Z170" s="210" t="s">
        <v>19</v>
      </c>
      <c r="AA170" s="207" t="s">
        <v>1153</v>
      </c>
      <c r="AB170" s="182" t="s">
        <v>837</v>
      </c>
      <c r="AC170" s="182" t="s">
        <v>1098</v>
      </c>
      <c r="AD170" s="182" t="s">
        <v>837</v>
      </c>
      <c r="AE170" s="207"/>
      <c r="AF170" s="37">
        <v>0</v>
      </c>
      <c r="AG170" s="37">
        <v>0</v>
      </c>
      <c r="AH170" s="37">
        <v>0</v>
      </c>
      <c r="AI170" s="37">
        <v>0</v>
      </c>
      <c r="AJ170" s="37">
        <v>0</v>
      </c>
      <c r="AK170" s="37">
        <v>0</v>
      </c>
      <c r="AL170" s="37">
        <v>0</v>
      </c>
      <c r="AM170" s="37">
        <v>0</v>
      </c>
      <c r="AN170" s="37">
        <v>0</v>
      </c>
      <c r="AO170" s="37">
        <v>0</v>
      </c>
      <c r="AP170" s="37">
        <v>0</v>
      </c>
      <c r="AQ170" s="37">
        <v>0</v>
      </c>
      <c r="AR170" s="37">
        <v>0</v>
      </c>
      <c r="AS170" s="37">
        <v>0</v>
      </c>
      <c r="AT170" s="37">
        <v>0</v>
      </c>
      <c r="AU170" s="37">
        <v>0</v>
      </c>
      <c r="AV170" s="37">
        <v>0</v>
      </c>
      <c r="AW170" s="314"/>
      <c r="AX170" s="315" t="s">
        <v>1098</v>
      </c>
      <c r="AY170" s="315" t="s">
        <v>1098</v>
      </c>
      <c r="AZ170" s="304" t="s">
        <v>1162</v>
      </c>
      <c r="BA170" s="304"/>
      <c r="BB170" s="304"/>
      <c r="BC170" s="304"/>
      <c r="BD170" s="304"/>
      <c r="BE170" s="310"/>
      <c r="BF170" s="68"/>
      <c r="BG170" s="68"/>
      <c r="BH170" s="69"/>
      <c r="BI170" s="69"/>
      <c r="BJ170" s="69"/>
      <c r="BK170" s="69"/>
      <c r="BL170" s="31"/>
      <c r="BM170" s="234">
        <v>0</v>
      </c>
      <c r="BN170" s="234">
        <v>0</v>
      </c>
      <c r="BO170" s="234">
        <v>0</v>
      </c>
      <c r="BP170" s="234" t="e">
        <v>#N/A</v>
      </c>
      <c r="BQ170" s="238" t="e">
        <v>#N/A</v>
      </c>
      <c r="BR170" s="238" t="e">
        <v>#N/A</v>
      </c>
      <c r="BS170" s="238" t="e">
        <v>#N/A</v>
      </c>
      <c r="BT170" s="238" t="e">
        <v>#N/A</v>
      </c>
      <c r="BU170" s="234">
        <v>0</v>
      </c>
      <c r="BV170" s="234">
        <v>0</v>
      </c>
      <c r="BW170" s="234">
        <v>0</v>
      </c>
      <c r="BX170" s="280" t="s">
        <v>1162</v>
      </c>
      <c r="BY170" s="280" t="s">
        <v>1213</v>
      </c>
      <c r="BZ170" s="280" t="s">
        <v>1213</v>
      </c>
      <c r="CA170" s="299" t="s">
        <v>1213</v>
      </c>
      <c r="CB170" s="299" t="s">
        <v>1213</v>
      </c>
      <c r="CC170" s="280">
        <v>0</v>
      </c>
      <c r="CD170" s="280">
        <v>0</v>
      </c>
      <c r="CE170" s="280" t="s">
        <v>1162</v>
      </c>
      <c r="CF170" s="280" t="s">
        <v>1162</v>
      </c>
      <c r="CG170" s="280" t="s">
        <v>1162</v>
      </c>
    </row>
    <row r="171" spans="1:85" s="4" customFormat="1" ht="58.35" customHeight="1" thickBot="1" x14ac:dyDescent="0.3">
      <c r="A171" s="21" t="str">
        <f t="shared" si="12"/>
        <v>Indicator 175 - Account cumulated outflows in current accounts in the month &gt; credit line * 3</v>
      </c>
      <c r="B171" s="22">
        <f t="shared" si="11"/>
        <v>175</v>
      </c>
      <c r="C171" s="6" t="s">
        <v>1061</v>
      </c>
      <c r="D171" s="8" t="str">
        <f t="shared" si="10"/>
        <v>ID175</v>
      </c>
      <c r="E171" s="8"/>
      <c r="F171" s="6" t="s">
        <v>295</v>
      </c>
      <c r="G171" s="29" t="s">
        <v>161</v>
      </c>
      <c r="H171" s="30" t="s">
        <v>658</v>
      </c>
      <c r="I171" s="14" t="s">
        <v>9</v>
      </c>
      <c r="J171" s="11" t="s">
        <v>717</v>
      </c>
      <c r="K171" s="11" t="s">
        <v>711</v>
      </c>
      <c r="L171" s="9" t="s">
        <v>458</v>
      </c>
      <c r="M171" s="14" t="s">
        <v>1078</v>
      </c>
      <c r="N171" s="28">
        <v>1</v>
      </c>
      <c r="O171" s="59"/>
      <c r="P171" s="59">
        <v>1</v>
      </c>
      <c r="Q171" s="59"/>
      <c r="R171" s="59">
        <v>1</v>
      </c>
      <c r="S171" s="59"/>
      <c r="T171" s="59"/>
      <c r="U171" s="181"/>
      <c r="V171" s="280">
        <v>1</v>
      </c>
      <c r="W171" s="181">
        <v>1</v>
      </c>
      <c r="X171" s="280">
        <v>1</v>
      </c>
      <c r="Y171" s="181">
        <v>1</v>
      </c>
      <c r="Z171" s="210" t="s">
        <v>19</v>
      </c>
      <c r="AA171" s="207" t="s">
        <v>1153</v>
      </c>
      <c r="AB171" s="182" t="s">
        <v>837</v>
      </c>
      <c r="AC171" s="182" t="s">
        <v>1098</v>
      </c>
      <c r="AD171" s="182" t="s">
        <v>837</v>
      </c>
      <c r="AE171" s="207"/>
      <c r="AF171" s="37">
        <v>0</v>
      </c>
      <c r="AG171" s="37">
        <v>0</v>
      </c>
      <c r="AH171" s="37">
        <v>0</v>
      </c>
      <c r="AI171" s="37">
        <v>0</v>
      </c>
      <c r="AJ171" s="37">
        <v>0</v>
      </c>
      <c r="AK171" s="37">
        <v>0</v>
      </c>
      <c r="AL171" s="37">
        <v>0</v>
      </c>
      <c r="AM171" s="37">
        <v>0</v>
      </c>
      <c r="AN171" s="37">
        <v>0</v>
      </c>
      <c r="AO171" s="37">
        <v>0</v>
      </c>
      <c r="AP171" s="37">
        <v>0</v>
      </c>
      <c r="AQ171" s="37">
        <v>0</v>
      </c>
      <c r="AR171" s="37">
        <v>0</v>
      </c>
      <c r="AS171" s="37">
        <v>0</v>
      </c>
      <c r="AT171" s="37">
        <v>0</v>
      </c>
      <c r="AU171" s="37">
        <v>0</v>
      </c>
      <c r="AV171" s="37">
        <v>0</v>
      </c>
      <c r="AW171" s="314"/>
      <c r="AX171" s="315" t="s">
        <v>1098</v>
      </c>
      <c r="AY171" s="315" t="s">
        <v>1098</v>
      </c>
      <c r="AZ171" s="304"/>
      <c r="BA171" s="304"/>
      <c r="BB171" s="304"/>
      <c r="BC171" s="304"/>
      <c r="BD171" s="304"/>
      <c r="BE171" s="310"/>
      <c r="BF171" s="68"/>
      <c r="BG171" s="68"/>
      <c r="BH171" s="69"/>
      <c r="BI171" s="69"/>
      <c r="BJ171" s="69"/>
      <c r="BK171" s="69"/>
      <c r="BL171" s="31"/>
      <c r="BM171" s="234">
        <v>0</v>
      </c>
      <c r="BN171" s="234">
        <v>0</v>
      </c>
      <c r="BO171" s="234">
        <v>0</v>
      </c>
      <c r="BP171" s="234" t="e">
        <v>#N/A</v>
      </c>
      <c r="BQ171" s="238" t="e">
        <v>#N/A</v>
      </c>
      <c r="BR171" s="238" t="e">
        <v>#N/A</v>
      </c>
      <c r="BS171" s="238" t="e">
        <v>#N/A</v>
      </c>
      <c r="BT171" s="238" t="e">
        <v>#N/A</v>
      </c>
      <c r="BU171" s="234">
        <v>0</v>
      </c>
      <c r="BV171" s="234">
        <v>0</v>
      </c>
      <c r="BW171" s="234">
        <v>0</v>
      </c>
      <c r="BX171" s="280" t="s">
        <v>1162</v>
      </c>
      <c r="BY171" s="280" t="s">
        <v>1213</v>
      </c>
      <c r="BZ171" s="280" t="s">
        <v>1213</v>
      </c>
      <c r="CA171" s="299" t="s">
        <v>1213</v>
      </c>
      <c r="CB171" s="299" t="s">
        <v>1213</v>
      </c>
      <c r="CC171" s="280">
        <v>0</v>
      </c>
      <c r="CD171" s="280">
        <v>0</v>
      </c>
      <c r="CE171" s="280" t="s">
        <v>1162</v>
      </c>
      <c r="CF171" s="280" t="s">
        <v>1162</v>
      </c>
      <c r="CG171" s="280" t="s">
        <v>1162</v>
      </c>
    </row>
    <row r="172" spans="1:85" s="4" customFormat="1" ht="29.1" customHeight="1" thickBot="1" x14ac:dyDescent="0.3">
      <c r="A172" s="21" t="str">
        <f t="shared" si="12"/>
        <v>Indicator 176 - Presence of unpaid cheques</v>
      </c>
      <c r="B172" s="22">
        <f t="shared" si="11"/>
        <v>176</v>
      </c>
      <c r="C172" s="6" t="s">
        <v>298</v>
      </c>
      <c r="D172" s="8" t="str">
        <f t="shared" si="10"/>
        <v>ID176</v>
      </c>
      <c r="E172" s="8"/>
      <c r="F172" s="221" t="s">
        <v>292</v>
      </c>
      <c r="G172" s="29" t="s">
        <v>162</v>
      </c>
      <c r="H172" s="30" t="s">
        <v>659</v>
      </c>
      <c r="I172" s="53" t="s">
        <v>9</v>
      </c>
      <c r="J172" s="10" t="s">
        <v>717</v>
      </c>
      <c r="K172" s="11" t="s">
        <v>704</v>
      </c>
      <c r="L172" s="9" t="s">
        <v>392</v>
      </c>
      <c r="M172" s="53" t="s">
        <v>957</v>
      </c>
      <c r="N172" s="28"/>
      <c r="O172" s="59"/>
      <c r="P172" s="59"/>
      <c r="Q172" s="59"/>
      <c r="R172" s="59"/>
      <c r="S172" s="59"/>
      <c r="T172" s="59"/>
      <c r="U172" s="181"/>
      <c r="V172" s="280"/>
      <c r="W172" s="181"/>
      <c r="X172" s="280">
        <v>1</v>
      </c>
      <c r="Y172" s="181"/>
      <c r="Z172" s="210" t="s">
        <v>19</v>
      </c>
      <c r="AA172" s="207" t="s">
        <v>1153</v>
      </c>
      <c r="AB172" s="182" t="s">
        <v>837</v>
      </c>
      <c r="AC172" s="182" t="s">
        <v>1098</v>
      </c>
      <c r="AD172" s="182" t="s">
        <v>837</v>
      </c>
      <c r="AE172" s="205"/>
      <c r="AF172" s="37">
        <v>0</v>
      </c>
      <c r="AG172" s="37">
        <v>0</v>
      </c>
      <c r="AH172" s="37">
        <v>0</v>
      </c>
      <c r="AI172" s="37">
        <v>0</v>
      </c>
      <c r="AJ172" s="37">
        <v>0</v>
      </c>
      <c r="AK172" s="37">
        <v>0</v>
      </c>
      <c r="AL172" s="37">
        <v>0</v>
      </c>
      <c r="AM172" s="37">
        <v>0</v>
      </c>
      <c r="AN172" s="37">
        <v>0</v>
      </c>
      <c r="AO172" s="37">
        <v>0</v>
      </c>
      <c r="AP172" s="37">
        <v>0</v>
      </c>
      <c r="AQ172" s="37">
        <v>0</v>
      </c>
      <c r="AR172" s="37">
        <v>0</v>
      </c>
      <c r="AS172" s="37">
        <v>0</v>
      </c>
      <c r="AT172" s="37">
        <v>0</v>
      </c>
      <c r="AU172" s="37">
        <v>0</v>
      </c>
      <c r="AV172" s="37">
        <v>0</v>
      </c>
      <c r="AW172" s="314" t="s">
        <v>1098</v>
      </c>
      <c r="AX172" s="315" t="s">
        <v>1098</v>
      </c>
      <c r="AY172" s="315" t="s">
        <v>1098</v>
      </c>
      <c r="AZ172" s="304"/>
      <c r="BA172" s="304"/>
      <c r="BB172" s="304"/>
      <c r="BC172" s="304"/>
      <c r="BD172" s="304"/>
      <c r="BE172" s="310" t="s">
        <v>1098</v>
      </c>
      <c r="BF172" s="68"/>
      <c r="BG172" s="68"/>
      <c r="BH172" s="69"/>
      <c r="BI172" s="69"/>
      <c r="BJ172" s="69"/>
      <c r="BK172" s="69"/>
      <c r="BL172" s="31"/>
      <c r="BM172" s="234">
        <v>0</v>
      </c>
      <c r="BN172" s="234">
        <v>0</v>
      </c>
      <c r="BO172" s="234">
        <v>0</v>
      </c>
      <c r="BP172" s="234" t="e">
        <v>#N/A</v>
      </c>
      <c r="BQ172" s="238" t="e">
        <v>#N/A</v>
      </c>
      <c r="BR172" s="238" t="e">
        <v>#N/A</v>
      </c>
      <c r="BS172" s="238" t="e">
        <v>#N/A</v>
      </c>
      <c r="BT172" s="238" t="e">
        <v>#N/A</v>
      </c>
      <c r="BU172" s="234">
        <v>0</v>
      </c>
      <c r="BV172" s="234">
        <v>0</v>
      </c>
      <c r="BW172" s="234">
        <v>0</v>
      </c>
      <c r="BX172" s="280"/>
      <c r="BY172" s="280"/>
      <c r="BZ172" s="280"/>
      <c r="CA172" s="299"/>
      <c r="CB172" s="299"/>
      <c r="CC172" s="280">
        <v>0</v>
      </c>
      <c r="CD172" s="280">
        <v>0</v>
      </c>
      <c r="CE172" s="280" t="s">
        <v>1162</v>
      </c>
      <c r="CF172" s="280" t="s">
        <v>1162</v>
      </c>
      <c r="CG172" s="280" t="s">
        <v>1162</v>
      </c>
    </row>
    <row r="173" spans="1:85" s="4" customFormat="1" ht="29.45" customHeight="1" thickBot="1" x14ac:dyDescent="0.3">
      <c r="A173" s="21" t="str">
        <f t="shared" si="12"/>
        <v>Indicator 177 - Days of over limit overdraft for current accounts</v>
      </c>
      <c r="B173" s="22">
        <f t="shared" si="11"/>
        <v>177</v>
      </c>
      <c r="C173" s="6" t="s">
        <v>163</v>
      </c>
      <c r="D173" s="8" t="str">
        <f t="shared" si="10"/>
        <v>ID177</v>
      </c>
      <c r="E173" s="219"/>
      <c r="F173" s="225" t="s">
        <v>295</v>
      </c>
      <c r="G173" s="29" t="s">
        <v>163</v>
      </c>
      <c r="H173" s="30" t="s">
        <v>660</v>
      </c>
      <c r="I173" s="14" t="s">
        <v>18</v>
      </c>
      <c r="J173" s="10" t="s">
        <v>716</v>
      </c>
      <c r="K173" s="11" t="s">
        <v>705</v>
      </c>
      <c r="L173" s="9" t="s">
        <v>163</v>
      </c>
      <c r="M173" s="14" t="s">
        <v>740</v>
      </c>
      <c r="N173" s="28"/>
      <c r="O173" s="59"/>
      <c r="P173" s="59">
        <v>1</v>
      </c>
      <c r="Q173" s="59">
        <v>1</v>
      </c>
      <c r="R173" s="59"/>
      <c r="S173" s="59"/>
      <c r="T173" s="59">
        <v>1</v>
      </c>
      <c r="U173" s="181"/>
      <c r="V173" s="280"/>
      <c r="W173" s="181"/>
      <c r="X173" s="280"/>
      <c r="Y173" s="181"/>
      <c r="Z173" s="210" t="s">
        <v>12</v>
      </c>
      <c r="AA173" s="207" t="s">
        <v>1152</v>
      </c>
      <c r="AB173" s="182" t="s">
        <v>12</v>
      </c>
      <c r="AC173" s="182" t="s">
        <v>12</v>
      </c>
      <c r="AD173" s="182" t="s">
        <v>837</v>
      </c>
      <c r="AE173" s="207"/>
      <c r="AF173" s="37">
        <v>0</v>
      </c>
      <c r="AG173" s="37">
        <v>0</v>
      </c>
      <c r="AH173" s="37">
        <v>0</v>
      </c>
      <c r="AI173" s="37">
        <v>0</v>
      </c>
      <c r="AJ173" s="37">
        <v>0</v>
      </c>
      <c r="AK173" s="37">
        <v>0</v>
      </c>
      <c r="AL173" s="37">
        <v>0</v>
      </c>
      <c r="AM173" s="37">
        <v>0</v>
      </c>
      <c r="AN173" s="37">
        <v>0</v>
      </c>
      <c r="AO173" s="37">
        <v>0</v>
      </c>
      <c r="AP173" s="37">
        <v>0</v>
      </c>
      <c r="AQ173" s="37">
        <v>0</v>
      </c>
      <c r="AR173" s="37">
        <v>0</v>
      </c>
      <c r="AS173" s="37">
        <v>0</v>
      </c>
      <c r="AT173" s="37">
        <v>0</v>
      </c>
      <c r="AU173" s="37">
        <v>0</v>
      </c>
      <c r="AV173" s="37">
        <v>0</v>
      </c>
      <c r="AW173" s="314" t="s">
        <v>1098</v>
      </c>
      <c r="AX173" s="315" t="s">
        <v>1098</v>
      </c>
      <c r="AY173" s="315" t="s">
        <v>1098</v>
      </c>
      <c r="AZ173" s="304"/>
      <c r="BA173" s="304"/>
      <c r="BB173" s="304"/>
      <c r="BC173" s="304"/>
      <c r="BD173" s="304"/>
      <c r="BE173" s="310">
        <v>0</v>
      </c>
      <c r="BF173" s="68"/>
      <c r="BG173" s="68"/>
      <c r="BH173" s="78" t="s">
        <v>1161</v>
      </c>
      <c r="BI173" s="80" t="s">
        <v>1162</v>
      </c>
      <c r="BJ173" s="81">
        <v>62</v>
      </c>
      <c r="BK173" s="80" t="s">
        <v>1162</v>
      </c>
      <c r="BL173" s="229">
        <v>123</v>
      </c>
      <c r="BM173" s="234">
        <v>0</v>
      </c>
      <c r="BN173" s="234">
        <v>0</v>
      </c>
      <c r="BO173" s="234">
        <v>0</v>
      </c>
      <c r="BP173" s="234" t="s">
        <v>1162</v>
      </c>
      <c r="BQ173" s="238" t="s">
        <v>1213</v>
      </c>
      <c r="BR173" s="238" t="s">
        <v>1213</v>
      </c>
      <c r="BS173" s="238" t="s">
        <v>1213</v>
      </c>
      <c r="BT173" s="238" t="s">
        <v>1213</v>
      </c>
      <c r="BU173" s="234">
        <v>0</v>
      </c>
      <c r="BV173" s="234">
        <v>0</v>
      </c>
      <c r="BW173" s="234">
        <v>0</v>
      </c>
      <c r="BX173" s="280"/>
      <c r="BY173" s="280"/>
      <c r="BZ173" s="280"/>
      <c r="CA173" s="299"/>
      <c r="CB173" s="299"/>
      <c r="CC173" s="280">
        <v>0</v>
      </c>
      <c r="CD173" s="280">
        <v>0</v>
      </c>
      <c r="CE173" s="280" t="e">
        <v>#N/A</v>
      </c>
      <c r="CF173" s="280" t="e">
        <v>#N/A</v>
      </c>
      <c r="CG173" s="280" t="e">
        <v>#N/A</v>
      </c>
    </row>
    <row r="174" spans="1:85" s="4" customFormat="1" ht="87" customHeight="1" thickBot="1" x14ac:dyDescent="0.3">
      <c r="A174" s="21" t="str">
        <f t="shared" si="12"/>
        <v>Indicator 178 - Monthly inflows from cheques/monthly total inflows in current accounts</v>
      </c>
      <c r="B174" s="22">
        <f t="shared" si="11"/>
        <v>178</v>
      </c>
      <c r="C174" s="6" t="s">
        <v>1062</v>
      </c>
      <c r="D174" s="8" t="str">
        <f t="shared" si="10"/>
        <v>ID178</v>
      </c>
      <c r="E174" s="8"/>
      <c r="F174" s="222" t="s">
        <v>295</v>
      </c>
      <c r="G174" s="29" t="s">
        <v>164</v>
      </c>
      <c r="H174" s="30" t="s">
        <v>661</v>
      </c>
      <c r="I174" s="14" t="s">
        <v>18</v>
      </c>
      <c r="J174" s="11" t="s">
        <v>717</v>
      </c>
      <c r="K174" s="11" t="s">
        <v>712</v>
      </c>
      <c r="L174" s="9" t="s">
        <v>459</v>
      </c>
      <c r="M174" s="53" t="s">
        <v>1139</v>
      </c>
      <c r="N174" s="28"/>
      <c r="O174" s="59"/>
      <c r="P174" s="59"/>
      <c r="Q174" s="59"/>
      <c r="R174" s="59"/>
      <c r="S174" s="59"/>
      <c r="T174" s="59"/>
      <c r="U174" s="181"/>
      <c r="V174" s="280"/>
      <c r="W174" s="181"/>
      <c r="X174" s="280">
        <v>1</v>
      </c>
      <c r="Y174" s="181"/>
      <c r="Z174" s="210" t="s">
        <v>19</v>
      </c>
      <c r="AA174" s="207" t="s">
        <v>1154</v>
      </c>
      <c r="AB174" s="182" t="s">
        <v>837</v>
      </c>
      <c r="AC174" s="182" t="s">
        <v>1098</v>
      </c>
      <c r="AD174" s="182" t="s">
        <v>837</v>
      </c>
      <c r="AE174" s="207" t="s">
        <v>1140</v>
      </c>
      <c r="AF174" s="37">
        <v>1</v>
      </c>
      <c r="AG174" s="37" t="s">
        <v>1097</v>
      </c>
      <c r="AH174" s="37" t="s">
        <v>1097</v>
      </c>
      <c r="AI174" s="37" t="s">
        <v>1097</v>
      </c>
      <c r="AJ174" s="37" t="s">
        <v>1100</v>
      </c>
      <c r="AK174" s="37" t="s">
        <v>1100</v>
      </c>
      <c r="AL174" s="37" t="s">
        <v>1100</v>
      </c>
      <c r="AM174" s="37" t="s">
        <v>1100</v>
      </c>
      <c r="AN174" s="37" t="s">
        <v>1100</v>
      </c>
      <c r="AO174" s="37" t="s">
        <v>1097</v>
      </c>
      <c r="AP174" s="37" t="s">
        <v>1097</v>
      </c>
      <c r="AQ174" s="37" t="s">
        <v>1097</v>
      </c>
      <c r="AR174" s="37" t="s">
        <v>1100</v>
      </c>
      <c r="AS174" s="37" t="s">
        <v>1100</v>
      </c>
      <c r="AT174" s="37" t="s">
        <v>1100</v>
      </c>
      <c r="AU174" s="37" t="s">
        <v>1100</v>
      </c>
      <c r="AV174" s="37" t="s">
        <v>1100</v>
      </c>
      <c r="AW174" s="314" t="s">
        <v>1098</v>
      </c>
      <c r="AX174" s="315" t="s">
        <v>1098</v>
      </c>
      <c r="AY174" s="315" t="s">
        <v>1098</v>
      </c>
      <c r="AZ174" s="304"/>
      <c r="BA174" s="304"/>
      <c r="BB174" s="304"/>
      <c r="BC174" s="304"/>
      <c r="BD174" s="304"/>
      <c r="BE174" s="310" t="s">
        <v>1098</v>
      </c>
      <c r="BF174" s="68"/>
      <c r="BG174" s="68"/>
      <c r="BH174" s="69"/>
      <c r="BI174" s="69"/>
      <c r="BJ174" s="69"/>
      <c r="BK174" s="69"/>
      <c r="BL174" s="31"/>
      <c r="BM174" s="234">
        <v>0</v>
      </c>
      <c r="BN174" s="234">
        <v>0</v>
      </c>
      <c r="BO174" s="234">
        <v>0</v>
      </c>
      <c r="BP174" s="234" t="e">
        <v>#N/A</v>
      </c>
      <c r="BQ174" s="238" t="e">
        <v>#N/A</v>
      </c>
      <c r="BR174" s="238" t="e">
        <v>#N/A</v>
      </c>
      <c r="BS174" s="238" t="e">
        <v>#N/A</v>
      </c>
      <c r="BT174" s="238" t="e">
        <v>#N/A</v>
      </c>
      <c r="BU174" s="234">
        <v>0</v>
      </c>
      <c r="BV174" s="234">
        <v>0</v>
      </c>
      <c r="BW174" s="234">
        <v>0</v>
      </c>
      <c r="BX174" s="280"/>
      <c r="BY174" s="280"/>
      <c r="BZ174" s="280"/>
      <c r="CA174" s="299"/>
      <c r="CB174" s="299"/>
      <c r="CC174" s="280" t="s">
        <v>1099</v>
      </c>
      <c r="CD174" s="280">
        <v>4.0406299999999999E-2</v>
      </c>
      <c r="CE174" s="280" t="s">
        <v>1161</v>
      </c>
      <c r="CF174" s="280">
        <v>0</v>
      </c>
      <c r="CG174" s="280">
        <v>0.73400659999999995</v>
      </c>
    </row>
    <row r="175" spans="1:85" s="4" customFormat="1" ht="87" customHeight="1" thickBot="1" x14ac:dyDescent="0.3">
      <c r="A175" s="21" t="str">
        <f t="shared" si="12"/>
        <v>Indicator 179 - Monthly outflows from cheques/monthly total outflows in current accounts</v>
      </c>
      <c r="B175" s="22">
        <f t="shared" si="11"/>
        <v>179</v>
      </c>
      <c r="C175" s="6" t="s">
        <v>1063</v>
      </c>
      <c r="D175" s="8" t="str">
        <f t="shared" si="10"/>
        <v>ID179</v>
      </c>
      <c r="E175" s="8"/>
      <c r="F175" s="6" t="s">
        <v>295</v>
      </c>
      <c r="G175" s="29" t="s">
        <v>165</v>
      </c>
      <c r="H175" s="30" t="s">
        <v>662</v>
      </c>
      <c r="I175" s="14" t="s">
        <v>18</v>
      </c>
      <c r="J175" s="11" t="s">
        <v>717</v>
      </c>
      <c r="K175" s="11" t="s">
        <v>712</v>
      </c>
      <c r="L175" s="9" t="s">
        <v>460</v>
      </c>
      <c r="M175" s="53" t="s">
        <v>1141</v>
      </c>
      <c r="N175" s="28"/>
      <c r="O175" s="59"/>
      <c r="P175" s="59"/>
      <c r="Q175" s="59"/>
      <c r="R175" s="59"/>
      <c r="S175" s="59"/>
      <c r="T175" s="59"/>
      <c r="U175" s="181"/>
      <c r="V175" s="280"/>
      <c r="W175" s="181"/>
      <c r="X175" s="280">
        <v>1</v>
      </c>
      <c r="Y175" s="181"/>
      <c r="Z175" s="210" t="s">
        <v>19</v>
      </c>
      <c r="AA175" s="207" t="s">
        <v>1154</v>
      </c>
      <c r="AB175" s="182" t="s">
        <v>837</v>
      </c>
      <c r="AC175" s="182" t="s">
        <v>1098</v>
      </c>
      <c r="AD175" s="182" t="s">
        <v>837</v>
      </c>
      <c r="AE175" s="207" t="s">
        <v>1140</v>
      </c>
      <c r="AF175" s="37">
        <v>1</v>
      </c>
      <c r="AG175" s="37" t="s">
        <v>1097</v>
      </c>
      <c r="AH175" s="37" t="s">
        <v>1097</v>
      </c>
      <c r="AI175" s="37" t="s">
        <v>1097</v>
      </c>
      <c r="AJ175" s="37" t="s">
        <v>1100</v>
      </c>
      <c r="AK175" s="37" t="s">
        <v>1100</v>
      </c>
      <c r="AL175" s="37" t="s">
        <v>1100</v>
      </c>
      <c r="AM175" s="37" t="s">
        <v>1100</v>
      </c>
      <c r="AN175" s="37" t="s">
        <v>1100</v>
      </c>
      <c r="AO175" s="37" t="s">
        <v>1097</v>
      </c>
      <c r="AP175" s="37" t="s">
        <v>1097</v>
      </c>
      <c r="AQ175" s="37" t="s">
        <v>1097</v>
      </c>
      <c r="AR175" s="37" t="s">
        <v>1100</v>
      </c>
      <c r="AS175" s="37" t="s">
        <v>1100</v>
      </c>
      <c r="AT175" s="37" t="s">
        <v>1100</v>
      </c>
      <c r="AU175" s="37" t="s">
        <v>1100</v>
      </c>
      <c r="AV175" s="37" t="s">
        <v>1100</v>
      </c>
      <c r="AW175" s="314" t="s">
        <v>1098</v>
      </c>
      <c r="AX175" s="315" t="s">
        <v>1098</v>
      </c>
      <c r="AY175" s="315" t="s">
        <v>1098</v>
      </c>
      <c r="AZ175" s="304"/>
      <c r="BA175" s="304"/>
      <c r="BB175" s="304"/>
      <c r="BC175" s="304"/>
      <c r="BD175" s="304"/>
      <c r="BE175" s="310" t="s">
        <v>1098</v>
      </c>
      <c r="BF175" s="68"/>
      <c r="BG175" s="68"/>
      <c r="BH175" s="69"/>
      <c r="BI175" s="69"/>
      <c r="BJ175" s="69"/>
      <c r="BK175" s="69"/>
      <c r="BL175" s="31"/>
      <c r="BM175" s="234">
        <v>0</v>
      </c>
      <c r="BN175" s="234">
        <v>0</v>
      </c>
      <c r="BO175" s="234">
        <v>0</v>
      </c>
      <c r="BP175" s="234" t="e">
        <v>#N/A</v>
      </c>
      <c r="BQ175" s="238" t="e">
        <v>#N/A</v>
      </c>
      <c r="BR175" s="238" t="e">
        <v>#N/A</v>
      </c>
      <c r="BS175" s="238" t="e">
        <v>#N/A</v>
      </c>
      <c r="BT175" s="238" t="e">
        <v>#N/A</v>
      </c>
      <c r="BU175" s="234">
        <v>0</v>
      </c>
      <c r="BV175" s="234">
        <v>0</v>
      </c>
      <c r="BW175" s="234">
        <v>0</v>
      </c>
      <c r="BX175" s="280"/>
      <c r="BY175" s="280"/>
      <c r="BZ175" s="280"/>
      <c r="CA175" s="299"/>
      <c r="CB175" s="299"/>
      <c r="CC175" s="280" t="s">
        <v>1099</v>
      </c>
      <c r="CD175" s="280">
        <v>0.173903</v>
      </c>
      <c r="CE175" s="280" t="s">
        <v>1161</v>
      </c>
      <c r="CF175" s="280">
        <v>9.2259999999999998E-4</v>
      </c>
      <c r="CG175" s="280">
        <v>1</v>
      </c>
    </row>
    <row r="176" spans="1:85" s="4" customFormat="1" ht="87" customHeight="1" thickBot="1" x14ac:dyDescent="0.3">
      <c r="A176" s="21" t="str">
        <f t="shared" si="12"/>
        <v>Indicator 180 - Monthly cumulated inflows/credit line</v>
      </c>
      <c r="B176" s="22">
        <f t="shared" si="11"/>
        <v>180</v>
      </c>
      <c r="C176" s="6" t="s">
        <v>166</v>
      </c>
      <c r="D176" s="8" t="str">
        <f t="shared" si="10"/>
        <v>ID180</v>
      </c>
      <c r="E176" s="8"/>
      <c r="F176" s="6" t="s">
        <v>295</v>
      </c>
      <c r="G176" s="29" t="s">
        <v>166</v>
      </c>
      <c r="H176" s="30" t="s">
        <v>663</v>
      </c>
      <c r="I176" s="14" t="s">
        <v>18</v>
      </c>
      <c r="J176" s="10" t="s">
        <v>717</v>
      </c>
      <c r="K176" s="11" t="s">
        <v>711</v>
      </c>
      <c r="L176" s="9" t="s">
        <v>457</v>
      </c>
      <c r="M176" s="14" t="s">
        <v>1080</v>
      </c>
      <c r="N176" s="28">
        <v>1</v>
      </c>
      <c r="O176" s="59"/>
      <c r="P176" s="59">
        <v>1</v>
      </c>
      <c r="Q176" s="59"/>
      <c r="R176" s="59">
        <v>1</v>
      </c>
      <c r="S176" s="59"/>
      <c r="T176" s="59"/>
      <c r="U176" s="181"/>
      <c r="V176" s="280">
        <v>1</v>
      </c>
      <c r="W176" s="181"/>
      <c r="X176" s="280">
        <v>1</v>
      </c>
      <c r="Y176" s="181"/>
      <c r="Z176" s="210" t="s">
        <v>19</v>
      </c>
      <c r="AA176" s="207" t="s">
        <v>1154</v>
      </c>
      <c r="AB176" s="182" t="s">
        <v>837</v>
      </c>
      <c r="AC176" s="182" t="s">
        <v>1098</v>
      </c>
      <c r="AD176" s="182" t="s">
        <v>837</v>
      </c>
      <c r="AE176" s="207"/>
      <c r="AF176" s="37">
        <v>1</v>
      </c>
      <c r="AG176" s="37" t="s">
        <v>1097</v>
      </c>
      <c r="AH176" s="37" t="s">
        <v>1097</v>
      </c>
      <c r="AI176" s="37" t="s">
        <v>1097</v>
      </c>
      <c r="AJ176" s="37" t="s">
        <v>1100</v>
      </c>
      <c r="AK176" s="37" t="s">
        <v>1100</v>
      </c>
      <c r="AL176" s="37" t="s">
        <v>1100</v>
      </c>
      <c r="AM176" s="37" t="s">
        <v>1100</v>
      </c>
      <c r="AN176" s="37" t="s">
        <v>1100</v>
      </c>
      <c r="AO176" s="37" t="s">
        <v>1097</v>
      </c>
      <c r="AP176" s="37" t="s">
        <v>1097</v>
      </c>
      <c r="AQ176" s="37" t="s">
        <v>1097</v>
      </c>
      <c r="AR176" s="37" t="s">
        <v>1100</v>
      </c>
      <c r="AS176" s="37" t="s">
        <v>1100</v>
      </c>
      <c r="AT176" s="37" t="s">
        <v>1100</v>
      </c>
      <c r="AU176" s="37" t="s">
        <v>1100</v>
      </c>
      <c r="AV176" s="37" t="s">
        <v>1100</v>
      </c>
      <c r="AW176" s="314" t="s">
        <v>1099</v>
      </c>
      <c r="AX176" s="315">
        <v>6.8720945999999996</v>
      </c>
      <c r="AY176" s="315">
        <v>3.5886024999999999</v>
      </c>
      <c r="AZ176" s="304"/>
      <c r="BA176" s="304"/>
      <c r="BB176" s="304"/>
      <c r="BC176" s="304"/>
      <c r="BD176" s="304"/>
      <c r="BE176" s="310" t="s">
        <v>1099</v>
      </c>
      <c r="BF176" s="68">
        <v>1.790829</v>
      </c>
      <c r="BG176" s="68">
        <v>1.0161720000000001</v>
      </c>
      <c r="BH176" s="69"/>
      <c r="BI176" s="69"/>
      <c r="BJ176" s="69"/>
      <c r="BK176" s="69"/>
      <c r="BL176" s="31"/>
      <c r="BM176" s="234">
        <v>0</v>
      </c>
      <c r="BN176" s="234">
        <v>0</v>
      </c>
      <c r="BO176" s="234">
        <v>0</v>
      </c>
      <c r="BP176" s="234" t="e">
        <v>#N/A</v>
      </c>
      <c r="BQ176" s="238" t="e">
        <v>#N/A</v>
      </c>
      <c r="BR176" s="238" t="e">
        <v>#N/A</v>
      </c>
      <c r="BS176" s="238" t="e">
        <v>#N/A</v>
      </c>
      <c r="BT176" s="238" t="e">
        <v>#N/A</v>
      </c>
      <c r="BU176" s="234" t="s">
        <v>1099</v>
      </c>
      <c r="BV176" s="234">
        <v>1.7575860000000001</v>
      </c>
      <c r="BW176" s="234">
        <v>1.0163599999999999</v>
      </c>
      <c r="BX176" s="280" t="s">
        <v>1161</v>
      </c>
      <c r="BY176" s="280" t="s">
        <v>1162</v>
      </c>
      <c r="BZ176" s="280">
        <v>26.04</v>
      </c>
      <c r="CA176" s="299">
        <v>1.66667E-2</v>
      </c>
      <c r="CB176" s="299">
        <v>12.34084</v>
      </c>
      <c r="CC176" s="280" t="s">
        <v>1099</v>
      </c>
      <c r="CD176" s="280">
        <v>0.36892269999999999</v>
      </c>
      <c r="CE176" s="280" t="s">
        <v>1161</v>
      </c>
      <c r="CF176" s="280">
        <v>0</v>
      </c>
      <c r="CG176" s="280">
        <v>10.85155</v>
      </c>
    </row>
    <row r="177" spans="1:85" s="4" customFormat="1" ht="87" customHeight="1" thickBot="1" x14ac:dyDescent="0.3">
      <c r="A177" s="21" t="str">
        <f t="shared" si="12"/>
        <v>Indicator 181 - Monthly cumulated outflows/monthly cumulated inflows</v>
      </c>
      <c r="B177" s="22">
        <f t="shared" si="11"/>
        <v>181</v>
      </c>
      <c r="C177" s="6" t="s">
        <v>167</v>
      </c>
      <c r="D177" s="8" t="str">
        <f t="shared" si="10"/>
        <v>ID181</v>
      </c>
      <c r="E177" s="8"/>
      <c r="F177" s="6" t="s">
        <v>295</v>
      </c>
      <c r="G177" s="29" t="s">
        <v>167</v>
      </c>
      <c r="H177" s="30" t="s">
        <v>664</v>
      </c>
      <c r="I177" s="14" t="s">
        <v>18</v>
      </c>
      <c r="J177" s="10" t="s">
        <v>717</v>
      </c>
      <c r="K177" s="11" t="s">
        <v>701</v>
      </c>
      <c r="L177" s="9" t="s">
        <v>461</v>
      </c>
      <c r="M177" s="14" t="s">
        <v>1077</v>
      </c>
      <c r="N177" s="28">
        <v>1</v>
      </c>
      <c r="O177" s="59"/>
      <c r="P177" s="59">
        <v>1</v>
      </c>
      <c r="Q177" s="59"/>
      <c r="R177" s="59">
        <v>1</v>
      </c>
      <c r="S177" s="59"/>
      <c r="T177" s="59"/>
      <c r="U177" s="181"/>
      <c r="V177" s="280">
        <v>1</v>
      </c>
      <c r="W177" s="181"/>
      <c r="X177" s="280">
        <v>1</v>
      </c>
      <c r="Y177" s="181"/>
      <c r="Z177" s="210" t="s">
        <v>19</v>
      </c>
      <c r="AA177" s="207" t="s">
        <v>1154</v>
      </c>
      <c r="AB177" s="182" t="s">
        <v>837</v>
      </c>
      <c r="AC177" s="182" t="s">
        <v>1098</v>
      </c>
      <c r="AD177" s="182" t="s">
        <v>837</v>
      </c>
      <c r="AE177" s="207"/>
      <c r="AF177" s="37">
        <v>1</v>
      </c>
      <c r="AG177" s="37" t="s">
        <v>1097</v>
      </c>
      <c r="AH177" s="37" t="s">
        <v>1097</v>
      </c>
      <c r="AI177" s="37" t="s">
        <v>1097</v>
      </c>
      <c r="AJ177" s="37" t="s">
        <v>1100</v>
      </c>
      <c r="AK177" s="37" t="s">
        <v>1100</v>
      </c>
      <c r="AL177" s="37" t="s">
        <v>1100</v>
      </c>
      <c r="AM177" s="37" t="s">
        <v>1100</v>
      </c>
      <c r="AN177" s="37" t="s">
        <v>1100</v>
      </c>
      <c r="AO177" s="37" t="s">
        <v>1097</v>
      </c>
      <c r="AP177" s="37" t="s">
        <v>1097</v>
      </c>
      <c r="AQ177" s="37" t="s">
        <v>1097</v>
      </c>
      <c r="AR177" s="37" t="s">
        <v>1100</v>
      </c>
      <c r="AS177" s="37" t="s">
        <v>1100</v>
      </c>
      <c r="AT177" s="37" t="s">
        <v>1100</v>
      </c>
      <c r="AU177" s="37" t="s">
        <v>1100</v>
      </c>
      <c r="AV177" s="37" t="s">
        <v>1100</v>
      </c>
      <c r="AW177" s="314" t="s">
        <v>1099</v>
      </c>
      <c r="AX177" s="315">
        <v>1</v>
      </c>
      <c r="AY177" s="315">
        <v>1.0003474000000001</v>
      </c>
      <c r="AZ177" s="304"/>
      <c r="BA177" s="304"/>
      <c r="BB177" s="304"/>
      <c r="BC177" s="304"/>
      <c r="BD177" s="304"/>
      <c r="BE177" s="310" t="s">
        <v>1099</v>
      </c>
      <c r="BF177" s="68">
        <v>1.0001789999999999</v>
      </c>
      <c r="BG177" s="68">
        <v>0.98679170000000005</v>
      </c>
      <c r="BH177" s="69"/>
      <c r="BI177" s="69"/>
      <c r="BJ177" s="69"/>
      <c r="BK177" s="69"/>
      <c r="BL177" s="31"/>
      <c r="BM177" s="234">
        <v>0</v>
      </c>
      <c r="BN177" s="234">
        <v>0</v>
      </c>
      <c r="BO177" s="234">
        <v>0</v>
      </c>
      <c r="BP177" s="234" t="e">
        <v>#N/A</v>
      </c>
      <c r="BQ177" s="238" t="e">
        <v>#N/A</v>
      </c>
      <c r="BR177" s="238" t="e">
        <v>#N/A</v>
      </c>
      <c r="BS177" s="238" t="e">
        <v>#N/A</v>
      </c>
      <c r="BT177" s="238" t="e">
        <v>#N/A</v>
      </c>
      <c r="BU177" s="234" t="s">
        <v>1099</v>
      </c>
      <c r="BV177" s="234">
        <v>0.99104190000000003</v>
      </c>
      <c r="BW177" s="234">
        <v>0.98057859999999997</v>
      </c>
      <c r="BX177" s="280" t="s">
        <v>1161</v>
      </c>
      <c r="BY177" s="280" t="s">
        <v>1162</v>
      </c>
      <c r="BZ177" s="280">
        <v>4.756564</v>
      </c>
      <c r="CA177" s="299">
        <v>0.106</v>
      </c>
      <c r="CB177" s="299">
        <v>15.85352</v>
      </c>
      <c r="CC177" s="280" t="s">
        <v>1099</v>
      </c>
      <c r="CD177" s="280">
        <v>0.80900179999999999</v>
      </c>
      <c r="CE177" s="280" t="s">
        <v>1161</v>
      </c>
      <c r="CF177" s="280">
        <v>0</v>
      </c>
      <c r="CG177" s="280">
        <v>16926.09</v>
      </c>
    </row>
    <row r="178" spans="1:85" s="4" customFormat="1" ht="87" customHeight="1" thickBot="1" x14ac:dyDescent="0.3">
      <c r="A178" s="21" t="str">
        <f t="shared" si="12"/>
        <v>Indicator 182 - Monthly cumulated outflows/credit line</v>
      </c>
      <c r="B178" s="22">
        <f t="shared" si="11"/>
        <v>182</v>
      </c>
      <c r="C178" s="6" t="s">
        <v>168</v>
      </c>
      <c r="D178" s="8" t="str">
        <f t="shared" si="10"/>
        <v>ID182</v>
      </c>
      <c r="E178" s="8"/>
      <c r="F178" s="6" t="s">
        <v>295</v>
      </c>
      <c r="G178" s="29" t="s">
        <v>168</v>
      </c>
      <c r="H178" s="30" t="s">
        <v>665</v>
      </c>
      <c r="I178" s="14" t="s">
        <v>18</v>
      </c>
      <c r="J178" s="11" t="s">
        <v>717</v>
      </c>
      <c r="K178" s="11" t="s">
        <v>711</v>
      </c>
      <c r="L178" s="9" t="s">
        <v>458</v>
      </c>
      <c r="M178" s="14" t="s">
        <v>1078</v>
      </c>
      <c r="N178" s="28">
        <v>1</v>
      </c>
      <c r="O178" s="59"/>
      <c r="P178" s="59">
        <v>1</v>
      </c>
      <c r="Q178" s="59"/>
      <c r="R178" s="59">
        <v>1</v>
      </c>
      <c r="S178" s="59"/>
      <c r="T178" s="59"/>
      <c r="U178" s="181"/>
      <c r="V178" s="280">
        <v>1</v>
      </c>
      <c r="W178" s="181">
        <v>1</v>
      </c>
      <c r="X178" s="280">
        <v>1</v>
      </c>
      <c r="Y178" s="181"/>
      <c r="Z178" s="210" t="s">
        <v>19</v>
      </c>
      <c r="AA178" s="207" t="s">
        <v>1154</v>
      </c>
      <c r="AB178" s="182" t="s">
        <v>837</v>
      </c>
      <c r="AC178" s="182" t="s">
        <v>1098</v>
      </c>
      <c r="AD178" s="182" t="s">
        <v>837</v>
      </c>
      <c r="AE178" s="207"/>
      <c r="AF178" s="37">
        <v>1</v>
      </c>
      <c r="AG178" s="37" t="s">
        <v>1097</v>
      </c>
      <c r="AH178" s="37" t="s">
        <v>1097</v>
      </c>
      <c r="AI178" s="37" t="s">
        <v>1097</v>
      </c>
      <c r="AJ178" s="37" t="s">
        <v>1100</v>
      </c>
      <c r="AK178" s="37" t="s">
        <v>1100</v>
      </c>
      <c r="AL178" s="37" t="s">
        <v>1100</v>
      </c>
      <c r="AM178" s="37" t="s">
        <v>1100</v>
      </c>
      <c r="AN178" s="37" t="s">
        <v>1100</v>
      </c>
      <c r="AO178" s="37" t="s">
        <v>1097</v>
      </c>
      <c r="AP178" s="37" t="s">
        <v>1097</v>
      </c>
      <c r="AQ178" s="37" t="s">
        <v>1097</v>
      </c>
      <c r="AR178" s="37" t="s">
        <v>1100</v>
      </c>
      <c r="AS178" s="37" t="s">
        <v>1100</v>
      </c>
      <c r="AT178" s="37" t="s">
        <v>1100</v>
      </c>
      <c r="AU178" s="37" t="s">
        <v>1100</v>
      </c>
      <c r="AV178" s="37" t="s">
        <v>1100</v>
      </c>
      <c r="AW178" s="314" t="s">
        <v>1099</v>
      </c>
      <c r="AX178" s="315">
        <v>6.8988956999999997</v>
      </c>
      <c r="AY178" s="315">
        <v>3.5528727</v>
      </c>
      <c r="AZ178" s="304"/>
      <c r="BA178" s="304"/>
      <c r="BB178" s="304"/>
      <c r="BC178" s="304"/>
      <c r="BD178" s="304"/>
      <c r="BE178" s="310" t="s">
        <v>1099</v>
      </c>
      <c r="BF178" s="68">
        <v>1.912064</v>
      </c>
      <c r="BG178" s="68">
        <v>1.021909</v>
      </c>
      <c r="BH178" s="69"/>
      <c r="BI178" s="69"/>
      <c r="BJ178" s="69"/>
      <c r="BK178" s="69"/>
      <c r="BL178" s="31"/>
      <c r="BM178" s="234">
        <v>0</v>
      </c>
      <c r="BN178" s="234">
        <v>0</v>
      </c>
      <c r="BO178" s="234">
        <v>0</v>
      </c>
      <c r="BP178" s="234" t="e">
        <v>#N/A</v>
      </c>
      <c r="BQ178" s="238" t="e">
        <v>#N/A</v>
      </c>
      <c r="BR178" s="238" t="e">
        <v>#N/A</v>
      </c>
      <c r="BS178" s="238" t="e">
        <v>#N/A</v>
      </c>
      <c r="BT178" s="238" t="e">
        <v>#N/A</v>
      </c>
      <c r="BU178" s="234" t="s">
        <v>1099</v>
      </c>
      <c r="BV178" s="234">
        <v>1.8732530000000001</v>
      </c>
      <c r="BW178" s="234">
        <v>0.99475139999999995</v>
      </c>
      <c r="BX178" s="280" t="s">
        <v>1161</v>
      </c>
      <c r="BY178" s="280" t="s">
        <v>1162</v>
      </c>
      <c r="BZ178" s="280">
        <v>19.38</v>
      </c>
      <c r="CA178" s="299" t="s">
        <v>1162</v>
      </c>
      <c r="CB178" s="299">
        <v>11.315379999999999</v>
      </c>
      <c r="CC178" s="280" t="s">
        <v>1099</v>
      </c>
      <c r="CD178" s="280">
        <v>0.35432750000000002</v>
      </c>
      <c r="CE178" s="280" t="s">
        <v>1161</v>
      </c>
      <c r="CF178" s="280">
        <v>0</v>
      </c>
      <c r="CG178" s="280">
        <v>9.3122389999999999</v>
      </c>
    </row>
    <row r="179" spans="1:85" s="4" customFormat="1" ht="101.45" customHeight="1" thickBot="1" x14ac:dyDescent="0.3">
      <c r="A179" s="21" t="str">
        <f t="shared" si="12"/>
        <v>Indicator 183 - (Cumulated monthly Inflows + cumulated monthly outflows)/credit line</v>
      </c>
      <c r="B179" s="22">
        <f t="shared" si="11"/>
        <v>183</v>
      </c>
      <c r="C179" s="6" t="s">
        <v>169</v>
      </c>
      <c r="D179" s="8" t="str">
        <f t="shared" si="10"/>
        <v>ID183</v>
      </c>
      <c r="E179" s="8"/>
      <c r="F179" s="6" t="s">
        <v>295</v>
      </c>
      <c r="G179" s="29" t="s">
        <v>169</v>
      </c>
      <c r="H179" s="125" t="s">
        <v>1416</v>
      </c>
      <c r="I179" s="14" t="s">
        <v>18</v>
      </c>
      <c r="J179" s="11" t="s">
        <v>717</v>
      </c>
      <c r="K179" s="11" t="s">
        <v>711</v>
      </c>
      <c r="L179" s="9" t="s">
        <v>474</v>
      </c>
      <c r="M179" s="14" t="s">
        <v>1079</v>
      </c>
      <c r="N179" s="28">
        <v>1</v>
      </c>
      <c r="O179" s="59"/>
      <c r="P179" s="59">
        <v>1</v>
      </c>
      <c r="Q179" s="59"/>
      <c r="R179" s="59">
        <v>1</v>
      </c>
      <c r="S179" s="59"/>
      <c r="T179" s="59"/>
      <c r="U179" s="181"/>
      <c r="V179" s="280">
        <v>1</v>
      </c>
      <c r="W179" s="181"/>
      <c r="X179" s="280">
        <v>1</v>
      </c>
      <c r="Y179" s="181"/>
      <c r="Z179" s="210" t="s">
        <v>19</v>
      </c>
      <c r="AA179" s="207" t="s">
        <v>1154</v>
      </c>
      <c r="AB179" s="182" t="s">
        <v>837</v>
      </c>
      <c r="AC179" s="182" t="s">
        <v>1098</v>
      </c>
      <c r="AD179" s="182" t="s">
        <v>837</v>
      </c>
      <c r="AE179" s="207"/>
      <c r="AF179" s="37">
        <v>1</v>
      </c>
      <c r="AG179" s="37" t="s">
        <v>1097</v>
      </c>
      <c r="AH179" s="37" t="s">
        <v>1097</v>
      </c>
      <c r="AI179" s="37" t="s">
        <v>1097</v>
      </c>
      <c r="AJ179" s="37" t="s">
        <v>1100</v>
      </c>
      <c r="AK179" s="37" t="s">
        <v>1100</v>
      </c>
      <c r="AL179" s="37" t="s">
        <v>1100</v>
      </c>
      <c r="AM179" s="37" t="s">
        <v>1100</v>
      </c>
      <c r="AN179" s="37" t="s">
        <v>1100</v>
      </c>
      <c r="AO179" s="37" t="s">
        <v>1097</v>
      </c>
      <c r="AP179" s="37" t="s">
        <v>1097</v>
      </c>
      <c r="AQ179" s="37" t="s">
        <v>1097</v>
      </c>
      <c r="AR179" s="37" t="s">
        <v>1100</v>
      </c>
      <c r="AS179" s="37" t="s">
        <v>1100</v>
      </c>
      <c r="AT179" s="37" t="s">
        <v>1100</v>
      </c>
      <c r="AU179" s="37" t="s">
        <v>1100</v>
      </c>
      <c r="AV179" s="37" t="s">
        <v>1100</v>
      </c>
      <c r="AW179" s="314" t="s">
        <v>1099</v>
      </c>
      <c r="AX179" s="315">
        <v>13.82958</v>
      </c>
      <c r="AY179" s="315">
        <v>7.1755737999999996</v>
      </c>
      <c r="AZ179" s="304"/>
      <c r="BA179" s="304"/>
      <c r="BB179" s="304"/>
      <c r="BC179" s="304"/>
      <c r="BD179" s="304"/>
      <c r="BE179" s="310" t="s">
        <v>1099</v>
      </c>
      <c r="BF179" s="68">
        <v>3.6434700000000002</v>
      </c>
      <c r="BG179" s="68">
        <v>2.1043470000000002</v>
      </c>
      <c r="BH179" s="69"/>
      <c r="BI179" s="69"/>
      <c r="BJ179" s="69"/>
      <c r="BK179" s="69"/>
      <c r="BL179" s="31"/>
      <c r="BM179" s="234">
        <v>0</v>
      </c>
      <c r="BN179" s="234">
        <v>0</v>
      </c>
      <c r="BO179" s="234">
        <v>0</v>
      </c>
      <c r="BP179" s="234" t="e">
        <v>#N/A</v>
      </c>
      <c r="BQ179" s="238" t="e">
        <v>#N/A</v>
      </c>
      <c r="BR179" s="238" t="e">
        <v>#N/A</v>
      </c>
      <c r="BS179" s="238" t="e">
        <v>#N/A</v>
      </c>
      <c r="BT179" s="238" t="e">
        <v>#N/A</v>
      </c>
      <c r="BU179" s="234" t="s">
        <v>1099</v>
      </c>
      <c r="BV179" s="234">
        <v>0</v>
      </c>
      <c r="BW179" s="234">
        <v>1.3313E-2</v>
      </c>
      <c r="BX179" s="280" t="s">
        <v>1161</v>
      </c>
      <c r="BY179" s="280">
        <v>-4.5154699999999997</v>
      </c>
      <c r="BZ179" s="280">
        <v>4.0038539999999996</v>
      </c>
      <c r="CA179" s="299">
        <v>-2.4187219999999998</v>
      </c>
      <c r="CB179" s="299">
        <v>3.48</v>
      </c>
      <c r="CC179" s="280" t="s">
        <v>1099</v>
      </c>
      <c r="CD179" s="280">
        <v>2.36671E-2</v>
      </c>
      <c r="CE179" s="280" t="s">
        <v>1161</v>
      </c>
      <c r="CF179" s="280">
        <v>-1.691006</v>
      </c>
      <c r="CG179" s="280">
        <v>2.6451570000000002</v>
      </c>
    </row>
    <row r="180" spans="1:85" s="4" customFormat="1" ht="87" customHeight="1" thickBot="1" x14ac:dyDescent="0.3">
      <c r="A180" s="49" t="str">
        <f t="shared" si="12"/>
        <v>Indicator 184 - Number of monthly inflows transactions from cheques/total number of monthly inflows transactions in current accounts</v>
      </c>
      <c r="B180" s="22">
        <f t="shared" si="11"/>
        <v>184</v>
      </c>
      <c r="C180" s="6" t="s">
        <v>170</v>
      </c>
      <c r="D180" s="8" t="str">
        <f t="shared" si="10"/>
        <v>ID184</v>
      </c>
      <c r="E180" s="8"/>
      <c r="F180" s="6" t="s">
        <v>295</v>
      </c>
      <c r="G180" s="29" t="s">
        <v>170</v>
      </c>
      <c r="H180" s="30" t="s">
        <v>666</v>
      </c>
      <c r="I180" s="14" t="s">
        <v>18</v>
      </c>
      <c r="J180" s="10" t="s">
        <v>717</v>
      </c>
      <c r="K180" s="11" t="s">
        <v>704</v>
      </c>
      <c r="L180" s="9" t="s">
        <v>462</v>
      </c>
      <c r="M180" s="53" t="s">
        <v>1175</v>
      </c>
      <c r="N180" s="28"/>
      <c r="O180" s="59"/>
      <c r="P180" s="59"/>
      <c r="Q180" s="59"/>
      <c r="R180" s="59"/>
      <c r="S180" s="59"/>
      <c r="T180" s="59"/>
      <c r="U180" s="181"/>
      <c r="V180" s="280"/>
      <c r="W180" s="181"/>
      <c r="X180" s="280">
        <v>1</v>
      </c>
      <c r="Y180" s="181"/>
      <c r="Z180" s="210" t="s">
        <v>19</v>
      </c>
      <c r="AA180" s="207" t="s">
        <v>1154</v>
      </c>
      <c r="AB180" s="182" t="s">
        <v>837</v>
      </c>
      <c r="AC180" s="182" t="s">
        <v>1098</v>
      </c>
      <c r="AD180" s="182" t="s">
        <v>837</v>
      </c>
      <c r="AE180" s="207" t="s">
        <v>1109</v>
      </c>
      <c r="AF180" s="37">
        <v>1</v>
      </c>
      <c r="AG180" s="37" t="s">
        <v>1097</v>
      </c>
      <c r="AH180" s="37" t="s">
        <v>1097</v>
      </c>
      <c r="AI180" s="37" t="s">
        <v>1097</v>
      </c>
      <c r="AJ180" s="37" t="s">
        <v>1100</v>
      </c>
      <c r="AK180" s="37" t="s">
        <v>1100</v>
      </c>
      <c r="AL180" s="37" t="s">
        <v>1100</v>
      </c>
      <c r="AM180" s="37" t="s">
        <v>1100</v>
      </c>
      <c r="AN180" s="37" t="s">
        <v>1100</v>
      </c>
      <c r="AO180" s="37" t="s">
        <v>1097</v>
      </c>
      <c r="AP180" s="37" t="s">
        <v>1097</v>
      </c>
      <c r="AQ180" s="37" t="s">
        <v>1097</v>
      </c>
      <c r="AR180" s="37" t="s">
        <v>1100</v>
      </c>
      <c r="AS180" s="37" t="s">
        <v>1100</v>
      </c>
      <c r="AT180" s="37" t="s">
        <v>1100</v>
      </c>
      <c r="AU180" s="37" t="s">
        <v>1100</v>
      </c>
      <c r="AV180" s="37" t="s">
        <v>1100</v>
      </c>
      <c r="AW180" s="314" t="s">
        <v>1098</v>
      </c>
      <c r="AX180" s="315" t="s">
        <v>1098</v>
      </c>
      <c r="AY180" s="315" t="s">
        <v>1098</v>
      </c>
      <c r="AZ180" s="304"/>
      <c r="BA180" s="304"/>
      <c r="BB180" s="304"/>
      <c r="BC180" s="304"/>
      <c r="BD180" s="304"/>
      <c r="BE180" s="310" t="s">
        <v>1098</v>
      </c>
      <c r="BF180" s="68"/>
      <c r="BG180" s="68"/>
      <c r="BH180" s="69"/>
      <c r="BI180" s="69"/>
      <c r="BJ180" s="69"/>
      <c r="BK180" s="69"/>
      <c r="BL180" s="31"/>
      <c r="BM180" s="234">
        <v>0</v>
      </c>
      <c r="BN180" s="234">
        <v>0</v>
      </c>
      <c r="BO180" s="234">
        <v>0</v>
      </c>
      <c r="BP180" s="234" t="e">
        <v>#N/A</v>
      </c>
      <c r="BQ180" s="238" t="e">
        <v>#N/A</v>
      </c>
      <c r="BR180" s="238" t="e">
        <v>#N/A</v>
      </c>
      <c r="BS180" s="238" t="e">
        <v>#N/A</v>
      </c>
      <c r="BT180" s="238" t="e">
        <v>#N/A</v>
      </c>
      <c r="BU180" s="234">
        <v>0</v>
      </c>
      <c r="BV180" s="234">
        <v>0</v>
      </c>
      <c r="BW180" s="234">
        <v>0</v>
      </c>
      <c r="BX180" s="280"/>
      <c r="BY180" s="280"/>
      <c r="BZ180" s="280"/>
      <c r="CA180" s="299"/>
      <c r="CB180" s="299"/>
      <c r="CC180" s="280" t="s">
        <v>1099</v>
      </c>
      <c r="CD180" s="280">
        <v>6.3829800000000006E-2</v>
      </c>
      <c r="CE180" s="280" t="s">
        <v>1161</v>
      </c>
      <c r="CF180" s="280">
        <v>3.8168E-3</v>
      </c>
      <c r="CG180" s="280">
        <v>0.57777780000000001</v>
      </c>
    </row>
    <row r="181" spans="1:85" s="4" customFormat="1" ht="87" customHeight="1" thickBot="1" x14ac:dyDescent="0.3">
      <c r="A181" s="49" t="str">
        <f t="shared" si="12"/>
        <v>Indicator 185 - Number of monthly outflows transactions from cheques/total number of monthly outflows transactions in current accounts</v>
      </c>
      <c r="B181" s="22">
        <f t="shared" si="11"/>
        <v>185</v>
      </c>
      <c r="C181" s="6" t="s">
        <v>171</v>
      </c>
      <c r="D181" s="8" t="str">
        <f t="shared" si="10"/>
        <v>ID185</v>
      </c>
      <c r="E181" s="8"/>
      <c r="F181" s="6" t="s">
        <v>295</v>
      </c>
      <c r="G181" s="29" t="s">
        <v>171</v>
      </c>
      <c r="H181" s="30" t="s">
        <v>667</v>
      </c>
      <c r="I181" s="14" t="s">
        <v>18</v>
      </c>
      <c r="J181" s="10" t="s">
        <v>717</v>
      </c>
      <c r="K181" s="11" t="s">
        <v>704</v>
      </c>
      <c r="L181" s="9" t="s">
        <v>463</v>
      </c>
      <c r="M181" s="53" t="s">
        <v>1142</v>
      </c>
      <c r="N181" s="28"/>
      <c r="O181" s="59"/>
      <c r="P181" s="59"/>
      <c r="Q181" s="59"/>
      <c r="R181" s="59"/>
      <c r="S181" s="59"/>
      <c r="T181" s="59"/>
      <c r="U181" s="181"/>
      <c r="V181" s="280"/>
      <c r="W181" s="181"/>
      <c r="X181" s="280">
        <v>1</v>
      </c>
      <c r="Y181" s="181"/>
      <c r="Z181" s="210" t="s">
        <v>19</v>
      </c>
      <c r="AA181" s="207" t="s">
        <v>1154</v>
      </c>
      <c r="AB181" s="182" t="s">
        <v>837</v>
      </c>
      <c r="AC181" s="182" t="s">
        <v>1098</v>
      </c>
      <c r="AD181" s="182" t="s">
        <v>837</v>
      </c>
      <c r="AE181" s="207" t="s">
        <v>1108</v>
      </c>
      <c r="AF181" s="37">
        <v>1</v>
      </c>
      <c r="AG181" s="37" t="s">
        <v>1097</v>
      </c>
      <c r="AH181" s="37" t="s">
        <v>1097</v>
      </c>
      <c r="AI181" s="37" t="s">
        <v>1097</v>
      </c>
      <c r="AJ181" s="37" t="s">
        <v>1100</v>
      </c>
      <c r="AK181" s="37" t="s">
        <v>1100</v>
      </c>
      <c r="AL181" s="37" t="s">
        <v>1100</v>
      </c>
      <c r="AM181" s="37" t="s">
        <v>1100</v>
      </c>
      <c r="AN181" s="37" t="s">
        <v>1100</v>
      </c>
      <c r="AO181" s="37" t="s">
        <v>1097</v>
      </c>
      <c r="AP181" s="37" t="s">
        <v>1097</v>
      </c>
      <c r="AQ181" s="37" t="s">
        <v>1097</v>
      </c>
      <c r="AR181" s="37" t="s">
        <v>1100</v>
      </c>
      <c r="AS181" s="37" t="s">
        <v>1100</v>
      </c>
      <c r="AT181" s="37" t="s">
        <v>1100</v>
      </c>
      <c r="AU181" s="37" t="s">
        <v>1100</v>
      </c>
      <c r="AV181" s="37" t="s">
        <v>1100</v>
      </c>
      <c r="AW181" s="314" t="s">
        <v>1098</v>
      </c>
      <c r="AX181" s="315" t="s">
        <v>1098</v>
      </c>
      <c r="AY181" s="315" t="s">
        <v>1098</v>
      </c>
      <c r="AZ181" s="304"/>
      <c r="BA181" s="304"/>
      <c r="BB181" s="304"/>
      <c r="BC181" s="304"/>
      <c r="BD181" s="304"/>
      <c r="BE181" s="310" t="s">
        <v>1098</v>
      </c>
      <c r="BF181" s="68"/>
      <c r="BG181" s="68"/>
      <c r="BH181" s="69"/>
      <c r="BI181" s="69"/>
      <c r="BJ181" s="69"/>
      <c r="BK181" s="69"/>
      <c r="BL181" s="31"/>
      <c r="BM181" s="234">
        <v>0</v>
      </c>
      <c r="BN181" s="234">
        <v>0</v>
      </c>
      <c r="BO181" s="234">
        <v>0</v>
      </c>
      <c r="BP181" s="234" t="e">
        <v>#N/A</v>
      </c>
      <c r="BQ181" s="238" t="e">
        <v>#N/A</v>
      </c>
      <c r="BR181" s="238" t="e">
        <v>#N/A</v>
      </c>
      <c r="BS181" s="238" t="e">
        <v>#N/A</v>
      </c>
      <c r="BT181" s="238" t="e">
        <v>#N/A</v>
      </c>
      <c r="BU181" s="234">
        <v>0</v>
      </c>
      <c r="BV181" s="234">
        <v>0</v>
      </c>
      <c r="BW181" s="234">
        <v>0</v>
      </c>
      <c r="BX181" s="280"/>
      <c r="BY181" s="280"/>
      <c r="BZ181" s="280"/>
      <c r="CA181" s="299"/>
      <c r="CB181" s="299"/>
      <c r="CC181" s="280" t="s">
        <v>1099</v>
      </c>
      <c r="CD181" s="280">
        <v>0.2368421</v>
      </c>
      <c r="CE181" s="280" t="s">
        <v>1161</v>
      </c>
      <c r="CF181" s="280">
        <v>2.0833299999999999E-2</v>
      </c>
      <c r="CG181" s="280">
        <v>2.5862069999999999</v>
      </c>
    </row>
    <row r="182" spans="1:85" s="4" customFormat="1" ht="87" customHeight="1" thickBot="1" x14ac:dyDescent="0.3">
      <c r="A182" s="21" t="str">
        <f t="shared" ref="A182:A213" si="13">CONCATENATE(C$2," ",B182," - ",C182)</f>
        <v>Indicator 186 - Number of monthly outflow transactions in current accounts/number of monthly inflow transactions in current accounts</v>
      </c>
      <c r="B182" s="22">
        <f t="shared" si="11"/>
        <v>186</v>
      </c>
      <c r="C182" s="6" t="s">
        <v>172</v>
      </c>
      <c r="D182" s="8" t="str">
        <f t="shared" si="10"/>
        <v>ID186</v>
      </c>
      <c r="E182" s="8"/>
      <c r="F182" s="6" t="s">
        <v>295</v>
      </c>
      <c r="G182" s="29" t="s">
        <v>172</v>
      </c>
      <c r="H182" s="30" t="s">
        <v>668</v>
      </c>
      <c r="I182" s="14" t="s">
        <v>18</v>
      </c>
      <c r="J182" s="10" t="s">
        <v>717</v>
      </c>
      <c r="K182" s="11" t="s">
        <v>704</v>
      </c>
      <c r="L182" s="9" t="s">
        <v>464</v>
      </c>
      <c r="M182" s="14" t="s">
        <v>1072</v>
      </c>
      <c r="N182" s="28">
        <v>1</v>
      </c>
      <c r="O182" s="59"/>
      <c r="P182" s="59">
        <v>1</v>
      </c>
      <c r="Q182" s="59"/>
      <c r="R182" s="59">
        <v>1</v>
      </c>
      <c r="S182" s="59"/>
      <c r="T182" s="59"/>
      <c r="U182" s="181"/>
      <c r="V182" s="280"/>
      <c r="W182" s="181"/>
      <c r="X182" s="280">
        <v>1</v>
      </c>
      <c r="Y182" s="181"/>
      <c r="Z182" s="210" t="s">
        <v>19</v>
      </c>
      <c r="AA182" s="207" t="s">
        <v>1154</v>
      </c>
      <c r="AB182" s="182" t="s">
        <v>837</v>
      </c>
      <c r="AC182" s="182" t="s">
        <v>1098</v>
      </c>
      <c r="AD182" s="182" t="s">
        <v>837</v>
      </c>
      <c r="AE182" s="207"/>
      <c r="AF182" s="37">
        <v>1</v>
      </c>
      <c r="AG182" s="37" t="s">
        <v>1097</v>
      </c>
      <c r="AH182" s="37" t="s">
        <v>1097</v>
      </c>
      <c r="AI182" s="37" t="s">
        <v>1097</v>
      </c>
      <c r="AJ182" s="37" t="s">
        <v>1100</v>
      </c>
      <c r="AK182" s="37" t="s">
        <v>1100</v>
      </c>
      <c r="AL182" s="37" t="s">
        <v>1100</v>
      </c>
      <c r="AM182" s="37" t="s">
        <v>1100</v>
      </c>
      <c r="AN182" s="37" t="s">
        <v>1100</v>
      </c>
      <c r="AO182" s="37" t="s">
        <v>1097</v>
      </c>
      <c r="AP182" s="37" t="s">
        <v>1097</v>
      </c>
      <c r="AQ182" s="37" t="s">
        <v>1097</v>
      </c>
      <c r="AR182" s="37" t="s">
        <v>1100</v>
      </c>
      <c r="AS182" s="37" t="s">
        <v>1100</v>
      </c>
      <c r="AT182" s="37" t="s">
        <v>1100</v>
      </c>
      <c r="AU182" s="37" t="s">
        <v>1100</v>
      </c>
      <c r="AV182" s="37" t="s">
        <v>1100</v>
      </c>
      <c r="AW182" s="314" t="s">
        <v>1099</v>
      </c>
      <c r="AX182" s="315">
        <v>1.5752341000000001</v>
      </c>
      <c r="AY182" s="315">
        <v>2.2650060999999999</v>
      </c>
      <c r="AZ182" s="304"/>
      <c r="BA182" s="304"/>
      <c r="BB182" s="304"/>
      <c r="BC182" s="304"/>
      <c r="BD182" s="304"/>
      <c r="BE182" s="310" t="s">
        <v>1099</v>
      </c>
      <c r="BF182" s="68">
        <v>1.3385860000000001</v>
      </c>
      <c r="BG182" s="68">
        <v>2.8333330000000001</v>
      </c>
      <c r="BH182" s="69"/>
      <c r="BI182" s="69"/>
      <c r="BJ182" s="69"/>
      <c r="BK182" s="69"/>
      <c r="BL182" s="31"/>
      <c r="BM182" s="234">
        <v>0</v>
      </c>
      <c r="BN182" s="234">
        <v>0</v>
      </c>
      <c r="BO182" s="234">
        <v>0</v>
      </c>
      <c r="BP182" s="234" t="e">
        <v>#N/A</v>
      </c>
      <c r="BQ182" s="238" t="e">
        <v>#N/A</v>
      </c>
      <c r="BR182" s="238" t="e">
        <v>#N/A</v>
      </c>
      <c r="BS182" s="238" t="e">
        <v>#N/A</v>
      </c>
      <c r="BT182" s="238" t="e">
        <v>#N/A</v>
      </c>
      <c r="BU182" s="234">
        <v>0</v>
      </c>
      <c r="BV182" s="234">
        <v>0</v>
      </c>
      <c r="BW182" s="234">
        <v>0</v>
      </c>
      <c r="BX182" s="280"/>
      <c r="BY182" s="280"/>
      <c r="BZ182" s="280"/>
      <c r="CA182" s="299"/>
      <c r="CB182" s="299"/>
      <c r="CC182" s="280" t="s">
        <v>1099</v>
      </c>
      <c r="CD182" s="280">
        <v>0.66666669999999995</v>
      </c>
      <c r="CE182" s="280" t="s">
        <v>1161</v>
      </c>
      <c r="CF182" s="280">
        <v>0</v>
      </c>
      <c r="CG182" s="280">
        <v>7</v>
      </c>
    </row>
    <row r="183" spans="1:85" s="4" customFormat="1" ht="58.35" customHeight="1" thickBot="1" x14ac:dyDescent="0.3">
      <c r="A183" s="21" t="str">
        <f t="shared" si="13"/>
        <v>Indicator 187 - Monthly cumulated inflows amount in current accounts- variation in the last month</v>
      </c>
      <c r="B183" s="22">
        <f t="shared" si="11"/>
        <v>187</v>
      </c>
      <c r="C183" s="6" t="s">
        <v>173</v>
      </c>
      <c r="D183" s="8" t="str">
        <f t="shared" si="10"/>
        <v>ID187</v>
      </c>
      <c r="E183" s="8"/>
      <c r="F183" s="6" t="s">
        <v>295</v>
      </c>
      <c r="G183" s="29" t="s">
        <v>173</v>
      </c>
      <c r="H183" s="30" t="s">
        <v>669</v>
      </c>
      <c r="I183" s="14" t="s">
        <v>18</v>
      </c>
      <c r="J183" s="10" t="s">
        <v>1067</v>
      </c>
      <c r="K183" s="11" t="s">
        <v>701</v>
      </c>
      <c r="L183" s="9" t="s">
        <v>328</v>
      </c>
      <c r="M183" s="14" t="s">
        <v>1070</v>
      </c>
      <c r="N183" s="28">
        <v>1</v>
      </c>
      <c r="O183" s="28">
        <v>1</v>
      </c>
      <c r="P183" s="59">
        <v>1</v>
      </c>
      <c r="Q183" s="59">
        <v>1</v>
      </c>
      <c r="R183" s="59">
        <v>1</v>
      </c>
      <c r="S183" s="59"/>
      <c r="T183" s="59"/>
      <c r="U183" s="181"/>
      <c r="V183" s="280">
        <v>1</v>
      </c>
      <c r="W183" s="181"/>
      <c r="X183" s="280">
        <v>1</v>
      </c>
      <c r="Y183" s="181"/>
      <c r="Z183" s="210" t="s">
        <v>19</v>
      </c>
      <c r="AA183" s="207" t="s">
        <v>1154</v>
      </c>
      <c r="AB183" s="182" t="s">
        <v>837</v>
      </c>
      <c r="AC183" s="182" t="s">
        <v>1098</v>
      </c>
      <c r="AD183" s="182" t="s">
        <v>837</v>
      </c>
      <c r="AE183" s="207"/>
      <c r="AF183" s="37">
        <v>1</v>
      </c>
      <c r="AG183" s="37" t="s">
        <v>1097</v>
      </c>
      <c r="AH183" s="37" t="s">
        <v>1097</v>
      </c>
      <c r="AI183" s="37" t="s">
        <v>1097</v>
      </c>
      <c r="AJ183" s="37" t="s">
        <v>1100</v>
      </c>
      <c r="AK183" s="37" t="s">
        <v>1100</v>
      </c>
      <c r="AL183" s="37" t="s">
        <v>1100</v>
      </c>
      <c r="AM183" s="37" t="s">
        <v>1100</v>
      </c>
      <c r="AN183" s="37" t="s">
        <v>1100</v>
      </c>
      <c r="AO183" s="37" t="s">
        <v>1097</v>
      </c>
      <c r="AP183" s="37" t="s">
        <v>1097</v>
      </c>
      <c r="AQ183" s="37" t="s">
        <v>1097</v>
      </c>
      <c r="AR183" s="37" t="s">
        <v>1100</v>
      </c>
      <c r="AS183" s="37" t="s">
        <v>1100</v>
      </c>
      <c r="AT183" s="37" t="s">
        <v>1100</v>
      </c>
      <c r="AU183" s="37" t="s">
        <v>1100</v>
      </c>
      <c r="AV183" s="37" t="s">
        <v>1100</v>
      </c>
      <c r="AW183" s="314">
        <v>0</v>
      </c>
      <c r="AX183" s="315" t="s">
        <v>1098</v>
      </c>
      <c r="AY183" s="315" t="s">
        <v>1098</v>
      </c>
      <c r="AZ183" s="304" t="s">
        <v>1161</v>
      </c>
      <c r="BA183" s="307" t="s">
        <v>1163</v>
      </c>
      <c r="BB183" s="307" t="s">
        <v>1163</v>
      </c>
      <c r="BC183" s="307">
        <v>-1</v>
      </c>
      <c r="BD183" s="307">
        <v>3.5855000000000001</v>
      </c>
      <c r="BE183" s="310">
        <v>0</v>
      </c>
      <c r="BF183" s="68"/>
      <c r="BG183" s="68"/>
      <c r="BH183" s="78" t="s">
        <v>1161</v>
      </c>
      <c r="BI183" s="69"/>
      <c r="BJ183" s="69"/>
      <c r="BK183" s="83">
        <v>-0.77710539999999995</v>
      </c>
      <c r="BL183" s="232">
        <v>4.4872430000000003</v>
      </c>
      <c r="BM183" s="234">
        <v>0</v>
      </c>
      <c r="BN183" s="234">
        <v>0</v>
      </c>
      <c r="BO183" s="234">
        <v>0</v>
      </c>
      <c r="BP183" s="234" t="e">
        <v>#N/A</v>
      </c>
      <c r="BQ183" s="238" t="e">
        <v>#N/A</v>
      </c>
      <c r="BR183" s="238" t="e">
        <v>#N/A</v>
      </c>
      <c r="BS183" s="238" t="e">
        <v>#N/A</v>
      </c>
      <c r="BT183" s="238" t="e">
        <v>#N/A</v>
      </c>
      <c r="BU183" s="234">
        <v>0</v>
      </c>
      <c r="BV183" s="234">
        <v>0</v>
      </c>
      <c r="BW183" s="234">
        <v>0</v>
      </c>
      <c r="BX183" s="280" t="s">
        <v>1161</v>
      </c>
      <c r="BY183" s="280" t="s">
        <v>1162</v>
      </c>
      <c r="BZ183" s="280">
        <v>50.74483</v>
      </c>
      <c r="CA183" s="299" t="s">
        <v>1162</v>
      </c>
      <c r="CB183" s="299">
        <v>33.255670000000002</v>
      </c>
      <c r="CC183" s="280">
        <v>0</v>
      </c>
      <c r="CD183" s="280">
        <v>0</v>
      </c>
      <c r="CE183" s="280" t="s">
        <v>1161</v>
      </c>
      <c r="CF183" s="280">
        <v>-1</v>
      </c>
      <c r="CG183" s="280">
        <v>432499.3</v>
      </c>
    </row>
    <row r="184" spans="1:85" s="4" customFormat="1" ht="58.35" customHeight="1" thickBot="1" x14ac:dyDescent="0.3">
      <c r="A184" s="21" t="str">
        <f t="shared" si="13"/>
        <v>Indicator 188 - Monthly cumulated outflows amount in current accounts - variation in the last month</v>
      </c>
      <c r="B184" s="22">
        <f t="shared" si="11"/>
        <v>188</v>
      </c>
      <c r="C184" s="6" t="s">
        <v>174</v>
      </c>
      <c r="D184" s="8" t="str">
        <f t="shared" si="10"/>
        <v>ID188</v>
      </c>
      <c r="E184" s="8"/>
      <c r="F184" s="6" t="s">
        <v>295</v>
      </c>
      <c r="G184" s="29" t="s">
        <v>174</v>
      </c>
      <c r="H184" s="30" t="s">
        <v>670</v>
      </c>
      <c r="I184" s="14" t="s">
        <v>18</v>
      </c>
      <c r="J184" s="10" t="s">
        <v>1067</v>
      </c>
      <c r="K184" s="11" t="s">
        <v>701</v>
      </c>
      <c r="L184" s="9" t="s">
        <v>367</v>
      </c>
      <c r="M184" s="14" t="s">
        <v>1071</v>
      </c>
      <c r="N184" s="28">
        <v>1</v>
      </c>
      <c r="O184" s="59"/>
      <c r="P184" s="59">
        <v>1</v>
      </c>
      <c r="Q184" s="59"/>
      <c r="R184" s="59">
        <v>1</v>
      </c>
      <c r="S184" s="59"/>
      <c r="T184" s="59"/>
      <c r="U184" s="181"/>
      <c r="V184" s="280">
        <v>1</v>
      </c>
      <c r="W184" s="181"/>
      <c r="X184" s="280">
        <v>1</v>
      </c>
      <c r="Y184" s="181"/>
      <c r="Z184" s="210" t="s">
        <v>19</v>
      </c>
      <c r="AA184" s="207" t="s">
        <v>1154</v>
      </c>
      <c r="AB184" s="182" t="s">
        <v>837</v>
      </c>
      <c r="AC184" s="182" t="s">
        <v>1098</v>
      </c>
      <c r="AD184" s="182" t="s">
        <v>837</v>
      </c>
      <c r="AE184" s="207"/>
      <c r="AF184" s="37">
        <v>1</v>
      </c>
      <c r="AG184" s="37" t="s">
        <v>1097</v>
      </c>
      <c r="AH184" s="37" t="s">
        <v>1097</v>
      </c>
      <c r="AI184" s="37" t="s">
        <v>1097</v>
      </c>
      <c r="AJ184" s="37" t="s">
        <v>1100</v>
      </c>
      <c r="AK184" s="37" t="s">
        <v>1100</v>
      </c>
      <c r="AL184" s="37" t="s">
        <v>1100</v>
      </c>
      <c r="AM184" s="37" t="s">
        <v>1100</v>
      </c>
      <c r="AN184" s="37" t="s">
        <v>1100</v>
      </c>
      <c r="AO184" s="37" t="s">
        <v>1097</v>
      </c>
      <c r="AP184" s="37" t="s">
        <v>1097</v>
      </c>
      <c r="AQ184" s="37" t="s">
        <v>1097</v>
      </c>
      <c r="AR184" s="37" t="s">
        <v>1100</v>
      </c>
      <c r="AS184" s="37" t="s">
        <v>1100</v>
      </c>
      <c r="AT184" s="37" t="s">
        <v>1100</v>
      </c>
      <c r="AU184" s="37" t="s">
        <v>1100</v>
      </c>
      <c r="AV184" s="37" t="s">
        <v>1100</v>
      </c>
      <c r="AW184" s="314">
        <v>0</v>
      </c>
      <c r="AX184" s="315" t="s">
        <v>1098</v>
      </c>
      <c r="AY184" s="315" t="s">
        <v>1098</v>
      </c>
      <c r="AZ184" s="304"/>
      <c r="BA184" s="304"/>
      <c r="BB184" s="304"/>
      <c r="BC184" s="304"/>
      <c r="BD184" s="304"/>
      <c r="BE184" s="310">
        <v>0</v>
      </c>
      <c r="BF184" s="68"/>
      <c r="BG184" s="68"/>
      <c r="BH184" s="78" t="s">
        <v>1161</v>
      </c>
      <c r="BI184" s="84">
        <v>-0.76202029999999998</v>
      </c>
      <c r="BJ184" s="84">
        <v>3.8630420000000001</v>
      </c>
      <c r="BK184" s="69"/>
      <c r="BL184" s="31"/>
      <c r="BM184" s="234">
        <v>0</v>
      </c>
      <c r="BN184" s="234">
        <v>0</v>
      </c>
      <c r="BO184" s="234">
        <v>0</v>
      </c>
      <c r="BP184" s="234" t="e">
        <v>#N/A</v>
      </c>
      <c r="BQ184" s="238" t="e">
        <v>#N/A</v>
      </c>
      <c r="BR184" s="238" t="e">
        <v>#N/A</v>
      </c>
      <c r="BS184" s="238" t="e">
        <v>#N/A</v>
      </c>
      <c r="BT184" s="238" t="e">
        <v>#N/A</v>
      </c>
      <c r="BU184" s="234">
        <v>0</v>
      </c>
      <c r="BV184" s="234">
        <v>0</v>
      </c>
      <c r="BW184" s="234">
        <v>0</v>
      </c>
      <c r="BX184" s="280" t="s">
        <v>1161</v>
      </c>
      <c r="BY184" s="280" t="s">
        <v>1162</v>
      </c>
      <c r="BZ184" s="280">
        <v>37.812190000000001</v>
      </c>
      <c r="CA184" s="299" t="s">
        <v>1162</v>
      </c>
      <c r="CB184" s="299">
        <v>33.713209999999997</v>
      </c>
      <c r="CC184" s="280">
        <v>0</v>
      </c>
      <c r="CD184" s="280">
        <v>0</v>
      </c>
      <c r="CE184" s="280" t="s">
        <v>1161</v>
      </c>
      <c r="CF184" s="280">
        <v>-1</v>
      </c>
      <c r="CG184" s="280">
        <v>55.887</v>
      </c>
    </row>
    <row r="185" spans="1:85" s="4" customFormat="1" ht="29.45" customHeight="1" thickBot="1" x14ac:dyDescent="0.3">
      <c r="A185" s="50" t="str">
        <f t="shared" si="13"/>
        <v>Indicator 189 - Max number of unpaid days for the last 4 unpaid instalments</v>
      </c>
      <c r="B185" s="22">
        <f t="shared" si="11"/>
        <v>189</v>
      </c>
      <c r="C185" s="6" t="s">
        <v>175</v>
      </c>
      <c r="D185" s="8" t="str">
        <f t="shared" si="10"/>
        <v>ID189</v>
      </c>
      <c r="E185" s="8"/>
      <c r="F185" s="221" t="s">
        <v>292</v>
      </c>
      <c r="G185" s="29" t="s">
        <v>175</v>
      </c>
      <c r="H185" s="30" t="s">
        <v>671</v>
      </c>
      <c r="I185" s="14" t="s">
        <v>18</v>
      </c>
      <c r="J185" s="10" t="s">
        <v>716</v>
      </c>
      <c r="K185" s="11" t="s">
        <v>704</v>
      </c>
      <c r="L185" s="9" t="s">
        <v>175</v>
      </c>
      <c r="M185" s="14" t="s">
        <v>787</v>
      </c>
      <c r="N185" s="28"/>
      <c r="O185" s="59"/>
      <c r="P185" s="59">
        <v>1</v>
      </c>
      <c r="Q185" s="59"/>
      <c r="R185" s="59">
        <v>1</v>
      </c>
      <c r="S185" s="59"/>
      <c r="T185" s="59"/>
      <c r="U185" s="181"/>
      <c r="V185" s="280"/>
      <c r="W185" s="181"/>
      <c r="X185" s="280">
        <v>1</v>
      </c>
      <c r="Y185" s="181"/>
      <c r="Z185" s="210" t="s">
        <v>12</v>
      </c>
      <c r="AA185" s="207" t="s">
        <v>1152</v>
      </c>
      <c r="AB185" s="182" t="s">
        <v>837</v>
      </c>
      <c r="AC185" s="182" t="s">
        <v>1098</v>
      </c>
      <c r="AD185" s="182" t="s">
        <v>837</v>
      </c>
      <c r="AE185" s="207"/>
      <c r="AF185" s="37">
        <v>0</v>
      </c>
      <c r="AG185" s="37">
        <v>0</v>
      </c>
      <c r="AH185" s="37">
        <v>0</v>
      </c>
      <c r="AI185" s="37">
        <v>0</v>
      </c>
      <c r="AJ185" s="37">
        <v>0</v>
      </c>
      <c r="AK185" s="37">
        <v>0</v>
      </c>
      <c r="AL185" s="37">
        <v>0</v>
      </c>
      <c r="AM185" s="37">
        <v>0</v>
      </c>
      <c r="AN185" s="37">
        <v>0</v>
      </c>
      <c r="AO185" s="37">
        <v>0</v>
      </c>
      <c r="AP185" s="37">
        <v>0</v>
      </c>
      <c r="AQ185" s="37">
        <v>0</v>
      </c>
      <c r="AR185" s="37">
        <v>0</v>
      </c>
      <c r="AS185" s="37">
        <v>0</v>
      </c>
      <c r="AT185" s="37">
        <v>0</v>
      </c>
      <c r="AU185" s="37">
        <v>0</v>
      </c>
      <c r="AV185" s="37">
        <v>0</v>
      </c>
      <c r="AW185" s="314" t="s">
        <v>1098</v>
      </c>
      <c r="AX185" s="315" t="s">
        <v>1098</v>
      </c>
      <c r="AY185" s="315" t="s">
        <v>1098</v>
      </c>
      <c r="AZ185" s="304"/>
      <c r="BA185" s="304"/>
      <c r="BB185" s="304"/>
      <c r="BC185" s="304"/>
      <c r="BD185" s="304"/>
      <c r="BE185" s="310">
        <v>0</v>
      </c>
      <c r="BF185" s="68"/>
      <c r="BG185" s="68"/>
      <c r="BH185" s="69"/>
      <c r="BI185" s="69"/>
      <c r="BJ185" s="69"/>
      <c r="BK185" s="69"/>
      <c r="BL185" s="31"/>
      <c r="BM185" s="234">
        <v>0</v>
      </c>
      <c r="BN185" s="234">
        <v>0</v>
      </c>
      <c r="BO185" s="234">
        <v>0</v>
      </c>
      <c r="BP185" s="234" t="e">
        <v>#N/A</v>
      </c>
      <c r="BQ185" s="238" t="e">
        <v>#N/A</v>
      </c>
      <c r="BR185" s="238" t="e">
        <v>#N/A</v>
      </c>
      <c r="BS185" s="238" t="e">
        <v>#N/A</v>
      </c>
      <c r="BT185" s="238" t="e">
        <v>#N/A</v>
      </c>
      <c r="BU185" s="234">
        <v>0</v>
      </c>
      <c r="BV185" s="234">
        <v>0</v>
      </c>
      <c r="BW185" s="234">
        <v>0</v>
      </c>
      <c r="BX185" s="280"/>
      <c r="BY185" s="280"/>
      <c r="BZ185" s="280"/>
      <c r="CA185" s="299"/>
      <c r="CB185" s="299"/>
      <c r="CC185" s="280">
        <v>0</v>
      </c>
      <c r="CD185" s="280">
        <v>0</v>
      </c>
      <c r="CE185" s="280" t="s">
        <v>1161</v>
      </c>
      <c r="CF185" s="280" t="s">
        <v>1162</v>
      </c>
      <c r="CG185" s="280">
        <v>96</v>
      </c>
    </row>
    <row r="186" spans="1:85" s="4" customFormat="1" ht="44.1" customHeight="1" thickBot="1" x14ac:dyDescent="0.3">
      <c r="A186" s="21" t="str">
        <f t="shared" si="13"/>
        <v>Indicator 190 - Amount of unpaid overdue - other contracts (no loans, no amortizing products)</v>
      </c>
      <c r="B186" s="295">
        <f t="shared" si="11"/>
        <v>190</v>
      </c>
      <c r="C186" s="6" t="s">
        <v>176</v>
      </c>
      <c r="D186" s="8" t="str">
        <f t="shared" si="10"/>
        <v>ID190</v>
      </c>
      <c r="E186" s="219"/>
      <c r="F186" s="225" t="s">
        <v>292</v>
      </c>
      <c r="G186" s="29" t="s">
        <v>176</v>
      </c>
      <c r="H186" s="30" t="s">
        <v>672</v>
      </c>
      <c r="I186" s="14" t="s">
        <v>18</v>
      </c>
      <c r="J186" s="10" t="s">
        <v>716</v>
      </c>
      <c r="K186" s="11" t="s">
        <v>704</v>
      </c>
      <c r="L186" s="9" t="s">
        <v>393</v>
      </c>
      <c r="M186" s="14" t="s">
        <v>788</v>
      </c>
      <c r="N186" s="28"/>
      <c r="O186" s="59"/>
      <c r="P186" s="59"/>
      <c r="Q186" s="59"/>
      <c r="R186" s="59">
        <v>1</v>
      </c>
      <c r="S186" s="59"/>
      <c r="T186" s="59">
        <v>1</v>
      </c>
      <c r="U186" s="181">
        <v>1</v>
      </c>
      <c r="V186" s="280">
        <v>1</v>
      </c>
      <c r="W186" s="181"/>
      <c r="X186" s="280"/>
      <c r="Y186" s="181"/>
      <c r="Z186" s="210" t="s">
        <v>12</v>
      </c>
      <c r="AA186" s="207" t="s">
        <v>1157</v>
      </c>
      <c r="AB186" s="182" t="s">
        <v>12</v>
      </c>
      <c r="AC186" s="182" t="s">
        <v>12</v>
      </c>
      <c r="AD186" s="182" t="s">
        <v>837</v>
      </c>
      <c r="AE186" s="207" t="s">
        <v>1143</v>
      </c>
      <c r="AF186" s="37">
        <v>0</v>
      </c>
      <c r="AG186" s="37">
        <v>0</v>
      </c>
      <c r="AH186" s="37">
        <v>0</v>
      </c>
      <c r="AI186" s="37">
        <v>0</v>
      </c>
      <c r="AJ186" s="37">
        <v>0</v>
      </c>
      <c r="AK186" s="37">
        <v>0</v>
      </c>
      <c r="AL186" s="37">
        <v>0</v>
      </c>
      <c r="AM186" s="37">
        <v>0</v>
      </c>
      <c r="AN186" s="37">
        <v>0</v>
      </c>
      <c r="AO186" s="37">
        <v>0</v>
      </c>
      <c r="AP186" s="37">
        <v>0</v>
      </c>
      <c r="AQ186" s="37">
        <v>0</v>
      </c>
      <c r="AR186" s="37">
        <v>0</v>
      </c>
      <c r="AS186" s="37">
        <v>0</v>
      </c>
      <c r="AT186" s="37">
        <v>0</v>
      </c>
      <c r="AU186" s="37">
        <v>0</v>
      </c>
      <c r="AV186" s="37">
        <v>0</v>
      </c>
      <c r="AW186" s="314" t="s">
        <v>1098</v>
      </c>
      <c r="AX186" s="315" t="s">
        <v>1098</v>
      </c>
      <c r="AY186" s="315" t="s">
        <v>1098</v>
      </c>
      <c r="AZ186" s="304"/>
      <c r="BA186" s="304"/>
      <c r="BB186" s="304"/>
      <c r="BC186" s="304"/>
      <c r="BD186" s="304"/>
      <c r="BE186" s="310" t="s">
        <v>1098</v>
      </c>
      <c r="BF186" s="68"/>
      <c r="BG186" s="68"/>
      <c r="BH186" s="69"/>
      <c r="BI186" s="69"/>
      <c r="BJ186" s="69"/>
      <c r="BK186" s="69"/>
      <c r="BL186" s="31"/>
      <c r="BM186" s="234">
        <v>0</v>
      </c>
      <c r="BN186" s="234">
        <v>0</v>
      </c>
      <c r="BO186" s="234">
        <v>0</v>
      </c>
      <c r="BP186" s="234" t="s">
        <v>1161</v>
      </c>
      <c r="BQ186" s="238" t="s">
        <v>1162</v>
      </c>
      <c r="BR186" s="238">
        <v>60547.87</v>
      </c>
      <c r="BS186" s="238" t="s">
        <v>1162</v>
      </c>
      <c r="BT186" s="238">
        <v>1803.37</v>
      </c>
      <c r="BU186" s="234">
        <v>0</v>
      </c>
      <c r="BV186" s="234">
        <v>0</v>
      </c>
      <c r="BW186" s="234">
        <v>0</v>
      </c>
      <c r="BX186" s="280" t="s">
        <v>1161</v>
      </c>
      <c r="BY186" s="280" t="s">
        <v>1162</v>
      </c>
      <c r="BZ186" s="280">
        <v>202404.4</v>
      </c>
      <c r="CA186" s="299" t="s">
        <v>1162</v>
      </c>
      <c r="CB186" s="299">
        <v>165868</v>
      </c>
      <c r="CC186" s="280">
        <v>0</v>
      </c>
      <c r="CD186" s="280">
        <v>0</v>
      </c>
      <c r="CE186" s="280" t="e">
        <v>#N/A</v>
      </c>
      <c r="CF186" s="280" t="e">
        <v>#N/A</v>
      </c>
      <c r="CG186" s="280" t="e">
        <v>#N/A</v>
      </c>
    </row>
    <row r="187" spans="1:85" s="4" customFormat="1" ht="29.45" customHeight="1" thickBot="1" x14ac:dyDescent="0.3">
      <c r="A187" s="21" t="str">
        <f t="shared" si="13"/>
        <v>Indicator 191 - Amount of unpaid overdue - leasing contracts</v>
      </c>
      <c r="B187" s="22">
        <f t="shared" si="11"/>
        <v>191</v>
      </c>
      <c r="C187" s="6" t="s">
        <v>177</v>
      </c>
      <c r="D187" s="8" t="str">
        <f t="shared" si="10"/>
        <v>ID191</v>
      </c>
      <c r="E187" s="219"/>
      <c r="F187" s="225" t="s">
        <v>292</v>
      </c>
      <c r="G187" s="29" t="s">
        <v>177</v>
      </c>
      <c r="H187" s="30" t="s">
        <v>673</v>
      </c>
      <c r="I187" s="14" t="s">
        <v>18</v>
      </c>
      <c r="J187" s="10" t="s">
        <v>716</v>
      </c>
      <c r="K187" s="11" t="s">
        <v>704</v>
      </c>
      <c r="L187" s="9" t="s">
        <v>394</v>
      </c>
      <c r="M187" s="14" t="s">
        <v>789</v>
      </c>
      <c r="N187" s="28"/>
      <c r="O187" s="59"/>
      <c r="P187" s="59"/>
      <c r="Q187" s="59"/>
      <c r="R187" s="59"/>
      <c r="S187" s="59"/>
      <c r="T187" s="59">
        <v>1</v>
      </c>
      <c r="U187" s="181"/>
      <c r="V187" s="280">
        <v>1</v>
      </c>
      <c r="W187" s="181"/>
      <c r="X187" s="280"/>
      <c r="Y187" s="181"/>
      <c r="Z187" s="210" t="s">
        <v>12</v>
      </c>
      <c r="AA187" s="207" t="s">
        <v>1157</v>
      </c>
      <c r="AB187" s="182" t="s">
        <v>12</v>
      </c>
      <c r="AC187" s="182" t="s">
        <v>12</v>
      </c>
      <c r="AD187" s="182" t="s">
        <v>837</v>
      </c>
      <c r="AE187" s="207"/>
      <c r="AF187" s="37">
        <v>0</v>
      </c>
      <c r="AG187" s="37">
        <v>0</v>
      </c>
      <c r="AH187" s="37">
        <v>0</v>
      </c>
      <c r="AI187" s="37">
        <v>0</v>
      </c>
      <c r="AJ187" s="37">
        <v>0</v>
      </c>
      <c r="AK187" s="37">
        <v>0</v>
      </c>
      <c r="AL187" s="37">
        <v>0</v>
      </c>
      <c r="AM187" s="37">
        <v>0</v>
      </c>
      <c r="AN187" s="37">
        <v>0</v>
      </c>
      <c r="AO187" s="37">
        <v>0</v>
      </c>
      <c r="AP187" s="37">
        <v>0</v>
      </c>
      <c r="AQ187" s="37">
        <v>0</v>
      </c>
      <c r="AR187" s="37">
        <v>0</v>
      </c>
      <c r="AS187" s="37">
        <v>0</v>
      </c>
      <c r="AT187" s="37">
        <v>0</v>
      </c>
      <c r="AU187" s="37">
        <v>0</v>
      </c>
      <c r="AV187" s="37">
        <v>0</v>
      </c>
      <c r="AW187" s="314" t="s">
        <v>1098</v>
      </c>
      <c r="AX187" s="315" t="s">
        <v>1098</v>
      </c>
      <c r="AY187" s="315" t="s">
        <v>1098</v>
      </c>
      <c r="AZ187" s="304"/>
      <c r="BA187" s="304"/>
      <c r="BB187" s="304"/>
      <c r="BC187" s="304"/>
      <c r="BD187" s="304"/>
      <c r="BE187" s="310" t="s">
        <v>1098</v>
      </c>
      <c r="BF187" s="68"/>
      <c r="BG187" s="68"/>
      <c r="BH187" s="69"/>
      <c r="BI187" s="69"/>
      <c r="BJ187" s="69"/>
      <c r="BK187" s="69"/>
      <c r="BL187" s="31"/>
      <c r="BM187" s="234">
        <v>0</v>
      </c>
      <c r="BN187" s="234">
        <v>0</v>
      </c>
      <c r="BO187" s="234">
        <v>0</v>
      </c>
      <c r="BP187" s="234" t="s">
        <v>1162</v>
      </c>
      <c r="BQ187" s="238" t="s">
        <v>1213</v>
      </c>
      <c r="BR187" s="238" t="s">
        <v>1213</v>
      </c>
      <c r="BS187" s="238" t="s">
        <v>1213</v>
      </c>
      <c r="BT187" s="238" t="s">
        <v>1213</v>
      </c>
      <c r="BU187" s="234">
        <v>0</v>
      </c>
      <c r="BV187" s="234">
        <v>0</v>
      </c>
      <c r="BW187" s="234">
        <v>0</v>
      </c>
      <c r="BX187" s="280" t="s">
        <v>1161</v>
      </c>
      <c r="BY187" s="280" t="s">
        <v>1162</v>
      </c>
      <c r="BZ187" s="280">
        <v>1680349</v>
      </c>
      <c r="CA187" s="299" t="s">
        <v>1162</v>
      </c>
      <c r="CB187" s="299">
        <v>410198</v>
      </c>
      <c r="CC187" s="280">
        <v>0</v>
      </c>
      <c r="CD187" s="280">
        <v>0</v>
      </c>
      <c r="CE187" s="280" t="e">
        <v>#N/A</v>
      </c>
      <c r="CF187" s="280" t="e">
        <v>#N/A</v>
      </c>
      <c r="CG187" s="280" t="e">
        <v>#N/A</v>
      </c>
    </row>
    <row r="188" spans="1:85" s="4" customFormat="1" ht="29.45" customHeight="1" thickBot="1" x14ac:dyDescent="0.3">
      <c r="A188" s="21" t="str">
        <f t="shared" si="13"/>
        <v>Indicator 192 - Amount of unpaid overdue - amortizing products</v>
      </c>
      <c r="B188" s="295">
        <f t="shared" si="11"/>
        <v>192</v>
      </c>
      <c r="C188" s="6" t="s">
        <v>178</v>
      </c>
      <c r="D188" s="8" t="str">
        <f t="shared" si="10"/>
        <v>ID192</v>
      </c>
      <c r="E188" s="219"/>
      <c r="F188" s="225" t="s">
        <v>292</v>
      </c>
      <c r="G188" s="29" t="s">
        <v>178</v>
      </c>
      <c r="H188" s="30" t="s">
        <v>674</v>
      </c>
      <c r="I188" s="14" t="s">
        <v>18</v>
      </c>
      <c r="J188" s="10" t="s">
        <v>716</v>
      </c>
      <c r="K188" s="11" t="s">
        <v>704</v>
      </c>
      <c r="L188" s="9" t="s">
        <v>395</v>
      </c>
      <c r="M188" s="14" t="s">
        <v>790</v>
      </c>
      <c r="N188" s="28"/>
      <c r="O188" s="59"/>
      <c r="P188" s="59">
        <v>1</v>
      </c>
      <c r="Q188" s="59"/>
      <c r="R188" s="59">
        <v>1</v>
      </c>
      <c r="S188" s="59"/>
      <c r="T188" s="59">
        <v>1</v>
      </c>
      <c r="U188" s="181"/>
      <c r="V188" s="280">
        <v>1</v>
      </c>
      <c r="W188" s="181"/>
      <c r="X188" s="280">
        <v>1</v>
      </c>
      <c r="Y188" s="181"/>
      <c r="Z188" s="210" t="s">
        <v>12</v>
      </c>
      <c r="AA188" s="207" t="s">
        <v>1157</v>
      </c>
      <c r="AB188" s="182" t="s">
        <v>12</v>
      </c>
      <c r="AC188" s="182" t="s">
        <v>12</v>
      </c>
      <c r="AD188" s="182" t="s">
        <v>837</v>
      </c>
      <c r="AE188" s="207"/>
      <c r="AF188" s="37">
        <v>0</v>
      </c>
      <c r="AG188" s="37">
        <v>0</v>
      </c>
      <c r="AH188" s="37">
        <v>0</v>
      </c>
      <c r="AI188" s="37">
        <v>0</v>
      </c>
      <c r="AJ188" s="37">
        <v>0</v>
      </c>
      <c r="AK188" s="37">
        <v>0</v>
      </c>
      <c r="AL188" s="37">
        <v>0</v>
      </c>
      <c r="AM188" s="37">
        <v>0</v>
      </c>
      <c r="AN188" s="37">
        <v>0</v>
      </c>
      <c r="AO188" s="37">
        <v>0</v>
      </c>
      <c r="AP188" s="37">
        <v>0</v>
      </c>
      <c r="AQ188" s="37">
        <v>0</v>
      </c>
      <c r="AR188" s="37">
        <v>0</v>
      </c>
      <c r="AS188" s="37">
        <v>0</v>
      </c>
      <c r="AT188" s="37">
        <v>0</v>
      </c>
      <c r="AU188" s="37">
        <v>0</v>
      </c>
      <c r="AV188" s="37">
        <v>0</v>
      </c>
      <c r="AW188" s="314" t="s">
        <v>1098</v>
      </c>
      <c r="AX188" s="315" t="s">
        <v>1098</v>
      </c>
      <c r="AY188" s="315" t="s">
        <v>1098</v>
      </c>
      <c r="AZ188" s="304"/>
      <c r="BA188" s="304"/>
      <c r="BB188" s="304"/>
      <c r="BC188" s="304"/>
      <c r="BD188" s="304"/>
      <c r="BE188" s="310">
        <v>0</v>
      </c>
      <c r="BF188" s="68"/>
      <c r="BG188" s="68"/>
      <c r="BH188" s="69"/>
      <c r="BI188" s="69"/>
      <c r="BJ188" s="69"/>
      <c r="BK188" s="69"/>
      <c r="BL188" s="31"/>
      <c r="BM188" s="234">
        <v>0</v>
      </c>
      <c r="BN188" s="234">
        <v>0</v>
      </c>
      <c r="BO188" s="234">
        <v>0</v>
      </c>
      <c r="BP188" s="234" t="s">
        <v>1161</v>
      </c>
      <c r="BQ188" s="238" t="s">
        <v>1162</v>
      </c>
      <c r="BR188" s="238">
        <v>3204376</v>
      </c>
      <c r="BS188" s="238" t="s">
        <v>1162</v>
      </c>
      <c r="BT188" s="238">
        <v>2440.2199999999998</v>
      </c>
      <c r="BU188" s="234">
        <v>0</v>
      </c>
      <c r="BV188" s="234">
        <v>0</v>
      </c>
      <c r="BW188" s="234">
        <v>0</v>
      </c>
      <c r="BX188" s="280" t="s">
        <v>1161</v>
      </c>
      <c r="BY188" s="280" t="s">
        <v>1162</v>
      </c>
      <c r="BZ188" s="280">
        <v>1654.2439999999999</v>
      </c>
      <c r="CA188" s="299" t="s">
        <v>1162</v>
      </c>
      <c r="CB188" s="299">
        <v>344179.5</v>
      </c>
      <c r="CC188" s="280">
        <v>0</v>
      </c>
      <c r="CD188" s="280">
        <v>0</v>
      </c>
      <c r="CE188" s="280" t="s">
        <v>1161</v>
      </c>
      <c r="CF188" s="280" t="s">
        <v>1162</v>
      </c>
      <c r="CG188" s="280">
        <v>56891.7</v>
      </c>
    </row>
    <row r="189" spans="1:85" s="4" customFormat="1" ht="29.1" customHeight="1" thickBot="1" x14ac:dyDescent="0.3">
      <c r="A189" s="21" t="str">
        <f t="shared" si="13"/>
        <v>Indicator 193 - Amount of unpaid overdue - loans</v>
      </c>
      <c r="B189" s="295">
        <f t="shared" si="11"/>
        <v>193</v>
      </c>
      <c r="C189" s="6" t="s">
        <v>179</v>
      </c>
      <c r="D189" s="8" t="str">
        <f t="shared" si="10"/>
        <v>ID193</v>
      </c>
      <c r="E189" s="219"/>
      <c r="F189" s="225" t="s">
        <v>292</v>
      </c>
      <c r="G189" s="29" t="s">
        <v>179</v>
      </c>
      <c r="H189" s="30" t="s">
        <v>675</v>
      </c>
      <c r="I189" s="14" t="s">
        <v>18</v>
      </c>
      <c r="J189" s="10" t="s">
        <v>716</v>
      </c>
      <c r="K189" s="11" t="s">
        <v>704</v>
      </c>
      <c r="L189" s="9" t="s">
        <v>396</v>
      </c>
      <c r="M189" s="14" t="s">
        <v>791</v>
      </c>
      <c r="N189" s="28">
        <v>1</v>
      </c>
      <c r="O189" s="59"/>
      <c r="P189" s="59">
        <v>1</v>
      </c>
      <c r="Q189" s="59">
        <v>1</v>
      </c>
      <c r="R189" s="59">
        <v>1</v>
      </c>
      <c r="S189" s="59"/>
      <c r="T189" s="59">
        <v>1</v>
      </c>
      <c r="U189" s="181"/>
      <c r="V189" s="280">
        <v>1</v>
      </c>
      <c r="W189" s="181"/>
      <c r="X189" s="280">
        <v>1</v>
      </c>
      <c r="Y189" s="181"/>
      <c r="Z189" s="210" t="s">
        <v>12</v>
      </c>
      <c r="AA189" s="207" t="s">
        <v>1157</v>
      </c>
      <c r="AB189" s="182" t="s">
        <v>12</v>
      </c>
      <c r="AC189" s="182" t="s">
        <v>12</v>
      </c>
      <c r="AD189" s="182" t="s">
        <v>837</v>
      </c>
      <c r="AE189" s="207"/>
      <c r="AF189" s="37">
        <v>0</v>
      </c>
      <c r="AG189" s="37">
        <v>0</v>
      </c>
      <c r="AH189" s="37">
        <v>0</v>
      </c>
      <c r="AI189" s="37">
        <v>0</v>
      </c>
      <c r="AJ189" s="37">
        <v>0</v>
      </c>
      <c r="AK189" s="37">
        <v>0</v>
      </c>
      <c r="AL189" s="37">
        <v>0</v>
      </c>
      <c r="AM189" s="37">
        <v>0</v>
      </c>
      <c r="AN189" s="37">
        <v>0</v>
      </c>
      <c r="AO189" s="37">
        <v>0</v>
      </c>
      <c r="AP189" s="37">
        <v>0</v>
      </c>
      <c r="AQ189" s="37">
        <v>0</v>
      </c>
      <c r="AR189" s="37">
        <v>0</v>
      </c>
      <c r="AS189" s="37">
        <v>0</v>
      </c>
      <c r="AT189" s="37">
        <v>0</v>
      </c>
      <c r="AU189" s="37">
        <v>0</v>
      </c>
      <c r="AV189" s="37">
        <v>0</v>
      </c>
      <c r="AW189" s="314">
        <v>0</v>
      </c>
      <c r="AX189" s="315" t="s">
        <v>1098</v>
      </c>
      <c r="AY189" s="315" t="s">
        <v>1098</v>
      </c>
      <c r="AZ189" s="304"/>
      <c r="BA189" s="304"/>
      <c r="BB189" s="304"/>
      <c r="BC189" s="304"/>
      <c r="BD189" s="304"/>
      <c r="BE189" s="310">
        <v>0</v>
      </c>
      <c r="BF189" s="68"/>
      <c r="BG189" s="68"/>
      <c r="BH189" s="78" t="s">
        <v>1161</v>
      </c>
      <c r="BI189" s="80" t="s">
        <v>1162</v>
      </c>
      <c r="BJ189" s="81">
        <v>10100000</v>
      </c>
      <c r="BK189" s="69"/>
      <c r="BL189" s="31"/>
      <c r="BM189" s="234">
        <v>0</v>
      </c>
      <c r="BN189" s="234">
        <v>0</v>
      </c>
      <c r="BO189" s="234">
        <v>0</v>
      </c>
      <c r="BP189" s="234" t="s">
        <v>1161</v>
      </c>
      <c r="BQ189" s="238" t="s">
        <v>1162</v>
      </c>
      <c r="BR189" s="238">
        <v>68799.97</v>
      </c>
      <c r="BS189" s="238" t="s">
        <v>1162</v>
      </c>
      <c r="BT189" s="238">
        <v>3275.79</v>
      </c>
      <c r="BU189" s="234">
        <v>0</v>
      </c>
      <c r="BV189" s="234">
        <v>0</v>
      </c>
      <c r="BW189" s="234">
        <v>0</v>
      </c>
      <c r="BX189" s="280" t="s">
        <v>1161</v>
      </c>
      <c r="BY189" s="280" t="s">
        <v>1162</v>
      </c>
      <c r="BZ189" s="280">
        <v>2342673</v>
      </c>
      <c r="CA189" s="299" t="s">
        <v>1162</v>
      </c>
      <c r="CB189" s="299">
        <v>486620.1</v>
      </c>
      <c r="CC189" s="280">
        <v>0</v>
      </c>
      <c r="CD189" s="280">
        <v>0</v>
      </c>
      <c r="CE189" s="280" t="s">
        <v>1162</v>
      </c>
      <c r="CF189" s="280" t="s">
        <v>1162</v>
      </c>
      <c r="CG189" s="280" t="s">
        <v>1162</v>
      </c>
    </row>
    <row r="190" spans="1:85" s="4" customFormat="1" ht="44.1" customHeight="1" thickBot="1" x14ac:dyDescent="0.3">
      <c r="A190" s="50" t="str">
        <f t="shared" si="13"/>
        <v>Indicator 194 - Amount of unpaid instalments - other contracts (no loans, no amortizing products)</v>
      </c>
      <c r="B190" s="295">
        <f t="shared" si="11"/>
        <v>194</v>
      </c>
      <c r="C190" s="6" t="s">
        <v>180</v>
      </c>
      <c r="D190" s="8" t="str">
        <f t="shared" ref="D190:D221" si="14">CONCATENATE("ID",B190)</f>
        <v>ID194</v>
      </c>
      <c r="E190" s="219"/>
      <c r="F190" s="225" t="s">
        <v>292</v>
      </c>
      <c r="G190" s="29" t="s">
        <v>180</v>
      </c>
      <c r="H190" s="30" t="s">
        <v>676</v>
      </c>
      <c r="I190" s="14" t="s">
        <v>18</v>
      </c>
      <c r="J190" s="10" t="s">
        <v>716</v>
      </c>
      <c r="K190" s="11" t="s">
        <v>704</v>
      </c>
      <c r="L190" s="9" t="s">
        <v>397</v>
      </c>
      <c r="M190" s="14" t="s">
        <v>792</v>
      </c>
      <c r="N190" s="28"/>
      <c r="O190" s="59"/>
      <c r="P190" s="59"/>
      <c r="Q190" s="59"/>
      <c r="R190" s="59">
        <v>1</v>
      </c>
      <c r="S190" s="59"/>
      <c r="T190" s="59">
        <v>1</v>
      </c>
      <c r="U190" s="181"/>
      <c r="V190" s="280">
        <v>1</v>
      </c>
      <c r="W190" s="181">
        <v>1</v>
      </c>
      <c r="X190" s="280"/>
      <c r="Y190" s="181"/>
      <c r="Z190" s="210" t="s">
        <v>12</v>
      </c>
      <c r="AA190" s="207" t="s">
        <v>1157</v>
      </c>
      <c r="AB190" s="182" t="s">
        <v>12</v>
      </c>
      <c r="AC190" s="182" t="s">
        <v>12</v>
      </c>
      <c r="AD190" s="182" t="s">
        <v>837</v>
      </c>
      <c r="AE190" s="207"/>
      <c r="AF190" s="37">
        <v>0</v>
      </c>
      <c r="AG190" s="37">
        <v>0</v>
      </c>
      <c r="AH190" s="37">
        <v>0</v>
      </c>
      <c r="AI190" s="37">
        <v>0</v>
      </c>
      <c r="AJ190" s="37">
        <v>0</v>
      </c>
      <c r="AK190" s="37">
        <v>0</v>
      </c>
      <c r="AL190" s="37">
        <v>0</v>
      </c>
      <c r="AM190" s="37">
        <v>0</v>
      </c>
      <c r="AN190" s="37">
        <v>0</v>
      </c>
      <c r="AO190" s="37">
        <v>0</v>
      </c>
      <c r="AP190" s="37">
        <v>0</v>
      </c>
      <c r="AQ190" s="37">
        <v>0</v>
      </c>
      <c r="AR190" s="37">
        <v>0</v>
      </c>
      <c r="AS190" s="37">
        <v>0</v>
      </c>
      <c r="AT190" s="37">
        <v>0</v>
      </c>
      <c r="AU190" s="37">
        <v>0</v>
      </c>
      <c r="AV190" s="37">
        <v>0</v>
      </c>
      <c r="AW190" s="314" t="s">
        <v>1098</v>
      </c>
      <c r="AX190" s="315" t="s">
        <v>1098</v>
      </c>
      <c r="AY190" s="315" t="s">
        <v>1098</v>
      </c>
      <c r="AZ190" s="304"/>
      <c r="BA190" s="304"/>
      <c r="BB190" s="304"/>
      <c r="BC190" s="304"/>
      <c r="BD190" s="304"/>
      <c r="BE190" s="310" t="s">
        <v>1098</v>
      </c>
      <c r="BF190" s="68"/>
      <c r="BG190" s="68"/>
      <c r="BH190" s="69"/>
      <c r="BI190" s="69"/>
      <c r="BJ190" s="69"/>
      <c r="BK190" s="69"/>
      <c r="BL190" s="31"/>
      <c r="BM190" s="234">
        <v>0</v>
      </c>
      <c r="BN190" s="234">
        <v>0</v>
      </c>
      <c r="BO190" s="234">
        <v>0</v>
      </c>
      <c r="BP190" s="234" t="s">
        <v>1161</v>
      </c>
      <c r="BQ190" s="238" t="s">
        <v>1162</v>
      </c>
      <c r="BR190" s="238">
        <v>60547.87</v>
      </c>
      <c r="BS190" s="238" t="s">
        <v>1162</v>
      </c>
      <c r="BT190" s="238">
        <v>1803.37</v>
      </c>
      <c r="BU190" s="234">
        <v>0</v>
      </c>
      <c r="BV190" s="234">
        <v>0</v>
      </c>
      <c r="BW190" s="234">
        <v>0</v>
      </c>
      <c r="BX190" s="280" t="s">
        <v>1161</v>
      </c>
      <c r="BY190" s="280" t="s">
        <v>1162</v>
      </c>
      <c r="BZ190" s="280">
        <v>185831.6</v>
      </c>
      <c r="CA190" s="299" t="s">
        <v>1162</v>
      </c>
      <c r="CB190" s="299">
        <v>165868</v>
      </c>
      <c r="CC190" s="280">
        <v>0</v>
      </c>
      <c r="CD190" s="280">
        <v>0</v>
      </c>
      <c r="CE190" s="280" t="e">
        <v>#N/A</v>
      </c>
      <c r="CF190" s="280" t="e">
        <v>#N/A</v>
      </c>
      <c r="CG190" s="280" t="e">
        <v>#N/A</v>
      </c>
    </row>
    <row r="191" spans="1:85" s="4" customFormat="1" ht="29.45" customHeight="1" thickBot="1" x14ac:dyDescent="0.3">
      <c r="A191" s="50" t="str">
        <f t="shared" si="13"/>
        <v>Indicator 195 - Amount of unpaid instalments - leasing contracts</v>
      </c>
      <c r="B191" s="22">
        <f t="shared" ref="B191:B221" si="15">+B190+1</f>
        <v>195</v>
      </c>
      <c r="C191" s="6" t="s">
        <v>181</v>
      </c>
      <c r="D191" s="8" t="str">
        <f t="shared" si="14"/>
        <v>ID195</v>
      </c>
      <c r="E191" s="219"/>
      <c r="F191" s="225" t="s">
        <v>292</v>
      </c>
      <c r="G191" s="29" t="s">
        <v>181</v>
      </c>
      <c r="H191" s="30" t="s">
        <v>677</v>
      </c>
      <c r="I191" s="14" t="s">
        <v>18</v>
      </c>
      <c r="J191" s="10" t="s">
        <v>716</v>
      </c>
      <c r="K191" s="11" t="s">
        <v>704</v>
      </c>
      <c r="L191" s="9" t="s">
        <v>398</v>
      </c>
      <c r="M191" s="14" t="s">
        <v>793</v>
      </c>
      <c r="N191" s="28"/>
      <c r="O191" s="59"/>
      <c r="P191" s="59"/>
      <c r="Q191" s="59"/>
      <c r="R191" s="59"/>
      <c r="S191" s="59"/>
      <c r="T191" s="59">
        <v>1</v>
      </c>
      <c r="U191" s="181"/>
      <c r="V191" s="280">
        <v>1</v>
      </c>
      <c r="W191" s="181">
        <v>1</v>
      </c>
      <c r="X191" s="280"/>
      <c r="Y191" s="181"/>
      <c r="Z191" s="210" t="s">
        <v>12</v>
      </c>
      <c r="AA191" s="207" t="s">
        <v>1157</v>
      </c>
      <c r="AB191" s="182" t="s">
        <v>12</v>
      </c>
      <c r="AC191" s="182" t="s">
        <v>12</v>
      </c>
      <c r="AD191" s="182" t="s">
        <v>837</v>
      </c>
      <c r="AE191" s="207"/>
      <c r="AF191" s="37">
        <v>0</v>
      </c>
      <c r="AG191" s="37">
        <v>0</v>
      </c>
      <c r="AH191" s="37">
        <v>0</v>
      </c>
      <c r="AI191" s="37">
        <v>0</v>
      </c>
      <c r="AJ191" s="37">
        <v>0</v>
      </c>
      <c r="AK191" s="37">
        <v>0</v>
      </c>
      <c r="AL191" s="37">
        <v>0</v>
      </c>
      <c r="AM191" s="37">
        <v>0</v>
      </c>
      <c r="AN191" s="37">
        <v>0</v>
      </c>
      <c r="AO191" s="37">
        <v>0</v>
      </c>
      <c r="AP191" s="37">
        <v>0</v>
      </c>
      <c r="AQ191" s="37">
        <v>0</v>
      </c>
      <c r="AR191" s="37">
        <v>0</v>
      </c>
      <c r="AS191" s="37">
        <v>0</v>
      </c>
      <c r="AT191" s="37">
        <v>0</v>
      </c>
      <c r="AU191" s="37">
        <v>0</v>
      </c>
      <c r="AV191" s="37">
        <v>0</v>
      </c>
      <c r="AW191" s="314" t="s">
        <v>1098</v>
      </c>
      <c r="AX191" s="315" t="s">
        <v>1098</v>
      </c>
      <c r="AY191" s="315" t="s">
        <v>1098</v>
      </c>
      <c r="AZ191" s="304"/>
      <c r="BA191" s="304"/>
      <c r="BB191" s="304"/>
      <c r="BC191" s="304"/>
      <c r="BD191" s="304"/>
      <c r="BE191" s="310" t="s">
        <v>1098</v>
      </c>
      <c r="BF191" s="68"/>
      <c r="BG191" s="68"/>
      <c r="BH191" s="69"/>
      <c r="BI191" s="69"/>
      <c r="BJ191" s="69"/>
      <c r="BK191" s="69"/>
      <c r="BL191" s="31"/>
      <c r="BM191" s="234">
        <v>0</v>
      </c>
      <c r="BN191" s="234">
        <v>0</v>
      </c>
      <c r="BO191" s="234">
        <v>0</v>
      </c>
      <c r="BP191" s="234" t="s">
        <v>1162</v>
      </c>
      <c r="BQ191" s="238" t="s">
        <v>1213</v>
      </c>
      <c r="BR191" s="238" t="s">
        <v>1213</v>
      </c>
      <c r="BS191" s="238" t="s">
        <v>1213</v>
      </c>
      <c r="BT191" s="238" t="s">
        <v>1213</v>
      </c>
      <c r="BU191" s="234">
        <v>0</v>
      </c>
      <c r="BV191" s="234">
        <v>0</v>
      </c>
      <c r="BW191" s="234">
        <v>0</v>
      </c>
      <c r="BX191" s="280" t="s">
        <v>1161</v>
      </c>
      <c r="BY191" s="280" t="s">
        <v>1162</v>
      </c>
      <c r="BZ191" s="280">
        <v>1634049</v>
      </c>
      <c r="CA191" s="299" t="s">
        <v>1162</v>
      </c>
      <c r="CB191" s="299">
        <v>408591.2</v>
      </c>
      <c r="CC191" s="280">
        <v>0</v>
      </c>
      <c r="CD191" s="280">
        <v>0</v>
      </c>
      <c r="CE191" s="280" t="e">
        <v>#N/A</v>
      </c>
      <c r="CF191" s="280" t="e">
        <v>#N/A</v>
      </c>
      <c r="CG191" s="280" t="e">
        <v>#N/A</v>
      </c>
    </row>
    <row r="192" spans="1:85" s="4" customFormat="1" ht="29.1" customHeight="1" thickBot="1" x14ac:dyDescent="0.3">
      <c r="A192" s="50" t="str">
        <f t="shared" si="13"/>
        <v>Indicator 196 - Amount of unpaid instalments - amortizing products</v>
      </c>
      <c r="B192" s="295">
        <f t="shared" si="15"/>
        <v>196</v>
      </c>
      <c r="C192" s="6" t="s">
        <v>182</v>
      </c>
      <c r="D192" s="8" t="str">
        <f t="shared" si="14"/>
        <v>ID196</v>
      </c>
      <c r="E192" s="219"/>
      <c r="F192" s="225" t="s">
        <v>292</v>
      </c>
      <c r="G192" s="29" t="s">
        <v>182</v>
      </c>
      <c r="H192" s="30" t="s">
        <v>678</v>
      </c>
      <c r="I192" s="14" t="s">
        <v>18</v>
      </c>
      <c r="J192" s="10" t="s">
        <v>716</v>
      </c>
      <c r="K192" s="11" t="s">
        <v>704</v>
      </c>
      <c r="L192" s="9" t="s">
        <v>399</v>
      </c>
      <c r="M192" s="14" t="s">
        <v>746</v>
      </c>
      <c r="N192" s="28"/>
      <c r="O192" s="59"/>
      <c r="P192" s="59">
        <v>1</v>
      </c>
      <c r="Q192" s="59"/>
      <c r="R192" s="59">
        <v>1</v>
      </c>
      <c r="S192" s="59"/>
      <c r="T192" s="59">
        <v>1</v>
      </c>
      <c r="U192" s="181"/>
      <c r="V192" s="280">
        <v>1</v>
      </c>
      <c r="W192" s="181">
        <v>1</v>
      </c>
      <c r="X192" s="280">
        <v>1</v>
      </c>
      <c r="Y192" s="181"/>
      <c r="Z192" s="210" t="s">
        <v>12</v>
      </c>
      <c r="AA192" s="207" t="s">
        <v>1157</v>
      </c>
      <c r="AB192" s="182" t="s">
        <v>12</v>
      </c>
      <c r="AC192" s="182" t="s">
        <v>12</v>
      </c>
      <c r="AD192" s="182" t="s">
        <v>837</v>
      </c>
      <c r="AE192" s="207"/>
      <c r="AF192" s="37">
        <v>0</v>
      </c>
      <c r="AG192" s="37">
        <v>0</v>
      </c>
      <c r="AH192" s="37">
        <v>0</v>
      </c>
      <c r="AI192" s="37">
        <v>0</v>
      </c>
      <c r="AJ192" s="37">
        <v>0</v>
      </c>
      <c r="AK192" s="37">
        <v>0</v>
      </c>
      <c r="AL192" s="37">
        <v>0</v>
      </c>
      <c r="AM192" s="37">
        <v>0</v>
      </c>
      <c r="AN192" s="37">
        <v>0</v>
      </c>
      <c r="AO192" s="37">
        <v>0</v>
      </c>
      <c r="AP192" s="37">
        <v>0</v>
      </c>
      <c r="AQ192" s="37">
        <v>0</v>
      </c>
      <c r="AR192" s="37">
        <v>0</v>
      </c>
      <c r="AS192" s="37">
        <v>0</v>
      </c>
      <c r="AT192" s="37">
        <v>0</v>
      </c>
      <c r="AU192" s="37">
        <v>0</v>
      </c>
      <c r="AV192" s="37">
        <v>0</v>
      </c>
      <c r="AW192" s="314" t="s">
        <v>1098</v>
      </c>
      <c r="AX192" s="315" t="s">
        <v>1098</v>
      </c>
      <c r="AY192" s="315" t="s">
        <v>1098</v>
      </c>
      <c r="AZ192" s="304"/>
      <c r="BA192" s="304"/>
      <c r="BB192" s="304"/>
      <c r="BC192" s="304"/>
      <c r="BD192" s="304"/>
      <c r="BE192" s="310">
        <v>0</v>
      </c>
      <c r="BF192" s="68"/>
      <c r="BG192" s="68"/>
      <c r="BH192" s="69"/>
      <c r="BI192" s="69"/>
      <c r="BJ192" s="69"/>
      <c r="BK192" s="69"/>
      <c r="BL192" s="31"/>
      <c r="BM192" s="234">
        <v>0</v>
      </c>
      <c r="BN192" s="234">
        <v>0</v>
      </c>
      <c r="BO192" s="234">
        <v>0</v>
      </c>
      <c r="BP192" s="234" t="s">
        <v>1161</v>
      </c>
      <c r="BQ192" s="238" t="s">
        <v>1162</v>
      </c>
      <c r="BR192" s="238">
        <v>3204376</v>
      </c>
      <c r="BS192" s="238" t="s">
        <v>1162</v>
      </c>
      <c r="BT192" s="238">
        <v>2440.2199999999998</v>
      </c>
      <c r="BU192" s="234">
        <v>0</v>
      </c>
      <c r="BV192" s="234">
        <v>0</v>
      </c>
      <c r="BW192" s="234">
        <v>0</v>
      </c>
      <c r="BX192" s="280" t="s">
        <v>1161</v>
      </c>
      <c r="BY192" s="280" t="s">
        <v>1162</v>
      </c>
      <c r="BZ192" s="280">
        <v>1300</v>
      </c>
      <c r="CA192" s="299" t="s">
        <v>1162</v>
      </c>
      <c r="CB192" s="299">
        <v>17500000</v>
      </c>
      <c r="CC192" s="280">
        <v>0</v>
      </c>
      <c r="CD192" s="280">
        <v>0</v>
      </c>
      <c r="CE192" s="280" t="s">
        <v>1161</v>
      </c>
      <c r="CF192" s="280" t="s">
        <v>1162</v>
      </c>
      <c r="CG192" s="280">
        <v>56298.39</v>
      </c>
    </row>
    <row r="193" spans="1:85" s="4" customFormat="1" ht="29.45" customHeight="1" thickBot="1" x14ac:dyDescent="0.3">
      <c r="A193" s="21" t="str">
        <f t="shared" si="13"/>
        <v>Indicator 197 - Amount of unpaid instalments - loans</v>
      </c>
      <c r="B193" s="295">
        <f t="shared" si="15"/>
        <v>197</v>
      </c>
      <c r="C193" s="6" t="s">
        <v>183</v>
      </c>
      <c r="D193" s="8" t="str">
        <f t="shared" si="14"/>
        <v>ID197</v>
      </c>
      <c r="E193" s="219"/>
      <c r="F193" s="225" t="s">
        <v>292</v>
      </c>
      <c r="G193" s="29" t="s">
        <v>183</v>
      </c>
      <c r="H193" s="30" t="s">
        <v>679</v>
      </c>
      <c r="I193" s="14" t="s">
        <v>18</v>
      </c>
      <c r="J193" s="10" t="s">
        <v>716</v>
      </c>
      <c r="K193" s="11" t="s">
        <v>704</v>
      </c>
      <c r="L193" s="9" t="s">
        <v>400</v>
      </c>
      <c r="M193" s="14" t="s">
        <v>794</v>
      </c>
      <c r="N193" s="28">
        <v>1</v>
      </c>
      <c r="O193" s="59"/>
      <c r="P193" s="59">
        <v>1</v>
      </c>
      <c r="Q193" s="59"/>
      <c r="R193" s="59">
        <v>1</v>
      </c>
      <c r="S193" s="59"/>
      <c r="T193" s="59">
        <v>1</v>
      </c>
      <c r="U193" s="181"/>
      <c r="V193" s="280">
        <v>1</v>
      </c>
      <c r="W193" s="181"/>
      <c r="X193" s="280">
        <v>1</v>
      </c>
      <c r="Y193" s="181"/>
      <c r="Z193" s="210" t="s">
        <v>12</v>
      </c>
      <c r="AA193" s="207" t="s">
        <v>1157</v>
      </c>
      <c r="AB193" s="182" t="s">
        <v>12</v>
      </c>
      <c r="AC193" s="182" t="s">
        <v>12</v>
      </c>
      <c r="AD193" s="182" t="s">
        <v>837</v>
      </c>
      <c r="AE193" s="207"/>
      <c r="AF193" s="37">
        <v>0</v>
      </c>
      <c r="AG193" s="37">
        <v>0</v>
      </c>
      <c r="AH193" s="37">
        <v>0</v>
      </c>
      <c r="AI193" s="37">
        <v>0</v>
      </c>
      <c r="AJ193" s="37">
        <v>0</v>
      </c>
      <c r="AK193" s="37">
        <v>0</v>
      </c>
      <c r="AL193" s="37">
        <v>0</v>
      </c>
      <c r="AM193" s="37">
        <v>0</v>
      </c>
      <c r="AN193" s="37">
        <v>0</v>
      </c>
      <c r="AO193" s="37">
        <v>0</v>
      </c>
      <c r="AP193" s="37">
        <v>0</v>
      </c>
      <c r="AQ193" s="37">
        <v>0</v>
      </c>
      <c r="AR193" s="37">
        <v>0</v>
      </c>
      <c r="AS193" s="37">
        <v>0</v>
      </c>
      <c r="AT193" s="37">
        <v>0</v>
      </c>
      <c r="AU193" s="37">
        <v>0</v>
      </c>
      <c r="AV193" s="37">
        <v>0</v>
      </c>
      <c r="AW193" s="314">
        <v>0</v>
      </c>
      <c r="AX193" s="315" t="s">
        <v>1098</v>
      </c>
      <c r="AY193" s="315" t="s">
        <v>1098</v>
      </c>
      <c r="AZ193" s="304"/>
      <c r="BA193" s="304"/>
      <c r="BB193" s="304"/>
      <c r="BC193" s="304"/>
      <c r="BD193" s="304"/>
      <c r="BE193" s="310">
        <v>0</v>
      </c>
      <c r="BF193" s="68"/>
      <c r="BG193" s="68"/>
      <c r="BH193" s="69"/>
      <c r="BI193" s="69"/>
      <c r="BJ193" s="69"/>
      <c r="BK193" s="69"/>
      <c r="BL193" s="31"/>
      <c r="BM193" s="234">
        <v>0</v>
      </c>
      <c r="BN193" s="234">
        <v>0</v>
      </c>
      <c r="BO193" s="234">
        <v>0</v>
      </c>
      <c r="BP193" s="234" t="s">
        <v>1161</v>
      </c>
      <c r="BQ193" s="238" t="s">
        <v>1162</v>
      </c>
      <c r="BR193" s="238">
        <v>68799.97</v>
      </c>
      <c r="BS193" s="238" t="s">
        <v>1162</v>
      </c>
      <c r="BT193" s="238">
        <v>3275.79</v>
      </c>
      <c r="BU193" s="234">
        <v>0</v>
      </c>
      <c r="BV193" s="234">
        <v>0</v>
      </c>
      <c r="BW193" s="234">
        <v>0</v>
      </c>
      <c r="BX193" s="280" t="s">
        <v>1161</v>
      </c>
      <c r="BY193" s="280" t="s">
        <v>1162</v>
      </c>
      <c r="BZ193" s="280">
        <v>2264027</v>
      </c>
      <c r="CA193" s="299" t="s">
        <v>1162</v>
      </c>
      <c r="CB193" s="299">
        <v>487181.9</v>
      </c>
      <c r="CC193" s="280">
        <v>0</v>
      </c>
      <c r="CD193" s="280">
        <v>0</v>
      </c>
      <c r="CE193" s="280" t="s">
        <v>1162</v>
      </c>
      <c r="CF193" s="280" t="s">
        <v>1162</v>
      </c>
      <c r="CG193" s="280" t="s">
        <v>1162</v>
      </c>
    </row>
    <row r="194" spans="1:85" s="4" customFormat="1" ht="58.35" customHeight="1" thickBot="1" x14ac:dyDescent="0.3">
      <c r="A194" s="49" t="str">
        <f t="shared" si="13"/>
        <v>Indicator 198 - Overdue amount/approved amount - other contracts (no loans, no amortizing products)</v>
      </c>
      <c r="B194" s="295">
        <f t="shared" si="15"/>
        <v>198</v>
      </c>
      <c r="C194" s="6" t="s">
        <v>184</v>
      </c>
      <c r="D194" s="8" t="str">
        <f t="shared" si="14"/>
        <v>ID198</v>
      </c>
      <c r="E194" s="219"/>
      <c r="F194" s="225" t="s">
        <v>292</v>
      </c>
      <c r="G194" s="29" t="s">
        <v>184</v>
      </c>
      <c r="H194" s="30" t="s">
        <v>680</v>
      </c>
      <c r="I194" s="14" t="s">
        <v>18</v>
      </c>
      <c r="J194" s="10" t="s">
        <v>716</v>
      </c>
      <c r="K194" s="11" t="s">
        <v>704</v>
      </c>
      <c r="L194" s="9" t="s">
        <v>465</v>
      </c>
      <c r="M194" s="14" t="s">
        <v>737</v>
      </c>
      <c r="N194" s="28"/>
      <c r="O194" s="59"/>
      <c r="P194" s="59"/>
      <c r="Q194" s="59"/>
      <c r="R194" s="59">
        <v>1</v>
      </c>
      <c r="S194" s="59"/>
      <c r="T194" s="59">
        <v>1</v>
      </c>
      <c r="U194" s="181"/>
      <c r="V194" s="280"/>
      <c r="W194" s="181"/>
      <c r="X194" s="280"/>
      <c r="Y194" s="181"/>
      <c r="Z194" s="210" t="s">
        <v>19</v>
      </c>
      <c r="AA194" s="207" t="s">
        <v>1154</v>
      </c>
      <c r="AB194" s="182" t="s">
        <v>12</v>
      </c>
      <c r="AC194" s="182" t="s">
        <v>12</v>
      </c>
      <c r="AD194" s="182" t="s">
        <v>837</v>
      </c>
      <c r="AE194" s="207" t="s">
        <v>1109</v>
      </c>
      <c r="AF194" s="37">
        <v>1</v>
      </c>
      <c r="AG194" s="37" t="s">
        <v>1097</v>
      </c>
      <c r="AH194" s="37" t="s">
        <v>1097</v>
      </c>
      <c r="AI194" s="37" t="s">
        <v>1097</v>
      </c>
      <c r="AJ194" s="37" t="s">
        <v>1100</v>
      </c>
      <c r="AK194" s="37" t="s">
        <v>1100</v>
      </c>
      <c r="AL194" s="37" t="s">
        <v>1100</v>
      </c>
      <c r="AM194" s="37" t="s">
        <v>1100</v>
      </c>
      <c r="AN194" s="37" t="s">
        <v>1100</v>
      </c>
      <c r="AO194" s="37" t="s">
        <v>1097</v>
      </c>
      <c r="AP194" s="37" t="s">
        <v>1097</v>
      </c>
      <c r="AQ194" s="37" t="s">
        <v>1097</v>
      </c>
      <c r="AR194" s="37" t="s">
        <v>1100</v>
      </c>
      <c r="AS194" s="37" t="s">
        <v>1100</v>
      </c>
      <c r="AT194" s="37" t="s">
        <v>1100</v>
      </c>
      <c r="AU194" s="37" t="s">
        <v>1100</v>
      </c>
      <c r="AV194" s="37" t="s">
        <v>1100</v>
      </c>
      <c r="AW194" s="314" t="s">
        <v>1098</v>
      </c>
      <c r="AX194" s="315" t="s">
        <v>1098</v>
      </c>
      <c r="AY194" s="315" t="s">
        <v>1098</v>
      </c>
      <c r="AZ194" s="304"/>
      <c r="BA194" s="304"/>
      <c r="BB194" s="304"/>
      <c r="BC194" s="304"/>
      <c r="BD194" s="304"/>
      <c r="BE194" s="310" t="s">
        <v>1098</v>
      </c>
      <c r="BF194" s="68"/>
      <c r="BG194" s="68"/>
      <c r="BH194" s="69"/>
      <c r="BI194" s="69"/>
      <c r="BJ194" s="69"/>
      <c r="BK194" s="69"/>
      <c r="BL194" s="31"/>
      <c r="BM194" s="234">
        <v>0</v>
      </c>
      <c r="BN194" s="234">
        <v>0</v>
      </c>
      <c r="BO194" s="234">
        <v>0</v>
      </c>
      <c r="BP194" s="234" t="s">
        <v>1161</v>
      </c>
      <c r="BQ194" s="238" t="s">
        <v>1162</v>
      </c>
      <c r="BR194" s="238">
        <v>9.6045999999999996E-3</v>
      </c>
      <c r="BS194" s="238" t="s">
        <v>1162</v>
      </c>
      <c r="BT194" s="238">
        <v>8.8038999999999999E-3</v>
      </c>
      <c r="BU194" s="234">
        <v>0</v>
      </c>
      <c r="BV194" s="234">
        <v>0</v>
      </c>
      <c r="BW194" s="234">
        <v>0</v>
      </c>
      <c r="BX194" s="280"/>
      <c r="BY194" s="280"/>
      <c r="BZ194" s="280"/>
      <c r="CA194" s="299"/>
      <c r="CB194" s="299"/>
      <c r="CC194" s="280">
        <v>0</v>
      </c>
      <c r="CD194" s="280">
        <v>0</v>
      </c>
      <c r="CE194" s="280" t="e">
        <v>#N/A</v>
      </c>
      <c r="CF194" s="280" t="e">
        <v>#N/A</v>
      </c>
      <c r="CG194" s="280" t="e">
        <v>#N/A</v>
      </c>
    </row>
    <row r="195" spans="1:85" s="4" customFormat="1" ht="47.45" customHeight="1" thickBot="1" x14ac:dyDescent="0.3">
      <c r="A195" s="21" t="str">
        <f t="shared" si="13"/>
        <v>Indicator 199 - Overdue amount/approved amount - leasing contracts</v>
      </c>
      <c r="B195" s="22">
        <f t="shared" si="15"/>
        <v>199</v>
      </c>
      <c r="C195" s="6" t="s">
        <v>185</v>
      </c>
      <c r="D195" s="8" t="str">
        <f t="shared" si="14"/>
        <v>ID199</v>
      </c>
      <c r="E195" s="219"/>
      <c r="F195" s="225" t="s">
        <v>292</v>
      </c>
      <c r="G195" s="29" t="s">
        <v>185</v>
      </c>
      <c r="H195" s="30" t="s">
        <v>681</v>
      </c>
      <c r="I195" s="14" t="s">
        <v>18</v>
      </c>
      <c r="J195" s="10" t="s">
        <v>716</v>
      </c>
      <c r="K195" s="11" t="s">
        <v>704</v>
      </c>
      <c r="L195" s="9" t="s">
        <v>466</v>
      </c>
      <c r="M195" s="14" t="s">
        <v>733</v>
      </c>
      <c r="N195" s="28"/>
      <c r="O195" s="59"/>
      <c r="P195" s="59"/>
      <c r="Q195" s="59"/>
      <c r="R195" s="59"/>
      <c r="S195" s="59"/>
      <c r="T195" s="59">
        <v>1</v>
      </c>
      <c r="U195" s="181"/>
      <c r="V195" s="280"/>
      <c r="W195" s="181"/>
      <c r="X195" s="280"/>
      <c r="Y195" s="181"/>
      <c r="Z195" s="210" t="s">
        <v>19</v>
      </c>
      <c r="AA195" s="207" t="s">
        <v>1154</v>
      </c>
      <c r="AB195" s="182" t="s">
        <v>12</v>
      </c>
      <c r="AC195" s="182" t="s">
        <v>12</v>
      </c>
      <c r="AD195" s="182" t="s">
        <v>837</v>
      </c>
      <c r="AE195" s="207" t="s">
        <v>1109</v>
      </c>
      <c r="AF195" s="37">
        <v>1</v>
      </c>
      <c r="AG195" s="37" t="s">
        <v>1097</v>
      </c>
      <c r="AH195" s="37" t="s">
        <v>1097</v>
      </c>
      <c r="AI195" s="37" t="s">
        <v>1097</v>
      </c>
      <c r="AJ195" s="37" t="s">
        <v>1100</v>
      </c>
      <c r="AK195" s="37" t="s">
        <v>1100</v>
      </c>
      <c r="AL195" s="37" t="s">
        <v>1100</v>
      </c>
      <c r="AM195" s="37" t="s">
        <v>1100</v>
      </c>
      <c r="AN195" s="37" t="s">
        <v>1100</v>
      </c>
      <c r="AO195" s="37" t="s">
        <v>1097</v>
      </c>
      <c r="AP195" s="37" t="s">
        <v>1097</v>
      </c>
      <c r="AQ195" s="37" t="s">
        <v>1097</v>
      </c>
      <c r="AR195" s="37" t="s">
        <v>1100</v>
      </c>
      <c r="AS195" s="37" t="s">
        <v>1100</v>
      </c>
      <c r="AT195" s="37" t="s">
        <v>1100</v>
      </c>
      <c r="AU195" s="37" t="s">
        <v>1100</v>
      </c>
      <c r="AV195" s="37" t="s">
        <v>1100</v>
      </c>
      <c r="AW195" s="314" t="s">
        <v>1098</v>
      </c>
      <c r="AX195" s="315" t="s">
        <v>1098</v>
      </c>
      <c r="AY195" s="315" t="s">
        <v>1098</v>
      </c>
      <c r="AZ195" s="304"/>
      <c r="BA195" s="304"/>
      <c r="BB195" s="304"/>
      <c r="BC195" s="304"/>
      <c r="BD195" s="304"/>
      <c r="BE195" s="310" t="s">
        <v>1098</v>
      </c>
      <c r="BF195" s="68"/>
      <c r="BG195" s="68"/>
      <c r="BH195" s="69"/>
      <c r="BI195" s="69"/>
      <c r="BJ195" s="69"/>
      <c r="BK195" s="69"/>
      <c r="BL195" s="31"/>
      <c r="BM195" s="234">
        <v>0</v>
      </c>
      <c r="BN195" s="234">
        <v>0</v>
      </c>
      <c r="BO195" s="234">
        <v>0</v>
      </c>
      <c r="BP195" s="234" t="s">
        <v>1162</v>
      </c>
      <c r="BQ195" s="238" t="s">
        <v>1213</v>
      </c>
      <c r="BR195" s="238" t="s">
        <v>1213</v>
      </c>
      <c r="BS195" s="238" t="s">
        <v>1213</v>
      </c>
      <c r="BT195" s="238" t="s">
        <v>1213</v>
      </c>
      <c r="BU195" s="234">
        <v>0</v>
      </c>
      <c r="BV195" s="234">
        <v>0</v>
      </c>
      <c r="BW195" s="234">
        <v>0</v>
      </c>
      <c r="BX195" s="280"/>
      <c r="BY195" s="280"/>
      <c r="BZ195" s="280"/>
      <c r="CA195" s="299"/>
      <c r="CB195" s="299"/>
      <c r="CC195" s="280">
        <v>0</v>
      </c>
      <c r="CD195" s="280">
        <v>0</v>
      </c>
      <c r="CE195" s="280" t="e">
        <v>#N/A</v>
      </c>
      <c r="CF195" s="280" t="e">
        <v>#N/A</v>
      </c>
      <c r="CG195" s="280" t="e">
        <v>#N/A</v>
      </c>
    </row>
    <row r="196" spans="1:85" s="4" customFormat="1" ht="47.45" customHeight="1" thickBot="1" x14ac:dyDescent="0.3">
      <c r="A196" s="21" t="str">
        <f t="shared" si="13"/>
        <v>Indicator 200 - Overdue amount/approved amount - amortizing products</v>
      </c>
      <c r="B196" s="295">
        <f t="shared" si="15"/>
        <v>200</v>
      </c>
      <c r="C196" s="6" t="s">
        <v>186</v>
      </c>
      <c r="D196" s="8" t="str">
        <f t="shared" si="14"/>
        <v>ID200</v>
      </c>
      <c r="E196" s="219"/>
      <c r="F196" s="225" t="s">
        <v>292</v>
      </c>
      <c r="G196" s="29" t="s">
        <v>186</v>
      </c>
      <c r="H196" s="30" t="s">
        <v>682</v>
      </c>
      <c r="I196" s="14" t="s">
        <v>18</v>
      </c>
      <c r="J196" s="10" t="s">
        <v>716</v>
      </c>
      <c r="K196" s="11" t="s">
        <v>704</v>
      </c>
      <c r="L196" s="9" t="s">
        <v>467</v>
      </c>
      <c r="M196" s="14" t="s">
        <v>728</v>
      </c>
      <c r="N196" s="28"/>
      <c r="O196" s="59"/>
      <c r="P196" s="59">
        <v>1</v>
      </c>
      <c r="Q196" s="59"/>
      <c r="R196" s="59">
        <v>1</v>
      </c>
      <c r="S196" s="59"/>
      <c r="T196" s="59">
        <v>1</v>
      </c>
      <c r="U196" s="181"/>
      <c r="V196" s="280"/>
      <c r="W196" s="181"/>
      <c r="X196" s="280">
        <v>1</v>
      </c>
      <c r="Y196" s="181"/>
      <c r="Z196" s="210" t="s">
        <v>19</v>
      </c>
      <c r="AA196" s="207" t="s">
        <v>1154</v>
      </c>
      <c r="AB196" s="182" t="s">
        <v>12</v>
      </c>
      <c r="AC196" s="182" t="s">
        <v>12</v>
      </c>
      <c r="AD196" s="182" t="s">
        <v>837</v>
      </c>
      <c r="AE196" s="213"/>
      <c r="AF196" s="37">
        <v>1</v>
      </c>
      <c r="AG196" s="37" t="s">
        <v>1097</v>
      </c>
      <c r="AH196" s="37" t="s">
        <v>1097</v>
      </c>
      <c r="AI196" s="37" t="s">
        <v>1097</v>
      </c>
      <c r="AJ196" s="37" t="s">
        <v>1100</v>
      </c>
      <c r="AK196" s="37" t="s">
        <v>1100</v>
      </c>
      <c r="AL196" s="37" t="s">
        <v>1100</v>
      </c>
      <c r="AM196" s="37" t="s">
        <v>1100</v>
      </c>
      <c r="AN196" s="37" t="s">
        <v>1100</v>
      </c>
      <c r="AO196" s="37" t="s">
        <v>1097</v>
      </c>
      <c r="AP196" s="37" t="s">
        <v>1097</v>
      </c>
      <c r="AQ196" s="37" t="s">
        <v>1097</v>
      </c>
      <c r="AR196" s="37" t="s">
        <v>1100</v>
      </c>
      <c r="AS196" s="37" t="s">
        <v>1100</v>
      </c>
      <c r="AT196" s="37" t="s">
        <v>1100</v>
      </c>
      <c r="AU196" s="37" t="s">
        <v>1100</v>
      </c>
      <c r="AV196" s="37" t="s">
        <v>1100</v>
      </c>
      <c r="AW196" s="314" t="s">
        <v>1098</v>
      </c>
      <c r="AX196" s="315" t="s">
        <v>1098</v>
      </c>
      <c r="AY196" s="315" t="s">
        <v>1098</v>
      </c>
      <c r="AZ196" s="304"/>
      <c r="BA196" s="304"/>
      <c r="BB196" s="304"/>
      <c r="BC196" s="304"/>
      <c r="BD196" s="304"/>
      <c r="BE196" s="310">
        <v>0</v>
      </c>
      <c r="BF196" s="68"/>
      <c r="BG196" s="68"/>
      <c r="BH196" s="69"/>
      <c r="BI196" s="69"/>
      <c r="BJ196" s="69"/>
      <c r="BK196" s="69"/>
      <c r="BL196" s="31"/>
      <c r="BM196" s="234">
        <v>0</v>
      </c>
      <c r="BN196" s="234">
        <v>0</v>
      </c>
      <c r="BO196" s="234">
        <v>0</v>
      </c>
      <c r="BP196" s="234" t="s">
        <v>1161</v>
      </c>
      <c r="BQ196" s="238" t="s">
        <v>1162</v>
      </c>
      <c r="BR196" s="238">
        <v>0.27492830000000001</v>
      </c>
      <c r="BS196" s="238" t="s">
        <v>1162</v>
      </c>
      <c r="BT196" s="238">
        <v>5.2581700000000002E-2</v>
      </c>
      <c r="BU196" s="234">
        <v>0</v>
      </c>
      <c r="BV196" s="234">
        <v>0</v>
      </c>
      <c r="BW196" s="234">
        <v>0</v>
      </c>
      <c r="BX196" s="280"/>
      <c r="BY196" s="280"/>
      <c r="BZ196" s="280"/>
      <c r="CA196" s="299"/>
      <c r="CB196" s="299"/>
      <c r="CC196" s="280">
        <v>0</v>
      </c>
      <c r="CD196" s="280">
        <v>0</v>
      </c>
      <c r="CE196" s="280" t="s">
        <v>1161</v>
      </c>
      <c r="CF196" s="280" t="s">
        <v>1162</v>
      </c>
      <c r="CG196" s="280">
        <v>0.1354398</v>
      </c>
    </row>
    <row r="197" spans="1:85" s="4" customFormat="1" ht="47.45" customHeight="1" thickBot="1" x14ac:dyDescent="0.3">
      <c r="A197" s="21" t="str">
        <f t="shared" si="13"/>
        <v>Indicator 201 - Overdue amount/Approved amount for loans</v>
      </c>
      <c r="B197" s="295">
        <f t="shared" si="15"/>
        <v>201</v>
      </c>
      <c r="C197" s="6" t="s">
        <v>187</v>
      </c>
      <c r="D197" s="8" t="str">
        <f t="shared" si="14"/>
        <v>ID201</v>
      </c>
      <c r="E197" s="219"/>
      <c r="F197" s="225" t="s">
        <v>292</v>
      </c>
      <c r="G197" s="29" t="s">
        <v>187</v>
      </c>
      <c r="H197" s="30" t="s">
        <v>683</v>
      </c>
      <c r="I197" s="14" t="s">
        <v>18</v>
      </c>
      <c r="J197" s="10" t="s">
        <v>716</v>
      </c>
      <c r="K197" s="11" t="s">
        <v>713</v>
      </c>
      <c r="L197" s="9" t="s">
        <v>468</v>
      </c>
      <c r="M197" s="14" t="s">
        <v>735</v>
      </c>
      <c r="N197" s="28">
        <v>1</v>
      </c>
      <c r="O197" s="59"/>
      <c r="P197" s="59">
        <v>1</v>
      </c>
      <c r="Q197" s="59"/>
      <c r="R197" s="59">
        <v>1</v>
      </c>
      <c r="S197" s="59"/>
      <c r="T197" s="59">
        <v>1</v>
      </c>
      <c r="U197" s="181">
        <v>1</v>
      </c>
      <c r="V197" s="280">
        <v>1</v>
      </c>
      <c r="W197" s="181"/>
      <c r="X197" s="280">
        <v>1</v>
      </c>
      <c r="Y197" s="181">
        <v>1</v>
      </c>
      <c r="Z197" s="210" t="s">
        <v>19</v>
      </c>
      <c r="AA197" s="207" t="s">
        <v>1154</v>
      </c>
      <c r="AB197" s="182" t="s">
        <v>12</v>
      </c>
      <c r="AC197" s="182" t="s">
        <v>12</v>
      </c>
      <c r="AD197" s="182" t="s">
        <v>837</v>
      </c>
      <c r="AE197" s="207"/>
      <c r="AF197" s="37">
        <v>1</v>
      </c>
      <c r="AG197" s="37" t="s">
        <v>1097</v>
      </c>
      <c r="AH197" s="37" t="s">
        <v>1097</v>
      </c>
      <c r="AI197" s="37" t="s">
        <v>1097</v>
      </c>
      <c r="AJ197" s="37" t="s">
        <v>1100</v>
      </c>
      <c r="AK197" s="37" t="s">
        <v>1100</v>
      </c>
      <c r="AL197" s="37" t="s">
        <v>1100</v>
      </c>
      <c r="AM197" s="37" t="s">
        <v>1100</v>
      </c>
      <c r="AN197" s="37" t="s">
        <v>1100</v>
      </c>
      <c r="AO197" s="37" t="s">
        <v>1097</v>
      </c>
      <c r="AP197" s="37" t="s">
        <v>1097</v>
      </c>
      <c r="AQ197" s="37" t="s">
        <v>1097</v>
      </c>
      <c r="AR197" s="37" t="s">
        <v>1100</v>
      </c>
      <c r="AS197" s="37" t="s">
        <v>1100</v>
      </c>
      <c r="AT197" s="37" t="s">
        <v>1100</v>
      </c>
      <c r="AU197" s="37" t="s">
        <v>1100</v>
      </c>
      <c r="AV197" s="37" t="s">
        <v>1100</v>
      </c>
      <c r="AW197" s="314">
        <v>0</v>
      </c>
      <c r="AX197" s="315" t="s">
        <v>1098</v>
      </c>
      <c r="AY197" s="315" t="s">
        <v>1098</v>
      </c>
      <c r="AZ197" s="304"/>
      <c r="BA197" s="304"/>
      <c r="BB197" s="304"/>
      <c r="BC197" s="304"/>
      <c r="BD197" s="304"/>
      <c r="BE197" s="310">
        <v>0</v>
      </c>
      <c r="BF197" s="68"/>
      <c r="BG197" s="68"/>
      <c r="BH197" s="69"/>
      <c r="BI197" s="69"/>
      <c r="BJ197" s="69"/>
      <c r="BK197" s="69"/>
      <c r="BL197" s="31"/>
      <c r="BM197" s="234">
        <v>0</v>
      </c>
      <c r="BN197" s="234">
        <v>0</v>
      </c>
      <c r="BO197" s="234">
        <v>0</v>
      </c>
      <c r="BP197" s="234" t="s">
        <v>1161</v>
      </c>
      <c r="BQ197" s="238" t="s">
        <v>1162</v>
      </c>
      <c r="BR197" s="238">
        <v>4.6794099999999998E-2</v>
      </c>
      <c r="BS197" s="238" t="s">
        <v>1162</v>
      </c>
      <c r="BT197" s="238">
        <v>4.0693899999999998E-2</v>
      </c>
      <c r="BU197" s="234">
        <v>0</v>
      </c>
      <c r="BV197" s="234">
        <v>0</v>
      </c>
      <c r="BW197" s="234">
        <v>0</v>
      </c>
      <c r="BX197" s="280" t="s">
        <v>1161</v>
      </c>
      <c r="BY197" s="280" t="s">
        <v>1162</v>
      </c>
      <c r="BZ197" s="280">
        <v>13884</v>
      </c>
      <c r="CA197" s="299" t="s">
        <v>1162</v>
      </c>
      <c r="CB197" s="299">
        <v>1.1399999999999999E-5</v>
      </c>
      <c r="CC197" s="280">
        <v>0</v>
      </c>
      <c r="CD197" s="280">
        <v>0</v>
      </c>
      <c r="CE197" s="280" t="s">
        <v>1162</v>
      </c>
      <c r="CF197" s="280" t="s">
        <v>1162</v>
      </c>
      <c r="CG197" s="280" t="s">
        <v>1162</v>
      </c>
    </row>
    <row r="198" spans="1:85" s="4" customFormat="1" ht="69.599999999999994" customHeight="1" thickBot="1" x14ac:dyDescent="0.3">
      <c r="A198" s="49" t="str">
        <f t="shared" si="13"/>
        <v>Indicator 202 - Overdue amount/initial approved amount - other contracts (no loans, no amortizing products)</v>
      </c>
      <c r="B198" s="22">
        <f t="shared" si="15"/>
        <v>202</v>
      </c>
      <c r="C198" s="6" t="s">
        <v>188</v>
      </c>
      <c r="D198" s="8" t="str">
        <f t="shared" si="14"/>
        <v>ID202</v>
      </c>
      <c r="E198" s="219"/>
      <c r="F198" s="225" t="s">
        <v>292</v>
      </c>
      <c r="G198" s="29" t="s">
        <v>188</v>
      </c>
      <c r="H198" s="30" t="s">
        <v>684</v>
      </c>
      <c r="I198" s="14" t="s">
        <v>18</v>
      </c>
      <c r="J198" s="10" t="s">
        <v>716</v>
      </c>
      <c r="K198" s="11" t="s">
        <v>704</v>
      </c>
      <c r="L198" s="9" t="s">
        <v>469</v>
      </c>
      <c r="M198" s="14" t="s">
        <v>804</v>
      </c>
      <c r="N198" s="28"/>
      <c r="O198" s="59"/>
      <c r="P198" s="59"/>
      <c r="Q198" s="59"/>
      <c r="R198" s="59"/>
      <c r="S198" s="59"/>
      <c r="T198" s="59">
        <v>1</v>
      </c>
      <c r="U198" s="181"/>
      <c r="V198" s="280">
        <v>1</v>
      </c>
      <c r="W198" s="181"/>
      <c r="X198" s="280"/>
      <c r="Y198" s="181"/>
      <c r="Z198" s="210" t="s">
        <v>19</v>
      </c>
      <c r="AA198" s="207" t="s">
        <v>1154</v>
      </c>
      <c r="AB198" s="182" t="s">
        <v>12</v>
      </c>
      <c r="AC198" s="182" t="s">
        <v>12</v>
      </c>
      <c r="AD198" s="182" t="s">
        <v>837</v>
      </c>
      <c r="AE198" s="205" t="s">
        <v>1108</v>
      </c>
      <c r="AF198" s="37">
        <v>1</v>
      </c>
      <c r="AG198" s="37" t="s">
        <v>1097</v>
      </c>
      <c r="AH198" s="37" t="s">
        <v>1097</v>
      </c>
      <c r="AI198" s="37" t="s">
        <v>1097</v>
      </c>
      <c r="AJ198" s="37" t="s">
        <v>1100</v>
      </c>
      <c r="AK198" s="37" t="s">
        <v>1100</v>
      </c>
      <c r="AL198" s="37" t="s">
        <v>1100</v>
      </c>
      <c r="AM198" s="37" t="s">
        <v>1100</v>
      </c>
      <c r="AN198" s="37" t="s">
        <v>1100</v>
      </c>
      <c r="AO198" s="37" t="s">
        <v>1097</v>
      </c>
      <c r="AP198" s="37" t="s">
        <v>1097</v>
      </c>
      <c r="AQ198" s="37" t="s">
        <v>1097</v>
      </c>
      <c r="AR198" s="37" t="s">
        <v>1100</v>
      </c>
      <c r="AS198" s="37" t="s">
        <v>1100</v>
      </c>
      <c r="AT198" s="37" t="s">
        <v>1100</v>
      </c>
      <c r="AU198" s="37" t="s">
        <v>1100</v>
      </c>
      <c r="AV198" s="37" t="s">
        <v>1100</v>
      </c>
      <c r="AW198" s="314" t="s">
        <v>1098</v>
      </c>
      <c r="AX198" s="315" t="s">
        <v>1098</v>
      </c>
      <c r="AY198" s="315" t="s">
        <v>1098</v>
      </c>
      <c r="AZ198" s="304"/>
      <c r="BA198" s="304"/>
      <c r="BB198" s="304"/>
      <c r="BC198" s="304"/>
      <c r="BD198" s="304"/>
      <c r="BE198" s="310" t="s">
        <v>1098</v>
      </c>
      <c r="BF198" s="68"/>
      <c r="BG198" s="68"/>
      <c r="BH198" s="69"/>
      <c r="BI198" s="69"/>
      <c r="BJ198" s="69"/>
      <c r="BK198" s="69"/>
      <c r="BL198" s="31"/>
      <c r="BM198" s="234">
        <v>0</v>
      </c>
      <c r="BN198" s="234">
        <v>0</v>
      </c>
      <c r="BO198" s="234">
        <v>0</v>
      </c>
      <c r="BP198" s="234" t="s">
        <v>1161</v>
      </c>
      <c r="BQ198" s="238" t="s">
        <v>1162</v>
      </c>
      <c r="BR198" s="238">
        <v>8.4823999999999993E-3</v>
      </c>
      <c r="BS198" s="238" t="s">
        <v>1162</v>
      </c>
      <c r="BT198" s="238">
        <v>7.1992999999999996E-3</v>
      </c>
      <c r="BU198" s="234">
        <v>0</v>
      </c>
      <c r="BV198" s="234">
        <v>0</v>
      </c>
      <c r="BW198" s="234">
        <v>0</v>
      </c>
      <c r="BX198" s="280" t="s">
        <v>1161</v>
      </c>
      <c r="BY198" s="280" t="s">
        <v>1162</v>
      </c>
      <c r="BZ198" s="280">
        <v>9181.92</v>
      </c>
      <c r="CA198" s="299" t="s">
        <v>1162</v>
      </c>
      <c r="CB198" s="299">
        <v>3.9429999999999999E-4</v>
      </c>
      <c r="CC198" s="280">
        <v>0</v>
      </c>
      <c r="CD198" s="280">
        <v>0</v>
      </c>
      <c r="CE198" s="280" t="e">
        <v>#N/A</v>
      </c>
      <c r="CF198" s="280" t="e">
        <v>#N/A</v>
      </c>
      <c r="CG198" s="280" t="e">
        <v>#N/A</v>
      </c>
    </row>
    <row r="199" spans="1:85" s="4" customFormat="1" ht="72.599999999999994" customHeight="1" thickBot="1" x14ac:dyDescent="0.3">
      <c r="A199" s="21" t="str">
        <f t="shared" si="13"/>
        <v>Indicator 203 - Overdue amount/initial approved amount - leasing contracts</v>
      </c>
      <c r="B199" s="22">
        <f t="shared" si="15"/>
        <v>203</v>
      </c>
      <c r="C199" s="6" t="s">
        <v>189</v>
      </c>
      <c r="D199" s="8" t="str">
        <f t="shared" si="14"/>
        <v>ID203</v>
      </c>
      <c r="E199" s="219"/>
      <c r="F199" s="225" t="s">
        <v>292</v>
      </c>
      <c r="G199" s="29" t="s">
        <v>189</v>
      </c>
      <c r="H199" s="30" t="s">
        <v>685</v>
      </c>
      <c r="I199" s="14" t="s">
        <v>18</v>
      </c>
      <c r="J199" s="10" t="s">
        <v>716</v>
      </c>
      <c r="K199" s="11" t="s">
        <v>704</v>
      </c>
      <c r="L199" s="9" t="s">
        <v>470</v>
      </c>
      <c r="M199" s="14" t="s">
        <v>734</v>
      </c>
      <c r="N199" s="28"/>
      <c r="O199" s="59"/>
      <c r="P199" s="59"/>
      <c r="Q199" s="59"/>
      <c r="R199" s="59"/>
      <c r="S199" s="59"/>
      <c r="T199" s="59">
        <v>1</v>
      </c>
      <c r="U199" s="181"/>
      <c r="V199" s="280"/>
      <c r="W199" s="181"/>
      <c r="X199" s="280"/>
      <c r="Y199" s="181"/>
      <c r="Z199" s="210" t="s">
        <v>19</v>
      </c>
      <c r="AA199" s="207" t="s">
        <v>1154</v>
      </c>
      <c r="AB199" s="182" t="s">
        <v>12</v>
      </c>
      <c r="AC199" s="182" t="s">
        <v>12</v>
      </c>
      <c r="AD199" s="182" t="s">
        <v>837</v>
      </c>
      <c r="AE199" s="207" t="s">
        <v>1108</v>
      </c>
      <c r="AF199" s="37">
        <v>1</v>
      </c>
      <c r="AG199" s="37" t="s">
        <v>1097</v>
      </c>
      <c r="AH199" s="37" t="s">
        <v>1097</v>
      </c>
      <c r="AI199" s="37" t="s">
        <v>1097</v>
      </c>
      <c r="AJ199" s="37" t="s">
        <v>1100</v>
      </c>
      <c r="AK199" s="37" t="s">
        <v>1100</v>
      </c>
      <c r="AL199" s="37" t="s">
        <v>1100</v>
      </c>
      <c r="AM199" s="37" t="s">
        <v>1100</v>
      </c>
      <c r="AN199" s="37" t="s">
        <v>1100</v>
      </c>
      <c r="AO199" s="37" t="s">
        <v>1097</v>
      </c>
      <c r="AP199" s="37" t="s">
        <v>1097</v>
      </c>
      <c r="AQ199" s="37" t="s">
        <v>1097</v>
      </c>
      <c r="AR199" s="37" t="s">
        <v>1100</v>
      </c>
      <c r="AS199" s="37" t="s">
        <v>1100</v>
      </c>
      <c r="AT199" s="37" t="s">
        <v>1100</v>
      </c>
      <c r="AU199" s="37" t="s">
        <v>1100</v>
      </c>
      <c r="AV199" s="37" t="s">
        <v>1100</v>
      </c>
      <c r="AW199" s="314" t="s">
        <v>1098</v>
      </c>
      <c r="AX199" s="315" t="s">
        <v>1098</v>
      </c>
      <c r="AY199" s="315" t="s">
        <v>1098</v>
      </c>
      <c r="AZ199" s="304"/>
      <c r="BA199" s="304"/>
      <c r="BB199" s="304"/>
      <c r="BC199" s="304"/>
      <c r="BD199" s="304"/>
      <c r="BE199" s="310" t="s">
        <v>1098</v>
      </c>
      <c r="BF199" s="68"/>
      <c r="BG199" s="68"/>
      <c r="BH199" s="69"/>
      <c r="BI199" s="69"/>
      <c r="BJ199" s="69"/>
      <c r="BK199" s="69"/>
      <c r="BL199" s="31"/>
      <c r="BM199" s="234">
        <v>0</v>
      </c>
      <c r="BN199" s="234">
        <v>0</v>
      </c>
      <c r="BO199" s="234">
        <v>0</v>
      </c>
      <c r="BP199" s="234" t="s">
        <v>1162</v>
      </c>
      <c r="BQ199" s="238" t="s">
        <v>1213</v>
      </c>
      <c r="BR199" s="238" t="s">
        <v>1213</v>
      </c>
      <c r="BS199" s="238" t="s">
        <v>1213</v>
      </c>
      <c r="BT199" s="238" t="s">
        <v>1213</v>
      </c>
      <c r="BU199" s="234">
        <v>0</v>
      </c>
      <c r="BV199" s="234">
        <v>0</v>
      </c>
      <c r="BW199" s="234">
        <v>0</v>
      </c>
      <c r="BX199" s="280"/>
      <c r="BY199" s="280"/>
      <c r="BZ199" s="280"/>
      <c r="CA199" s="299"/>
      <c r="CB199" s="299"/>
      <c r="CC199" s="280">
        <v>0</v>
      </c>
      <c r="CD199" s="280">
        <v>0</v>
      </c>
      <c r="CE199" s="280" t="e">
        <v>#N/A</v>
      </c>
      <c r="CF199" s="280" t="e">
        <v>#N/A</v>
      </c>
      <c r="CG199" s="280" t="e">
        <v>#N/A</v>
      </c>
    </row>
    <row r="200" spans="1:85" s="4" customFormat="1" ht="72.599999999999994" customHeight="1" thickBot="1" x14ac:dyDescent="0.3">
      <c r="A200" s="21" t="str">
        <f t="shared" si="13"/>
        <v>Indicator 204 - Overdue amount/initial approved amount - amortizing products</v>
      </c>
      <c r="B200" s="22">
        <f t="shared" si="15"/>
        <v>204</v>
      </c>
      <c r="C200" s="6" t="s">
        <v>190</v>
      </c>
      <c r="D200" s="8" t="str">
        <f t="shared" si="14"/>
        <v>ID204</v>
      </c>
      <c r="E200" s="219"/>
      <c r="F200" s="225" t="s">
        <v>292</v>
      </c>
      <c r="G200" s="29" t="s">
        <v>190</v>
      </c>
      <c r="H200" s="30" t="s">
        <v>686</v>
      </c>
      <c r="I200" s="14" t="s">
        <v>18</v>
      </c>
      <c r="J200" s="10" t="s">
        <v>716</v>
      </c>
      <c r="K200" s="11" t="s">
        <v>704</v>
      </c>
      <c r="L200" s="9" t="s">
        <v>471</v>
      </c>
      <c r="M200" s="14" t="s">
        <v>727</v>
      </c>
      <c r="N200" s="28"/>
      <c r="O200" s="59"/>
      <c r="P200" s="59">
        <v>1</v>
      </c>
      <c r="Q200" s="59"/>
      <c r="R200" s="59"/>
      <c r="S200" s="59"/>
      <c r="T200" s="59">
        <v>1</v>
      </c>
      <c r="U200" s="181">
        <v>1</v>
      </c>
      <c r="V200" s="280">
        <v>1</v>
      </c>
      <c r="W200" s="181"/>
      <c r="X200" s="280">
        <v>1</v>
      </c>
      <c r="Y200" s="181"/>
      <c r="Z200" s="210" t="s">
        <v>19</v>
      </c>
      <c r="AA200" s="207" t="s">
        <v>1154</v>
      </c>
      <c r="AB200" s="182" t="s">
        <v>12</v>
      </c>
      <c r="AC200" s="182" t="s">
        <v>12</v>
      </c>
      <c r="AD200" s="182" t="s">
        <v>837</v>
      </c>
      <c r="AE200" s="207"/>
      <c r="AF200" s="37">
        <v>1</v>
      </c>
      <c r="AG200" s="37" t="s">
        <v>1097</v>
      </c>
      <c r="AH200" s="37" t="s">
        <v>1097</v>
      </c>
      <c r="AI200" s="37" t="s">
        <v>1097</v>
      </c>
      <c r="AJ200" s="37" t="s">
        <v>1100</v>
      </c>
      <c r="AK200" s="37" t="s">
        <v>1100</v>
      </c>
      <c r="AL200" s="37" t="s">
        <v>1100</v>
      </c>
      <c r="AM200" s="37" t="s">
        <v>1100</v>
      </c>
      <c r="AN200" s="37" t="s">
        <v>1100</v>
      </c>
      <c r="AO200" s="37" t="s">
        <v>1097</v>
      </c>
      <c r="AP200" s="37" t="s">
        <v>1097</v>
      </c>
      <c r="AQ200" s="37" t="s">
        <v>1097</v>
      </c>
      <c r="AR200" s="37" t="s">
        <v>1100</v>
      </c>
      <c r="AS200" s="37" t="s">
        <v>1100</v>
      </c>
      <c r="AT200" s="37" t="s">
        <v>1100</v>
      </c>
      <c r="AU200" s="37" t="s">
        <v>1100</v>
      </c>
      <c r="AV200" s="37" t="s">
        <v>1100</v>
      </c>
      <c r="AW200" s="314" t="s">
        <v>1098</v>
      </c>
      <c r="AX200" s="315" t="s">
        <v>1098</v>
      </c>
      <c r="AY200" s="315" t="s">
        <v>1098</v>
      </c>
      <c r="AZ200" s="304"/>
      <c r="BA200" s="304"/>
      <c r="BB200" s="304"/>
      <c r="BC200" s="304"/>
      <c r="BD200" s="304"/>
      <c r="BE200" s="310">
        <v>0</v>
      </c>
      <c r="BF200" s="68"/>
      <c r="BG200" s="68"/>
      <c r="BH200" s="69"/>
      <c r="BI200" s="69"/>
      <c r="BJ200" s="69"/>
      <c r="BK200" s="69"/>
      <c r="BL200" s="31"/>
      <c r="BM200" s="234">
        <v>0</v>
      </c>
      <c r="BN200" s="234">
        <v>0</v>
      </c>
      <c r="BO200" s="234">
        <v>0</v>
      </c>
      <c r="BP200" s="234" t="s">
        <v>1161</v>
      </c>
      <c r="BQ200" s="238" t="s">
        <v>1162</v>
      </c>
      <c r="BR200" s="238">
        <v>0.1574585</v>
      </c>
      <c r="BS200" s="238" t="s">
        <v>1162</v>
      </c>
      <c r="BT200" s="238">
        <v>4.90395E-2</v>
      </c>
      <c r="BU200" s="234">
        <v>0</v>
      </c>
      <c r="BV200" s="234">
        <v>0</v>
      </c>
      <c r="BW200" s="234">
        <v>0</v>
      </c>
      <c r="BX200" s="280" t="s">
        <v>1162</v>
      </c>
      <c r="BY200" s="280" t="s">
        <v>1213</v>
      </c>
      <c r="BZ200" s="280" t="s">
        <v>1213</v>
      </c>
      <c r="CA200" s="299" t="s">
        <v>1213</v>
      </c>
      <c r="CB200" s="299" t="s">
        <v>1213</v>
      </c>
      <c r="CC200" s="280">
        <v>0</v>
      </c>
      <c r="CD200" s="280">
        <v>0</v>
      </c>
      <c r="CE200" s="280" t="s">
        <v>1161</v>
      </c>
      <c r="CF200" s="280" t="s">
        <v>1162</v>
      </c>
      <c r="CG200" s="280">
        <v>0.10403080000000001</v>
      </c>
    </row>
    <row r="201" spans="1:85" s="4" customFormat="1" ht="58.35" customHeight="1" thickBot="1" x14ac:dyDescent="0.3">
      <c r="A201" s="21" t="str">
        <f t="shared" si="13"/>
        <v>Indicator 205 - Overdue amount/initial approved amount</v>
      </c>
      <c r="B201" s="22">
        <f t="shared" si="15"/>
        <v>205</v>
      </c>
      <c r="C201" s="6" t="s">
        <v>191</v>
      </c>
      <c r="D201" s="8" t="str">
        <f t="shared" si="14"/>
        <v>ID205</v>
      </c>
      <c r="E201" s="219"/>
      <c r="F201" s="225" t="s">
        <v>292</v>
      </c>
      <c r="G201" s="29" t="s">
        <v>191</v>
      </c>
      <c r="H201" s="30" t="s">
        <v>687</v>
      </c>
      <c r="I201" s="14" t="s">
        <v>18</v>
      </c>
      <c r="J201" s="10" t="s">
        <v>716</v>
      </c>
      <c r="K201" s="11" t="s">
        <v>704</v>
      </c>
      <c r="L201" s="9" t="s">
        <v>472</v>
      </c>
      <c r="M201" s="14" t="s">
        <v>736</v>
      </c>
      <c r="N201" s="28">
        <v>1</v>
      </c>
      <c r="O201" s="28">
        <v>1</v>
      </c>
      <c r="P201" s="59">
        <v>1</v>
      </c>
      <c r="Q201" s="59"/>
      <c r="R201" s="59"/>
      <c r="S201" s="59"/>
      <c r="T201" s="59">
        <v>1</v>
      </c>
      <c r="U201" s="181"/>
      <c r="V201" s="280">
        <v>1</v>
      </c>
      <c r="W201" s="181"/>
      <c r="X201" s="280">
        <v>1</v>
      </c>
      <c r="Y201" s="181"/>
      <c r="Z201" s="210" t="s">
        <v>19</v>
      </c>
      <c r="AA201" s="207" t="s">
        <v>1154</v>
      </c>
      <c r="AB201" s="182" t="s">
        <v>12</v>
      </c>
      <c r="AC201" s="182" t="s">
        <v>12</v>
      </c>
      <c r="AD201" s="182" t="s">
        <v>837</v>
      </c>
      <c r="AE201" s="207"/>
      <c r="AF201" s="37">
        <v>1</v>
      </c>
      <c r="AG201" s="37" t="s">
        <v>1097</v>
      </c>
      <c r="AH201" s="37" t="s">
        <v>1097</v>
      </c>
      <c r="AI201" s="37" t="s">
        <v>1097</v>
      </c>
      <c r="AJ201" s="37" t="s">
        <v>1100</v>
      </c>
      <c r="AK201" s="37" t="s">
        <v>1100</v>
      </c>
      <c r="AL201" s="37" t="s">
        <v>1100</v>
      </c>
      <c r="AM201" s="37" t="s">
        <v>1100</v>
      </c>
      <c r="AN201" s="37" t="s">
        <v>1100</v>
      </c>
      <c r="AO201" s="37" t="s">
        <v>1097</v>
      </c>
      <c r="AP201" s="37" t="s">
        <v>1097</v>
      </c>
      <c r="AQ201" s="37" t="s">
        <v>1097</v>
      </c>
      <c r="AR201" s="37" t="s">
        <v>1100</v>
      </c>
      <c r="AS201" s="37" t="s">
        <v>1100</v>
      </c>
      <c r="AT201" s="37" t="s">
        <v>1100</v>
      </c>
      <c r="AU201" s="37" t="s">
        <v>1100</v>
      </c>
      <c r="AV201" s="37" t="s">
        <v>1100</v>
      </c>
      <c r="AW201" s="314">
        <v>0</v>
      </c>
      <c r="AX201" s="315" t="s">
        <v>1098</v>
      </c>
      <c r="AY201" s="315" t="s">
        <v>1098</v>
      </c>
      <c r="AZ201" s="304" t="s">
        <v>1161</v>
      </c>
      <c r="BA201" s="304"/>
      <c r="BB201" s="304"/>
      <c r="BC201" s="304" t="s">
        <v>1163</v>
      </c>
      <c r="BD201" s="304">
        <v>0.16194700000000001</v>
      </c>
      <c r="BE201" s="310">
        <v>0</v>
      </c>
      <c r="BF201" s="68"/>
      <c r="BG201" s="68"/>
      <c r="BH201" s="69"/>
      <c r="BI201" s="69"/>
      <c r="BJ201" s="69"/>
      <c r="BK201" s="69"/>
      <c r="BL201" s="31"/>
      <c r="BM201" s="234">
        <v>0</v>
      </c>
      <c r="BN201" s="234">
        <v>0</v>
      </c>
      <c r="BO201" s="234">
        <v>0</v>
      </c>
      <c r="BP201" s="234" t="s">
        <v>1161</v>
      </c>
      <c r="BQ201" s="238" t="s">
        <v>1162</v>
      </c>
      <c r="BR201" s="238">
        <v>3.5843399999999997E-2</v>
      </c>
      <c r="BS201" s="238" t="s">
        <v>1162</v>
      </c>
      <c r="BT201" s="238">
        <v>3.8745300000000003E-2</v>
      </c>
      <c r="BU201" s="234">
        <v>0</v>
      </c>
      <c r="BV201" s="234">
        <v>0</v>
      </c>
      <c r="BW201" s="234">
        <v>0</v>
      </c>
      <c r="BX201" s="280" t="s">
        <v>1161</v>
      </c>
      <c r="BY201" s="280" t="s">
        <v>1162</v>
      </c>
      <c r="BZ201" s="280">
        <v>13884</v>
      </c>
      <c r="CA201" s="299" t="s">
        <v>1162</v>
      </c>
      <c r="CB201" s="299">
        <v>1.1399999999999999E-5</v>
      </c>
      <c r="CC201" s="280">
        <v>0</v>
      </c>
      <c r="CD201" s="280">
        <v>0</v>
      </c>
      <c r="CE201" s="280" t="s">
        <v>1162</v>
      </c>
      <c r="CF201" s="280" t="s">
        <v>1162</v>
      </c>
      <c r="CG201" s="280" t="s">
        <v>1162</v>
      </c>
    </row>
    <row r="202" spans="1:85" s="4" customFormat="1" ht="44.1" customHeight="1" thickBot="1" x14ac:dyDescent="0.3">
      <c r="A202" s="50" t="str">
        <f t="shared" si="13"/>
        <v>Indicator 206 - Unpaid instalments for other contracts (no amortizing products, no leasing)</v>
      </c>
      <c r="B202" s="295">
        <f t="shared" si="15"/>
        <v>206</v>
      </c>
      <c r="C202" s="6" t="s">
        <v>192</v>
      </c>
      <c r="D202" s="8" t="str">
        <f t="shared" si="14"/>
        <v>ID206</v>
      </c>
      <c r="E202" s="219"/>
      <c r="F202" s="225" t="s">
        <v>292</v>
      </c>
      <c r="G202" s="29" t="s">
        <v>192</v>
      </c>
      <c r="H202" s="30" t="s">
        <v>688</v>
      </c>
      <c r="I202" s="14" t="s">
        <v>18</v>
      </c>
      <c r="J202" s="10" t="s">
        <v>716</v>
      </c>
      <c r="K202" s="11" t="s">
        <v>704</v>
      </c>
      <c r="L202" s="9" t="s">
        <v>401</v>
      </c>
      <c r="M202" s="14" t="s">
        <v>795</v>
      </c>
      <c r="N202" s="28"/>
      <c r="O202" s="59"/>
      <c r="P202" s="59"/>
      <c r="Q202" s="59"/>
      <c r="R202" s="59">
        <v>1</v>
      </c>
      <c r="S202" s="59"/>
      <c r="T202" s="59">
        <v>1</v>
      </c>
      <c r="U202" s="181"/>
      <c r="V202" s="280"/>
      <c r="W202" s="181"/>
      <c r="X202" s="280"/>
      <c r="Y202" s="181"/>
      <c r="Z202" s="210" t="s">
        <v>12</v>
      </c>
      <c r="AA202" s="207" t="s">
        <v>1155</v>
      </c>
      <c r="AB202" s="182" t="s">
        <v>12</v>
      </c>
      <c r="AC202" s="182" t="s">
        <v>12</v>
      </c>
      <c r="AD202" s="182" t="s">
        <v>837</v>
      </c>
      <c r="AE202" s="207" t="s">
        <v>1108</v>
      </c>
      <c r="AF202" s="37">
        <v>0</v>
      </c>
      <c r="AG202" s="37">
        <v>0</v>
      </c>
      <c r="AH202" s="37">
        <v>0</v>
      </c>
      <c r="AI202" s="37">
        <v>0</v>
      </c>
      <c r="AJ202" s="37">
        <v>0</v>
      </c>
      <c r="AK202" s="37">
        <v>0</v>
      </c>
      <c r="AL202" s="37">
        <v>0</v>
      </c>
      <c r="AM202" s="37">
        <v>0</v>
      </c>
      <c r="AN202" s="37">
        <v>0</v>
      </c>
      <c r="AO202" s="37">
        <v>0</v>
      </c>
      <c r="AP202" s="37">
        <v>0</v>
      </c>
      <c r="AQ202" s="37">
        <v>0</v>
      </c>
      <c r="AR202" s="37">
        <v>0</v>
      </c>
      <c r="AS202" s="37">
        <v>0</v>
      </c>
      <c r="AT202" s="37">
        <v>0</v>
      </c>
      <c r="AU202" s="37">
        <v>0</v>
      </c>
      <c r="AV202" s="37">
        <v>0</v>
      </c>
      <c r="AW202" s="314" t="s">
        <v>1098</v>
      </c>
      <c r="AX202" s="315" t="s">
        <v>1098</v>
      </c>
      <c r="AY202" s="315" t="s">
        <v>1098</v>
      </c>
      <c r="AZ202" s="304"/>
      <c r="BA202" s="304"/>
      <c r="BB202" s="304"/>
      <c r="BC202" s="304"/>
      <c r="BD202" s="304"/>
      <c r="BE202" s="310" t="s">
        <v>1098</v>
      </c>
      <c r="BF202" s="68"/>
      <c r="BG202" s="68"/>
      <c r="BH202" s="69"/>
      <c r="BI202" s="69"/>
      <c r="BJ202" s="69"/>
      <c r="BK202" s="69"/>
      <c r="BL202" s="31"/>
      <c r="BM202" s="234">
        <v>0</v>
      </c>
      <c r="BN202" s="234">
        <v>0</v>
      </c>
      <c r="BO202" s="234">
        <v>0</v>
      </c>
      <c r="BP202" s="234" t="s">
        <v>1162</v>
      </c>
      <c r="BQ202" s="238" t="s">
        <v>1213</v>
      </c>
      <c r="BR202" s="238" t="s">
        <v>1213</v>
      </c>
      <c r="BS202" s="238" t="s">
        <v>1213</v>
      </c>
      <c r="BT202" s="238" t="s">
        <v>1213</v>
      </c>
      <c r="BU202" s="234">
        <v>0</v>
      </c>
      <c r="BV202" s="234">
        <v>0</v>
      </c>
      <c r="BW202" s="234">
        <v>0</v>
      </c>
      <c r="BX202" s="280"/>
      <c r="BY202" s="280"/>
      <c r="BZ202" s="280"/>
      <c r="CA202" s="299"/>
      <c r="CB202" s="299"/>
      <c r="CC202" s="280">
        <v>0</v>
      </c>
      <c r="CD202" s="280">
        <v>0</v>
      </c>
      <c r="CE202" s="280" t="e">
        <v>#N/A</v>
      </c>
      <c r="CF202" s="280" t="e">
        <v>#N/A</v>
      </c>
      <c r="CG202" s="280" t="e">
        <v>#N/A</v>
      </c>
    </row>
    <row r="203" spans="1:85" s="4" customFormat="1" ht="29.45" customHeight="1" thickBot="1" x14ac:dyDescent="0.3">
      <c r="A203" s="50" t="str">
        <f t="shared" si="13"/>
        <v>Indicator 207 - Unpaid instalments for leasing contracts</v>
      </c>
      <c r="B203" s="22">
        <f t="shared" si="15"/>
        <v>207</v>
      </c>
      <c r="C203" s="6" t="s">
        <v>193</v>
      </c>
      <c r="D203" s="8" t="str">
        <f t="shared" si="14"/>
        <v>ID207</v>
      </c>
      <c r="E203" s="219"/>
      <c r="F203" s="225" t="s">
        <v>292</v>
      </c>
      <c r="G203" s="29" t="s">
        <v>193</v>
      </c>
      <c r="H203" s="30" t="s">
        <v>689</v>
      </c>
      <c r="I203" s="14" t="s">
        <v>18</v>
      </c>
      <c r="J203" s="10" t="s">
        <v>716</v>
      </c>
      <c r="K203" s="11" t="s">
        <v>704</v>
      </c>
      <c r="L203" s="9" t="s">
        <v>402</v>
      </c>
      <c r="M203" s="14" t="s">
        <v>796</v>
      </c>
      <c r="N203" s="28"/>
      <c r="O203" s="59"/>
      <c r="P203" s="59"/>
      <c r="Q203" s="59"/>
      <c r="R203" s="59"/>
      <c r="S203" s="59"/>
      <c r="T203" s="59">
        <v>1</v>
      </c>
      <c r="U203" s="181"/>
      <c r="V203" s="280"/>
      <c r="W203" s="181"/>
      <c r="X203" s="280"/>
      <c r="Y203" s="181"/>
      <c r="Z203" s="210" t="s">
        <v>12</v>
      </c>
      <c r="AA203" s="207" t="s">
        <v>1155</v>
      </c>
      <c r="AB203" s="182" t="s">
        <v>12</v>
      </c>
      <c r="AC203" s="182" t="s">
        <v>12</v>
      </c>
      <c r="AD203" s="182" t="s">
        <v>837</v>
      </c>
      <c r="AE203" s="207"/>
      <c r="AF203" s="37">
        <v>0</v>
      </c>
      <c r="AG203" s="37">
        <v>0</v>
      </c>
      <c r="AH203" s="37">
        <v>0</v>
      </c>
      <c r="AI203" s="37">
        <v>0</v>
      </c>
      <c r="AJ203" s="37">
        <v>0</v>
      </c>
      <c r="AK203" s="37">
        <v>0</v>
      </c>
      <c r="AL203" s="37">
        <v>0</v>
      </c>
      <c r="AM203" s="37">
        <v>0</v>
      </c>
      <c r="AN203" s="37">
        <v>0</v>
      </c>
      <c r="AO203" s="37">
        <v>0</v>
      </c>
      <c r="AP203" s="37">
        <v>0</v>
      </c>
      <c r="AQ203" s="37">
        <v>0</v>
      </c>
      <c r="AR203" s="37">
        <v>0</v>
      </c>
      <c r="AS203" s="37">
        <v>0</v>
      </c>
      <c r="AT203" s="37">
        <v>0</v>
      </c>
      <c r="AU203" s="37">
        <v>0</v>
      </c>
      <c r="AV203" s="37">
        <v>0</v>
      </c>
      <c r="AW203" s="314" t="s">
        <v>1098</v>
      </c>
      <c r="AX203" s="315" t="s">
        <v>1098</v>
      </c>
      <c r="AY203" s="315" t="s">
        <v>1098</v>
      </c>
      <c r="AZ203" s="304"/>
      <c r="BA203" s="304"/>
      <c r="BB203" s="304"/>
      <c r="BC203" s="304"/>
      <c r="BD203" s="304"/>
      <c r="BE203" s="310" t="s">
        <v>1098</v>
      </c>
      <c r="BF203" s="68"/>
      <c r="BG203" s="68"/>
      <c r="BH203" s="69"/>
      <c r="BI203" s="69"/>
      <c r="BJ203" s="69"/>
      <c r="BK203" s="69"/>
      <c r="BL203" s="31"/>
      <c r="BM203" s="234">
        <v>0</v>
      </c>
      <c r="BN203" s="234">
        <v>0</v>
      </c>
      <c r="BO203" s="234">
        <v>0</v>
      </c>
      <c r="BP203" s="234" t="s">
        <v>1162</v>
      </c>
      <c r="BQ203" s="238" t="s">
        <v>1213</v>
      </c>
      <c r="BR203" s="238" t="s">
        <v>1213</v>
      </c>
      <c r="BS203" s="238" t="s">
        <v>1213</v>
      </c>
      <c r="BT203" s="238" t="s">
        <v>1213</v>
      </c>
      <c r="BU203" s="234">
        <v>0</v>
      </c>
      <c r="BV203" s="234">
        <v>0</v>
      </c>
      <c r="BW203" s="234">
        <v>0</v>
      </c>
      <c r="BX203" s="280"/>
      <c r="BY203" s="280"/>
      <c r="BZ203" s="280"/>
      <c r="CA203" s="299"/>
      <c r="CB203" s="299"/>
      <c r="CC203" s="280">
        <v>0</v>
      </c>
      <c r="CD203" s="280">
        <v>0</v>
      </c>
      <c r="CE203" s="280" t="e">
        <v>#N/A</v>
      </c>
      <c r="CF203" s="280" t="e">
        <v>#N/A</v>
      </c>
      <c r="CG203" s="280" t="e">
        <v>#N/A</v>
      </c>
    </row>
    <row r="204" spans="1:85" s="4" customFormat="1" ht="29.45" customHeight="1" thickBot="1" x14ac:dyDescent="0.3">
      <c r="A204" s="50" t="str">
        <f t="shared" si="13"/>
        <v>Indicator 208 - Unpaid instalments for amortizing products</v>
      </c>
      <c r="B204" s="295">
        <f t="shared" si="15"/>
        <v>208</v>
      </c>
      <c r="C204" s="6" t="s">
        <v>194</v>
      </c>
      <c r="D204" s="8" t="str">
        <f t="shared" si="14"/>
        <v>ID208</v>
      </c>
      <c r="E204" s="219"/>
      <c r="F204" s="225" t="s">
        <v>292</v>
      </c>
      <c r="G204" s="29" t="s">
        <v>194</v>
      </c>
      <c r="H204" s="30" t="s">
        <v>690</v>
      </c>
      <c r="I204" s="14" t="s">
        <v>18</v>
      </c>
      <c r="J204" s="10" t="s">
        <v>716</v>
      </c>
      <c r="K204" s="11" t="s">
        <v>704</v>
      </c>
      <c r="L204" s="9" t="s">
        <v>403</v>
      </c>
      <c r="M204" s="14" t="s">
        <v>797</v>
      </c>
      <c r="N204" s="28"/>
      <c r="O204" s="59"/>
      <c r="P204" s="59">
        <v>1</v>
      </c>
      <c r="Q204" s="59"/>
      <c r="R204" s="59">
        <v>1</v>
      </c>
      <c r="S204" s="59"/>
      <c r="T204" s="59">
        <v>1</v>
      </c>
      <c r="U204" s="181"/>
      <c r="V204" s="280"/>
      <c r="W204" s="181"/>
      <c r="X204" s="280">
        <v>1</v>
      </c>
      <c r="Y204" s="181"/>
      <c r="Z204" s="210" t="s">
        <v>12</v>
      </c>
      <c r="AA204" s="207" t="s">
        <v>1155</v>
      </c>
      <c r="AB204" s="182" t="s">
        <v>12</v>
      </c>
      <c r="AC204" s="182" t="s">
        <v>12</v>
      </c>
      <c r="AD204" s="182" t="s">
        <v>837</v>
      </c>
      <c r="AE204" s="213"/>
      <c r="AF204" s="37">
        <v>0</v>
      </c>
      <c r="AG204" s="37">
        <v>0</v>
      </c>
      <c r="AH204" s="37">
        <v>0</v>
      </c>
      <c r="AI204" s="37">
        <v>0</v>
      </c>
      <c r="AJ204" s="37">
        <v>0</v>
      </c>
      <c r="AK204" s="37">
        <v>0</v>
      </c>
      <c r="AL204" s="37">
        <v>0</v>
      </c>
      <c r="AM204" s="37">
        <v>0</v>
      </c>
      <c r="AN204" s="37">
        <v>0</v>
      </c>
      <c r="AO204" s="37">
        <v>0</v>
      </c>
      <c r="AP204" s="37">
        <v>0</v>
      </c>
      <c r="AQ204" s="37">
        <v>0</v>
      </c>
      <c r="AR204" s="37">
        <v>0</v>
      </c>
      <c r="AS204" s="37">
        <v>0</v>
      </c>
      <c r="AT204" s="37">
        <v>0</v>
      </c>
      <c r="AU204" s="37">
        <v>0</v>
      </c>
      <c r="AV204" s="37">
        <v>0</v>
      </c>
      <c r="AW204" s="314" t="s">
        <v>1098</v>
      </c>
      <c r="AX204" s="315" t="s">
        <v>1098</v>
      </c>
      <c r="AY204" s="315" t="s">
        <v>1098</v>
      </c>
      <c r="AZ204" s="304"/>
      <c r="BA204" s="304"/>
      <c r="BB204" s="304"/>
      <c r="BC204" s="304"/>
      <c r="BD204" s="304"/>
      <c r="BE204" s="310">
        <v>0</v>
      </c>
      <c r="BF204" s="68"/>
      <c r="BG204" s="68"/>
      <c r="BH204" s="69"/>
      <c r="BI204" s="69"/>
      <c r="BJ204" s="69"/>
      <c r="BK204" s="69"/>
      <c r="BL204" s="31"/>
      <c r="BM204" s="234">
        <v>0</v>
      </c>
      <c r="BN204" s="234">
        <v>0</v>
      </c>
      <c r="BO204" s="234">
        <v>0</v>
      </c>
      <c r="BP204" s="234" t="s">
        <v>1162</v>
      </c>
      <c r="BQ204" s="238" t="s">
        <v>1213</v>
      </c>
      <c r="BR204" s="238" t="s">
        <v>1213</v>
      </c>
      <c r="BS204" s="238" t="s">
        <v>1213</v>
      </c>
      <c r="BT204" s="238" t="s">
        <v>1213</v>
      </c>
      <c r="BU204" s="234">
        <v>0</v>
      </c>
      <c r="BV204" s="234">
        <v>0</v>
      </c>
      <c r="BW204" s="234">
        <v>0</v>
      </c>
      <c r="BX204" s="280"/>
      <c r="BY204" s="280"/>
      <c r="BZ204" s="280"/>
      <c r="CA204" s="299"/>
      <c r="CB204" s="299"/>
      <c r="CC204" s="280">
        <v>0</v>
      </c>
      <c r="CD204" s="280">
        <v>0</v>
      </c>
      <c r="CE204" s="280" t="s">
        <v>1162</v>
      </c>
      <c r="CF204" s="280" t="s">
        <v>1162</v>
      </c>
      <c r="CG204" s="280" t="s">
        <v>1162</v>
      </c>
    </row>
    <row r="205" spans="1:85" s="4" customFormat="1" ht="44.1" customHeight="1" thickBot="1" x14ac:dyDescent="0.3">
      <c r="A205" s="50" t="str">
        <f t="shared" si="13"/>
        <v>Indicator 209 - Unpaid instalments for loans</v>
      </c>
      <c r="B205" s="22">
        <f t="shared" si="15"/>
        <v>209</v>
      </c>
      <c r="C205" s="6" t="s">
        <v>834</v>
      </c>
      <c r="D205" s="8" t="str">
        <f t="shared" si="14"/>
        <v>ID209</v>
      </c>
      <c r="E205" s="219"/>
      <c r="F205" s="225" t="s">
        <v>292</v>
      </c>
      <c r="G205" s="29" t="s">
        <v>400</v>
      </c>
      <c r="H205" s="30" t="s">
        <v>835</v>
      </c>
      <c r="I205" s="14" t="s">
        <v>18</v>
      </c>
      <c r="J205" s="10" t="s">
        <v>716</v>
      </c>
      <c r="K205" s="11" t="s">
        <v>704</v>
      </c>
      <c r="L205" s="9" t="s">
        <v>836</v>
      </c>
      <c r="M205" s="14" t="s">
        <v>794</v>
      </c>
      <c r="N205" s="28"/>
      <c r="O205" s="59"/>
      <c r="P205" s="59">
        <v>1</v>
      </c>
      <c r="Q205" s="59">
        <v>1</v>
      </c>
      <c r="R205" s="59">
        <v>1</v>
      </c>
      <c r="S205" s="59"/>
      <c r="T205" s="59">
        <v>1</v>
      </c>
      <c r="U205" s="181"/>
      <c r="V205" s="280"/>
      <c r="W205" s="181"/>
      <c r="X205" s="280">
        <v>1</v>
      </c>
      <c r="Y205" s="181">
        <v>1</v>
      </c>
      <c r="Z205" s="210" t="s">
        <v>12</v>
      </c>
      <c r="AA205" s="207" t="s">
        <v>1155</v>
      </c>
      <c r="AB205" s="182" t="s">
        <v>12</v>
      </c>
      <c r="AC205" s="182" t="s">
        <v>12</v>
      </c>
      <c r="AD205" s="182" t="s">
        <v>837</v>
      </c>
      <c r="AE205" s="207"/>
      <c r="AF205" s="37">
        <v>0</v>
      </c>
      <c r="AG205" s="37">
        <v>0</v>
      </c>
      <c r="AH205" s="37">
        <v>0</v>
      </c>
      <c r="AI205" s="37">
        <v>0</v>
      </c>
      <c r="AJ205" s="37">
        <v>0</v>
      </c>
      <c r="AK205" s="37">
        <v>0</v>
      </c>
      <c r="AL205" s="37">
        <v>0</v>
      </c>
      <c r="AM205" s="37">
        <v>0</v>
      </c>
      <c r="AN205" s="37">
        <v>0</v>
      </c>
      <c r="AO205" s="37">
        <v>0</v>
      </c>
      <c r="AP205" s="37">
        <v>0</v>
      </c>
      <c r="AQ205" s="37">
        <v>0</v>
      </c>
      <c r="AR205" s="37">
        <v>0</v>
      </c>
      <c r="AS205" s="37">
        <v>0</v>
      </c>
      <c r="AT205" s="37">
        <v>0</v>
      </c>
      <c r="AU205" s="37">
        <v>0</v>
      </c>
      <c r="AV205" s="37">
        <v>0</v>
      </c>
      <c r="AW205" s="314" t="s">
        <v>1098</v>
      </c>
      <c r="AX205" s="315" t="s">
        <v>1098</v>
      </c>
      <c r="AY205" s="315" t="s">
        <v>1098</v>
      </c>
      <c r="AZ205" s="304"/>
      <c r="BA205" s="304"/>
      <c r="BB205" s="304"/>
      <c r="BC205" s="304"/>
      <c r="BD205" s="304"/>
      <c r="BE205" s="310">
        <v>0</v>
      </c>
      <c r="BF205" s="68"/>
      <c r="BG205" s="68"/>
      <c r="BH205" s="78" t="s">
        <v>1162</v>
      </c>
      <c r="BI205" s="69"/>
      <c r="BJ205" s="69"/>
      <c r="BK205" s="76" t="s">
        <v>1213</v>
      </c>
      <c r="BL205" s="228" t="s">
        <v>1213</v>
      </c>
      <c r="BM205" s="234">
        <v>0</v>
      </c>
      <c r="BN205" s="234">
        <v>0</v>
      </c>
      <c r="BO205" s="234">
        <v>0</v>
      </c>
      <c r="BP205" s="234" t="s">
        <v>1162</v>
      </c>
      <c r="BQ205" s="238" t="s">
        <v>1213</v>
      </c>
      <c r="BR205" s="238" t="s">
        <v>1213</v>
      </c>
      <c r="BS205" s="238" t="s">
        <v>1213</v>
      </c>
      <c r="BT205" s="238" t="s">
        <v>1213</v>
      </c>
      <c r="BU205" s="234">
        <v>0</v>
      </c>
      <c r="BV205" s="234">
        <v>0</v>
      </c>
      <c r="BW205" s="234">
        <v>0</v>
      </c>
      <c r="BX205" s="280"/>
      <c r="BY205" s="280"/>
      <c r="BZ205" s="280"/>
      <c r="CA205" s="299"/>
      <c r="CB205" s="299"/>
      <c r="CC205" s="280">
        <v>0</v>
      </c>
      <c r="CD205" s="280">
        <v>0</v>
      </c>
      <c r="CE205" s="280" t="s">
        <v>1162</v>
      </c>
      <c r="CF205" s="280" t="s">
        <v>1162</v>
      </c>
      <c r="CG205" s="280" t="s">
        <v>1162</v>
      </c>
    </row>
    <row r="206" spans="1:85" s="4" customFormat="1" ht="29.45" customHeight="1" thickBot="1" x14ac:dyDescent="0.3">
      <c r="A206" s="21" t="str">
        <f t="shared" si="13"/>
        <v>Indicator 210 - Max past due days in last year</v>
      </c>
      <c r="B206" s="22">
        <f t="shared" si="15"/>
        <v>210</v>
      </c>
      <c r="C206" s="6" t="s">
        <v>1064</v>
      </c>
      <c r="D206" s="8" t="str">
        <f t="shared" si="14"/>
        <v>ID210</v>
      </c>
      <c r="E206" s="8"/>
      <c r="F206" s="223" t="s">
        <v>291</v>
      </c>
      <c r="G206" s="29" t="s">
        <v>195</v>
      </c>
      <c r="H206" s="30" t="s">
        <v>691</v>
      </c>
      <c r="I206" s="14" t="s">
        <v>18</v>
      </c>
      <c r="J206" s="10" t="s">
        <v>718</v>
      </c>
      <c r="K206" s="11" t="s">
        <v>702</v>
      </c>
      <c r="L206" s="9" t="s">
        <v>195</v>
      </c>
      <c r="M206" s="14" t="s">
        <v>840</v>
      </c>
      <c r="N206" s="28">
        <v>1</v>
      </c>
      <c r="O206" s="59"/>
      <c r="P206" s="59"/>
      <c r="Q206" s="59"/>
      <c r="R206" s="59"/>
      <c r="S206" s="59"/>
      <c r="T206" s="59"/>
      <c r="U206" s="181"/>
      <c r="V206" s="280"/>
      <c r="W206" s="181"/>
      <c r="X206" s="280">
        <v>1</v>
      </c>
      <c r="Y206" s="181"/>
      <c r="Z206" s="210" t="s">
        <v>12</v>
      </c>
      <c r="AA206" s="207" t="s">
        <v>1155</v>
      </c>
      <c r="AB206" s="182" t="s">
        <v>837</v>
      </c>
      <c r="AC206" s="182" t="s">
        <v>1098</v>
      </c>
      <c r="AD206" s="182" t="s">
        <v>837</v>
      </c>
      <c r="AE206" s="325"/>
      <c r="AF206" s="37">
        <v>0</v>
      </c>
      <c r="AG206" s="37">
        <v>0</v>
      </c>
      <c r="AH206" s="37">
        <v>0</v>
      </c>
      <c r="AI206" s="37">
        <v>0</v>
      </c>
      <c r="AJ206" s="37">
        <v>0</v>
      </c>
      <c r="AK206" s="37">
        <v>0</v>
      </c>
      <c r="AL206" s="37">
        <v>0</v>
      </c>
      <c r="AM206" s="37">
        <v>0</v>
      </c>
      <c r="AN206" s="37">
        <v>0</v>
      </c>
      <c r="AO206" s="37">
        <v>0</v>
      </c>
      <c r="AP206" s="37">
        <v>0</v>
      </c>
      <c r="AQ206" s="37">
        <v>0</v>
      </c>
      <c r="AR206" s="37">
        <v>0</v>
      </c>
      <c r="AS206" s="37">
        <v>0</v>
      </c>
      <c r="AT206" s="37">
        <v>0</v>
      </c>
      <c r="AU206" s="37">
        <v>0</v>
      </c>
      <c r="AV206" s="37">
        <v>0</v>
      </c>
      <c r="AW206" s="314">
        <v>0</v>
      </c>
      <c r="AX206" s="315" t="s">
        <v>1098</v>
      </c>
      <c r="AY206" s="315" t="s">
        <v>1098</v>
      </c>
      <c r="AZ206" s="304"/>
      <c r="BA206" s="304"/>
      <c r="BB206" s="304"/>
      <c r="BC206" s="304"/>
      <c r="BD206" s="304"/>
      <c r="BE206" s="310" t="s">
        <v>1098</v>
      </c>
      <c r="BF206" s="68"/>
      <c r="BG206" s="68"/>
      <c r="BH206" s="69"/>
      <c r="BI206" s="69"/>
      <c r="BJ206" s="69"/>
      <c r="BK206" s="69"/>
      <c r="BL206" s="31"/>
      <c r="BM206" s="234">
        <v>0</v>
      </c>
      <c r="BN206" s="234">
        <v>0</v>
      </c>
      <c r="BO206" s="234">
        <v>0</v>
      </c>
      <c r="BP206" s="234" t="e">
        <v>#N/A</v>
      </c>
      <c r="BQ206" s="238" t="e">
        <v>#N/A</v>
      </c>
      <c r="BR206" s="238" t="e">
        <v>#N/A</v>
      </c>
      <c r="BS206" s="238" t="e">
        <v>#N/A</v>
      </c>
      <c r="BT206" s="238" t="e">
        <v>#N/A</v>
      </c>
      <c r="BU206" s="234">
        <v>0</v>
      </c>
      <c r="BV206" s="234">
        <v>0</v>
      </c>
      <c r="BW206" s="234">
        <v>0</v>
      </c>
      <c r="BX206" s="280"/>
      <c r="BY206" s="280"/>
      <c r="BZ206" s="280"/>
      <c r="CA206" s="299"/>
      <c r="CB206" s="299"/>
      <c r="CC206" s="280">
        <v>0</v>
      </c>
      <c r="CD206" s="280">
        <v>0</v>
      </c>
      <c r="CE206" s="280" t="s">
        <v>1162</v>
      </c>
      <c r="CF206" s="280" t="s">
        <v>1162</v>
      </c>
      <c r="CG206" s="280" t="s">
        <v>1162</v>
      </c>
    </row>
    <row r="207" spans="1:85" s="4" customFormat="1" ht="29.45" customHeight="1" thickBot="1" x14ac:dyDescent="0.3">
      <c r="A207" s="21" t="str">
        <f t="shared" si="13"/>
        <v>Indicator 211 - Number of days from last delinquency on loans</v>
      </c>
      <c r="B207" s="295">
        <f t="shared" si="15"/>
        <v>211</v>
      </c>
      <c r="C207" s="6" t="s">
        <v>196</v>
      </c>
      <c r="D207" s="8" t="str">
        <f t="shared" si="14"/>
        <v>ID211</v>
      </c>
      <c r="E207" s="219"/>
      <c r="F207" s="225" t="s">
        <v>292</v>
      </c>
      <c r="G207" s="29" t="s">
        <v>196</v>
      </c>
      <c r="H207" s="30" t="s">
        <v>692</v>
      </c>
      <c r="I207" s="14" t="s">
        <v>18</v>
      </c>
      <c r="J207" s="10" t="s">
        <v>716</v>
      </c>
      <c r="K207" s="11" t="s">
        <v>704</v>
      </c>
      <c r="L207" s="9" t="s">
        <v>196</v>
      </c>
      <c r="M207" s="14" t="s">
        <v>798</v>
      </c>
      <c r="N207" s="28">
        <v>1</v>
      </c>
      <c r="O207" s="59"/>
      <c r="P207" s="59">
        <v>1</v>
      </c>
      <c r="Q207" s="59"/>
      <c r="R207" s="59">
        <v>1</v>
      </c>
      <c r="S207" s="59"/>
      <c r="T207" s="59">
        <v>1</v>
      </c>
      <c r="U207" s="181"/>
      <c r="V207" s="280">
        <v>1</v>
      </c>
      <c r="W207" s="181">
        <v>1</v>
      </c>
      <c r="X207" s="280">
        <v>1</v>
      </c>
      <c r="Y207" s="181">
        <v>1</v>
      </c>
      <c r="Z207" s="210" t="s">
        <v>12</v>
      </c>
      <c r="AA207" s="207" t="s">
        <v>1155</v>
      </c>
      <c r="AB207" s="182" t="s">
        <v>12</v>
      </c>
      <c r="AC207" s="182" t="s">
        <v>12</v>
      </c>
      <c r="AD207" s="182" t="s">
        <v>837</v>
      </c>
      <c r="AE207" s="207"/>
      <c r="AF207" s="37">
        <v>0</v>
      </c>
      <c r="AG207" s="37">
        <v>0</v>
      </c>
      <c r="AH207" s="37">
        <v>0</v>
      </c>
      <c r="AI207" s="37">
        <v>0</v>
      </c>
      <c r="AJ207" s="37">
        <v>0</v>
      </c>
      <c r="AK207" s="37">
        <v>0</v>
      </c>
      <c r="AL207" s="37">
        <v>0</v>
      </c>
      <c r="AM207" s="37">
        <v>0</v>
      </c>
      <c r="AN207" s="37">
        <v>0</v>
      </c>
      <c r="AO207" s="37">
        <v>0</v>
      </c>
      <c r="AP207" s="37">
        <v>0</v>
      </c>
      <c r="AQ207" s="37">
        <v>0</v>
      </c>
      <c r="AR207" s="37">
        <v>0</v>
      </c>
      <c r="AS207" s="37">
        <v>0</v>
      </c>
      <c r="AT207" s="37">
        <v>0</v>
      </c>
      <c r="AU207" s="37">
        <v>0</v>
      </c>
      <c r="AV207" s="37">
        <v>0</v>
      </c>
      <c r="AW207" s="314" t="s">
        <v>1110</v>
      </c>
      <c r="AX207" s="318">
        <v>0</v>
      </c>
      <c r="AY207" s="318">
        <v>0</v>
      </c>
      <c r="AZ207" s="304"/>
      <c r="BA207" s="304"/>
      <c r="BB207" s="304"/>
      <c r="BC207" s="304"/>
      <c r="BD207" s="304"/>
      <c r="BE207" s="310" t="s">
        <v>1110</v>
      </c>
      <c r="BF207" s="72" t="s">
        <v>1211</v>
      </c>
      <c r="BG207" s="72" t="s">
        <v>1212</v>
      </c>
      <c r="BH207" s="69"/>
      <c r="BI207" s="69"/>
      <c r="BJ207" s="69"/>
      <c r="BK207" s="69"/>
      <c r="BL207" s="31"/>
      <c r="BM207" s="234" t="s">
        <v>2000</v>
      </c>
      <c r="BN207" s="234">
        <v>0</v>
      </c>
      <c r="BO207" s="234">
        <v>0</v>
      </c>
      <c r="BP207" s="234" t="s">
        <v>1162</v>
      </c>
      <c r="BQ207" s="238" t="s">
        <v>1213</v>
      </c>
      <c r="BR207" s="238" t="s">
        <v>1213</v>
      </c>
      <c r="BS207" s="238" t="s">
        <v>1213</v>
      </c>
      <c r="BT207" s="238" t="s">
        <v>1213</v>
      </c>
      <c r="BU207" s="234" t="s">
        <v>2001</v>
      </c>
      <c r="BV207" s="234" t="s">
        <v>2002</v>
      </c>
      <c r="BW207" s="234" t="s">
        <v>2002</v>
      </c>
      <c r="BX207" s="280" t="s">
        <v>1161</v>
      </c>
      <c r="BY207" s="280" t="s">
        <v>1162</v>
      </c>
      <c r="BZ207" s="280">
        <v>267</v>
      </c>
      <c r="CA207" s="299" t="s">
        <v>1213</v>
      </c>
      <c r="CB207" s="299" t="s">
        <v>1213</v>
      </c>
      <c r="CC207" s="280" t="s">
        <v>2000</v>
      </c>
      <c r="CD207" s="280">
        <v>195</v>
      </c>
      <c r="CE207" s="280" t="s">
        <v>1162</v>
      </c>
      <c r="CF207" s="280" t="s">
        <v>1162</v>
      </c>
      <c r="CG207" s="280" t="s">
        <v>1162</v>
      </c>
    </row>
    <row r="208" spans="1:85" s="4" customFormat="1" ht="29.45" customHeight="1" thickBot="1" x14ac:dyDescent="0.3">
      <c r="A208" s="21" t="str">
        <f t="shared" si="13"/>
        <v>Indicator 212 - Number of entries in blockade in last twelve months</v>
      </c>
      <c r="B208" s="22">
        <f t="shared" si="15"/>
        <v>212</v>
      </c>
      <c r="C208" s="6" t="s">
        <v>197</v>
      </c>
      <c r="D208" s="8" t="str">
        <f t="shared" si="14"/>
        <v>ID212</v>
      </c>
      <c r="E208" s="8"/>
      <c r="F208" s="222" t="s">
        <v>292</v>
      </c>
      <c r="G208" s="29" t="s">
        <v>197</v>
      </c>
      <c r="H208" s="30" t="s">
        <v>693</v>
      </c>
      <c r="I208" s="14" t="s">
        <v>18</v>
      </c>
      <c r="J208" s="10" t="s">
        <v>716</v>
      </c>
      <c r="K208" s="11" t="s">
        <v>704</v>
      </c>
      <c r="L208" s="9" t="s">
        <v>197</v>
      </c>
      <c r="M208" s="14" t="s">
        <v>799</v>
      </c>
      <c r="N208" s="28">
        <v>1</v>
      </c>
      <c r="O208" s="28">
        <v>1</v>
      </c>
      <c r="P208" s="59">
        <v>1</v>
      </c>
      <c r="Q208" s="59"/>
      <c r="R208" s="59">
        <v>1</v>
      </c>
      <c r="S208" s="59"/>
      <c r="T208" s="59"/>
      <c r="U208" s="181"/>
      <c r="V208" s="280">
        <v>1</v>
      </c>
      <c r="W208" s="181"/>
      <c r="X208" s="280">
        <v>1</v>
      </c>
      <c r="Y208" s="181"/>
      <c r="Z208" s="210" t="s">
        <v>12</v>
      </c>
      <c r="AA208" s="207" t="s">
        <v>1155</v>
      </c>
      <c r="AB208" s="182" t="s">
        <v>837</v>
      </c>
      <c r="AC208" s="182" t="s">
        <v>1098</v>
      </c>
      <c r="AD208" s="182" t="s">
        <v>837</v>
      </c>
      <c r="AE208" s="325"/>
      <c r="AF208" s="37">
        <v>0</v>
      </c>
      <c r="AG208" s="37">
        <v>0</v>
      </c>
      <c r="AH208" s="37">
        <v>0</v>
      </c>
      <c r="AI208" s="37">
        <v>0</v>
      </c>
      <c r="AJ208" s="37">
        <v>0</v>
      </c>
      <c r="AK208" s="37">
        <v>0</v>
      </c>
      <c r="AL208" s="37">
        <v>0</v>
      </c>
      <c r="AM208" s="37">
        <v>0</v>
      </c>
      <c r="AN208" s="37">
        <v>0</v>
      </c>
      <c r="AO208" s="37">
        <v>0</v>
      </c>
      <c r="AP208" s="37">
        <v>0</v>
      </c>
      <c r="AQ208" s="37">
        <v>0</v>
      </c>
      <c r="AR208" s="37">
        <v>0</v>
      </c>
      <c r="AS208" s="37">
        <v>0</v>
      </c>
      <c r="AT208" s="37">
        <v>0</v>
      </c>
      <c r="AU208" s="37">
        <v>0</v>
      </c>
      <c r="AV208" s="37">
        <v>0</v>
      </c>
      <c r="AW208" s="314">
        <v>0</v>
      </c>
      <c r="AX208" s="315" t="s">
        <v>1098</v>
      </c>
      <c r="AY208" s="315" t="s">
        <v>1098</v>
      </c>
      <c r="AZ208" s="304" t="s">
        <v>1161</v>
      </c>
      <c r="BA208" s="304"/>
      <c r="BB208" s="304"/>
      <c r="BC208" s="304" t="s">
        <v>1163</v>
      </c>
      <c r="BD208" s="304">
        <v>7</v>
      </c>
      <c r="BE208" s="310">
        <v>0</v>
      </c>
      <c r="BF208" s="68"/>
      <c r="BG208" s="68"/>
      <c r="BH208" s="69"/>
      <c r="BI208" s="69"/>
      <c r="BJ208" s="69"/>
      <c r="BK208" s="69"/>
      <c r="BL208" s="31"/>
      <c r="BM208" s="234">
        <v>0</v>
      </c>
      <c r="BN208" s="234">
        <v>0</v>
      </c>
      <c r="BO208" s="234">
        <v>0</v>
      </c>
      <c r="BP208" s="234" t="e">
        <v>#N/A</v>
      </c>
      <c r="BQ208" s="238" t="e">
        <v>#N/A</v>
      </c>
      <c r="BR208" s="238" t="e">
        <v>#N/A</v>
      </c>
      <c r="BS208" s="238" t="e">
        <v>#N/A</v>
      </c>
      <c r="BT208" s="238" t="e">
        <v>#N/A</v>
      </c>
      <c r="BU208" s="234">
        <v>0</v>
      </c>
      <c r="BV208" s="234">
        <v>0</v>
      </c>
      <c r="BW208" s="234">
        <v>0</v>
      </c>
      <c r="BX208" s="280" t="s">
        <v>1162</v>
      </c>
      <c r="BY208" s="280" t="s">
        <v>1213</v>
      </c>
      <c r="BZ208" s="280" t="s">
        <v>1213</v>
      </c>
      <c r="CA208" s="299" t="s">
        <v>1213</v>
      </c>
      <c r="CB208" s="299" t="s">
        <v>1213</v>
      </c>
      <c r="CC208" s="280">
        <v>0</v>
      </c>
      <c r="CD208" s="280">
        <v>0</v>
      </c>
      <c r="CE208" s="280" t="s">
        <v>1162</v>
      </c>
      <c r="CF208" s="280" t="s">
        <v>1162</v>
      </c>
      <c r="CG208" s="280" t="s">
        <v>1162</v>
      </c>
    </row>
    <row r="209" spans="1:16381" s="4" customFormat="1" ht="29.45" customHeight="1" thickBot="1" x14ac:dyDescent="0.3">
      <c r="A209" s="21" t="str">
        <f t="shared" si="13"/>
        <v>Indicator 213 - Total number of days in blockade in last six months</v>
      </c>
      <c r="B209" s="22">
        <f t="shared" si="15"/>
        <v>213</v>
      </c>
      <c r="C209" s="6" t="s">
        <v>198</v>
      </c>
      <c r="D209" s="8" t="str">
        <f t="shared" si="14"/>
        <v>ID213</v>
      </c>
      <c r="E209" s="8"/>
      <c r="F209" s="6" t="s">
        <v>292</v>
      </c>
      <c r="G209" s="29" t="s">
        <v>198</v>
      </c>
      <c r="H209" s="30" t="s">
        <v>694</v>
      </c>
      <c r="I209" s="14" t="s">
        <v>18</v>
      </c>
      <c r="J209" s="10" t="s">
        <v>716</v>
      </c>
      <c r="K209" s="11" t="s">
        <v>704</v>
      </c>
      <c r="L209" s="9" t="s">
        <v>198</v>
      </c>
      <c r="M209" s="14" t="s">
        <v>800</v>
      </c>
      <c r="N209" s="28">
        <v>1</v>
      </c>
      <c r="O209" s="28">
        <v>1</v>
      </c>
      <c r="P209" s="59">
        <v>1</v>
      </c>
      <c r="Q209" s="59">
        <v>1</v>
      </c>
      <c r="R209" s="59">
        <v>1</v>
      </c>
      <c r="S209" s="59"/>
      <c r="T209" s="59"/>
      <c r="U209" s="181"/>
      <c r="V209" s="280">
        <v>1</v>
      </c>
      <c r="W209" s="181"/>
      <c r="X209" s="280">
        <v>1</v>
      </c>
      <c r="Y209" s="181">
        <v>1</v>
      </c>
      <c r="Z209" s="210" t="s">
        <v>12</v>
      </c>
      <c r="AA209" s="207" t="s">
        <v>1152</v>
      </c>
      <c r="AB209" s="182" t="s">
        <v>837</v>
      </c>
      <c r="AC209" s="182" t="s">
        <v>1098</v>
      </c>
      <c r="AD209" s="182" t="s">
        <v>837</v>
      </c>
      <c r="AE209" s="207"/>
      <c r="AF209" s="37">
        <v>0</v>
      </c>
      <c r="AG209" s="37">
        <v>0</v>
      </c>
      <c r="AH209" s="37">
        <v>0</v>
      </c>
      <c r="AI209" s="37">
        <v>0</v>
      </c>
      <c r="AJ209" s="37">
        <v>0</v>
      </c>
      <c r="AK209" s="37">
        <v>0</v>
      </c>
      <c r="AL209" s="37">
        <v>0</v>
      </c>
      <c r="AM209" s="37">
        <v>0</v>
      </c>
      <c r="AN209" s="37">
        <v>0</v>
      </c>
      <c r="AO209" s="37">
        <v>0</v>
      </c>
      <c r="AP209" s="37">
        <v>0</v>
      </c>
      <c r="AQ209" s="37">
        <v>0</v>
      </c>
      <c r="AR209" s="37">
        <v>0</v>
      </c>
      <c r="AS209" s="37">
        <v>0</v>
      </c>
      <c r="AT209" s="37">
        <v>0</v>
      </c>
      <c r="AU209" s="37">
        <v>0</v>
      </c>
      <c r="AV209" s="37">
        <v>0</v>
      </c>
      <c r="AW209" s="314">
        <v>0</v>
      </c>
      <c r="AX209" s="315" t="s">
        <v>1098</v>
      </c>
      <c r="AY209" s="315" t="s">
        <v>1098</v>
      </c>
      <c r="AZ209" s="304" t="s">
        <v>1161</v>
      </c>
      <c r="BA209" s="304" t="s">
        <v>1163</v>
      </c>
      <c r="BB209" s="304">
        <v>94</v>
      </c>
      <c r="BC209" s="304" t="s">
        <v>1163</v>
      </c>
      <c r="BD209" s="304">
        <v>26</v>
      </c>
      <c r="BE209" s="310">
        <v>0</v>
      </c>
      <c r="BF209" s="68"/>
      <c r="BG209" s="68"/>
      <c r="BH209" s="78" t="s">
        <v>1162</v>
      </c>
      <c r="BI209" s="69"/>
      <c r="BJ209" s="69"/>
      <c r="BK209" s="77" t="s">
        <v>1213</v>
      </c>
      <c r="BL209" s="233" t="s">
        <v>1213</v>
      </c>
      <c r="BM209" s="234">
        <v>0</v>
      </c>
      <c r="BN209" s="234">
        <v>0</v>
      </c>
      <c r="BO209" s="234">
        <v>0</v>
      </c>
      <c r="BP209" s="234" t="e">
        <v>#N/A</v>
      </c>
      <c r="BQ209" s="238" t="e">
        <v>#N/A</v>
      </c>
      <c r="BR209" s="238" t="e">
        <v>#N/A</v>
      </c>
      <c r="BS209" s="238" t="e">
        <v>#N/A</v>
      </c>
      <c r="BT209" s="238" t="e">
        <v>#N/A</v>
      </c>
      <c r="BU209" s="234">
        <v>0</v>
      </c>
      <c r="BV209" s="234">
        <v>0</v>
      </c>
      <c r="BW209" s="234">
        <v>0</v>
      </c>
      <c r="BX209" s="280" t="s">
        <v>1161</v>
      </c>
      <c r="BY209" s="280" t="s">
        <v>1162</v>
      </c>
      <c r="BZ209" s="280">
        <v>181</v>
      </c>
      <c r="CA209" s="299" t="s">
        <v>1213</v>
      </c>
      <c r="CB209" s="299" t="s">
        <v>1213</v>
      </c>
      <c r="CC209" s="280">
        <v>0</v>
      </c>
      <c r="CD209" s="280">
        <v>0</v>
      </c>
      <c r="CE209" s="280" t="s">
        <v>1162</v>
      </c>
      <c r="CF209" s="280" t="s">
        <v>1162</v>
      </c>
      <c r="CG209" s="280" t="s">
        <v>1162</v>
      </c>
    </row>
    <row r="210" spans="1:16381" s="4" customFormat="1" ht="94.35" customHeight="1" thickBot="1" x14ac:dyDescent="0.3">
      <c r="A210" s="21" t="str">
        <f t="shared" si="13"/>
        <v>Indicator 214 - Max number of consecutive days where daily utilization of overdraft was more than 75% of the limit in last 3 months</v>
      </c>
      <c r="B210" s="22">
        <f t="shared" si="15"/>
        <v>214</v>
      </c>
      <c r="C210" s="6" t="s">
        <v>404</v>
      </c>
      <c r="D210" s="8" t="str">
        <f t="shared" si="14"/>
        <v>ID214</v>
      </c>
      <c r="E210" s="8"/>
      <c r="F210" s="6" t="s">
        <v>295</v>
      </c>
      <c r="G210" s="29" t="s">
        <v>199</v>
      </c>
      <c r="H210" s="30" t="s">
        <v>695</v>
      </c>
      <c r="I210" s="14" t="s">
        <v>18</v>
      </c>
      <c r="J210" s="10" t="s">
        <v>716</v>
      </c>
      <c r="K210" s="11" t="s">
        <v>705</v>
      </c>
      <c r="L210" s="9" t="s">
        <v>404</v>
      </c>
      <c r="M210" s="14" t="s">
        <v>1065</v>
      </c>
      <c r="N210" s="28">
        <v>1</v>
      </c>
      <c r="O210" s="59"/>
      <c r="P210" s="59"/>
      <c r="Q210" s="59"/>
      <c r="R210" s="59"/>
      <c r="S210" s="59"/>
      <c r="T210" s="59"/>
      <c r="U210" s="181"/>
      <c r="V210" s="280">
        <v>1</v>
      </c>
      <c r="W210" s="181">
        <v>1</v>
      </c>
      <c r="X210" s="280">
        <v>1</v>
      </c>
      <c r="Y210" s="181"/>
      <c r="Z210" s="210" t="s">
        <v>12</v>
      </c>
      <c r="AA210" s="207" t="s">
        <v>1152</v>
      </c>
      <c r="AB210" s="182" t="s">
        <v>837</v>
      </c>
      <c r="AC210" s="182" t="s">
        <v>1098</v>
      </c>
      <c r="AD210" s="182" t="s">
        <v>837</v>
      </c>
      <c r="AE210" s="205"/>
      <c r="AF210" s="37">
        <v>0</v>
      </c>
      <c r="AG210" s="37">
        <v>0</v>
      </c>
      <c r="AH210" s="37">
        <v>0</v>
      </c>
      <c r="AI210" s="37">
        <v>0</v>
      </c>
      <c r="AJ210" s="37">
        <v>0</v>
      </c>
      <c r="AK210" s="37">
        <v>0</v>
      </c>
      <c r="AL210" s="37">
        <v>0</v>
      </c>
      <c r="AM210" s="37">
        <v>0</v>
      </c>
      <c r="AN210" s="37">
        <v>0</v>
      </c>
      <c r="AO210" s="37">
        <v>0</v>
      </c>
      <c r="AP210" s="37">
        <v>0</v>
      </c>
      <c r="AQ210" s="37">
        <v>0</v>
      </c>
      <c r="AR210" s="37">
        <v>0</v>
      </c>
      <c r="AS210" s="37">
        <v>0</v>
      </c>
      <c r="AT210" s="37">
        <v>0</v>
      </c>
      <c r="AU210" s="37">
        <v>0</v>
      </c>
      <c r="AV210" s="37">
        <v>0</v>
      </c>
      <c r="AW210" s="314">
        <v>0</v>
      </c>
      <c r="AX210" s="315" t="s">
        <v>1098</v>
      </c>
      <c r="AY210" s="315" t="s">
        <v>1098</v>
      </c>
      <c r="AZ210" s="304"/>
      <c r="BA210" s="304"/>
      <c r="BB210" s="304"/>
      <c r="BC210" s="304"/>
      <c r="BD210" s="304"/>
      <c r="BE210" s="310" t="s">
        <v>1098</v>
      </c>
      <c r="BF210" s="68"/>
      <c r="BG210" s="68"/>
      <c r="BH210" s="69"/>
      <c r="BI210" s="69"/>
      <c r="BJ210" s="69"/>
      <c r="BK210" s="69"/>
      <c r="BL210" s="31"/>
      <c r="BM210" s="234">
        <v>0</v>
      </c>
      <c r="BN210" s="234">
        <v>0</v>
      </c>
      <c r="BO210" s="234">
        <v>0</v>
      </c>
      <c r="BP210" s="234" t="e">
        <v>#N/A</v>
      </c>
      <c r="BQ210" s="238" t="e">
        <v>#N/A</v>
      </c>
      <c r="BR210" s="238" t="e">
        <v>#N/A</v>
      </c>
      <c r="BS210" s="238" t="e">
        <v>#N/A</v>
      </c>
      <c r="BT210" s="238" t="e">
        <v>#N/A</v>
      </c>
      <c r="BU210" s="234">
        <v>0</v>
      </c>
      <c r="BV210" s="234">
        <v>0</v>
      </c>
      <c r="BW210" s="234">
        <v>0</v>
      </c>
      <c r="BX210" s="280" t="s">
        <v>1161</v>
      </c>
      <c r="BY210" s="280">
        <v>1</v>
      </c>
      <c r="BZ210" s="280">
        <v>92</v>
      </c>
      <c r="CA210" s="299" t="s">
        <v>1213</v>
      </c>
      <c r="CB210" s="299" t="s">
        <v>1213</v>
      </c>
      <c r="CC210" s="280">
        <v>0</v>
      </c>
      <c r="CD210" s="280">
        <v>0</v>
      </c>
      <c r="CE210" s="280" t="s">
        <v>1162</v>
      </c>
      <c r="CF210" s="280" t="s">
        <v>1162</v>
      </c>
      <c r="CG210" s="280" t="s">
        <v>1162</v>
      </c>
    </row>
    <row r="211" spans="1:16381" s="4" customFormat="1" ht="58.35" customHeight="1" thickBot="1" x14ac:dyDescent="0.3">
      <c r="A211" s="21" t="str">
        <f t="shared" si="13"/>
        <v>Indicator 215 - Max number of consecutive days where daily utilization of overdraft was more than 50% of the limit in last 6 months</v>
      </c>
      <c r="B211" s="22">
        <f t="shared" si="15"/>
        <v>215</v>
      </c>
      <c r="C211" s="6" t="s">
        <v>1589</v>
      </c>
      <c r="D211" s="8" t="str">
        <f t="shared" si="14"/>
        <v>ID215</v>
      </c>
      <c r="E211" s="8"/>
      <c r="F211" s="6" t="s">
        <v>295</v>
      </c>
      <c r="G211" s="29" t="s">
        <v>200</v>
      </c>
      <c r="H211" s="30" t="s">
        <v>696</v>
      </c>
      <c r="I211" s="14" t="s">
        <v>18</v>
      </c>
      <c r="J211" s="10" t="s">
        <v>716</v>
      </c>
      <c r="K211" s="11" t="s">
        <v>705</v>
      </c>
      <c r="L211" s="9" t="s">
        <v>200</v>
      </c>
      <c r="M211" s="14" t="s">
        <v>1066</v>
      </c>
      <c r="N211" s="28">
        <v>1</v>
      </c>
      <c r="O211" s="59"/>
      <c r="P211" s="59"/>
      <c r="Q211" s="59"/>
      <c r="R211" s="59"/>
      <c r="S211" s="59"/>
      <c r="T211" s="59"/>
      <c r="U211" s="181"/>
      <c r="V211" s="280">
        <v>1</v>
      </c>
      <c r="W211" s="181"/>
      <c r="X211" s="280">
        <v>1</v>
      </c>
      <c r="Y211" s="181"/>
      <c r="Z211" s="210" t="s">
        <v>12</v>
      </c>
      <c r="AA211" s="207" t="s">
        <v>1152</v>
      </c>
      <c r="AB211" s="182" t="s">
        <v>837</v>
      </c>
      <c r="AC211" s="182" t="s">
        <v>1098</v>
      </c>
      <c r="AD211" s="182" t="s">
        <v>837</v>
      </c>
      <c r="AE211" s="207"/>
      <c r="AF211" s="37">
        <v>0</v>
      </c>
      <c r="AG211" s="37">
        <v>0</v>
      </c>
      <c r="AH211" s="37">
        <v>0</v>
      </c>
      <c r="AI211" s="37">
        <v>0</v>
      </c>
      <c r="AJ211" s="37">
        <v>0</v>
      </c>
      <c r="AK211" s="37">
        <v>0</v>
      </c>
      <c r="AL211" s="37">
        <v>0</v>
      </c>
      <c r="AM211" s="37">
        <v>0</v>
      </c>
      <c r="AN211" s="37">
        <v>0</v>
      </c>
      <c r="AO211" s="37">
        <v>0</v>
      </c>
      <c r="AP211" s="37">
        <v>0</v>
      </c>
      <c r="AQ211" s="37">
        <v>0</v>
      </c>
      <c r="AR211" s="37">
        <v>0</v>
      </c>
      <c r="AS211" s="37">
        <v>0</v>
      </c>
      <c r="AT211" s="37">
        <v>0</v>
      </c>
      <c r="AU211" s="37">
        <v>0</v>
      </c>
      <c r="AV211" s="37">
        <v>0</v>
      </c>
      <c r="AW211" s="314">
        <v>0</v>
      </c>
      <c r="AX211" s="315" t="s">
        <v>1098</v>
      </c>
      <c r="AY211" s="315" t="s">
        <v>1098</v>
      </c>
      <c r="AZ211" s="304"/>
      <c r="BA211" s="304"/>
      <c r="BB211" s="304"/>
      <c r="BC211" s="304"/>
      <c r="BD211" s="304"/>
      <c r="BE211" s="310" t="s">
        <v>1098</v>
      </c>
      <c r="BF211" s="68"/>
      <c r="BG211" s="68"/>
      <c r="BH211" s="69"/>
      <c r="BI211" s="69"/>
      <c r="BJ211" s="69"/>
      <c r="BK211" s="69"/>
      <c r="BL211" s="31"/>
      <c r="BM211" s="234">
        <v>0</v>
      </c>
      <c r="BN211" s="234">
        <v>0</v>
      </c>
      <c r="BO211" s="234">
        <v>0</v>
      </c>
      <c r="BP211" s="234" t="e">
        <v>#N/A</v>
      </c>
      <c r="BQ211" s="238" t="e">
        <v>#N/A</v>
      </c>
      <c r="BR211" s="238" t="e">
        <v>#N/A</v>
      </c>
      <c r="BS211" s="238" t="e">
        <v>#N/A</v>
      </c>
      <c r="BT211" s="238" t="e">
        <v>#N/A</v>
      </c>
      <c r="BU211" s="234">
        <v>0</v>
      </c>
      <c r="BV211" s="234">
        <v>0</v>
      </c>
      <c r="BW211" s="234">
        <v>0</v>
      </c>
      <c r="BX211" s="280" t="s">
        <v>1161</v>
      </c>
      <c r="BY211" s="280">
        <v>1</v>
      </c>
      <c r="BZ211" s="280">
        <v>184</v>
      </c>
      <c r="CA211" s="299" t="s">
        <v>1213</v>
      </c>
      <c r="CB211" s="299" t="s">
        <v>1213</v>
      </c>
      <c r="CC211" s="280">
        <v>0</v>
      </c>
      <c r="CD211" s="280">
        <v>0</v>
      </c>
      <c r="CE211" s="280" t="s">
        <v>1162</v>
      </c>
      <c r="CF211" s="280" t="s">
        <v>1162</v>
      </c>
      <c r="CG211" s="280" t="s">
        <v>1162</v>
      </c>
    </row>
    <row r="212" spans="1:16381" s="4" customFormat="1" ht="44.1" customHeight="1" thickBot="1" x14ac:dyDescent="0.3">
      <c r="A212" s="21" t="str">
        <f t="shared" si="13"/>
        <v>Indicator 216 - Number of days in which client did not use overdraft during the month (calculated daily when this happens) in last 6 months</v>
      </c>
      <c r="B212" s="22">
        <f t="shared" si="15"/>
        <v>216</v>
      </c>
      <c r="C212" s="6" t="s">
        <v>201</v>
      </c>
      <c r="D212" s="8" t="str">
        <f t="shared" si="14"/>
        <v>ID216</v>
      </c>
      <c r="E212" s="8"/>
      <c r="F212" s="6" t="s">
        <v>295</v>
      </c>
      <c r="G212" s="29" t="s">
        <v>201</v>
      </c>
      <c r="H212" s="30" t="s">
        <v>697</v>
      </c>
      <c r="I212" s="14" t="s">
        <v>18</v>
      </c>
      <c r="J212" s="10" t="s">
        <v>716</v>
      </c>
      <c r="K212" s="11" t="s">
        <v>705</v>
      </c>
      <c r="L212" s="9" t="s">
        <v>201</v>
      </c>
      <c r="M212" s="14" t="s">
        <v>801</v>
      </c>
      <c r="N212" s="28">
        <v>1</v>
      </c>
      <c r="O212" s="28">
        <v>1</v>
      </c>
      <c r="P212" s="59"/>
      <c r="Q212" s="59"/>
      <c r="R212" s="59"/>
      <c r="S212" s="59"/>
      <c r="T212" s="59"/>
      <c r="U212" s="181"/>
      <c r="V212" s="280">
        <v>1</v>
      </c>
      <c r="W212" s="181"/>
      <c r="X212" s="280">
        <v>1</v>
      </c>
      <c r="Y212" s="181"/>
      <c r="Z212" s="210" t="s">
        <v>12</v>
      </c>
      <c r="AA212" s="207" t="s">
        <v>1152</v>
      </c>
      <c r="AB212" s="182" t="s">
        <v>837</v>
      </c>
      <c r="AC212" s="182" t="s">
        <v>1098</v>
      </c>
      <c r="AD212" s="182" t="s">
        <v>837</v>
      </c>
      <c r="AE212" s="207"/>
      <c r="AF212" s="37">
        <v>0</v>
      </c>
      <c r="AG212" s="37">
        <v>0</v>
      </c>
      <c r="AH212" s="37">
        <v>0</v>
      </c>
      <c r="AI212" s="37">
        <v>0</v>
      </c>
      <c r="AJ212" s="37">
        <v>0</v>
      </c>
      <c r="AK212" s="37">
        <v>0</v>
      </c>
      <c r="AL212" s="37">
        <v>0</v>
      </c>
      <c r="AM212" s="37">
        <v>0</v>
      </c>
      <c r="AN212" s="37">
        <v>0</v>
      </c>
      <c r="AO212" s="37">
        <v>0</v>
      </c>
      <c r="AP212" s="37">
        <v>0</v>
      </c>
      <c r="AQ212" s="37">
        <v>0</v>
      </c>
      <c r="AR212" s="37">
        <v>0</v>
      </c>
      <c r="AS212" s="37">
        <v>0</v>
      </c>
      <c r="AT212" s="37">
        <v>0</v>
      </c>
      <c r="AU212" s="37">
        <v>0</v>
      </c>
      <c r="AV212" s="37">
        <v>0</v>
      </c>
      <c r="AW212" s="314">
        <v>0</v>
      </c>
      <c r="AX212" s="315" t="s">
        <v>1098</v>
      </c>
      <c r="AY212" s="315" t="s">
        <v>1098</v>
      </c>
      <c r="AZ212" s="304" t="s">
        <v>1161</v>
      </c>
      <c r="BA212" s="304" t="s">
        <v>1163</v>
      </c>
      <c r="BB212" s="304">
        <v>23</v>
      </c>
      <c r="BC212" s="304" t="s">
        <v>1163</v>
      </c>
      <c r="BD212" s="304">
        <v>19</v>
      </c>
      <c r="BE212" s="310" t="s">
        <v>1098</v>
      </c>
      <c r="BF212" s="68"/>
      <c r="BG212" s="68"/>
      <c r="BH212" s="69"/>
      <c r="BI212" s="69"/>
      <c r="BJ212" s="69"/>
      <c r="BK212" s="69"/>
      <c r="BL212" s="31"/>
      <c r="BM212" s="234">
        <v>0</v>
      </c>
      <c r="BN212" s="234">
        <v>0</v>
      </c>
      <c r="BO212" s="234">
        <v>0</v>
      </c>
      <c r="BP212" s="234" t="e">
        <v>#N/A</v>
      </c>
      <c r="BQ212" s="238" t="e">
        <v>#N/A</v>
      </c>
      <c r="BR212" s="238" t="e">
        <v>#N/A</v>
      </c>
      <c r="BS212" s="238" t="e">
        <v>#N/A</v>
      </c>
      <c r="BT212" s="238" t="e">
        <v>#N/A</v>
      </c>
      <c r="BU212" s="234">
        <v>0</v>
      </c>
      <c r="BV212" s="234">
        <v>0</v>
      </c>
      <c r="BW212" s="234">
        <v>0</v>
      </c>
      <c r="BX212" s="280" t="s">
        <v>1162</v>
      </c>
      <c r="BY212" s="280" t="s">
        <v>1213</v>
      </c>
      <c r="BZ212" s="280" t="s">
        <v>1213</v>
      </c>
      <c r="CA212" s="299" t="s">
        <v>1213</v>
      </c>
      <c r="CB212" s="299" t="s">
        <v>1213</v>
      </c>
      <c r="CC212" s="280">
        <v>0</v>
      </c>
      <c r="CD212" s="280">
        <v>0</v>
      </c>
      <c r="CE212" s="280" t="s">
        <v>1162</v>
      </c>
      <c r="CF212" s="280" t="s">
        <v>1162</v>
      </c>
      <c r="CG212" s="280" t="s">
        <v>1162</v>
      </c>
    </row>
    <row r="213" spans="1:16381" s="4" customFormat="1" ht="44.1" customHeight="1" thickBot="1" x14ac:dyDescent="0.3">
      <c r="A213" s="21" t="str">
        <f t="shared" si="13"/>
        <v>Indicator 217 - Number of days when client exceeded overdraft limit in last 12 months</v>
      </c>
      <c r="B213" s="22">
        <f t="shared" si="15"/>
        <v>217</v>
      </c>
      <c r="C213" s="6" t="s">
        <v>202</v>
      </c>
      <c r="D213" s="8" t="str">
        <f t="shared" si="14"/>
        <v>ID217</v>
      </c>
      <c r="E213" s="8"/>
      <c r="F213" s="6" t="s">
        <v>295</v>
      </c>
      <c r="G213" s="29" t="s">
        <v>202</v>
      </c>
      <c r="H213" s="30" t="s">
        <v>698</v>
      </c>
      <c r="I213" s="14" t="s">
        <v>18</v>
      </c>
      <c r="J213" s="10" t="s">
        <v>716</v>
      </c>
      <c r="K213" s="11" t="s">
        <v>705</v>
      </c>
      <c r="L213" s="9" t="s">
        <v>202</v>
      </c>
      <c r="M213" s="14" t="s">
        <v>802</v>
      </c>
      <c r="N213" s="28">
        <v>1</v>
      </c>
      <c r="O213" s="59"/>
      <c r="P213" s="59"/>
      <c r="Q213" s="59"/>
      <c r="R213" s="59"/>
      <c r="S213" s="59"/>
      <c r="T213" s="59"/>
      <c r="U213" s="181"/>
      <c r="V213" s="280">
        <v>1</v>
      </c>
      <c r="W213" s="181"/>
      <c r="X213" s="280"/>
      <c r="Y213" s="181"/>
      <c r="Z213" s="210" t="s">
        <v>12</v>
      </c>
      <c r="AA213" s="207" t="s">
        <v>1152</v>
      </c>
      <c r="AB213" s="182" t="s">
        <v>837</v>
      </c>
      <c r="AC213" s="182" t="s">
        <v>1098</v>
      </c>
      <c r="AD213" s="182" t="s">
        <v>837</v>
      </c>
      <c r="AE213" s="207"/>
      <c r="AF213" s="37">
        <v>0</v>
      </c>
      <c r="AG213" s="37">
        <v>0</v>
      </c>
      <c r="AH213" s="37">
        <v>0</v>
      </c>
      <c r="AI213" s="37">
        <v>0</v>
      </c>
      <c r="AJ213" s="37">
        <v>0</v>
      </c>
      <c r="AK213" s="37">
        <v>0</v>
      </c>
      <c r="AL213" s="37">
        <v>0</v>
      </c>
      <c r="AM213" s="37">
        <v>0</v>
      </c>
      <c r="AN213" s="37">
        <v>0</v>
      </c>
      <c r="AO213" s="37">
        <v>0</v>
      </c>
      <c r="AP213" s="37">
        <v>0</v>
      </c>
      <c r="AQ213" s="37">
        <v>0</v>
      </c>
      <c r="AR213" s="37">
        <v>0</v>
      </c>
      <c r="AS213" s="37">
        <v>0</v>
      </c>
      <c r="AT213" s="37">
        <v>0</v>
      </c>
      <c r="AU213" s="37">
        <v>0</v>
      </c>
      <c r="AV213" s="37">
        <v>0</v>
      </c>
      <c r="AW213" s="314">
        <v>0</v>
      </c>
      <c r="AX213" s="315" t="s">
        <v>1098</v>
      </c>
      <c r="AY213" s="315" t="s">
        <v>1098</v>
      </c>
      <c r="AZ213" s="308"/>
      <c r="BA213" s="308"/>
      <c r="BB213" s="308"/>
      <c r="BC213" s="308"/>
      <c r="BD213" s="308"/>
      <c r="BE213" s="310" t="s">
        <v>1098</v>
      </c>
      <c r="BF213" s="68"/>
      <c r="BG213" s="68"/>
      <c r="BH213" s="69"/>
      <c r="BI213" s="69"/>
      <c r="BJ213" s="69"/>
      <c r="BK213" s="69"/>
      <c r="BL213" s="31"/>
      <c r="BM213" s="234">
        <v>0</v>
      </c>
      <c r="BN213" s="234">
        <v>0</v>
      </c>
      <c r="BO213" s="234">
        <v>0</v>
      </c>
      <c r="BP213" s="234" t="e">
        <v>#N/A</v>
      </c>
      <c r="BQ213" s="238" t="e">
        <v>#N/A</v>
      </c>
      <c r="BR213" s="238" t="e">
        <v>#N/A</v>
      </c>
      <c r="BS213" s="238" t="e">
        <v>#N/A</v>
      </c>
      <c r="BT213" s="238" t="e">
        <v>#N/A</v>
      </c>
      <c r="BU213" s="234">
        <v>0</v>
      </c>
      <c r="BV213" s="234">
        <v>0</v>
      </c>
      <c r="BW213" s="234">
        <v>0</v>
      </c>
      <c r="BX213" s="280" t="s">
        <v>1161</v>
      </c>
      <c r="BY213" s="280">
        <v>-10000000000</v>
      </c>
      <c r="BZ213" s="280" t="s">
        <v>1162</v>
      </c>
      <c r="CA213" s="299" t="s">
        <v>1213</v>
      </c>
      <c r="CB213" s="299" t="s">
        <v>1213</v>
      </c>
      <c r="CC213" s="280">
        <v>0</v>
      </c>
      <c r="CD213" s="280">
        <v>0</v>
      </c>
      <c r="CE213" s="280" t="e">
        <v>#N/A</v>
      </c>
      <c r="CF213" s="280" t="e">
        <v>#N/A</v>
      </c>
      <c r="CG213" s="280" t="e">
        <v>#N/A</v>
      </c>
    </row>
    <row r="214" spans="1:16381" s="4" customFormat="1" ht="45.75" thickBot="1" x14ac:dyDescent="0.3">
      <c r="A214" s="21" t="str">
        <f>CONCATENATE(C$2," ",B214," - ",C214)</f>
        <v>Indicator 218 - Maximum number of consecutive days in which client exceeded overdraft limit in last 6 months</v>
      </c>
      <c r="B214" s="22">
        <f t="shared" si="15"/>
        <v>218</v>
      </c>
      <c r="C214" s="6" t="s">
        <v>203</v>
      </c>
      <c r="D214" s="8" t="str">
        <f t="shared" si="14"/>
        <v>ID218</v>
      </c>
      <c r="E214" s="8"/>
      <c r="F214" s="221" t="s">
        <v>295</v>
      </c>
      <c r="G214" s="29" t="s">
        <v>203</v>
      </c>
      <c r="H214" s="30" t="s">
        <v>699</v>
      </c>
      <c r="I214" s="14" t="s">
        <v>18</v>
      </c>
      <c r="J214" s="10" t="s">
        <v>716</v>
      </c>
      <c r="K214" s="11" t="s">
        <v>705</v>
      </c>
      <c r="L214" s="9" t="s">
        <v>203</v>
      </c>
      <c r="M214" s="14" t="s">
        <v>803</v>
      </c>
      <c r="N214" s="28">
        <v>1</v>
      </c>
      <c r="O214" s="59"/>
      <c r="P214" s="59"/>
      <c r="Q214" s="59"/>
      <c r="R214" s="59"/>
      <c r="S214" s="59"/>
      <c r="T214" s="59"/>
      <c r="U214" s="181"/>
      <c r="V214" s="280">
        <v>1</v>
      </c>
      <c r="W214" s="181"/>
      <c r="X214" s="280"/>
      <c r="Y214" s="181"/>
      <c r="Z214" s="210" t="s">
        <v>12</v>
      </c>
      <c r="AA214" s="207" t="s">
        <v>1152</v>
      </c>
      <c r="AB214" s="182" t="s">
        <v>837</v>
      </c>
      <c r="AC214" s="182" t="s">
        <v>1098</v>
      </c>
      <c r="AD214" s="182" t="s">
        <v>837</v>
      </c>
      <c r="AE214" s="207"/>
      <c r="AF214" s="37">
        <v>0</v>
      </c>
      <c r="AG214" s="37">
        <v>0</v>
      </c>
      <c r="AH214" s="37">
        <v>0</v>
      </c>
      <c r="AI214" s="37">
        <v>0</v>
      </c>
      <c r="AJ214" s="37">
        <v>0</v>
      </c>
      <c r="AK214" s="37">
        <v>0</v>
      </c>
      <c r="AL214" s="37">
        <v>0</v>
      </c>
      <c r="AM214" s="37">
        <v>0</v>
      </c>
      <c r="AN214" s="37">
        <v>0</v>
      </c>
      <c r="AO214" s="37">
        <v>0</v>
      </c>
      <c r="AP214" s="37">
        <v>0</v>
      </c>
      <c r="AQ214" s="37">
        <v>0</v>
      </c>
      <c r="AR214" s="37">
        <v>0</v>
      </c>
      <c r="AS214" s="37">
        <v>0</v>
      </c>
      <c r="AT214" s="37">
        <v>0</v>
      </c>
      <c r="AU214" s="37">
        <v>0</v>
      </c>
      <c r="AV214" s="37">
        <v>0</v>
      </c>
      <c r="AW214" s="314">
        <v>0</v>
      </c>
      <c r="AX214" s="315" t="s">
        <v>1098</v>
      </c>
      <c r="AY214" s="315" t="s">
        <v>1098</v>
      </c>
      <c r="AZ214" s="308"/>
      <c r="BA214" s="308"/>
      <c r="BB214" s="308"/>
      <c r="BC214" s="308"/>
      <c r="BD214" s="308"/>
      <c r="BE214" s="310" t="s">
        <v>1098</v>
      </c>
      <c r="BF214" s="68"/>
      <c r="BG214" s="68"/>
      <c r="BH214" s="69"/>
      <c r="BI214" s="69"/>
      <c r="BJ214" s="69"/>
      <c r="BK214" s="69"/>
      <c r="BL214" s="31"/>
      <c r="BM214" s="234">
        <v>0</v>
      </c>
      <c r="BN214" s="234">
        <v>0</v>
      </c>
      <c r="BO214" s="234">
        <v>0</v>
      </c>
      <c r="BP214" s="234" t="e">
        <v>#N/A</v>
      </c>
      <c r="BQ214" s="238" t="e">
        <v>#N/A</v>
      </c>
      <c r="BR214" s="238" t="e">
        <v>#N/A</v>
      </c>
      <c r="BS214" s="238" t="e">
        <v>#N/A</v>
      </c>
      <c r="BT214" s="238" t="e">
        <v>#N/A</v>
      </c>
      <c r="BU214" s="234">
        <v>0</v>
      </c>
      <c r="BV214" s="234">
        <v>0</v>
      </c>
      <c r="BW214" s="234">
        <v>0</v>
      </c>
      <c r="BX214" s="280" t="s">
        <v>1161</v>
      </c>
      <c r="BY214" s="280">
        <v>-10000000000</v>
      </c>
      <c r="BZ214" s="280" t="s">
        <v>1162</v>
      </c>
      <c r="CA214" s="299" t="s">
        <v>1213</v>
      </c>
      <c r="CB214" s="299" t="s">
        <v>1213</v>
      </c>
      <c r="CC214" s="280">
        <v>0</v>
      </c>
      <c r="CD214" s="280">
        <v>0</v>
      </c>
      <c r="CE214" s="280" t="e">
        <v>#N/A</v>
      </c>
      <c r="CF214" s="280" t="e">
        <v>#N/A</v>
      </c>
      <c r="CG214" s="280" t="e">
        <v>#N/A</v>
      </c>
    </row>
    <row r="215" spans="1:16381" s="4" customFormat="1" ht="60.75" thickBot="1" x14ac:dyDescent="0.3">
      <c r="A215" s="21" t="str">
        <f>CONCATENATE(C$2," ",B215," - ",C215)</f>
        <v>Indicator 219 - Monitoring rating</v>
      </c>
      <c r="B215" s="22">
        <f t="shared" si="15"/>
        <v>219</v>
      </c>
      <c r="C215" s="138" t="s">
        <v>808</v>
      </c>
      <c r="D215" s="127" t="str">
        <f t="shared" si="14"/>
        <v>ID219</v>
      </c>
      <c r="E215" s="220"/>
      <c r="F215" s="225" t="s">
        <v>315</v>
      </c>
      <c r="G215" s="14" t="s">
        <v>808</v>
      </c>
      <c r="H215" s="129" t="s">
        <v>2029</v>
      </c>
      <c r="I215" s="130" t="s">
        <v>18</v>
      </c>
      <c r="J215" s="10" t="s">
        <v>717</v>
      </c>
      <c r="K215" s="11" t="s">
        <v>705</v>
      </c>
      <c r="L215" s="9" t="s">
        <v>808</v>
      </c>
      <c r="M215" s="14" t="s">
        <v>954</v>
      </c>
      <c r="N215" s="28">
        <v>1</v>
      </c>
      <c r="O215" s="28">
        <v>1</v>
      </c>
      <c r="P215" s="59">
        <v>1</v>
      </c>
      <c r="Q215" s="59">
        <v>1</v>
      </c>
      <c r="R215" s="59"/>
      <c r="S215" s="59"/>
      <c r="T215" s="59">
        <v>1</v>
      </c>
      <c r="U215" s="181"/>
      <c r="V215" s="280">
        <v>1</v>
      </c>
      <c r="W215" s="181">
        <v>1</v>
      </c>
      <c r="X215" s="280"/>
      <c r="Y215" s="181"/>
      <c r="Z215" s="210" t="s">
        <v>12</v>
      </c>
      <c r="AA215" s="207" t="s">
        <v>1156</v>
      </c>
      <c r="AB215" s="182" t="s">
        <v>12</v>
      </c>
      <c r="AC215" s="182" t="s">
        <v>12</v>
      </c>
      <c r="AD215" s="182" t="s">
        <v>837</v>
      </c>
      <c r="AE215" s="213"/>
      <c r="AF215" s="37">
        <v>1</v>
      </c>
      <c r="AG215" s="37" t="e">
        <v>#N/A</v>
      </c>
      <c r="AH215" s="37" t="e">
        <v>#N/A</v>
      </c>
      <c r="AI215" s="37" t="e">
        <v>#N/A</v>
      </c>
      <c r="AJ215" s="37" t="e">
        <v>#N/A</v>
      </c>
      <c r="AK215" s="37" t="e">
        <v>#N/A</v>
      </c>
      <c r="AL215" s="37" t="e">
        <v>#N/A</v>
      </c>
      <c r="AM215" s="37" t="e">
        <v>#N/A</v>
      </c>
      <c r="AN215" s="37" t="e">
        <v>#N/A</v>
      </c>
      <c r="AO215" s="37" t="e">
        <v>#N/A</v>
      </c>
      <c r="AP215" s="37" t="e">
        <v>#N/A</v>
      </c>
      <c r="AQ215" s="37" t="e">
        <v>#N/A</v>
      </c>
      <c r="AR215" s="37" t="e">
        <v>#N/A</v>
      </c>
      <c r="AS215" s="37" t="e">
        <v>#N/A</v>
      </c>
      <c r="AT215" s="37" t="e">
        <v>#N/A</v>
      </c>
      <c r="AU215" s="37" t="e">
        <v>#N/A</v>
      </c>
      <c r="AV215" s="37" t="e">
        <v>#N/A</v>
      </c>
      <c r="AW215" s="317" t="s">
        <v>1147</v>
      </c>
      <c r="AX215" s="315" t="s">
        <v>1098</v>
      </c>
      <c r="AY215" s="315" t="s">
        <v>1098</v>
      </c>
      <c r="AZ215" s="308"/>
      <c r="BA215" s="308"/>
      <c r="BB215" s="308"/>
      <c r="BC215" s="308"/>
      <c r="BD215" s="308"/>
      <c r="BE215" s="58" t="s">
        <v>1147</v>
      </c>
      <c r="BF215" s="73"/>
      <c r="BG215" s="73"/>
      <c r="BH215" s="69"/>
      <c r="BI215" s="69"/>
      <c r="BJ215" s="69"/>
      <c r="BK215" s="69"/>
      <c r="BL215" s="31"/>
      <c r="BM215" s="235" t="s">
        <v>1147</v>
      </c>
      <c r="BN215" s="235" t="s">
        <v>1147</v>
      </c>
      <c r="BO215" s="235" t="s">
        <v>1147</v>
      </c>
      <c r="BP215" s="234"/>
      <c r="BQ215" s="238"/>
      <c r="BR215" s="238"/>
      <c r="BS215" s="238"/>
      <c r="BT215" s="238"/>
      <c r="BU215" s="234"/>
      <c r="BV215" s="234"/>
      <c r="BW215" s="234"/>
      <c r="BX215" s="280"/>
      <c r="BY215" s="280"/>
      <c r="BZ215" s="280"/>
      <c r="CA215" s="299"/>
      <c r="CB215" s="299"/>
      <c r="CC215" s="280" t="e">
        <v>#N/A</v>
      </c>
      <c r="CD215" s="280" t="e">
        <v>#N/A</v>
      </c>
      <c r="CE215" s="280" t="e">
        <v>#N/A</v>
      </c>
      <c r="CF215" s="280" t="e">
        <v>#N/A</v>
      </c>
      <c r="CG215" s="280" t="e">
        <v>#N/A</v>
      </c>
    </row>
    <row r="216" spans="1:16381" s="123" customFormat="1" ht="45.75" thickBot="1" x14ac:dyDescent="0.3">
      <c r="A216" s="21" t="str">
        <f>CONCATENATE(C$2," ",B216," - ",C216)</f>
        <v>Indicator 220 - Materiality threshold</v>
      </c>
      <c r="B216" s="137">
        <f t="shared" si="15"/>
        <v>220</v>
      </c>
      <c r="C216" s="139" t="s">
        <v>1414</v>
      </c>
      <c r="D216" s="127" t="str">
        <f t="shared" si="14"/>
        <v>ID220</v>
      </c>
      <c r="E216" s="220"/>
      <c r="F216" s="225" t="s">
        <v>294</v>
      </c>
      <c r="G216" s="14" t="s">
        <v>1410</v>
      </c>
      <c r="H216" s="136" t="s">
        <v>1412</v>
      </c>
      <c r="I216" s="14" t="s">
        <v>9</v>
      </c>
      <c r="J216" s="131" t="s">
        <v>716</v>
      </c>
      <c r="K216" s="132" t="s">
        <v>702</v>
      </c>
      <c r="L216" s="128" t="s">
        <v>1411</v>
      </c>
      <c r="M216" s="130" t="s">
        <v>1413</v>
      </c>
      <c r="N216" s="133"/>
      <c r="O216" s="133"/>
      <c r="P216" s="134">
        <v>1</v>
      </c>
      <c r="Q216" s="134">
        <v>1</v>
      </c>
      <c r="R216" s="134"/>
      <c r="S216" s="134"/>
      <c r="T216" s="134">
        <v>1</v>
      </c>
      <c r="U216" s="181">
        <v>1</v>
      </c>
      <c r="V216" s="280">
        <v>1</v>
      </c>
      <c r="W216" s="181">
        <v>1</v>
      </c>
      <c r="X216" s="280">
        <v>1</v>
      </c>
      <c r="Y216" s="181">
        <v>1</v>
      </c>
      <c r="Z216" s="212" t="s">
        <v>12</v>
      </c>
      <c r="AA216" s="213" t="s">
        <v>1153</v>
      </c>
      <c r="AB216" s="182" t="s">
        <v>12</v>
      </c>
      <c r="AC216" s="182" t="s">
        <v>12</v>
      </c>
      <c r="AD216" s="182" t="s">
        <v>837</v>
      </c>
      <c r="AE216" s="207" t="s">
        <v>1422</v>
      </c>
      <c r="AF216" s="37">
        <v>0</v>
      </c>
      <c r="AG216" s="37" t="e">
        <v>#N/A</v>
      </c>
      <c r="AH216" s="37" t="e">
        <v>#N/A</v>
      </c>
      <c r="AI216" s="37" t="e">
        <v>#N/A</v>
      </c>
      <c r="AJ216" s="37" t="e">
        <v>#N/A</v>
      </c>
      <c r="AK216" s="37" t="e">
        <v>#N/A</v>
      </c>
      <c r="AL216" s="37" t="e">
        <v>#N/A</v>
      </c>
      <c r="AM216" s="37" t="e">
        <v>#N/A</v>
      </c>
      <c r="AN216" s="37" t="e">
        <v>#N/A</v>
      </c>
      <c r="AO216" s="37" t="e">
        <v>#N/A</v>
      </c>
      <c r="AP216" s="37" t="e">
        <v>#N/A</v>
      </c>
      <c r="AQ216" s="37" t="e">
        <v>#N/A</v>
      </c>
      <c r="AR216" s="37" t="e">
        <v>#N/A</v>
      </c>
      <c r="AS216" s="37" t="e">
        <v>#N/A</v>
      </c>
      <c r="AT216" s="37" t="e">
        <v>#N/A</v>
      </c>
      <c r="AU216" s="37" t="e">
        <v>#N/A</v>
      </c>
      <c r="AV216" s="37" t="e">
        <v>#N/A</v>
      </c>
      <c r="AW216" s="317"/>
      <c r="AX216" s="319"/>
      <c r="AY216" s="319"/>
      <c r="AZ216" s="304"/>
      <c r="BA216" s="304"/>
      <c r="BB216" s="304"/>
      <c r="BC216" s="304"/>
      <c r="BD216" s="304"/>
      <c r="BE216" s="303">
        <v>0</v>
      </c>
      <c r="BF216" s="126"/>
      <c r="BG216" s="126"/>
      <c r="BH216" s="69"/>
      <c r="BI216" s="69"/>
      <c r="BJ216" s="69"/>
      <c r="BK216" s="69"/>
      <c r="BL216" s="31"/>
      <c r="BM216" s="234" t="e">
        <v>#N/A</v>
      </c>
      <c r="BN216" s="234" t="e">
        <v>#N/A</v>
      </c>
      <c r="BO216" s="234" t="e">
        <v>#N/A</v>
      </c>
      <c r="BP216" s="234"/>
      <c r="BQ216" s="238"/>
      <c r="BR216" s="238"/>
      <c r="BS216" s="238"/>
      <c r="BT216" s="238"/>
      <c r="BU216" s="234"/>
      <c r="BV216" s="234"/>
      <c r="BW216" s="234"/>
      <c r="BX216" s="280"/>
      <c r="BY216" s="280"/>
      <c r="BZ216" s="280"/>
      <c r="CA216" s="299"/>
      <c r="CB216" s="299"/>
      <c r="CC216" s="280" t="e">
        <v>#N/A</v>
      </c>
      <c r="CD216" s="280" t="e">
        <v>#N/A</v>
      </c>
      <c r="CE216" s="280" t="e">
        <v>#N/A</v>
      </c>
      <c r="CF216" s="280" t="e">
        <v>#N/A</v>
      </c>
      <c r="CG216" s="280" t="e">
        <v>#N/A</v>
      </c>
    </row>
    <row r="217" spans="1:16381" ht="153.75" thickBot="1" x14ac:dyDescent="0.3">
      <c r="A217" s="21" t="str">
        <f>CONCATENATE(C$2," ",B217," - ",C217)</f>
        <v>Indicator 221 - Past due public creditors / employees</v>
      </c>
      <c r="B217" s="296">
        <f t="shared" si="15"/>
        <v>221</v>
      </c>
      <c r="C217" s="139" t="s">
        <v>1423</v>
      </c>
      <c r="D217" s="127" t="str">
        <f t="shared" si="14"/>
        <v>ID221</v>
      </c>
      <c r="E217" s="139" t="s">
        <v>1425</v>
      </c>
      <c r="F217" s="226" t="s">
        <v>1451</v>
      </c>
      <c r="G217" s="14" t="s">
        <v>1424</v>
      </c>
      <c r="H217" s="132" t="s">
        <v>1976</v>
      </c>
      <c r="I217" s="132" t="s">
        <v>9</v>
      </c>
      <c r="J217" s="128" t="s">
        <v>716</v>
      </c>
      <c r="K217" s="130" t="s">
        <v>1443</v>
      </c>
      <c r="L217" s="133" t="s">
        <v>1444</v>
      </c>
      <c r="M217" s="133" t="s">
        <v>1442</v>
      </c>
      <c r="N217" s="134">
        <v>1</v>
      </c>
      <c r="O217" s="134"/>
      <c r="P217" s="134">
        <v>1</v>
      </c>
      <c r="Q217" s="134"/>
      <c r="R217" s="134">
        <v>1</v>
      </c>
      <c r="S217" s="134">
        <v>1</v>
      </c>
      <c r="T217" s="135">
        <v>1</v>
      </c>
      <c r="U217" s="181">
        <v>1</v>
      </c>
      <c r="V217" s="135">
        <v>1</v>
      </c>
      <c r="W217" s="181">
        <v>1</v>
      </c>
      <c r="X217" s="135">
        <v>1</v>
      </c>
      <c r="Y217" s="181">
        <v>1</v>
      </c>
      <c r="Z217" s="212" t="s">
        <v>12</v>
      </c>
      <c r="AA217" s="213" t="s">
        <v>1153</v>
      </c>
      <c r="AB217" s="182" t="s">
        <v>12</v>
      </c>
      <c r="AC217" s="182" t="s">
        <v>12</v>
      </c>
      <c r="AD217" s="182" t="s">
        <v>837</v>
      </c>
      <c r="AE217" s="326"/>
      <c r="AF217" s="37">
        <v>0</v>
      </c>
      <c r="AG217" s="37" t="e">
        <v>#N/A</v>
      </c>
      <c r="AH217" s="37" t="e">
        <v>#N/A</v>
      </c>
      <c r="AI217" s="37" t="e">
        <v>#N/A</v>
      </c>
      <c r="AJ217" s="37" t="e">
        <v>#N/A</v>
      </c>
      <c r="AK217" s="37" t="e">
        <v>#N/A</v>
      </c>
      <c r="AL217" s="37" t="e">
        <v>#N/A</v>
      </c>
      <c r="AM217" s="37" t="e">
        <v>#N/A</v>
      </c>
      <c r="AN217" s="37" t="e">
        <v>#N/A</v>
      </c>
      <c r="AO217" s="37" t="e">
        <v>#N/A</v>
      </c>
      <c r="AP217" s="37" t="e">
        <v>#N/A</v>
      </c>
      <c r="AQ217" s="37" t="e">
        <v>#N/A</v>
      </c>
      <c r="AR217" s="37" t="e">
        <v>#N/A</v>
      </c>
      <c r="AS217" s="37" t="e">
        <v>#N/A</v>
      </c>
      <c r="AT217" s="37" t="e">
        <v>#N/A</v>
      </c>
      <c r="AU217" s="37" t="e">
        <v>#N/A</v>
      </c>
      <c r="AV217" s="37" t="e">
        <v>#N/A</v>
      </c>
      <c r="AW217" s="319"/>
      <c r="AX217" s="304"/>
      <c r="AY217" s="304"/>
      <c r="AZ217" s="304"/>
      <c r="BA217" s="304"/>
      <c r="BB217" s="304"/>
      <c r="BC217" s="71"/>
      <c r="BD217" s="126"/>
      <c r="BE217" s="311"/>
      <c r="BF217" s="69"/>
      <c r="BG217" s="69"/>
      <c r="BH217" s="69"/>
      <c r="BI217" s="69"/>
      <c r="BJ217" s="69"/>
      <c r="BK217" s="123"/>
      <c r="BL217" s="123"/>
      <c r="BM217" s="234" t="e">
        <v>#N/A</v>
      </c>
      <c r="BN217" s="234" t="e">
        <v>#N/A</v>
      </c>
      <c r="BO217" s="234" t="e">
        <v>#N/A</v>
      </c>
      <c r="BP217" s="234"/>
      <c r="BQ217" s="238"/>
      <c r="BR217" s="238"/>
      <c r="BS217" s="238"/>
      <c r="BT217" s="238"/>
      <c r="BU217" s="234"/>
      <c r="BV217" s="234"/>
      <c r="BW217" s="234"/>
      <c r="BX217" s="280"/>
      <c r="BY217" s="280"/>
      <c r="BZ217" s="280"/>
      <c r="CA217" s="299"/>
      <c r="CB217" s="299"/>
      <c r="CC217" s="280" t="e">
        <v>#N/A</v>
      </c>
      <c r="CD217" s="280" t="e">
        <v>#N/A</v>
      </c>
      <c r="CE217" s="280" t="e">
        <v>#N/A</v>
      </c>
      <c r="CF217" s="280" t="e">
        <v>#N/A</v>
      </c>
      <c r="CG217" s="280" t="e">
        <v>#N/A</v>
      </c>
      <c r="CH217" s="123"/>
      <c r="CI217" s="123"/>
      <c r="CJ217" s="123"/>
      <c r="CK217" s="123"/>
      <c r="CL217" s="123"/>
      <c r="CM217" s="123"/>
      <c r="CN217" s="123"/>
      <c r="CO217" s="123"/>
      <c r="CP217" s="123"/>
      <c r="CQ217" s="123"/>
      <c r="CR217" s="123"/>
      <c r="CS217" s="123"/>
      <c r="CT217" s="123"/>
      <c r="CU217" s="123"/>
      <c r="CV217" s="123"/>
      <c r="CW217" s="123"/>
      <c r="CX217" s="123"/>
      <c r="CY217" s="123"/>
      <c r="CZ217" s="123"/>
      <c r="DA217" s="123"/>
      <c r="DB217" s="123"/>
      <c r="DC217" s="123"/>
      <c r="DD217" s="123"/>
      <c r="DE217" s="123"/>
      <c r="DF217" s="123"/>
      <c r="DG217" s="123"/>
      <c r="DH217" s="123"/>
      <c r="DI217" s="123"/>
      <c r="DJ217" s="123"/>
      <c r="DK217" s="123"/>
      <c r="DL217" s="123"/>
      <c r="DM217" s="123"/>
      <c r="DN217" s="123"/>
      <c r="DO217" s="123"/>
      <c r="DP217" s="123"/>
      <c r="DQ217" s="123"/>
      <c r="DR217" s="123"/>
      <c r="DS217" s="123"/>
      <c r="DT217" s="123"/>
      <c r="DU217" s="123"/>
      <c r="DV217" s="123"/>
      <c r="DW217" s="123"/>
      <c r="DX217" s="123"/>
      <c r="DY217" s="123"/>
      <c r="DZ217" s="123"/>
      <c r="EA217" s="123"/>
      <c r="EB217" s="123"/>
      <c r="EC217" s="123"/>
      <c r="ED217" s="123"/>
      <c r="EE217" s="123"/>
      <c r="EF217" s="123"/>
      <c r="EG217" s="123"/>
      <c r="EH217" s="123"/>
      <c r="EI217" s="123"/>
      <c r="EJ217" s="123"/>
      <c r="EK217" s="123"/>
      <c r="EL217" s="123"/>
      <c r="EM217" s="123"/>
      <c r="EN217" s="123"/>
      <c r="EO217" s="123"/>
      <c r="EP217" s="123"/>
      <c r="EQ217" s="123"/>
      <c r="ER217" s="123"/>
      <c r="ES217" s="123"/>
      <c r="ET217" s="123"/>
      <c r="EU217" s="123"/>
      <c r="EV217" s="123"/>
      <c r="EW217" s="123"/>
      <c r="EX217" s="123"/>
      <c r="EY217" s="123"/>
      <c r="EZ217" s="123"/>
      <c r="FA217" s="123"/>
      <c r="FB217" s="123"/>
      <c r="FC217" s="123"/>
      <c r="FD217" s="123"/>
      <c r="FE217" s="123"/>
      <c r="FF217" s="123"/>
      <c r="FG217" s="123"/>
      <c r="FH217" s="123"/>
      <c r="FI217" s="123"/>
      <c r="FJ217" s="123"/>
      <c r="FK217" s="123"/>
      <c r="FL217" s="123"/>
      <c r="FM217" s="123"/>
      <c r="FN217" s="123"/>
      <c r="FO217" s="123"/>
      <c r="FP217" s="123"/>
      <c r="FQ217" s="123"/>
      <c r="FR217" s="123"/>
      <c r="FS217" s="123"/>
      <c r="FT217" s="123"/>
      <c r="FU217" s="123"/>
      <c r="FV217" s="123"/>
      <c r="FW217" s="123"/>
      <c r="FX217" s="123"/>
      <c r="FY217" s="123"/>
      <c r="FZ217" s="123"/>
      <c r="GA217" s="123"/>
      <c r="GB217" s="123"/>
      <c r="GC217" s="123"/>
      <c r="GD217" s="123"/>
      <c r="GE217" s="123"/>
      <c r="GF217" s="123"/>
      <c r="GG217" s="123"/>
      <c r="GH217" s="123"/>
      <c r="GI217" s="123"/>
      <c r="GJ217" s="123"/>
      <c r="GK217" s="123"/>
      <c r="GL217" s="123"/>
      <c r="GM217" s="123"/>
      <c r="GN217" s="123"/>
      <c r="GO217" s="123"/>
      <c r="GP217" s="123"/>
      <c r="GQ217" s="123"/>
      <c r="GR217" s="123"/>
      <c r="GS217" s="123"/>
      <c r="GT217" s="123"/>
      <c r="GU217" s="123"/>
      <c r="GV217" s="123"/>
      <c r="GW217" s="123"/>
      <c r="GX217" s="123"/>
      <c r="GY217" s="123"/>
      <c r="GZ217" s="123"/>
      <c r="HA217" s="123"/>
      <c r="HB217" s="123"/>
      <c r="HC217" s="123"/>
      <c r="HD217" s="123"/>
      <c r="HE217" s="123"/>
      <c r="HF217" s="123"/>
      <c r="HG217" s="123"/>
      <c r="HH217" s="123"/>
      <c r="HI217" s="123"/>
      <c r="HJ217" s="123"/>
      <c r="HK217" s="123"/>
      <c r="HL217" s="123"/>
      <c r="HM217" s="123"/>
      <c r="HN217" s="123"/>
      <c r="HO217" s="123"/>
      <c r="HP217" s="123"/>
      <c r="HQ217" s="123"/>
      <c r="HR217" s="123"/>
      <c r="HS217" s="123"/>
      <c r="HT217" s="123"/>
      <c r="HU217" s="123"/>
      <c r="HV217" s="123"/>
      <c r="HW217" s="123"/>
      <c r="HX217" s="123"/>
      <c r="HY217" s="123"/>
      <c r="HZ217" s="123"/>
      <c r="IA217" s="123"/>
      <c r="IB217" s="123"/>
      <c r="IC217" s="123"/>
      <c r="ID217" s="123"/>
      <c r="IE217" s="123"/>
      <c r="IF217" s="123"/>
      <c r="IG217" s="123"/>
      <c r="IH217" s="123"/>
      <c r="II217" s="123"/>
      <c r="IJ217" s="123"/>
      <c r="IK217" s="123"/>
      <c r="IL217" s="123"/>
      <c r="IM217" s="123"/>
      <c r="IN217" s="123"/>
      <c r="IO217" s="123"/>
      <c r="IP217" s="123"/>
      <c r="IQ217" s="123"/>
      <c r="IR217" s="123"/>
      <c r="IS217" s="123"/>
      <c r="IT217" s="123"/>
      <c r="IU217" s="123"/>
      <c r="IV217" s="123"/>
      <c r="IW217" s="123"/>
      <c r="IX217" s="123"/>
      <c r="IY217" s="123"/>
      <c r="IZ217" s="123"/>
      <c r="JA217" s="123"/>
      <c r="JB217" s="123"/>
      <c r="JC217" s="123"/>
      <c r="JD217" s="123"/>
      <c r="JE217" s="123"/>
      <c r="JF217" s="123"/>
      <c r="JG217" s="123"/>
      <c r="JH217" s="123"/>
      <c r="JI217" s="123"/>
      <c r="JJ217" s="123"/>
      <c r="JK217" s="123"/>
      <c r="JL217" s="123"/>
      <c r="JM217" s="123"/>
      <c r="JN217" s="123"/>
      <c r="JO217" s="123"/>
      <c r="JP217" s="123"/>
      <c r="JQ217" s="123"/>
      <c r="JR217" s="123"/>
      <c r="JS217" s="123"/>
      <c r="JT217" s="123"/>
      <c r="JU217" s="123"/>
      <c r="JV217" s="123"/>
      <c r="JW217" s="123"/>
      <c r="JX217" s="123"/>
      <c r="JY217" s="123"/>
      <c r="JZ217" s="123"/>
      <c r="KA217" s="123"/>
      <c r="KB217" s="123"/>
      <c r="KC217" s="123"/>
      <c r="KD217" s="123"/>
      <c r="KE217" s="123"/>
      <c r="KF217" s="123"/>
      <c r="KG217" s="123"/>
      <c r="KH217" s="123"/>
      <c r="KI217" s="123"/>
      <c r="KJ217" s="123"/>
      <c r="KK217" s="123"/>
      <c r="KL217" s="123"/>
      <c r="KM217" s="123"/>
      <c r="KN217" s="123"/>
      <c r="KO217" s="123"/>
      <c r="KP217" s="123"/>
      <c r="KQ217" s="123"/>
      <c r="KR217" s="123"/>
      <c r="KS217" s="123"/>
      <c r="KT217" s="123"/>
      <c r="KU217" s="123"/>
      <c r="KV217" s="123"/>
      <c r="KW217" s="123"/>
      <c r="KX217" s="123"/>
      <c r="KY217" s="123"/>
      <c r="KZ217" s="123"/>
      <c r="LA217" s="123"/>
      <c r="LB217" s="123"/>
      <c r="LC217" s="123"/>
      <c r="LD217" s="123"/>
      <c r="LE217" s="123"/>
      <c r="LF217" s="123"/>
      <c r="LG217" s="123"/>
      <c r="LH217" s="123"/>
      <c r="LI217" s="123"/>
      <c r="LJ217" s="123"/>
      <c r="LK217" s="123"/>
      <c r="LL217" s="123"/>
      <c r="LM217" s="123"/>
      <c r="LN217" s="123"/>
      <c r="LO217" s="123"/>
      <c r="LP217" s="123"/>
      <c r="LQ217" s="123"/>
      <c r="LR217" s="123"/>
      <c r="LS217" s="123"/>
      <c r="LT217" s="123"/>
      <c r="LU217" s="123"/>
      <c r="LV217" s="123"/>
      <c r="LW217" s="123"/>
      <c r="LX217" s="123"/>
      <c r="LY217" s="123"/>
      <c r="LZ217" s="123"/>
      <c r="MA217" s="123"/>
      <c r="MB217" s="123"/>
      <c r="MC217" s="123"/>
      <c r="MD217" s="123"/>
      <c r="ME217" s="123"/>
      <c r="MF217" s="123"/>
      <c r="MG217" s="123"/>
      <c r="MH217" s="123"/>
      <c r="MI217" s="123"/>
      <c r="MJ217" s="123"/>
      <c r="MK217" s="123"/>
      <c r="ML217" s="123"/>
      <c r="MM217" s="123"/>
      <c r="MN217" s="123"/>
      <c r="MO217" s="123"/>
      <c r="MP217" s="123"/>
      <c r="MQ217" s="123"/>
      <c r="MR217" s="123"/>
      <c r="MS217" s="123"/>
      <c r="MT217" s="123"/>
      <c r="MU217" s="123"/>
      <c r="MV217" s="123"/>
      <c r="MW217" s="123"/>
      <c r="MX217" s="123"/>
      <c r="MY217" s="123"/>
      <c r="MZ217" s="123"/>
      <c r="NA217" s="123"/>
      <c r="NB217" s="123"/>
      <c r="NC217" s="123"/>
      <c r="ND217" s="123"/>
      <c r="NE217" s="123"/>
      <c r="NF217" s="123"/>
      <c r="NG217" s="123"/>
      <c r="NH217" s="123"/>
      <c r="NI217" s="123"/>
      <c r="NJ217" s="123"/>
      <c r="NK217" s="123"/>
      <c r="NL217" s="123"/>
      <c r="NM217" s="123"/>
      <c r="NN217" s="123"/>
      <c r="NO217" s="123"/>
      <c r="NP217" s="123"/>
      <c r="NQ217" s="123"/>
      <c r="NR217" s="123"/>
      <c r="NS217" s="123"/>
      <c r="NT217" s="123"/>
      <c r="NU217" s="123"/>
      <c r="NV217" s="123"/>
      <c r="NW217" s="123"/>
      <c r="NX217" s="123"/>
      <c r="NY217" s="123"/>
      <c r="NZ217" s="123"/>
      <c r="OA217" s="123"/>
      <c r="OB217" s="123"/>
      <c r="OC217" s="123"/>
      <c r="OD217" s="123"/>
      <c r="OE217" s="123"/>
      <c r="OF217" s="123"/>
      <c r="OG217" s="123"/>
      <c r="OH217" s="123"/>
      <c r="OI217" s="123"/>
      <c r="OJ217" s="123"/>
      <c r="OK217" s="123"/>
      <c r="OL217" s="123"/>
      <c r="OM217" s="123"/>
      <c r="ON217" s="123"/>
      <c r="OO217" s="123"/>
      <c r="OP217" s="123"/>
      <c r="OQ217" s="123"/>
      <c r="OR217" s="123"/>
      <c r="OS217" s="123"/>
      <c r="OT217" s="123"/>
      <c r="OU217" s="123"/>
      <c r="OV217" s="123"/>
      <c r="OW217" s="123"/>
      <c r="OX217" s="123"/>
      <c r="OY217" s="123"/>
      <c r="OZ217" s="123"/>
      <c r="PA217" s="123"/>
      <c r="PB217" s="123"/>
      <c r="PC217" s="123"/>
      <c r="PD217" s="123"/>
      <c r="PE217" s="123"/>
      <c r="PF217" s="123"/>
      <c r="PG217" s="123"/>
      <c r="PH217" s="123"/>
      <c r="PI217" s="123"/>
      <c r="PJ217" s="123"/>
      <c r="PK217" s="123"/>
      <c r="PL217" s="123"/>
      <c r="PM217" s="123"/>
      <c r="PN217" s="123"/>
      <c r="PO217" s="123"/>
      <c r="PP217" s="123"/>
      <c r="PQ217" s="123"/>
      <c r="PR217" s="123"/>
      <c r="PS217" s="123"/>
      <c r="PT217" s="123"/>
      <c r="PU217" s="123"/>
      <c r="PV217" s="123"/>
      <c r="PW217" s="123"/>
      <c r="PX217" s="123"/>
      <c r="PY217" s="123"/>
      <c r="PZ217" s="123"/>
      <c r="QA217" s="123"/>
      <c r="QB217" s="123"/>
      <c r="QC217" s="123"/>
      <c r="QD217" s="123"/>
      <c r="QE217" s="123"/>
      <c r="QF217" s="123"/>
      <c r="QG217" s="123"/>
      <c r="QH217" s="123"/>
      <c r="QI217" s="123"/>
      <c r="QJ217" s="123"/>
      <c r="QK217" s="123"/>
      <c r="QL217" s="123"/>
      <c r="QM217" s="123"/>
      <c r="QN217" s="123"/>
      <c r="QO217" s="123"/>
      <c r="QP217" s="123"/>
      <c r="QQ217" s="123"/>
      <c r="QR217" s="123"/>
      <c r="QS217" s="123"/>
      <c r="QT217" s="123"/>
      <c r="QU217" s="123"/>
      <c r="QV217" s="123"/>
      <c r="QW217" s="123"/>
      <c r="QX217" s="123"/>
      <c r="QY217" s="123"/>
      <c r="QZ217" s="123"/>
      <c r="RA217" s="123"/>
      <c r="RB217" s="123"/>
      <c r="RC217" s="123"/>
      <c r="RD217" s="123"/>
      <c r="RE217" s="123"/>
      <c r="RF217" s="123"/>
      <c r="RG217" s="123"/>
      <c r="RH217" s="123"/>
      <c r="RI217" s="123"/>
      <c r="RJ217" s="123"/>
      <c r="RK217" s="123"/>
      <c r="RL217" s="123"/>
      <c r="RM217" s="123"/>
      <c r="RN217" s="123"/>
      <c r="RO217" s="123"/>
      <c r="RP217" s="123"/>
      <c r="RQ217" s="123"/>
      <c r="RR217" s="123"/>
      <c r="RS217" s="123"/>
      <c r="RT217" s="123"/>
      <c r="RU217" s="123"/>
      <c r="RV217" s="123"/>
      <c r="RW217" s="123"/>
      <c r="RX217" s="123"/>
      <c r="RY217" s="123"/>
      <c r="RZ217" s="123"/>
      <c r="SA217" s="123"/>
      <c r="SB217" s="123"/>
      <c r="SC217" s="123"/>
      <c r="SD217" s="123"/>
      <c r="SE217" s="123"/>
      <c r="SF217" s="123"/>
      <c r="SG217" s="123"/>
      <c r="SH217" s="123"/>
      <c r="SI217" s="123"/>
      <c r="SJ217" s="123"/>
      <c r="SK217" s="123"/>
      <c r="SL217" s="123"/>
      <c r="SM217" s="123"/>
      <c r="SN217" s="123"/>
      <c r="SO217" s="123"/>
      <c r="SP217" s="123"/>
      <c r="SQ217" s="123"/>
      <c r="SR217" s="123"/>
      <c r="SS217" s="123"/>
      <c r="ST217" s="123"/>
      <c r="SU217" s="123"/>
      <c r="SV217" s="123"/>
      <c r="SW217" s="123"/>
      <c r="SX217" s="123"/>
      <c r="SY217" s="123"/>
      <c r="SZ217" s="123"/>
      <c r="TA217" s="123"/>
      <c r="TB217" s="123"/>
      <c r="TC217" s="123"/>
      <c r="TD217" s="123"/>
      <c r="TE217" s="123"/>
      <c r="TF217" s="123"/>
      <c r="TG217" s="123"/>
      <c r="TH217" s="123"/>
      <c r="TI217" s="123"/>
      <c r="TJ217" s="123"/>
      <c r="TK217" s="123"/>
      <c r="TL217" s="123"/>
      <c r="TM217" s="123"/>
      <c r="TN217" s="123"/>
      <c r="TO217" s="123"/>
      <c r="TP217" s="123"/>
      <c r="TQ217" s="123"/>
      <c r="TR217" s="123"/>
      <c r="TS217" s="123"/>
      <c r="TT217" s="123"/>
      <c r="TU217" s="123"/>
      <c r="TV217" s="123"/>
      <c r="TW217" s="123"/>
      <c r="TX217" s="123"/>
      <c r="TY217" s="123"/>
      <c r="TZ217" s="123"/>
      <c r="UA217" s="123"/>
      <c r="UB217" s="123"/>
      <c r="UC217" s="123"/>
      <c r="UD217" s="123"/>
      <c r="UE217" s="123"/>
      <c r="UF217" s="123"/>
      <c r="UG217" s="123"/>
      <c r="UH217" s="123"/>
      <c r="UI217" s="123"/>
      <c r="UJ217" s="123"/>
      <c r="UK217" s="123"/>
      <c r="UL217" s="123"/>
      <c r="UM217" s="123"/>
      <c r="UN217" s="123"/>
      <c r="UO217" s="123"/>
      <c r="UP217" s="123"/>
      <c r="UQ217" s="123"/>
      <c r="UR217" s="123"/>
      <c r="US217" s="123"/>
      <c r="UT217" s="123"/>
      <c r="UU217" s="123"/>
      <c r="UV217" s="123"/>
      <c r="UW217" s="123"/>
      <c r="UX217" s="123"/>
      <c r="UY217" s="123"/>
      <c r="UZ217" s="123"/>
      <c r="VA217" s="123"/>
      <c r="VB217" s="123"/>
      <c r="VC217" s="123"/>
      <c r="VD217" s="123"/>
      <c r="VE217" s="123"/>
      <c r="VF217" s="123"/>
      <c r="VG217" s="123"/>
      <c r="VH217" s="123"/>
      <c r="VI217" s="123"/>
      <c r="VJ217" s="123"/>
      <c r="VK217" s="123"/>
      <c r="VL217" s="123"/>
      <c r="VM217" s="123"/>
      <c r="VN217" s="123"/>
      <c r="VO217" s="123"/>
      <c r="VP217" s="123"/>
      <c r="VQ217" s="123"/>
      <c r="VR217" s="123"/>
      <c r="VS217" s="123"/>
      <c r="VT217" s="123"/>
      <c r="VU217" s="123"/>
      <c r="VV217" s="123"/>
      <c r="VW217" s="123"/>
      <c r="VX217" s="123"/>
      <c r="VY217" s="123"/>
      <c r="VZ217" s="123"/>
      <c r="WA217" s="123"/>
      <c r="WB217" s="123"/>
      <c r="WC217" s="123"/>
      <c r="WD217" s="123"/>
      <c r="WE217" s="123"/>
      <c r="WF217" s="123"/>
      <c r="WG217" s="123"/>
      <c r="WH217" s="123"/>
      <c r="WI217" s="123"/>
      <c r="WJ217" s="123"/>
      <c r="WK217" s="123"/>
      <c r="WL217" s="123"/>
      <c r="WM217" s="123"/>
      <c r="WN217" s="123"/>
      <c r="WO217" s="123"/>
      <c r="WP217" s="123"/>
      <c r="WQ217" s="123"/>
      <c r="WR217" s="123"/>
      <c r="WS217" s="123"/>
      <c r="WT217" s="123"/>
      <c r="WU217" s="123"/>
      <c r="WV217" s="123"/>
      <c r="WW217" s="123"/>
      <c r="WX217" s="123"/>
      <c r="WY217" s="123"/>
      <c r="WZ217" s="123"/>
      <c r="XA217" s="123"/>
      <c r="XB217" s="123"/>
      <c r="XC217" s="123"/>
      <c r="XD217" s="123"/>
      <c r="XE217" s="123"/>
      <c r="XF217" s="123"/>
      <c r="XG217" s="123"/>
      <c r="XH217" s="123"/>
      <c r="XI217" s="123"/>
      <c r="XJ217" s="123"/>
      <c r="XK217" s="123"/>
      <c r="XL217" s="123"/>
      <c r="XM217" s="123"/>
      <c r="XN217" s="123"/>
      <c r="XO217" s="123"/>
      <c r="XP217" s="123"/>
      <c r="XQ217" s="123"/>
      <c r="XR217" s="123"/>
      <c r="XS217" s="123"/>
      <c r="XT217" s="123"/>
      <c r="XU217" s="123"/>
      <c r="XV217" s="123"/>
      <c r="XW217" s="123"/>
      <c r="XX217" s="123"/>
      <c r="XY217" s="123"/>
      <c r="XZ217" s="123"/>
      <c r="YA217" s="123"/>
      <c r="YB217" s="123"/>
      <c r="YC217" s="123"/>
      <c r="YD217" s="123"/>
      <c r="YE217" s="123"/>
      <c r="YF217" s="123"/>
      <c r="YG217" s="123"/>
      <c r="YH217" s="123"/>
      <c r="YI217" s="123"/>
      <c r="YJ217" s="123"/>
      <c r="YK217" s="123"/>
      <c r="YL217" s="123"/>
      <c r="YM217" s="123"/>
      <c r="YN217" s="123"/>
      <c r="YO217" s="123"/>
      <c r="YP217" s="123"/>
      <c r="YQ217" s="123"/>
      <c r="YR217" s="123"/>
      <c r="YS217" s="123"/>
      <c r="YT217" s="123"/>
      <c r="YU217" s="123"/>
      <c r="YV217" s="123"/>
      <c r="YW217" s="123"/>
      <c r="YX217" s="123"/>
      <c r="YY217" s="123"/>
      <c r="YZ217" s="123"/>
      <c r="ZA217" s="123"/>
      <c r="ZB217" s="123"/>
      <c r="ZC217" s="123"/>
      <c r="ZD217" s="123"/>
      <c r="ZE217" s="123"/>
      <c r="ZF217" s="123"/>
      <c r="ZG217" s="123"/>
      <c r="ZH217" s="123"/>
      <c r="ZI217" s="123"/>
      <c r="ZJ217" s="123"/>
      <c r="ZK217" s="123"/>
      <c r="ZL217" s="123"/>
      <c r="ZM217" s="123"/>
      <c r="ZN217" s="123"/>
      <c r="ZO217" s="123"/>
      <c r="ZP217" s="123"/>
      <c r="ZQ217" s="123"/>
      <c r="ZR217" s="123"/>
      <c r="ZS217" s="123"/>
      <c r="ZT217" s="123"/>
      <c r="ZU217" s="123"/>
      <c r="ZV217" s="123"/>
      <c r="ZW217" s="123"/>
      <c r="ZX217" s="123"/>
      <c r="ZY217" s="123"/>
      <c r="ZZ217" s="123"/>
      <c r="AAA217" s="123"/>
      <c r="AAB217" s="123"/>
      <c r="AAC217" s="123"/>
      <c r="AAD217" s="123"/>
      <c r="AAE217" s="123"/>
      <c r="AAF217" s="123"/>
      <c r="AAG217" s="123"/>
      <c r="AAH217" s="123"/>
      <c r="AAI217" s="123"/>
      <c r="AAJ217" s="123"/>
      <c r="AAK217" s="123"/>
      <c r="AAL217" s="123"/>
      <c r="AAM217" s="123"/>
      <c r="AAN217" s="123"/>
      <c r="AAO217" s="123"/>
      <c r="AAP217" s="123"/>
      <c r="AAQ217" s="123"/>
      <c r="AAR217" s="123"/>
      <c r="AAS217" s="123"/>
      <c r="AAT217" s="123"/>
      <c r="AAU217" s="123"/>
      <c r="AAV217" s="123"/>
      <c r="AAW217" s="123"/>
      <c r="AAX217" s="123"/>
      <c r="AAY217" s="123"/>
      <c r="AAZ217" s="123"/>
      <c r="ABA217" s="123"/>
      <c r="ABB217" s="123"/>
      <c r="ABC217" s="123"/>
      <c r="ABD217" s="123"/>
      <c r="ABE217" s="123"/>
      <c r="ABF217" s="123"/>
      <c r="ABG217" s="123"/>
      <c r="ABH217" s="123"/>
      <c r="ABI217" s="123"/>
      <c r="ABJ217" s="123"/>
      <c r="ABK217" s="123"/>
      <c r="ABL217" s="123"/>
      <c r="ABM217" s="123"/>
      <c r="ABN217" s="123"/>
      <c r="ABO217" s="123"/>
      <c r="ABP217" s="123"/>
      <c r="ABQ217" s="123"/>
      <c r="ABR217" s="123"/>
      <c r="ABS217" s="123"/>
      <c r="ABT217" s="123"/>
      <c r="ABU217" s="123"/>
      <c r="ABV217" s="123"/>
      <c r="ABW217" s="123"/>
      <c r="ABX217" s="123"/>
      <c r="ABY217" s="123"/>
      <c r="ABZ217" s="123"/>
      <c r="ACA217" s="123"/>
      <c r="ACB217" s="123"/>
      <c r="ACC217" s="123"/>
      <c r="ACD217" s="123"/>
      <c r="ACE217" s="123"/>
      <c r="ACF217" s="123"/>
      <c r="ACG217" s="123"/>
      <c r="ACH217" s="123"/>
      <c r="ACI217" s="123"/>
      <c r="ACJ217" s="123"/>
      <c r="ACK217" s="123"/>
      <c r="ACL217" s="123"/>
      <c r="ACM217" s="123"/>
      <c r="ACN217" s="123"/>
      <c r="ACO217" s="123"/>
      <c r="ACP217" s="123"/>
      <c r="ACQ217" s="123"/>
      <c r="ACR217" s="123"/>
      <c r="ACS217" s="123"/>
      <c r="ACT217" s="123"/>
      <c r="ACU217" s="123"/>
      <c r="ACV217" s="123"/>
      <c r="ACW217" s="123"/>
      <c r="ACX217" s="123"/>
      <c r="ACY217" s="123"/>
      <c r="ACZ217" s="123"/>
      <c r="ADA217" s="123"/>
      <c r="ADB217" s="123"/>
      <c r="ADC217" s="123"/>
      <c r="ADD217" s="123"/>
      <c r="ADE217" s="123"/>
      <c r="ADF217" s="123"/>
      <c r="ADG217" s="123"/>
      <c r="ADH217" s="123"/>
      <c r="ADI217" s="123"/>
      <c r="ADJ217" s="123"/>
      <c r="ADK217" s="123"/>
      <c r="ADL217" s="123"/>
      <c r="ADM217" s="123"/>
      <c r="ADN217" s="123"/>
      <c r="ADO217" s="123"/>
      <c r="ADP217" s="123"/>
      <c r="ADQ217" s="123"/>
      <c r="ADR217" s="123"/>
      <c r="ADS217" s="123"/>
      <c r="ADT217" s="123"/>
      <c r="ADU217" s="123"/>
      <c r="ADV217" s="123"/>
      <c r="ADW217" s="123"/>
      <c r="ADX217" s="123"/>
      <c r="ADY217" s="123"/>
      <c r="ADZ217" s="123"/>
      <c r="AEA217" s="123"/>
      <c r="AEB217" s="123"/>
      <c r="AEC217" s="123"/>
      <c r="AED217" s="123"/>
      <c r="AEE217" s="123"/>
      <c r="AEF217" s="123"/>
      <c r="AEG217" s="123"/>
      <c r="AEH217" s="123"/>
      <c r="AEI217" s="123"/>
      <c r="AEJ217" s="123"/>
      <c r="AEK217" s="123"/>
      <c r="AEL217" s="123"/>
      <c r="AEM217" s="123"/>
      <c r="AEN217" s="123"/>
      <c r="AEO217" s="123"/>
      <c r="AEP217" s="123"/>
      <c r="AEQ217" s="123"/>
      <c r="AER217" s="123"/>
      <c r="AES217" s="123"/>
      <c r="AET217" s="123"/>
      <c r="AEU217" s="123"/>
      <c r="AEV217" s="123"/>
      <c r="AEW217" s="123"/>
      <c r="AEX217" s="123"/>
      <c r="AEY217" s="123"/>
      <c r="AEZ217" s="123"/>
      <c r="AFA217" s="123"/>
      <c r="AFB217" s="123"/>
      <c r="AFC217" s="123"/>
      <c r="AFD217" s="123"/>
      <c r="AFE217" s="123"/>
      <c r="AFF217" s="123"/>
      <c r="AFG217" s="123"/>
      <c r="AFH217" s="123"/>
      <c r="AFI217" s="123"/>
      <c r="AFJ217" s="123"/>
      <c r="AFK217" s="123"/>
      <c r="AFL217" s="123"/>
      <c r="AFM217" s="123"/>
      <c r="AFN217" s="123"/>
      <c r="AFO217" s="123"/>
      <c r="AFP217" s="123"/>
      <c r="AFQ217" s="123"/>
      <c r="AFR217" s="123"/>
      <c r="AFS217" s="123"/>
      <c r="AFT217" s="123"/>
      <c r="AFU217" s="123"/>
      <c r="AFV217" s="123"/>
      <c r="AFW217" s="123"/>
      <c r="AFX217" s="123"/>
      <c r="AFY217" s="123"/>
      <c r="AFZ217" s="123"/>
      <c r="AGA217" s="123"/>
      <c r="AGB217" s="123"/>
      <c r="AGC217" s="123"/>
      <c r="AGD217" s="123"/>
      <c r="AGE217" s="123"/>
      <c r="AGF217" s="123"/>
      <c r="AGG217" s="123"/>
      <c r="AGH217" s="123"/>
      <c r="AGI217" s="123"/>
      <c r="AGJ217" s="123"/>
      <c r="AGK217" s="123"/>
      <c r="AGL217" s="123"/>
      <c r="AGM217" s="123"/>
      <c r="AGN217" s="123"/>
      <c r="AGO217" s="123"/>
      <c r="AGP217" s="123"/>
      <c r="AGQ217" s="123"/>
      <c r="AGR217" s="123"/>
      <c r="AGS217" s="123"/>
      <c r="AGT217" s="123"/>
      <c r="AGU217" s="123"/>
      <c r="AGV217" s="123"/>
      <c r="AGW217" s="123"/>
      <c r="AGX217" s="123"/>
      <c r="AGY217" s="123"/>
      <c r="AGZ217" s="123"/>
      <c r="AHA217" s="123"/>
      <c r="AHB217" s="123"/>
      <c r="AHC217" s="123"/>
      <c r="AHD217" s="123"/>
      <c r="AHE217" s="123"/>
      <c r="AHF217" s="123"/>
      <c r="AHG217" s="123"/>
      <c r="AHH217" s="123"/>
      <c r="AHI217" s="123"/>
      <c r="AHJ217" s="123"/>
      <c r="AHK217" s="123"/>
      <c r="AHL217" s="123"/>
      <c r="AHM217" s="123"/>
      <c r="AHN217" s="123"/>
      <c r="AHO217" s="123"/>
      <c r="AHP217" s="123"/>
      <c r="AHQ217" s="123"/>
      <c r="AHR217" s="123"/>
      <c r="AHS217" s="123"/>
      <c r="AHT217" s="123"/>
      <c r="AHU217" s="123"/>
      <c r="AHV217" s="123"/>
      <c r="AHW217" s="123"/>
      <c r="AHX217" s="123"/>
      <c r="AHY217" s="123"/>
      <c r="AHZ217" s="123"/>
      <c r="AIA217" s="123"/>
      <c r="AIB217" s="123"/>
      <c r="AIC217" s="123"/>
      <c r="AID217" s="123"/>
      <c r="AIE217" s="123"/>
      <c r="AIF217" s="123"/>
      <c r="AIG217" s="123"/>
      <c r="AIH217" s="123"/>
      <c r="AII217" s="123"/>
      <c r="AIJ217" s="123"/>
      <c r="AIK217" s="123"/>
      <c r="AIL217" s="123"/>
      <c r="AIM217" s="123"/>
      <c r="AIN217" s="123"/>
      <c r="AIO217" s="123"/>
      <c r="AIP217" s="123"/>
      <c r="AIQ217" s="123"/>
      <c r="AIR217" s="123"/>
      <c r="AIS217" s="123"/>
      <c r="AIT217" s="123"/>
      <c r="AIU217" s="123"/>
      <c r="AIV217" s="123"/>
      <c r="AIW217" s="123"/>
      <c r="AIX217" s="123"/>
      <c r="AIY217" s="123"/>
      <c r="AIZ217" s="123"/>
      <c r="AJA217" s="123"/>
      <c r="AJB217" s="123"/>
      <c r="AJC217" s="123"/>
      <c r="AJD217" s="123"/>
      <c r="AJE217" s="123"/>
      <c r="AJF217" s="123"/>
      <c r="AJG217" s="123"/>
      <c r="AJH217" s="123"/>
      <c r="AJI217" s="123"/>
      <c r="AJJ217" s="123"/>
      <c r="AJK217" s="123"/>
      <c r="AJL217" s="123"/>
      <c r="AJM217" s="123"/>
      <c r="AJN217" s="123"/>
      <c r="AJO217" s="123"/>
      <c r="AJP217" s="123"/>
      <c r="AJQ217" s="123"/>
      <c r="AJR217" s="123"/>
      <c r="AJS217" s="123"/>
      <c r="AJT217" s="123"/>
      <c r="AJU217" s="123"/>
      <c r="AJV217" s="123"/>
      <c r="AJW217" s="123"/>
      <c r="AJX217" s="123"/>
      <c r="AJY217" s="123"/>
      <c r="AJZ217" s="123"/>
      <c r="AKA217" s="123"/>
      <c r="AKB217" s="123"/>
      <c r="AKC217" s="123"/>
      <c r="AKD217" s="123"/>
      <c r="AKE217" s="123"/>
      <c r="AKF217" s="123"/>
      <c r="AKG217" s="123"/>
      <c r="AKH217" s="123"/>
      <c r="AKI217" s="123"/>
      <c r="AKJ217" s="123"/>
      <c r="AKK217" s="123"/>
      <c r="AKL217" s="123"/>
      <c r="AKM217" s="123"/>
      <c r="AKN217" s="123"/>
      <c r="AKO217" s="123"/>
      <c r="AKP217" s="123"/>
      <c r="AKQ217" s="123"/>
      <c r="AKR217" s="123"/>
      <c r="AKS217" s="123"/>
      <c r="AKT217" s="123"/>
      <c r="AKU217" s="123"/>
      <c r="AKV217" s="123"/>
      <c r="AKW217" s="123"/>
      <c r="AKX217" s="123"/>
      <c r="AKY217" s="123"/>
      <c r="AKZ217" s="123"/>
      <c r="ALA217" s="123"/>
      <c r="ALB217" s="123"/>
      <c r="ALC217" s="123"/>
      <c r="ALD217" s="123"/>
      <c r="ALE217" s="123"/>
      <c r="ALF217" s="123"/>
      <c r="ALG217" s="123"/>
      <c r="ALH217" s="123"/>
      <c r="ALI217" s="123"/>
      <c r="ALJ217" s="123"/>
      <c r="ALK217" s="123"/>
      <c r="ALL217" s="123"/>
      <c r="ALM217" s="123"/>
      <c r="ALN217" s="123"/>
      <c r="ALO217" s="123"/>
      <c r="ALP217" s="123"/>
      <c r="ALQ217" s="123"/>
      <c r="ALR217" s="123"/>
      <c r="ALS217" s="123"/>
      <c r="ALT217" s="123"/>
      <c r="ALU217" s="123"/>
      <c r="ALV217" s="123"/>
      <c r="ALW217" s="123"/>
      <c r="ALX217" s="123"/>
      <c r="ALY217" s="123"/>
      <c r="ALZ217" s="123"/>
      <c r="AMA217" s="123"/>
      <c r="AMB217" s="123"/>
      <c r="AMC217" s="123"/>
      <c r="AMD217" s="123"/>
      <c r="AME217" s="123"/>
      <c r="AMF217" s="123"/>
      <c r="AMG217" s="123"/>
      <c r="AMH217" s="123"/>
      <c r="AMI217" s="123"/>
      <c r="AMJ217" s="123"/>
      <c r="AMK217" s="123"/>
      <c r="AML217" s="123"/>
      <c r="AMM217" s="123"/>
      <c r="AMN217" s="123"/>
      <c r="AMO217" s="123"/>
      <c r="AMP217" s="123"/>
      <c r="AMQ217" s="123"/>
      <c r="AMR217" s="123"/>
      <c r="AMS217" s="123"/>
      <c r="AMT217" s="123"/>
      <c r="AMU217" s="123"/>
      <c r="AMV217" s="123"/>
      <c r="AMW217" s="123"/>
      <c r="AMX217" s="123"/>
      <c r="AMY217" s="123"/>
      <c r="AMZ217" s="123"/>
      <c r="ANA217" s="123"/>
      <c r="ANB217" s="123"/>
      <c r="ANC217" s="123"/>
      <c r="AND217" s="123"/>
      <c r="ANE217" s="123"/>
      <c r="ANF217" s="123"/>
      <c r="ANG217" s="123"/>
      <c r="ANH217" s="123"/>
      <c r="ANI217" s="123"/>
      <c r="ANJ217" s="123"/>
      <c r="ANK217" s="123"/>
      <c r="ANL217" s="123"/>
      <c r="ANM217" s="123"/>
      <c r="ANN217" s="123"/>
      <c r="ANO217" s="123"/>
      <c r="ANP217" s="123"/>
      <c r="ANQ217" s="123"/>
      <c r="ANR217" s="123"/>
      <c r="ANS217" s="123"/>
      <c r="ANT217" s="123"/>
      <c r="ANU217" s="123"/>
      <c r="ANV217" s="123"/>
      <c r="ANW217" s="123"/>
      <c r="ANX217" s="123"/>
      <c r="ANY217" s="123"/>
      <c r="ANZ217" s="123"/>
      <c r="AOA217" s="123"/>
      <c r="AOB217" s="123"/>
      <c r="AOC217" s="123"/>
      <c r="AOD217" s="123"/>
      <c r="AOE217" s="123"/>
      <c r="AOF217" s="123"/>
      <c r="AOG217" s="123"/>
      <c r="AOH217" s="123"/>
      <c r="AOI217" s="123"/>
      <c r="AOJ217" s="123"/>
      <c r="AOK217" s="123"/>
      <c r="AOL217" s="123"/>
      <c r="AOM217" s="123"/>
      <c r="AON217" s="123"/>
      <c r="AOO217" s="123"/>
      <c r="AOP217" s="123"/>
      <c r="AOQ217" s="123"/>
      <c r="AOR217" s="123"/>
      <c r="AOS217" s="123"/>
      <c r="AOT217" s="123"/>
      <c r="AOU217" s="123"/>
      <c r="AOV217" s="123"/>
      <c r="AOW217" s="123"/>
      <c r="AOX217" s="123"/>
      <c r="AOY217" s="123"/>
      <c r="AOZ217" s="123"/>
      <c r="APA217" s="123"/>
      <c r="APB217" s="123"/>
      <c r="APC217" s="123"/>
      <c r="APD217" s="123"/>
      <c r="APE217" s="123"/>
      <c r="APF217" s="123"/>
      <c r="APG217" s="123"/>
      <c r="APH217" s="123"/>
      <c r="API217" s="123"/>
      <c r="APJ217" s="123"/>
      <c r="APK217" s="123"/>
      <c r="APL217" s="123"/>
      <c r="APM217" s="123"/>
      <c r="APN217" s="123"/>
      <c r="APO217" s="123"/>
      <c r="APP217" s="123"/>
      <c r="APQ217" s="123"/>
      <c r="APR217" s="123"/>
      <c r="APS217" s="123"/>
      <c r="APT217" s="123"/>
      <c r="APU217" s="123"/>
      <c r="APV217" s="123"/>
      <c r="APW217" s="123"/>
      <c r="APX217" s="123"/>
      <c r="APY217" s="123"/>
      <c r="APZ217" s="123"/>
      <c r="AQA217" s="123"/>
      <c r="AQB217" s="123"/>
      <c r="AQC217" s="123"/>
      <c r="AQD217" s="123"/>
      <c r="AQE217" s="123"/>
      <c r="AQF217" s="123"/>
      <c r="AQG217" s="123"/>
      <c r="AQH217" s="123"/>
      <c r="AQI217" s="123"/>
      <c r="AQJ217" s="123"/>
      <c r="AQK217" s="123"/>
      <c r="AQL217" s="123"/>
      <c r="AQM217" s="123"/>
      <c r="AQN217" s="123"/>
      <c r="AQO217" s="123"/>
      <c r="AQP217" s="123"/>
      <c r="AQQ217" s="123"/>
      <c r="AQR217" s="123"/>
      <c r="AQS217" s="123"/>
      <c r="AQT217" s="123"/>
      <c r="AQU217" s="123"/>
      <c r="AQV217" s="123"/>
      <c r="AQW217" s="123"/>
      <c r="AQX217" s="123"/>
      <c r="AQY217" s="123"/>
      <c r="AQZ217" s="123"/>
      <c r="ARA217" s="123"/>
      <c r="ARB217" s="123"/>
      <c r="ARC217" s="123"/>
      <c r="ARD217" s="123"/>
      <c r="ARE217" s="123"/>
      <c r="ARF217" s="123"/>
      <c r="ARG217" s="123"/>
      <c r="ARH217" s="123"/>
      <c r="ARI217" s="123"/>
      <c r="ARJ217" s="123"/>
      <c r="ARK217" s="123"/>
      <c r="ARL217" s="123"/>
      <c r="ARM217" s="123"/>
      <c r="ARN217" s="123"/>
      <c r="ARO217" s="123"/>
      <c r="ARP217" s="123"/>
      <c r="ARQ217" s="123"/>
      <c r="ARR217" s="123"/>
      <c r="ARS217" s="123"/>
      <c r="ART217" s="123"/>
      <c r="ARU217" s="123"/>
      <c r="ARV217" s="123"/>
      <c r="ARW217" s="123"/>
      <c r="ARX217" s="123"/>
      <c r="ARY217" s="123"/>
      <c r="ARZ217" s="123"/>
      <c r="ASA217" s="123"/>
      <c r="ASB217" s="123"/>
      <c r="ASC217" s="123"/>
      <c r="ASD217" s="123"/>
      <c r="ASE217" s="123"/>
      <c r="ASF217" s="123"/>
      <c r="ASG217" s="123"/>
      <c r="ASH217" s="123"/>
      <c r="ASI217" s="123"/>
      <c r="ASJ217" s="123"/>
      <c r="ASK217" s="123"/>
      <c r="ASL217" s="123"/>
      <c r="ASM217" s="123"/>
      <c r="ASN217" s="123"/>
      <c r="ASO217" s="123"/>
      <c r="ASP217" s="123"/>
      <c r="ASQ217" s="123"/>
      <c r="ASR217" s="123"/>
      <c r="ASS217" s="123"/>
      <c r="AST217" s="123"/>
      <c r="ASU217" s="123"/>
      <c r="ASV217" s="123"/>
      <c r="ASW217" s="123"/>
      <c r="ASX217" s="123"/>
      <c r="ASY217" s="123"/>
      <c r="ASZ217" s="123"/>
      <c r="ATA217" s="123"/>
      <c r="ATB217" s="123"/>
      <c r="ATC217" s="123"/>
      <c r="ATD217" s="123"/>
      <c r="ATE217" s="123"/>
      <c r="ATF217" s="123"/>
      <c r="ATG217" s="123"/>
      <c r="ATH217" s="123"/>
      <c r="ATI217" s="123"/>
      <c r="ATJ217" s="123"/>
      <c r="ATK217" s="123"/>
      <c r="ATL217" s="123"/>
      <c r="ATM217" s="123"/>
      <c r="ATN217" s="123"/>
      <c r="ATO217" s="123"/>
      <c r="ATP217" s="123"/>
      <c r="ATQ217" s="123"/>
      <c r="ATR217" s="123"/>
      <c r="ATS217" s="123"/>
      <c r="ATT217" s="123"/>
      <c r="ATU217" s="123"/>
      <c r="ATV217" s="123"/>
      <c r="ATW217" s="123"/>
      <c r="ATX217" s="123"/>
      <c r="ATY217" s="123"/>
      <c r="ATZ217" s="123"/>
      <c r="AUA217" s="123"/>
      <c r="AUB217" s="123"/>
      <c r="AUC217" s="123"/>
      <c r="AUD217" s="123"/>
      <c r="AUE217" s="123"/>
      <c r="AUF217" s="123"/>
      <c r="AUG217" s="123"/>
      <c r="AUH217" s="123"/>
      <c r="AUI217" s="123"/>
      <c r="AUJ217" s="123"/>
      <c r="AUK217" s="123"/>
      <c r="AUL217" s="123"/>
      <c r="AUM217" s="123"/>
      <c r="AUN217" s="123"/>
      <c r="AUO217" s="123"/>
      <c r="AUP217" s="123"/>
      <c r="AUQ217" s="123"/>
      <c r="AUR217" s="123"/>
      <c r="AUS217" s="123"/>
      <c r="AUT217" s="123"/>
      <c r="AUU217" s="123"/>
      <c r="AUV217" s="123"/>
      <c r="AUW217" s="123"/>
      <c r="AUX217" s="123"/>
      <c r="AUY217" s="123"/>
      <c r="AUZ217" s="123"/>
      <c r="AVA217" s="123"/>
      <c r="AVB217" s="123"/>
      <c r="AVC217" s="123"/>
      <c r="AVD217" s="123"/>
      <c r="AVE217" s="123"/>
      <c r="AVF217" s="123"/>
      <c r="AVG217" s="123"/>
      <c r="AVH217" s="123"/>
      <c r="AVI217" s="123"/>
      <c r="AVJ217" s="123"/>
      <c r="AVK217" s="123"/>
      <c r="AVL217" s="123"/>
      <c r="AVM217" s="123"/>
      <c r="AVN217" s="123"/>
      <c r="AVO217" s="123"/>
      <c r="AVP217" s="123"/>
      <c r="AVQ217" s="123"/>
      <c r="AVR217" s="123"/>
      <c r="AVS217" s="123"/>
      <c r="AVT217" s="123"/>
      <c r="AVU217" s="123"/>
      <c r="AVV217" s="123"/>
      <c r="AVW217" s="123"/>
      <c r="AVX217" s="123"/>
      <c r="AVY217" s="123"/>
      <c r="AVZ217" s="123"/>
      <c r="AWA217" s="123"/>
      <c r="AWB217" s="123"/>
      <c r="AWC217" s="123"/>
      <c r="AWD217" s="123"/>
      <c r="AWE217" s="123"/>
      <c r="AWF217" s="123"/>
      <c r="AWG217" s="123"/>
      <c r="AWH217" s="123"/>
      <c r="AWI217" s="123"/>
      <c r="AWJ217" s="123"/>
      <c r="AWK217" s="123"/>
      <c r="AWL217" s="123"/>
      <c r="AWM217" s="123"/>
      <c r="AWN217" s="123"/>
      <c r="AWO217" s="123"/>
      <c r="AWP217" s="123"/>
      <c r="AWQ217" s="123"/>
      <c r="AWR217" s="123"/>
      <c r="AWS217" s="123"/>
      <c r="AWT217" s="123"/>
      <c r="AWU217" s="123"/>
      <c r="AWV217" s="123"/>
      <c r="AWW217" s="123"/>
      <c r="AWX217" s="123"/>
      <c r="AWY217" s="123"/>
      <c r="AWZ217" s="123"/>
      <c r="AXA217" s="123"/>
      <c r="AXB217" s="123"/>
      <c r="AXC217" s="123"/>
      <c r="AXD217" s="123"/>
      <c r="AXE217" s="123"/>
      <c r="AXF217" s="123"/>
      <c r="AXG217" s="123"/>
      <c r="AXH217" s="123"/>
      <c r="AXI217" s="123"/>
      <c r="AXJ217" s="123"/>
      <c r="AXK217" s="123"/>
      <c r="AXL217" s="123"/>
      <c r="AXM217" s="123"/>
      <c r="AXN217" s="123"/>
      <c r="AXO217" s="123"/>
      <c r="AXP217" s="123"/>
      <c r="AXQ217" s="123"/>
      <c r="AXR217" s="123"/>
      <c r="AXS217" s="123"/>
      <c r="AXT217" s="123"/>
      <c r="AXU217" s="123"/>
      <c r="AXV217" s="123"/>
      <c r="AXW217" s="123"/>
      <c r="AXX217" s="123"/>
      <c r="AXY217" s="123"/>
      <c r="AXZ217" s="123"/>
      <c r="AYA217" s="123"/>
      <c r="AYB217" s="123"/>
      <c r="AYC217" s="123"/>
      <c r="AYD217" s="123"/>
      <c r="AYE217" s="123"/>
      <c r="AYF217" s="123"/>
      <c r="AYG217" s="123"/>
      <c r="AYH217" s="123"/>
      <c r="AYI217" s="123"/>
      <c r="AYJ217" s="123"/>
      <c r="AYK217" s="123"/>
      <c r="AYL217" s="123"/>
      <c r="AYM217" s="123"/>
      <c r="AYN217" s="123"/>
      <c r="AYO217" s="123"/>
      <c r="AYP217" s="123"/>
      <c r="AYQ217" s="123"/>
      <c r="AYR217" s="123"/>
      <c r="AYS217" s="123"/>
      <c r="AYT217" s="123"/>
      <c r="AYU217" s="123"/>
      <c r="AYV217" s="123"/>
      <c r="AYW217" s="123"/>
      <c r="AYX217" s="123"/>
      <c r="AYY217" s="123"/>
      <c r="AYZ217" s="123"/>
      <c r="AZA217" s="123"/>
      <c r="AZB217" s="123"/>
      <c r="AZC217" s="123"/>
      <c r="AZD217" s="123"/>
      <c r="AZE217" s="123"/>
      <c r="AZF217" s="123"/>
      <c r="AZG217" s="123"/>
      <c r="AZH217" s="123"/>
      <c r="AZI217" s="123"/>
      <c r="AZJ217" s="123"/>
      <c r="AZK217" s="123"/>
      <c r="AZL217" s="123"/>
      <c r="AZM217" s="123"/>
      <c r="AZN217" s="123"/>
      <c r="AZO217" s="123"/>
      <c r="AZP217" s="123"/>
      <c r="AZQ217" s="123"/>
      <c r="AZR217" s="123"/>
      <c r="AZS217" s="123"/>
      <c r="AZT217" s="123"/>
      <c r="AZU217" s="123"/>
      <c r="AZV217" s="123"/>
      <c r="AZW217" s="123"/>
      <c r="AZX217" s="123"/>
      <c r="AZY217" s="123"/>
      <c r="AZZ217" s="123"/>
      <c r="BAA217" s="123"/>
      <c r="BAB217" s="123"/>
      <c r="BAC217" s="123"/>
      <c r="BAD217" s="123"/>
      <c r="BAE217" s="123"/>
      <c r="BAF217" s="123"/>
      <c r="BAG217" s="123"/>
      <c r="BAH217" s="123"/>
      <c r="BAI217" s="123"/>
      <c r="BAJ217" s="123"/>
      <c r="BAK217" s="123"/>
      <c r="BAL217" s="123"/>
      <c r="BAM217" s="123"/>
      <c r="BAN217" s="123"/>
      <c r="BAO217" s="123"/>
      <c r="BAP217" s="123"/>
      <c r="BAQ217" s="123"/>
      <c r="BAR217" s="123"/>
      <c r="BAS217" s="123"/>
      <c r="BAT217" s="123"/>
      <c r="BAU217" s="123"/>
      <c r="BAV217" s="123"/>
      <c r="BAW217" s="123"/>
      <c r="BAX217" s="123"/>
      <c r="BAY217" s="123"/>
      <c r="BAZ217" s="123"/>
      <c r="BBA217" s="123"/>
      <c r="BBB217" s="123"/>
      <c r="BBC217" s="123"/>
      <c r="BBD217" s="123"/>
      <c r="BBE217" s="123"/>
      <c r="BBF217" s="123"/>
      <c r="BBG217" s="123"/>
      <c r="BBH217" s="123"/>
      <c r="BBI217" s="123"/>
      <c r="BBJ217" s="123"/>
      <c r="BBK217" s="123"/>
      <c r="BBL217" s="123"/>
      <c r="BBM217" s="123"/>
      <c r="BBN217" s="123"/>
      <c r="BBO217" s="123"/>
      <c r="BBP217" s="123"/>
      <c r="BBQ217" s="123"/>
      <c r="BBR217" s="123"/>
      <c r="BBS217" s="123"/>
      <c r="BBT217" s="123"/>
      <c r="BBU217" s="123"/>
      <c r="BBV217" s="123"/>
      <c r="BBW217" s="123"/>
      <c r="BBX217" s="123"/>
      <c r="BBY217" s="123"/>
      <c r="BBZ217" s="123"/>
      <c r="BCA217" s="123"/>
      <c r="BCB217" s="123"/>
      <c r="BCC217" s="123"/>
      <c r="BCD217" s="123"/>
      <c r="BCE217" s="123"/>
      <c r="BCF217" s="123"/>
      <c r="BCG217" s="123"/>
      <c r="BCH217" s="123"/>
      <c r="BCI217" s="123"/>
      <c r="BCJ217" s="123"/>
      <c r="BCK217" s="123"/>
      <c r="BCL217" s="123"/>
      <c r="BCM217" s="123"/>
      <c r="BCN217" s="123"/>
      <c r="BCO217" s="123"/>
      <c r="BCP217" s="123"/>
      <c r="BCQ217" s="123"/>
      <c r="BCR217" s="123"/>
      <c r="BCS217" s="123"/>
      <c r="BCT217" s="123"/>
      <c r="BCU217" s="123"/>
      <c r="BCV217" s="123"/>
      <c r="BCW217" s="123"/>
      <c r="BCX217" s="123"/>
      <c r="BCY217" s="123"/>
      <c r="BCZ217" s="123"/>
      <c r="BDA217" s="123"/>
      <c r="BDB217" s="123"/>
      <c r="BDC217" s="123"/>
      <c r="BDD217" s="123"/>
      <c r="BDE217" s="123"/>
      <c r="BDF217" s="123"/>
      <c r="BDG217" s="123"/>
      <c r="BDH217" s="123"/>
      <c r="BDI217" s="123"/>
      <c r="BDJ217" s="123"/>
      <c r="BDK217" s="123"/>
      <c r="BDL217" s="123"/>
      <c r="BDM217" s="123"/>
      <c r="BDN217" s="123"/>
      <c r="BDO217" s="123"/>
      <c r="BDP217" s="123"/>
      <c r="BDQ217" s="123"/>
      <c r="BDR217" s="123"/>
      <c r="BDS217" s="123"/>
      <c r="BDT217" s="123"/>
      <c r="BDU217" s="123"/>
      <c r="BDV217" s="123"/>
      <c r="BDW217" s="123"/>
      <c r="BDX217" s="123"/>
      <c r="BDY217" s="123"/>
      <c r="BDZ217" s="123"/>
      <c r="BEA217" s="123"/>
      <c r="BEB217" s="123"/>
      <c r="BEC217" s="123"/>
      <c r="BED217" s="123"/>
      <c r="BEE217" s="123"/>
      <c r="BEF217" s="123"/>
      <c r="BEG217" s="123"/>
      <c r="BEH217" s="123"/>
      <c r="BEI217" s="123"/>
      <c r="BEJ217" s="123"/>
      <c r="BEK217" s="123"/>
      <c r="BEL217" s="123"/>
      <c r="BEM217" s="123"/>
      <c r="BEN217" s="123"/>
      <c r="BEO217" s="123"/>
      <c r="BEP217" s="123"/>
      <c r="BEQ217" s="123"/>
      <c r="BER217" s="123"/>
      <c r="BES217" s="123"/>
      <c r="BET217" s="123"/>
      <c r="BEU217" s="123"/>
      <c r="BEV217" s="123"/>
      <c r="BEW217" s="123"/>
      <c r="BEX217" s="123"/>
      <c r="BEY217" s="123"/>
      <c r="BEZ217" s="123"/>
      <c r="BFA217" s="123"/>
      <c r="BFB217" s="123"/>
      <c r="BFC217" s="123"/>
      <c r="BFD217" s="123"/>
      <c r="BFE217" s="123"/>
      <c r="BFF217" s="123"/>
      <c r="BFG217" s="123"/>
      <c r="BFH217" s="123"/>
      <c r="BFI217" s="123"/>
      <c r="BFJ217" s="123"/>
      <c r="BFK217" s="123"/>
      <c r="BFL217" s="123"/>
      <c r="BFM217" s="123"/>
      <c r="BFN217" s="123"/>
      <c r="BFO217" s="123"/>
      <c r="BFP217" s="123"/>
      <c r="BFQ217" s="123"/>
      <c r="BFR217" s="123"/>
      <c r="BFS217" s="123"/>
      <c r="BFT217" s="123"/>
      <c r="BFU217" s="123"/>
      <c r="BFV217" s="123"/>
      <c r="BFW217" s="123"/>
      <c r="BFX217" s="123"/>
      <c r="BFY217" s="123"/>
      <c r="BFZ217" s="123"/>
      <c r="BGA217" s="123"/>
      <c r="BGB217" s="123"/>
      <c r="BGC217" s="123"/>
      <c r="BGD217" s="123"/>
      <c r="BGE217" s="123"/>
      <c r="BGF217" s="123"/>
      <c r="BGG217" s="123"/>
      <c r="BGH217" s="123"/>
      <c r="BGI217" s="123"/>
      <c r="BGJ217" s="123"/>
      <c r="BGK217" s="123"/>
      <c r="BGL217" s="123"/>
      <c r="BGM217" s="123"/>
      <c r="BGN217" s="123"/>
      <c r="BGO217" s="123"/>
      <c r="BGP217" s="123"/>
      <c r="BGQ217" s="123"/>
      <c r="BGR217" s="123"/>
      <c r="BGS217" s="123"/>
      <c r="BGT217" s="123"/>
      <c r="BGU217" s="123"/>
      <c r="BGV217" s="123"/>
      <c r="BGW217" s="123"/>
      <c r="BGX217" s="123"/>
      <c r="BGY217" s="123"/>
      <c r="BGZ217" s="123"/>
      <c r="BHA217" s="123"/>
      <c r="BHB217" s="123"/>
      <c r="BHC217" s="123"/>
      <c r="BHD217" s="123"/>
      <c r="BHE217" s="123"/>
      <c r="BHF217" s="123"/>
      <c r="BHG217" s="123"/>
      <c r="BHH217" s="123"/>
      <c r="BHI217" s="123"/>
      <c r="BHJ217" s="123"/>
      <c r="BHK217" s="123"/>
      <c r="BHL217" s="123"/>
      <c r="BHM217" s="123"/>
      <c r="BHN217" s="123"/>
      <c r="BHO217" s="123"/>
      <c r="BHP217" s="123"/>
      <c r="BHQ217" s="123"/>
      <c r="BHR217" s="123"/>
      <c r="BHS217" s="123"/>
      <c r="BHT217" s="123"/>
      <c r="BHU217" s="123"/>
      <c r="BHV217" s="123"/>
      <c r="BHW217" s="123"/>
      <c r="BHX217" s="123"/>
      <c r="BHY217" s="123"/>
      <c r="BHZ217" s="123"/>
      <c r="BIA217" s="123"/>
      <c r="BIB217" s="123"/>
      <c r="BIC217" s="123"/>
      <c r="BID217" s="123"/>
      <c r="BIE217" s="123"/>
      <c r="BIF217" s="123"/>
      <c r="BIG217" s="123"/>
      <c r="BIH217" s="123"/>
      <c r="BII217" s="123"/>
      <c r="BIJ217" s="123"/>
      <c r="BIK217" s="123"/>
      <c r="BIL217" s="123"/>
      <c r="BIM217" s="123"/>
      <c r="BIN217" s="123"/>
      <c r="BIO217" s="123"/>
      <c r="BIP217" s="123"/>
      <c r="BIQ217" s="123"/>
      <c r="BIR217" s="123"/>
      <c r="BIS217" s="123"/>
      <c r="BIT217" s="123"/>
      <c r="BIU217" s="123"/>
      <c r="BIV217" s="123"/>
      <c r="BIW217" s="123"/>
      <c r="BIX217" s="123"/>
      <c r="BIY217" s="123"/>
      <c r="BIZ217" s="123"/>
      <c r="BJA217" s="123"/>
      <c r="BJB217" s="123"/>
      <c r="BJC217" s="123"/>
      <c r="BJD217" s="123"/>
      <c r="BJE217" s="123"/>
      <c r="BJF217" s="123"/>
      <c r="BJG217" s="123"/>
      <c r="BJH217" s="123"/>
      <c r="BJI217" s="123"/>
      <c r="BJJ217" s="123"/>
      <c r="BJK217" s="123"/>
      <c r="BJL217" s="123"/>
      <c r="BJM217" s="123"/>
      <c r="BJN217" s="123"/>
      <c r="BJO217" s="123"/>
      <c r="BJP217" s="123"/>
      <c r="BJQ217" s="123"/>
      <c r="BJR217" s="123"/>
      <c r="BJS217" s="123"/>
      <c r="BJT217" s="123"/>
      <c r="BJU217" s="123"/>
      <c r="BJV217" s="123"/>
      <c r="BJW217" s="123"/>
      <c r="BJX217" s="123"/>
      <c r="BJY217" s="123"/>
      <c r="BJZ217" s="123"/>
      <c r="BKA217" s="123"/>
      <c r="BKB217" s="123"/>
      <c r="BKC217" s="123"/>
      <c r="BKD217" s="123"/>
      <c r="BKE217" s="123"/>
      <c r="BKF217" s="123"/>
      <c r="BKG217" s="123"/>
      <c r="BKH217" s="123"/>
      <c r="BKI217" s="123"/>
      <c r="BKJ217" s="123"/>
      <c r="BKK217" s="123"/>
      <c r="BKL217" s="123"/>
      <c r="BKM217" s="123"/>
      <c r="BKN217" s="123"/>
      <c r="BKO217" s="123"/>
      <c r="BKP217" s="123"/>
      <c r="BKQ217" s="123"/>
      <c r="BKR217" s="123"/>
      <c r="BKS217" s="123"/>
      <c r="BKT217" s="123"/>
      <c r="BKU217" s="123"/>
      <c r="BKV217" s="123"/>
      <c r="BKW217" s="123"/>
      <c r="BKX217" s="123"/>
      <c r="BKY217" s="123"/>
      <c r="BKZ217" s="123"/>
      <c r="BLA217" s="123"/>
      <c r="BLB217" s="123"/>
      <c r="BLC217" s="123"/>
      <c r="BLD217" s="123"/>
      <c r="BLE217" s="123"/>
      <c r="BLF217" s="123"/>
      <c r="BLG217" s="123"/>
      <c r="BLH217" s="123"/>
      <c r="BLI217" s="123"/>
      <c r="BLJ217" s="123"/>
      <c r="BLK217" s="123"/>
      <c r="BLL217" s="123"/>
      <c r="BLM217" s="123"/>
      <c r="BLN217" s="123"/>
      <c r="BLO217" s="123"/>
      <c r="BLP217" s="123"/>
      <c r="BLQ217" s="123"/>
      <c r="BLR217" s="123"/>
      <c r="BLS217" s="123"/>
      <c r="BLT217" s="123"/>
      <c r="BLU217" s="123"/>
      <c r="BLV217" s="123"/>
      <c r="BLW217" s="123"/>
      <c r="BLX217" s="123"/>
      <c r="BLY217" s="123"/>
      <c r="BLZ217" s="123"/>
      <c r="BMA217" s="123"/>
      <c r="BMB217" s="123"/>
      <c r="BMC217" s="123"/>
      <c r="BMD217" s="123"/>
      <c r="BME217" s="123"/>
      <c r="BMF217" s="123"/>
      <c r="BMG217" s="123"/>
      <c r="BMH217" s="123"/>
      <c r="BMI217" s="123"/>
      <c r="BMJ217" s="123"/>
      <c r="BMK217" s="123"/>
      <c r="BML217" s="123"/>
      <c r="BMM217" s="123"/>
      <c r="BMN217" s="123"/>
      <c r="BMO217" s="123"/>
      <c r="BMP217" s="123"/>
      <c r="BMQ217" s="123"/>
      <c r="BMR217" s="123"/>
      <c r="BMS217" s="123"/>
      <c r="BMT217" s="123"/>
      <c r="BMU217" s="123"/>
      <c r="BMV217" s="123"/>
      <c r="BMW217" s="123"/>
      <c r="BMX217" s="123"/>
      <c r="BMY217" s="123"/>
      <c r="BMZ217" s="123"/>
      <c r="BNA217" s="123"/>
      <c r="BNB217" s="123"/>
      <c r="BNC217" s="123"/>
      <c r="BND217" s="123"/>
      <c r="BNE217" s="123"/>
      <c r="BNF217" s="123"/>
      <c r="BNG217" s="123"/>
      <c r="BNH217" s="123"/>
      <c r="BNI217" s="123"/>
      <c r="BNJ217" s="123"/>
      <c r="BNK217" s="123"/>
      <c r="BNL217" s="123"/>
      <c r="BNM217" s="123"/>
      <c r="BNN217" s="123"/>
      <c r="BNO217" s="123"/>
      <c r="BNP217" s="123"/>
      <c r="BNQ217" s="123"/>
      <c r="BNR217" s="123"/>
      <c r="BNS217" s="123"/>
      <c r="BNT217" s="123"/>
      <c r="BNU217" s="123"/>
      <c r="BNV217" s="123"/>
      <c r="BNW217" s="123"/>
      <c r="BNX217" s="123"/>
      <c r="BNY217" s="123"/>
      <c r="BNZ217" s="123"/>
      <c r="BOA217" s="123"/>
      <c r="BOB217" s="123"/>
      <c r="BOC217" s="123"/>
      <c r="BOD217" s="123"/>
      <c r="BOE217" s="123"/>
      <c r="BOF217" s="123"/>
      <c r="BOG217" s="123"/>
      <c r="BOH217" s="123"/>
      <c r="BOI217" s="123"/>
      <c r="BOJ217" s="123"/>
      <c r="BOK217" s="123"/>
      <c r="BOL217" s="123"/>
      <c r="BOM217" s="123"/>
      <c r="BON217" s="123"/>
      <c r="BOO217" s="123"/>
      <c r="BOP217" s="123"/>
      <c r="BOQ217" s="123"/>
      <c r="BOR217" s="123"/>
      <c r="BOS217" s="123"/>
      <c r="BOT217" s="123"/>
      <c r="BOU217" s="123"/>
      <c r="BOV217" s="123"/>
      <c r="BOW217" s="123"/>
      <c r="BOX217" s="123"/>
      <c r="BOY217" s="123"/>
      <c r="BOZ217" s="123"/>
      <c r="BPA217" s="123"/>
      <c r="BPB217" s="123"/>
      <c r="BPC217" s="123"/>
      <c r="BPD217" s="123"/>
      <c r="BPE217" s="123"/>
      <c r="BPF217" s="123"/>
      <c r="BPG217" s="123"/>
      <c r="BPH217" s="123"/>
      <c r="BPI217" s="123"/>
      <c r="BPJ217" s="123"/>
      <c r="BPK217" s="123"/>
      <c r="BPL217" s="123"/>
      <c r="BPM217" s="123"/>
      <c r="BPN217" s="123"/>
      <c r="BPO217" s="123"/>
      <c r="BPP217" s="123"/>
      <c r="BPQ217" s="123"/>
      <c r="BPR217" s="123"/>
      <c r="BPS217" s="123"/>
      <c r="BPT217" s="123"/>
      <c r="BPU217" s="123"/>
      <c r="BPV217" s="123"/>
      <c r="BPW217" s="123"/>
      <c r="BPX217" s="123"/>
      <c r="BPY217" s="123"/>
      <c r="BPZ217" s="123"/>
      <c r="BQA217" s="123"/>
      <c r="BQB217" s="123"/>
      <c r="BQC217" s="123"/>
      <c r="BQD217" s="123"/>
      <c r="BQE217" s="123"/>
      <c r="BQF217" s="123"/>
      <c r="BQG217" s="123"/>
      <c r="BQH217" s="123"/>
      <c r="BQI217" s="123"/>
      <c r="BQJ217" s="123"/>
      <c r="BQK217" s="123"/>
      <c r="BQL217" s="123"/>
      <c r="BQM217" s="123"/>
      <c r="BQN217" s="123"/>
      <c r="BQO217" s="123"/>
      <c r="BQP217" s="123"/>
      <c r="BQQ217" s="123"/>
      <c r="BQR217" s="123"/>
      <c r="BQS217" s="123"/>
      <c r="BQT217" s="123"/>
      <c r="BQU217" s="123"/>
      <c r="BQV217" s="123"/>
      <c r="BQW217" s="123"/>
      <c r="BQX217" s="123"/>
      <c r="BQY217" s="123"/>
      <c r="BQZ217" s="123"/>
      <c r="BRA217" s="123"/>
      <c r="BRB217" s="123"/>
      <c r="BRC217" s="123"/>
      <c r="BRD217" s="123"/>
      <c r="BRE217" s="123"/>
      <c r="BRF217" s="123"/>
      <c r="BRG217" s="123"/>
      <c r="BRH217" s="123"/>
      <c r="BRI217" s="123"/>
      <c r="BRJ217" s="123"/>
      <c r="BRK217" s="123"/>
      <c r="BRL217" s="123"/>
      <c r="BRM217" s="123"/>
      <c r="BRN217" s="123"/>
      <c r="BRO217" s="123"/>
      <c r="BRP217" s="123"/>
      <c r="BRQ217" s="123"/>
      <c r="BRR217" s="123"/>
      <c r="BRS217" s="123"/>
      <c r="BRT217" s="123"/>
      <c r="BRU217" s="123"/>
      <c r="BRV217" s="123"/>
      <c r="BRW217" s="123"/>
      <c r="BRX217" s="123"/>
      <c r="BRY217" s="123"/>
      <c r="BRZ217" s="123"/>
      <c r="BSA217" s="123"/>
      <c r="BSB217" s="123"/>
      <c r="BSC217" s="123"/>
      <c r="BSD217" s="123"/>
      <c r="BSE217" s="123"/>
      <c r="BSF217" s="123"/>
      <c r="BSG217" s="123"/>
      <c r="BSH217" s="123"/>
      <c r="BSI217" s="123"/>
      <c r="BSJ217" s="123"/>
      <c r="BSK217" s="123"/>
      <c r="BSL217" s="123"/>
      <c r="BSM217" s="123"/>
      <c r="BSN217" s="123"/>
      <c r="BSO217" s="123"/>
      <c r="BSP217" s="123"/>
      <c r="BSQ217" s="123"/>
      <c r="BSR217" s="123"/>
      <c r="BSS217" s="123"/>
      <c r="BST217" s="123"/>
      <c r="BSU217" s="123"/>
      <c r="BSV217" s="123"/>
      <c r="BSW217" s="123"/>
      <c r="BSX217" s="123"/>
      <c r="BSY217" s="123"/>
      <c r="BSZ217" s="123"/>
      <c r="BTA217" s="123"/>
      <c r="BTB217" s="123"/>
      <c r="BTC217" s="123"/>
      <c r="BTD217" s="123"/>
      <c r="BTE217" s="123"/>
      <c r="BTF217" s="123"/>
      <c r="BTG217" s="123"/>
      <c r="BTH217" s="123"/>
      <c r="BTI217" s="123"/>
      <c r="BTJ217" s="123"/>
      <c r="BTK217" s="123"/>
      <c r="BTL217" s="123"/>
      <c r="BTM217" s="123"/>
      <c r="BTN217" s="123"/>
      <c r="BTO217" s="123"/>
      <c r="BTP217" s="123"/>
      <c r="BTQ217" s="123"/>
      <c r="BTR217" s="123"/>
      <c r="BTS217" s="123"/>
      <c r="BTT217" s="123"/>
      <c r="BTU217" s="123"/>
      <c r="BTV217" s="123"/>
      <c r="BTW217" s="123"/>
      <c r="BTX217" s="123"/>
      <c r="BTY217" s="123"/>
      <c r="BTZ217" s="123"/>
      <c r="BUA217" s="123"/>
      <c r="BUB217" s="123"/>
      <c r="BUC217" s="123"/>
      <c r="BUD217" s="123"/>
      <c r="BUE217" s="123"/>
      <c r="BUF217" s="123"/>
      <c r="BUG217" s="123"/>
      <c r="BUH217" s="123"/>
      <c r="BUI217" s="123"/>
      <c r="BUJ217" s="123"/>
      <c r="BUK217" s="123"/>
      <c r="BUL217" s="123"/>
      <c r="BUM217" s="123"/>
      <c r="BUN217" s="123"/>
      <c r="BUO217" s="123"/>
      <c r="BUP217" s="123"/>
      <c r="BUQ217" s="123"/>
      <c r="BUR217" s="123"/>
      <c r="BUS217" s="123"/>
      <c r="BUT217" s="123"/>
      <c r="BUU217" s="123"/>
      <c r="BUV217" s="123"/>
      <c r="BUW217" s="123"/>
      <c r="BUX217" s="123"/>
      <c r="BUY217" s="123"/>
      <c r="BUZ217" s="123"/>
      <c r="BVA217" s="123"/>
      <c r="BVB217" s="123"/>
      <c r="BVC217" s="123"/>
      <c r="BVD217" s="123"/>
      <c r="BVE217" s="123"/>
      <c r="BVF217" s="123"/>
      <c r="BVG217" s="123"/>
      <c r="BVH217" s="123"/>
      <c r="BVI217" s="123"/>
      <c r="BVJ217" s="123"/>
      <c r="BVK217" s="123"/>
      <c r="BVL217" s="123"/>
      <c r="BVM217" s="123"/>
      <c r="BVN217" s="123"/>
      <c r="BVO217" s="123"/>
      <c r="BVP217" s="123"/>
      <c r="BVQ217" s="123"/>
      <c r="BVR217" s="123"/>
      <c r="BVS217" s="123"/>
      <c r="BVT217" s="123"/>
      <c r="BVU217" s="123"/>
      <c r="BVV217" s="123"/>
      <c r="BVW217" s="123"/>
      <c r="BVX217" s="123"/>
      <c r="BVY217" s="123"/>
      <c r="BVZ217" s="123"/>
      <c r="BWA217" s="123"/>
      <c r="BWB217" s="123"/>
      <c r="BWC217" s="123"/>
      <c r="BWD217" s="123"/>
      <c r="BWE217" s="123"/>
      <c r="BWF217" s="123"/>
      <c r="BWG217" s="123"/>
      <c r="BWH217" s="123"/>
      <c r="BWI217" s="123"/>
      <c r="BWJ217" s="123"/>
      <c r="BWK217" s="123"/>
      <c r="BWL217" s="123"/>
      <c r="BWM217" s="123"/>
      <c r="BWN217" s="123"/>
      <c r="BWO217" s="123"/>
      <c r="BWP217" s="123"/>
      <c r="BWQ217" s="123"/>
      <c r="BWR217" s="123"/>
      <c r="BWS217" s="123"/>
      <c r="BWT217" s="123"/>
      <c r="BWU217" s="123"/>
      <c r="BWV217" s="123"/>
      <c r="BWW217" s="123"/>
      <c r="BWX217" s="123"/>
      <c r="BWY217" s="123"/>
      <c r="BWZ217" s="123"/>
      <c r="BXA217" s="123"/>
      <c r="BXB217" s="123"/>
      <c r="BXC217" s="123"/>
      <c r="BXD217" s="123"/>
      <c r="BXE217" s="123"/>
      <c r="BXF217" s="123"/>
      <c r="BXG217" s="123"/>
      <c r="BXH217" s="123"/>
      <c r="BXI217" s="123"/>
      <c r="BXJ217" s="123"/>
      <c r="BXK217" s="123"/>
      <c r="BXL217" s="123"/>
      <c r="BXM217" s="123"/>
      <c r="BXN217" s="123"/>
      <c r="BXO217" s="123"/>
      <c r="BXP217" s="123"/>
      <c r="BXQ217" s="123"/>
      <c r="BXR217" s="123"/>
      <c r="BXS217" s="123"/>
      <c r="BXT217" s="123"/>
      <c r="BXU217" s="123"/>
      <c r="BXV217" s="123"/>
      <c r="BXW217" s="123"/>
      <c r="BXX217" s="123"/>
      <c r="BXY217" s="123"/>
      <c r="BXZ217" s="123"/>
      <c r="BYA217" s="123"/>
      <c r="BYB217" s="123"/>
      <c r="BYC217" s="123"/>
      <c r="BYD217" s="123"/>
      <c r="BYE217" s="123"/>
      <c r="BYF217" s="123"/>
      <c r="BYG217" s="123"/>
      <c r="BYH217" s="123"/>
      <c r="BYI217" s="123"/>
      <c r="BYJ217" s="123"/>
      <c r="BYK217" s="123"/>
      <c r="BYL217" s="123"/>
      <c r="BYM217" s="123"/>
      <c r="BYN217" s="123"/>
      <c r="BYO217" s="123"/>
      <c r="BYP217" s="123"/>
      <c r="BYQ217" s="123"/>
      <c r="BYR217" s="123"/>
      <c r="BYS217" s="123"/>
      <c r="BYT217" s="123"/>
      <c r="BYU217" s="123"/>
      <c r="BYV217" s="123"/>
      <c r="BYW217" s="123"/>
      <c r="BYX217" s="123"/>
      <c r="BYY217" s="123"/>
      <c r="BYZ217" s="123"/>
      <c r="BZA217" s="123"/>
      <c r="BZB217" s="123"/>
      <c r="BZC217" s="123"/>
      <c r="BZD217" s="123"/>
      <c r="BZE217" s="123"/>
      <c r="BZF217" s="123"/>
      <c r="BZG217" s="123"/>
      <c r="BZH217" s="123"/>
      <c r="BZI217" s="123"/>
      <c r="BZJ217" s="123"/>
      <c r="BZK217" s="123"/>
      <c r="BZL217" s="123"/>
      <c r="BZM217" s="123"/>
      <c r="BZN217" s="123"/>
      <c r="BZO217" s="123"/>
      <c r="BZP217" s="123"/>
      <c r="BZQ217" s="123"/>
      <c r="BZR217" s="123"/>
      <c r="BZS217" s="123"/>
      <c r="BZT217" s="123"/>
      <c r="BZU217" s="123"/>
      <c r="BZV217" s="123"/>
      <c r="BZW217" s="123"/>
      <c r="BZX217" s="123"/>
      <c r="BZY217" s="123"/>
      <c r="BZZ217" s="123"/>
      <c r="CAA217" s="123"/>
      <c r="CAB217" s="123"/>
      <c r="CAC217" s="123"/>
      <c r="CAD217" s="123"/>
      <c r="CAE217" s="123"/>
      <c r="CAF217" s="123"/>
      <c r="CAG217" s="123"/>
      <c r="CAH217" s="123"/>
      <c r="CAI217" s="123"/>
      <c r="CAJ217" s="123"/>
      <c r="CAK217" s="123"/>
      <c r="CAL217" s="123"/>
      <c r="CAM217" s="123"/>
      <c r="CAN217" s="123"/>
      <c r="CAO217" s="123"/>
      <c r="CAP217" s="123"/>
      <c r="CAQ217" s="123"/>
      <c r="CAR217" s="123"/>
      <c r="CAS217" s="123"/>
      <c r="CAT217" s="123"/>
      <c r="CAU217" s="123"/>
      <c r="CAV217" s="123"/>
      <c r="CAW217" s="123"/>
      <c r="CAX217" s="123"/>
      <c r="CAY217" s="123"/>
      <c r="CAZ217" s="123"/>
      <c r="CBA217" s="123"/>
      <c r="CBB217" s="123"/>
      <c r="CBC217" s="123"/>
      <c r="CBD217" s="123"/>
      <c r="CBE217" s="123"/>
      <c r="CBF217" s="123"/>
      <c r="CBG217" s="123"/>
      <c r="CBH217" s="123"/>
      <c r="CBI217" s="123"/>
      <c r="CBJ217" s="123"/>
      <c r="CBK217" s="123"/>
      <c r="CBL217" s="123"/>
      <c r="CBM217" s="123"/>
      <c r="CBN217" s="123"/>
      <c r="CBO217" s="123"/>
      <c r="CBP217" s="123"/>
      <c r="CBQ217" s="123"/>
      <c r="CBR217" s="123"/>
      <c r="CBS217" s="123"/>
      <c r="CBT217" s="123"/>
      <c r="CBU217" s="123"/>
      <c r="CBV217" s="123"/>
      <c r="CBW217" s="123"/>
      <c r="CBX217" s="123"/>
      <c r="CBY217" s="123"/>
      <c r="CBZ217" s="123"/>
      <c r="CCA217" s="123"/>
      <c r="CCB217" s="123"/>
      <c r="CCC217" s="123"/>
      <c r="CCD217" s="123"/>
      <c r="CCE217" s="123"/>
      <c r="CCF217" s="123"/>
      <c r="CCG217" s="123"/>
      <c r="CCH217" s="123"/>
      <c r="CCI217" s="123"/>
      <c r="CCJ217" s="123"/>
      <c r="CCK217" s="123"/>
      <c r="CCL217" s="123"/>
      <c r="CCM217" s="123"/>
      <c r="CCN217" s="123"/>
      <c r="CCO217" s="123"/>
      <c r="CCP217" s="123"/>
      <c r="CCQ217" s="123"/>
      <c r="CCR217" s="123"/>
      <c r="CCS217" s="123"/>
      <c r="CCT217" s="123"/>
      <c r="CCU217" s="123"/>
      <c r="CCV217" s="123"/>
      <c r="CCW217" s="123"/>
      <c r="CCX217" s="123"/>
      <c r="CCY217" s="123"/>
      <c r="CCZ217" s="123"/>
      <c r="CDA217" s="123"/>
      <c r="CDB217" s="123"/>
      <c r="CDC217" s="123"/>
      <c r="CDD217" s="123"/>
      <c r="CDE217" s="123"/>
      <c r="CDF217" s="123"/>
      <c r="CDG217" s="123"/>
      <c r="CDH217" s="123"/>
      <c r="CDI217" s="123"/>
      <c r="CDJ217" s="123"/>
      <c r="CDK217" s="123"/>
      <c r="CDL217" s="123"/>
      <c r="CDM217" s="123"/>
      <c r="CDN217" s="123"/>
      <c r="CDO217" s="123"/>
      <c r="CDP217" s="123"/>
      <c r="CDQ217" s="123"/>
      <c r="CDR217" s="123"/>
      <c r="CDS217" s="123"/>
      <c r="CDT217" s="123"/>
      <c r="CDU217" s="123"/>
      <c r="CDV217" s="123"/>
      <c r="CDW217" s="123"/>
      <c r="CDX217" s="123"/>
      <c r="CDY217" s="123"/>
      <c r="CDZ217" s="123"/>
      <c r="CEA217" s="123"/>
      <c r="CEB217" s="123"/>
      <c r="CEC217" s="123"/>
      <c r="CED217" s="123"/>
      <c r="CEE217" s="123"/>
      <c r="CEF217" s="123"/>
      <c r="CEG217" s="123"/>
      <c r="CEH217" s="123"/>
      <c r="CEI217" s="123"/>
      <c r="CEJ217" s="123"/>
      <c r="CEK217" s="123"/>
      <c r="CEL217" s="123"/>
      <c r="CEM217" s="123"/>
      <c r="CEN217" s="123"/>
      <c r="CEO217" s="123"/>
      <c r="CEP217" s="123"/>
      <c r="CEQ217" s="123"/>
      <c r="CER217" s="123"/>
      <c r="CES217" s="123"/>
      <c r="CET217" s="123"/>
      <c r="CEU217" s="123"/>
      <c r="CEV217" s="123"/>
      <c r="CEW217" s="123"/>
      <c r="CEX217" s="123"/>
      <c r="CEY217" s="123"/>
      <c r="CEZ217" s="123"/>
      <c r="CFA217" s="123"/>
      <c r="CFB217" s="123"/>
      <c r="CFC217" s="123"/>
      <c r="CFD217" s="123"/>
      <c r="CFE217" s="123"/>
      <c r="CFF217" s="123"/>
      <c r="CFG217" s="123"/>
      <c r="CFH217" s="123"/>
      <c r="CFI217" s="123"/>
      <c r="CFJ217" s="123"/>
      <c r="CFK217" s="123"/>
      <c r="CFL217" s="123"/>
      <c r="CFM217" s="123"/>
      <c r="CFN217" s="123"/>
      <c r="CFO217" s="123"/>
      <c r="CFP217" s="123"/>
      <c r="CFQ217" s="123"/>
      <c r="CFR217" s="123"/>
      <c r="CFS217" s="123"/>
      <c r="CFT217" s="123"/>
      <c r="CFU217" s="123"/>
      <c r="CFV217" s="123"/>
      <c r="CFW217" s="123"/>
      <c r="CFX217" s="123"/>
      <c r="CFY217" s="123"/>
      <c r="CFZ217" s="123"/>
      <c r="CGA217" s="123"/>
      <c r="CGB217" s="123"/>
      <c r="CGC217" s="123"/>
      <c r="CGD217" s="123"/>
      <c r="CGE217" s="123"/>
      <c r="CGF217" s="123"/>
      <c r="CGG217" s="123"/>
      <c r="CGH217" s="123"/>
      <c r="CGI217" s="123"/>
      <c r="CGJ217" s="123"/>
      <c r="CGK217" s="123"/>
      <c r="CGL217" s="123"/>
      <c r="CGM217" s="123"/>
      <c r="CGN217" s="123"/>
      <c r="CGO217" s="123"/>
      <c r="CGP217" s="123"/>
      <c r="CGQ217" s="123"/>
      <c r="CGR217" s="123"/>
      <c r="CGS217" s="123"/>
      <c r="CGT217" s="123"/>
      <c r="CGU217" s="123"/>
      <c r="CGV217" s="123"/>
      <c r="CGW217" s="123"/>
      <c r="CGX217" s="123"/>
      <c r="CGY217" s="123"/>
      <c r="CGZ217" s="123"/>
      <c r="CHA217" s="123"/>
      <c r="CHB217" s="123"/>
      <c r="CHC217" s="123"/>
      <c r="CHD217" s="123"/>
      <c r="CHE217" s="123"/>
      <c r="CHF217" s="123"/>
      <c r="CHG217" s="123"/>
      <c r="CHH217" s="123"/>
      <c r="CHI217" s="123"/>
      <c r="CHJ217" s="123"/>
      <c r="CHK217" s="123"/>
      <c r="CHL217" s="123"/>
      <c r="CHM217" s="123"/>
      <c r="CHN217" s="123"/>
      <c r="CHO217" s="123"/>
      <c r="CHP217" s="123"/>
      <c r="CHQ217" s="123"/>
      <c r="CHR217" s="123"/>
      <c r="CHS217" s="123"/>
      <c r="CHT217" s="123"/>
      <c r="CHU217" s="123"/>
      <c r="CHV217" s="123"/>
      <c r="CHW217" s="123"/>
      <c r="CHX217" s="123"/>
      <c r="CHY217" s="123"/>
      <c r="CHZ217" s="123"/>
      <c r="CIA217" s="123"/>
      <c r="CIB217" s="123"/>
      <c r="CIC217" s="123"/>
      <c r="CID217" s="123"/>
      <c r="CIE217" s="123"/>
      <c r="CIF217" s="123"/>
      <c r="CIG217" s="123"/>
      <c r="CIH217" s="123"/>
      <c r="CII217" s="123"/>
      <c r="CIJ217" s="123"/>
      <c r="CIK217" s="123"/>
      <c r="CIL217" s="123"/>
      <c r="CIM217" s="123"/>
      <c r="CIN217" s="123"/>
      <c r="CIO217" s="123"/>
      <c r="CIP217" s="123"/>
      <c r="CIQ217" s="123"/>
      <c r="CIR217" s="123"/>
      <c r="CIS217" s="123"/>
      <c r="CIT217" s="123"/>
      <c r="CIU217" s="123"/>
      <c r="CIV217" s="123"/>
      <c r="CIW217" s="123"/>
      <c r="CIX217" s="123"/>
      <c r="CIY217" s="123"/>
      <c r="CIZ217" s="123"/>
      <c r="CJA217" s="123"/>
      <c r="CJB217" s="123"/>
      <c r="CJC217" s="123"/>
      <c r="CJD217" s="123"/>
      <c r="CJE217" s="123"/>
      <c r="CJF217" s="123"/>
      <c r="CJG217" s="123"/>
      <c r="CJH217" s="123"/>
      <c r="CJI217" s="123"/>
      <c r="CJJ217" s="123"/>
      <c r="CJK217" s="123"/>
      <c r="CJL217" s="123"/>
      <c r="CJM217" s="123"/>
      <c r="CJN217" s="123"/>
      <c r="CJO217" s="123"/>
      <c r="CJP217" s="123"/>
      <c r="CJQ217" s="123"/>
      <c r="CJR217" s="123"/>
      <c r="CJS217" s="123"/>
      <c r="CJT217" s="123"/>
      <c r="CJU217" s="123"/>
      <c r="CJV217" s="123"/>
      <c r="CJW217" s="123"/>
      <c r="CJX217" s="123"/>
      <c r="CJY217" s="123"/>
      <c r="CJZ217" s="123"/>
      <c r="CKA217" s="123"/>
      <c r="CKB217" s="123"/>
      <c r="CKC217" s="123"/>
      <c r="CKD217" s="123"/>
      <c r="CKE217" s="123"/>
      <c r="CKF217" s="123"/>
      <c r="CKG217" s="123"/>
      <c r="CKH217" s="123"/>
      <c r="CKI217" s="123"/>
      <c r="CKJ217" s="123"/>
      <c r="CKK217" s="123"/>
      <c r="CKL217" s="123"/>
      <c r="CKM217" s="123"/>
      <c r="CKN217" s="123"/>
      <c r="CKO217" s="123"/>
      <c r="CKP217" s="123"/>
      <c r="CKQ217" s="123"/>
      <c r="CKR217" s="123"/>
      <c r="CKS217" s="123"/>
      <c r="CKT217" s="123"/>
      <c r="CKU217" s="123"/>
      <c r="CKV217" s="123"/>
      <c r="CKW217" s="123"/>
      <c r="CKX217" s="123"/>
      <c r="CKY217" s="123"/>
      <c r="CKZ217" s="123"/>
      <c r="CLA217" s="123"/>
      <c r="CLB217" s="123"/>
      <c r="CLC217" s="123"/>
      <c r="CLD217" s="123"/>
      <c r="CLE217" s="123"/>
      <c r="CLF217" s="123"/>
      <c r="CLG217" s="123"/>
      <c r="CLH217" s="123"/>
      <c r="CLI217" s="123"/>
      <c r="CLJ217" s="123"/>
      <c r="CLK217" s="123"/>
      <c r="CLL217" s="123"/>
      <c r="CLM217" s="123"/>
      <c r="CLN217" s="123"/>
      <c r="CLO217" s="123"/>
      <c r="CLP217" s="123"/>
      <c r="CLQ217" s="123"/>
      <c r="CLR217" s="123"/>
      <c r="CLS217" s="123"/>
      <c r="CLT217" s="123"/>
      <c r="CLU217" s="123"/>
      <c r="CLV217" s="123"/>
      <c r="CLW217" s="123"/>
      <c r="CLX217" s="123"/>
      <c r="CLY217" s="123"/>
      <c r="CLZ217" s="123"/>
      <c r="CMA217" s="123"/>
      <c r="CMB217" s="123"/>
      <c r="CMC217" s="123"/>
      <c r="CMD217" s="123"/>
      <c r="CME217" s="123"/>
      <c r="CMF217" s="123"/>
      <c r="CMG217" s="123"/>
      <c r="CMH217" s="123"/>
      <c r="CMI217" s="123"/>
      <c r="CMJ217" s="123"/>
      <c r="CMK217" s="123"/>
      <c r="CML217" s="123"/>
      <c r="CMM217" s="123"/>
      <c r="CMN217" s="123"/>
      <c r="CMO217" s="123"/>
      <c r="CMP217" s="123"/>
      <c r="CMQ217" s="123"/>
      <c r="CMR217" s="123"/>
      <c r="CMS217" s="123"/>
      <c r="CMT217" s="123"/>
      <c r="CMU217" s="123"/>
      <c r="CMV217" s="123"/>
      <c r="CMW217" s="123"/>
      <c r="CMX217" s="123"/>
      <c r="CMY217" s="123"/>
      <c r="CMZ217" s="123"/>
      <c r="CNA217" s="123"/>
      <c r="CNB217" s="123"/>
      <c r="CNC217" s="123"/>
      <c r="CND217" s="123"/>
      <c r="CNE217" s="123"/>
      <c r="CNF217" s="123"/>
      <c r="CNG217" s="123"/>
      <c r="CNH217" s="123"/>
      <c r="CNI217" s="123"/>
      <c r="CNJ217" s="123"/>
      <c r="CNK217" s="123"/>
      <c r="CNL217" s="123"/>
      <c r="CNM217" s="123"/>
      <c r="CNN217" s="123"/>
      <c r="CNO217" s="123"/>
      <c r="CNP217" s="123"/>
      <c r="CNQ217" s="123"/>
      <c r="CNR217" s="123"/>
      <c r="CNS217" s="123"/>
      <c r="CNT217" s="123"/>
      <c r="CNU217" s="123"/>
      <c r="CNV217" s="123"/>
      <c r="CNW217" s="123"/>
      <c r="CNX217" s="123"/>
      <c r="CNY217" s="123"/>
      <c r="CNZ217" s="123"/>
      <c r="COA217" s="123"/>
      <c r="COB217" s="123"/>
      <c r="COC217" s="123"/>
      <c r="COD217" s="123"/>
      <c r="COE217" s="123"/>
      <c r="COF217" s="123"/>
      <c r="COG217" s="123"/>
      <c r="COH217" s="123"/>
      <c r="COI217" s="123"/>
      <c r="COJ217" s="123"/>
      <c r="COK217" s="123"/>
      <c r="COL217" s="123"/>
      <c r="COM217" s="123"/>
      <c r="CON217" s="123"/>
      <c r="COO217" s="123"/>
      <c r="COP217" s="123"/>
      <c r="COQ217" s="123"/>
      <c r="COR217" s="123"/>
      <c r="COS217" s="123"/>
      <c r="COT217" s="123"/>
      <c r="COU217" s="123"/>
      <c r="COV217" s="123"/>
      <c r="COW217" s="123"/>
      <c r="COX217" s="123"/>
      <c r="COY217" s="123"/>
      <c r="COZ217" s="123"/>
      <c r="CPA217" s="123"/>
      <c r="CPB217" s="123"/>
      <c r="CPC217" s="123"/>
      <c r="CPD217" s="123"/>
      <c r="CPE217" s="123"/>
      <c r="CPF217" s="123"/>
      <c r="CPG217" s="123"/>
      <c r="CPH217" s="123"/>
      <c r="CPI217" s="123"/>
      <c r="CPJ217" s="123"/>
      <c r="CPK217" s="123"/>
      <c r="CPL217" s="123"/>
      <c r="CPM217" s="123"/>
      <c r="CPN217" s="123"/>
      <c r="CPO217" s="123"/>
      <c r="CPP217" s="123"/>
      <c r="CPQ217" s="123"/>
      <c r="CPR217" s="123"/>
      <c r="CPS217" s="123"/>
      <c r="CPT217" s="123"/>
      <c r="CPU217" s="123"/>
      <c r="CPV217" s="123"/>
      <c r="CPW217" s="123"/>
      <c r="CPX217" s="123"/>
      <c r="CPY217" s="123"/>
      <c r="CPZ217" s="123"/>
      <c r="CQA217" s="123"/>
      <c r="CQB217" s="123"/>
      <c r="CQC217" s="123"/>
      <c r="CQD217" s="123"/>
      <c r="CQE217" s="123"/>
      <c r="CQF217" s="123"/>
      <c r="CQG217" s="123"/>
      <c r="CQH217" s="123"/>
      <c r="CQI217" s="123"/>
      <c r="CQJ217" s="123"/>
      <c r="CQK217" s="123"/>
      <c r="CQL217" s="123"/>
      <c r="CQM217" s="123"/>
      <c r="CQN217" s="123"/>
      <c r="CQO217" s="123"/>
      <c r="CQP217" s="123"/>
      <c r="CQQ217" s="123"/>
      <c r="CQR217" s="123"/>
      <c r="CQS217" s="123"/>
      <c r="CQT217" s="123"/>
      <c r="CQU217" s="123"/>
      <c r="CQV217" s="123"/>
      <c r="CQW217" s="123"/>
      <c r="CQX217" s="123"/>
      <c r="CQY217" s="123"/>
      <c r="CQZ217" s="123"/>
      <c r="CRA217" s="123"/>
      <c r="CRB217" s="123"/>
      <c r="CRC217" s="123"/>
      <c r="CRD217" s="123"/>
      <c r="CRE217" s="123"/>
      <c r="CRF217" s="123"/>
      <c r="CRG217" s="123"/>
      <c r="CRH217" s="123"/>
      <c r="CRI217" s="123"/>
      <c r="CRJ217" s="123"/>
      <c r="CRK217" s="123"/>
      <c r="CRL217" s="123"/>
      <c r="CRM217" s="123"/>
      <c r="CRN217" s="123"/>
      <c r="CRO217" s="123"/>
      <c r="CRP217" s="123"/>
      <c r="CRQ217" s="123"/>
      <c r="CRR217" s="123"/>
      <c r="CRS217" s="123"/>
      <c r="CRT217" s="123"/>
      <c r="CRU217" s="123"/>
      <c r="CRV217" s="123"/>
      <c r="CRW217" s="123"/>
      <c r="CRX217" s="123"/>
      <c r="CRY217" s="123"/>
      <c r="CRZ217" s="123"/>
      <c r="CSA217" s="123"/>
      <c r="CSB217" s="123"/>
      <c r="CSC217" s="123"/>
      <c r="CSD217" s="123"/>
      <c r="CSE217" s="123"/>
      <c r="CSF217" s="123"/>
      <c r="CSG217" s="123"/>
      <c r="CSH217" s="123"/>
      <c r="CSI217" s="123"/>
      <c r="CSJ217" s="123"/>
      <c r="CSK217" s="123"/>
      <c r="CSL217" s="123"/>
      <c r="CSM217" s="123"/>
      <c r="CSN217" s="123"/>
      <c r="CSO217" s="123"/>
      <c r="CSP217" s="123"/>
      <c r="CSQ217" s="123"/>
      <c r="CSR217" s="123"/>
      <c r="CSS217" s="123"/>
      <c r="CST217" s="123"/>
      <c r="CSU217" s="123"/>
      <c r="CSV217" s="123"/>
      <c r="CSW217" s="123"/>
      <c r="CSX217" s="123"/>
      <c r="CSY217" s="123"/>
      <c r="CSZ217" s="123"/>
      <c r="CTA217" s="123"/>
      <c r="CTB217" s="123"/>
      <c r="CTC217" s="123"/>
      <c r="CTD217" s="123"/>
      <c r="CTE217" s="123"/>
      <c r="CTF217" s="123"/>
      <c r="CTG217" s="123"/>
      <c r="CTH217" s="123"/>
      <c r="CTI217" s="123"/>
      <c r="CTJ217" s="123"/>
      <c r="CTK217" s="123"/>
      <c r="CTL217" s="123"/>
      <c r="CTM217" s="123"/>
      <c r="CTN217" s="123"/>
      <c r="CTO217" s="123"/>
      <c r="CTP217" s="123"/>
      <c r="CTQ217" s="123"/>
      <c r="CTR217" s="123"/>
      <c r="CTS217" s="123"/>
      <c r="CTT217" s="123"/>
      <c r="CTU217" s="123"/>
      <c r="CTV217" s="123"/>
      <c r="CTW217" s="123"/>
      <c r="CTX217" s="123"/>
      <c r="CTY217" s="123"/>
      <c r="CTZ217" s="123"/>
      <c r="CUA217" s="123"/>
      <c r="CUB217" s="123"/>
      <c r="CUC217" s="123"/>
      <c r="CUD217" s="123"/>
      <c r="CUE217" s="123"/>
      <c r="CUF217" s="123"/>
      <c r="CUG217" s="123"/>
      <c r="CUH217" s="123"/>
      <c r="CUI217" s="123"/>
      <c r="CUJ217" s="123"/>
      <c r="CUK217" s="123"/>
      <c r="CUL217" s="123"/>
      <c r="CUM217" s="123"/>
      <c r="CUN217" s="123"/>
      <c r="CUO217" s="123"/>
      <c r="CUP217" s="123"/>
      <c r="CUQ217" s="123"/>
      <c r="CUR217" s="123"/>
      <c r="CUS217" s="123"/>
      <c r="CUT217" s="123"/>
      <c r="CUU217" s="123"/>
      <c r="CUV217" s="123"/>
      <c r="CUW217" s="123"/>
      <c r="CUX217" s="123"/>
      <c r="CUY217" s="123"/>
      <c r="CUZ217" s="123"/>
      <c r="CVA217" s="123"/>
      <c r="CVB217" s="123"/>
      <c r="CVC217" s="123"/>
      <c r="CVD217" s="123"/>
      <c r="CVE217" s="123"/>
      <c r="CVF217" s="123"/>
      <c r="CVG217" s="123"/>
      <c r="CVH217" s="123"/>
      <c r="CVI217" s="123"/>
      <c r="CVJ217" s="123"/>
      <c r="CVK217" s="123"/>
      <c r="CVL217" s="123"/>
      <c r="CVM217" s="123"/>
      <c r="CVN217" s="123"/>
      <c r="CVO217" s="123"/>
      <c r="CVP217" s="123"/>
      <c r="CVQ217" s="123"/>
      <c r="CVR217" s="123"/>
      <c r="CVS217" s="123"/>
      <c r="CVT217" s="123"/>
      <c r="CVU217" s="123"/>
      <c r="CVV217" s="123"/>
      <c r="CVW217" s="123"/>
      <c r="CVX217" s="123"/>
      <c r="CVY217" s="123"/>
      <c r="CVZ217" s="123"/>
      <c r="CWA217" s="123"/>
      <c r="CWB217" s="123"/>
      <c r="CWC217" s="123"/>
      <c r="CWD217" s="123"/>
      <c r="CWE217" s="123"/>
      <c r="CWF217" s="123"/>
      <c r="CWG217" s="123"/>
      <c r="CWH217" s="123"/>
      <c r="CWI217" s="123"/>
      <c r="CWJ217" s="123"/>
      <c r="CWK217" s="123"/>
      <c r="CWL217" s="123"/>
      <c r="CWM217" s="123"/>
      <c r="CWN217" s="123"/>
      <c r="CWO217" s="123"/>
      <c r="CWP217" s="123"/>
      <c r="CWQ217" s="123"/>
      <c r="CWR217" s="123"/>
      <c r="CWS217" s="123"/>
      <c r="CWT217" s="123"/>
      <c r="CWU217" s="123"/>
      <c r="CWV217" s="123"/>
      <c r="CWW217" s="123"/>
      <c r="CWX217" s="123"/>
      <c r="CWY217" s="123"/>
      <c r="CWZ217" s="123"/>
      <c r="CXA217" s="123"/>
      <c r="CXB217" s="123"/>
      <c r="CXC217" s="123"/>
      <c r="CXD217" s="123"/>
      <c r="CXE217" s="123"/>
      <c r="CXF217" s="123"/>
      <c r="CXG217" s="123"/>
      <c r="CXH217" s="123"/>
      <c r="CXI217" s="123"/>
      <c r="CXJ217" s="123"/>
      <c r="CXK217" s="123"/>
      <c r="CXL217" s="123"/>
      <c r="CXM217" s="123"/>
      <c r="CXN217" s="123"/>
      <c r="CXO217" s="123"/>
      <c r="CXP217" s="123"/>
      <c r="CXQ217" s="123"/>
      <c r="CXR217" s="123"/>
      <c r="CXS217" s="123"/>
      <c r="CXT217" s="123"/>
      <c r="CXU217" s="123"/>
      <c r="CXV217" s="123"/>
      <c r="CXW217" s="123"/>
      <c r="CXX217" s="123"/>
      <c r="CXY217" s="123"/>
      <c r="CXZ217" s="123"/>
      <c r="CYA217" s="123"/>
      <c r="CYB217" s="123"/>
      <c r="CYC217" s="123"/>
      <c r="CYD217" s="123"/>
      <c r="CYE217" s="123"/>
      <c r="CYF217" s="123"/>
      <c r="CYG217" s="123"/>
      <c r="CYH217" s="123"/>
      <c r="CYI217" s="123"/>
      <c r="CYJ217" s="123"/>
      <c r="CYK217" s="123"/>
      <c r="CYL217" s="123"/>
      <c r="CYM217" s="123"/>
      <c r="CYN217" s="123"/>
      <c r="CYO217" s="123"/>
      <c r="CYP217" s="123"/>
      <c r="CYQ217" s="123"/>
      <c r="CYR217" s="123"/>
      <c r="CYS217" s="123"/>
      <c r="CYT217" s="123"/>
      <c r="CYU217" s="123"/>
      <c r="CYV217" s="123"/>
      <c r="CYW217" s="123"/>
      <c r="CYX217" s="123"/>
      <c r="CYY217" s="123"/>
      <c r="CYZ217" s="123"/>
      <c r="CZA217" s="123"/>
      <c r="CZB217" s="123"/>
      <c r="CZC217" s="123"/>
      <c r="CZD217" s="123"/>
      <c r="CZE217" s="123"/>
      <c r="CZF217" s="123"/>
      <c r="CZG217" s="123"/>
      <c r="CZH217" s="123"/>
      <c r="CZI217" s="123"/>
      <c r="CZJ217" s="123"/>
      <c r="CZK217" s="123"/>
      <c r="CZL217" s="123"/>
      <c r="CZM217" s="123"/>
      <c r="CZN217" s="123"/>
      <c r="CZO217" s="123"/>
      <c r="CZP217" s="123"/>
      <c r="CZQ217" s="123"/>
      <c r="CZR217" s="123"/>
      <c r="CZS217" s="123"/>
      <c r="CZT217" s="123"/>
      <c r="CZU217" s="123"/>
      <c r="CZV217" s="123"/>
      <c r="CZW217" s="123"/>
      <c r="CZX217" s="123"/>
      <c r="CZY217" s="123"/>
      <c r="CZZ217" s="123"/>
      <c r="DAA217" s="123"/>
      <c r="DAB217" s="123"/>
      <c r="DAC217" s="123"/>
      <c r="DAD217" s="123"/>
      <c r="DAE217" s="123"/>
      <c r="DAF217" s="123"/>
      <c r="DAG217" s="123"/>
      <c r="DAH217" s="123"/>
      <c r="DAI217" s="123"/>
      <c r="DAJ217" s="123"/>
      <c r="DAK217" s="123"/>
      <c r="DAL217" s="123"/>
      <c r="DAM217" s="123"/>
      <c r="DAN217" s="123"/>
      <c r="DAO217" s="123"/>
      <c r="DAP217" s="123"/>
      <c r="DAQ217" s="123"/>
      <c r="DAR217" s="123"/>
      <c r="DAS217" s="123"/>
      <c r="DAT217" s="123"/>
      <c r="DAU217" s="123"/>
      <c r="DAV217" s="123"/>
      <c r="DAW217" s="123"/>
      <c r="DAX217" s="123"/>
      <c r="DAY217" s="123"/>
      <c r="DAZ217" s="123"/>
      <c r="DBA217" s="123"/>
      <c r="DBB217" s="123"/>
      <c r="DBC217" s="123"/>
      <c r="DBD217" s="123"/>
      <c r="DBE217" s="123"/>
      <c r="DBF217" s="123"/>
      <c r="DBG217" s="123"/>
      <c r="DBH217" s="123"/>
      <c r="DBI217" s="123"/>
      <c r="DBJ217" s="123"/>
      <c r="DBK217" s="123"/>
      <c r="DBL217" s="123"/>
      <c r="DBM217" s="123"/>
      <c r="DBN217" s="123"/>
      <c r="DBO217" s="123"/>
      <c r="DBP217" s="123"/>
      <c r="DBQ217" s="123"/>
      <c r="DBR217" s="123"/>
      <c r="DBS217" s="123"/>
      <c r="DBT217" s="123"/>
      <c r="DBU217" s="123"/>
      <c r="DBV217" s="123"/>
      <c r="DBW217" s="123"/>
      <c r="DBX217" s="123"/>
      <c r="DBY217" s="123"/>
      <c r="DBZ217" s="123"/>
      <c r="DCA217" s="123"/>
      <c r="DCB217" s="123"/>
      <c r="DCC217" s="123"/>
      <c r="DCD217" s="123"/>
      <c r="DCE217" s="123"/>
      <c r="DCF217" s="123"/>
      <c r="DCG217" s="123"/>
      <c r="DCH217" s="123"/>
      <c r="DCI217" s="123"/>
      <c r="DCJ217" s="123"/>
      <c r="DCK217" s="123"/>
      <c r="DCL217" s="123"/>
      <c r="DCM217" s="123"/>
      <c r="DCN217" s="123"/>
      <c r="DCO217" s="123"/>
      <c r="DCP217" s="123"/>
      <c r="DCQ217" s="123"/>
      <c r="DCR217" s="123"/>
      <c r="DCS217" s="123"/>
      <c r="DCT217" s="123"/>
      <c r="DCU217" s="123"/>
      <c r="DCV217" s="123"/>
      <c r="DCW217" s="123"/>
      <c r="DCX217" s="123"/>
      <c r="DCY217" s="123"/>
      <c r="DCZ217" s="123"/>
      <c r="DDA217" s="123"/>
      <c r="DDB217" s="123"/>
      <c r="DDC217" s="123"/>
      <c r="DDD217" s="123"/>
      <c r="DDE217" s="123"/>
      <c r="DDF217" s="123"/>
      <c r="DDG217" s="123"/>
      <c r="DDH217" s="123"/>
      <c r="DDI217" s="123"/>
      <c r="DDJ217" s="123"/>
      <c r="DDK217" s="123"/>
      <c r="DDL217" s="123"/>
      <c r="DDM217" s="123"/>
      <c r="DDN217" s="123"/>
      <c r="DDO217" s="123"/>
      <c r="DDP217" s="123"/>
      <c r="DDQ217" s="123"/>
      <c r="DDR217" s="123"/>
      <c r="DDS217" s="123"/>
      <c r="DDT217" s="123"/>
      <c r="DDU217" s="123"/>
      <c r="DDV217" s="123"/>
      <c r="DDW217" s="123"/>
      <c r="DDX217" s="123"/>
      <c r="DDY217" s="123"/>
      <c r="DDZ217" s="123"/>
      <c r="DEA217" s="123"/>
      <c r="DEB217" s="123"/>
      <c r="DEC217" s="123"/>
      <c r="DED217" s="123"/>
      <c r="DEE217" s="123"/>
      <c r="DEF217" s="123"/>
      <c r="DEG217" s="123"/>
      <c r="DEH217" s="123"/>
      <c r="DEI217" s="123"/>
      <c r="DEJ217" s="123"/>
      <c r="DEK217" s="123"/>
      <c r="DEL217" s="123"/>
      <c r="DEM217" s="123"/>
      <c r="DEN217" s="123"/>
      <c r="DEO217" s="123"/>
      <c r="DEP217" s="123"/>
      <c r="DEQ217" s="123"/>
      <c r="DER217" s="123"/>
      <c r="DES217" s="123"/>
      <c r="DET217" s="123"/>
      <c r="DEU217" s="123"/>
      <c r="DEV217" s="123"/>
      <c r="DEW217" s="123"/>
      <c r="DEX217" s="123"/>
      <c r="DEY217" s="123"/>
      <c r="DEZ217" s="123"/>
      <c r="DFA217" s="123"/>
      <c r="DFB217" s="123"/>
      <c r="DFC217" s="123"/>
      <c r="DFD217" s="123"/>
      <c r="DFE217" s="123"/>
      <c r="DFF217" s="123"/>
      <c r="DFG217" s="123"/>
      <c r="DFH217" s="123"/>
      <c r="DFI217" s="123"/>
      <c r="DFJ217" s="123"/>
      <c r="DFK217" s="123"/>
      <c r="DFL217" s="123"/>
      <c r="DFM217" s="123"/>
      <c r="DFN217" s="123"/>
      <c r="DFO217" s="123"/>
      <c r="DFP217" s="123"/>
      <c r="DFQ217" s="123"/>
      <c r="DFR217" s="123"/>
      <c r="DFS217" s="123"/>
      <c r="DFT217" s="123"/>
      <c r="DFU217" s="123"/>
      <c r="DFV217" s="123"/>
      <c r="DFW217" s="123"/>
      <c r="DFX217" s="123"/>
      <c r="DFY217" s="123"/>
      <c r="DFZ217" s="123"/>
      <c r="DGA217" s="123"/>
      <c r="DGB217" s="123"/>
      <c r="DGC217" s="123"/>
      <c r="DGD217" s="123"/>
      <c r="DGE217" s="123"/>
      <c r="DGF217" s="123"/>
      <c r="DGG217" s="123"/>
      <c r="DGH217" s="123"/>
      <c r="DGI217" s="123"/>
      <c r="DGJ217" s="123"/>
      <c r="DGK217" s="123"/>
      <c r="DGL217" s="123"/>
      <c r="DGM217" s="123"/>
      <c r="DGN217" s="123"/>
      <c r="DGO217" s="123"/>
      <c r="DGP217" s="123"/>
      <c r="DGQ217" s="123"/>
      <c r="DGR217" s="123"/>
      <c r="DGS217" s="123"/>
      <c r="DGT217" s="123"/>
      <c r="DGU217" s="123"/>
      <c r="DGV217" s="123"/>
      <c r="DGW217" s="123"/>
      <c r="DGX217" s="123"/>
      <c r="DGY217" s="123"/>
      <c r="DGZ217" s="123"/>
      <c r="DHA217" s="123"/>
      <c r="DHB217" s="123"/>
      <c r="DHC217" s="123"/>
      <c r="DHD217" s="123"/>
      <c r="DHE217" s="123"/>
      <c r="DHF217" s="123"/>
      <c r="DHG217" s="123"/>
      <c r="DHH217" s="123"/>
      <c r="DHI217" s="123"/>
      <c r="DHJ217" s="123"/>
      <c r="DHK217" s="123"/>
      <c r="DHL217" s="123"/>
      <c r="DHM217" s="123"/>
      <c r="DHN217" s="123"/>
      <c r="DHO217" s="123"/>
      <c r="DHP217" s="123"/>
      <c r="DHQ217" s="123"/>
      <c r="DHR217" s="123"/>
      <c r="DHS217" s="123"/>
      <c r="DHT217" s="123"/>
      <c r="DHU217" s="123"/>
      <c r="DHV217" s="123"/>
      <c r="DHW217" s="123"/>
      <c r="DHX217" s="123"/>
      <c r="DHY217" s="123"/>
      <c r="DHZ217" s="123"/>
      <c r="DIA217" s="123"/>
      <c r="DIB217" s="123"/>
      <c r="DIC217" s="123"/>
      <c r="DID217" s="123"/>
      <c r="DIE217" s="123"/>
      <c r="DIF217" s="123"/>
      <c r="DIG217" s="123"/>
      <c r="DIH217" s="123"/>
      <c r="DII217" s="123"/>
      <c r="DIJ217" s="123"/>
      <c r="DIK217" s="123"/>
      <c r="DIL217" s="123"/>
      <c r="DIM217" s="123"/>
      <c r="DIN217" s="123"/>
      <c r="DIO217" s="123"/>
      <c r="DIP217" s="123"/>
      <c r="DIQ217" s="123"/>
      <c r="DIR217" s="123"/>
      <c r="DIS217" s="123"/>
      <c r="DIT217" s="123"/>
      <c r="DIU217" s="123"/>
      <c r="DIV217" s="123"/>
      <c r="DIW217" s="123"/>
      <c r="DIX217" s="123"/>
      <c r="DIY217" s="123"/>
      <c r="DIZ217" s="123"/>
      <c r="DJA217" s="123"/>
      <c r="DJB217" s="123"/>
      <c r="DJC217" s="123"/>
      <c r="DJD217" s="123"/>
      <c r="DJE217" s="123"/>
      <c r="DJF217" s="123"/>
      <c r="DJG217" s="123"/>
      <c r="DJH217" s="123"/>
      <c r="DJI217" s="123"/>
      <c r="DJJ217" s="123"/>
      <c r="DJK217" s="123"/>
      <c r="DJL217" s="123"/>
      <c r="DJM217" s="123"/>
      <c r="DJN217" s="123"/>
      <c r="DJO217" s="123"/>
      <c r="DJP217" s="123"/>
      <c r="DJQ217" s="123"/>
      <c r="DJR217" s="123"/>
      <c r="DJS217" s="123"/>
      <c r="DJT217" s="123"/>
      <c r="DJU217" s="123"/>
      <c r="DJV217" s="123"/>
      <c r="DJW217" s="123"/>
      <c r="DJX217" s="123"/>
      <c r="DJY217" s="123"/>
      <c r="DJZ217" s="123"/>
      <c r="DKA217" s="123"/>
      <c r="DKB217" s="123"/>
      <c r="DKC217" s="123"/>
      <c r="DKD217" s="123"/>
      <c r="DKE217" s="123"/>
      <c r="DKF217" s="123"/>
      <c r="DKG217" s="123"/>
      <c r="DKH217" s="123"/>
      <c r="DKI217" s="123"/>
      <c r="DKJ217" s="123"/>
      <c r="DKK217" s="123"/>
      <c r="DKL217" s="123"/>
      <c r="DKM217" s="123"/>
      <c r="DKN217" s="123"/>
      <c r="DKO217" s="123"/>
      <c r="DKP217" s="123"/>
      <c r="DKQ217" s="123"/>
      <c r="DKR217" s="123"/>
      <c r="DKS217" s="123"/>
      <c r="DKT217" s="123"/>
      <c r="DKU217" s="123"/>
      <c r="DKV217" s="123"/>
      <c r="DKW217" s="123"/>
      <c r="DKX217" s="123"/>
      <c r="DKY217" s="123"/>
      <c r="DKZ217" s="123"/>
      <c r="DLA217" s="123"/>
      <c r="DLB217" s="123"/>
      <c r="DLC217" s="123"/>
      <c r="DLD217" s="123"/>
      <c r="DLE217" s="123"/>
      <c r="DLF217" s="123"/>
      <c r="DLG217" s="123"/>
      <c r="DLH217" s="123"/>
      <c r="DLI217" s="123"/>
      <c r="DLJ217" s="123"/>
      <c r="DLK217" s="123"/>
      <c r="DLL217" s="123"/>
      <c r="DLM217" s="123"/>
      <c r="DLN217" s="123"/>
      <c r="DLO217" s="123"/>
      <c r="DLP217" s="123"/>
      <c r="DLQ217" s="123"/>
      <c r="DLR217" s="123"/>
      <c r="DLS217" s="123"/>
      <c r="DLT217" s="123"/>
      <c r="DLU217" s="123"/>
      <c r="DLV217" s="123"/>
      <c r="DLW217" s="123"/>
      <c r="DLX217" s="123"/>
      <c r="DLY217" s="123"/>
      <c r="DLZ217" s="123"/>
      <c r="DMA217" s="123"/>
      <c r="DMB217" s="123"/>
      <c r="DMC217" s="123"/>
      <c r="DMD217" s="123"/>
      <c r="DME217" s="123"/>
      <c r="DMF217" s="123"/>
      <c r="DMG217" s="123"/>
      <c r="DMH217" s="123"/>
      <c r="DMI217" s="123"/>
      <c r="DMJ217" s="123"/>
      <c r="DMK217" s="123"/>
      <c r="DML217" s="123"/>
      <c r="DMM217" s="123"/>
      <c r="DMN217" s="123"/>
      <c r="DMO217" s="123"/>
      <c r="DMP217" s="123"/>
      <c r="DMQ217" s="123"/>
      <c r="DMR217" s="123"/>
      <c r="DMS217" s="123"/>
      <c r="DMT217" s="123"/>
      <c r="DMU217" s="123"/>
      <c r="DMV217" s="123"/>
      <c r="DMW217" s="123"/>
      <c r="DMX217" s="123"/>
      <c r="DMY217" s="123"/>
      <c r="DMZ217" s="123"/>
      <c r="DNA217" s="123"/>
      <c r="DNB217" s="123"/>
      <c r="DNC217" s="123"/>
      <c r="DND217" s="123"/>
      <c r="DNE217" s="123"/>
      <c r="DNF217" s="123"/>
      <c r="DNG217" s="123"/>
      <c r="DNH217" s="123"/>
      <c r="DNI217" s="123"/>
      <c r="DNJ217" s="123"/>
      <c r="DNK217" s="123"/>
      <c r="DNL217" s="123"/>
      <c r="DNM217" s="123"/>
      <c r="DNN217" s="123"/>
      <c r="DNO217" s="123"/>
      <c r="DNP217" s="123"/>
      <c r="DNQ217" s="123"/>
      <c r="DNR217" s="123"/>
      <c r="DNS217" s="123"/>
      <c r="DNT217" s="123"/>
      <c r="DNU217" s="123"/>
      <c r="DNV217" s="123"/>
      <c r="DNW217" s="123"/>
      <c r="DNX217" s="123"/>
      <c r="DNY217" s="123"/>
      <c r="DNZ217" s="123"/>
      <c r="DOA217" s="123"/>
      <c r="DOB217" s="123"/>
      <c r="DOC217" s="123"/>
      <c r="DOD217" s="123"/>
      <c r="DOE217" s="123"/>
      <c r="DOF217" s="123"/>
      <c r="DOG217" s="123"/>
      <c r="DOH217" s="123"/>
      <c r="DOI217" s="123"/>
      <c r="DOJ217" s="123"/>
      <c r="DOK217" s="123"/>
      <c r="DOL217" s="123"/>
      <c r="DOM217" s="123"/>
      <c r="DON217" s="123"/>
      <c r="DOO217" s="123"/>
      <c r="DOP217" s="123"/>
      <c r="DOQ217" s="123"/>
      <c r="DOR217" s="123"/>
      <c r="DOS217" s="123"/>
      <c r="DOT217" s="123"/>
      <c r="DOU217" s="123"/>
      <c r="DOV217" s="123"/>
      <c r="DOW217" s="123"/>
      <c r="DOX217" s="123"/>
      <c r="DOY217" s="123"/>
      <c r="DOZ217" s="123"/>
      <c r="DPA217" s="123"/>
      <c r="DPB217" s="123"/>
      <c r="DPC217" s="123"/>
      <c r="DPD217" s="123"/>
      <c r="DPE217" s="123"/>
      <c r="DPF217" s="123"/>
      <c r="DPG217" s="123"/>
      <c r="DPH217" s="123"/>
      <c r="DPI217" s="123"/>
      <c r="DPJ217" s="123"/>
      <c r="DPK217" s="123"/>
      <c r="DPL217" s="123"/>
      <c r="DPM217" s="123"/>
      <c r="DPN217" s="123"/>
      <c r="DPO217" s="123"/>
      <c r="DPP217" s="123"/>
      <c r="DPQ217" s="123"/>
      <c r="DPR217" s="123"/>
      <c r="DPS217" s="123"/>
      <c r="DPT217" s="123"/>
      <c r="DPU217" s="123"/>
      <c r="DPV217" s="123"/>
      <c r="DPW217" s="123"/>
      <c r="DPX217" s="123"/>
      <c r="DPY217" s="123"/>
      <c r="DPZ217" s="123"/>
      <c r="DQA217" s="123"/>
      <c r="DQB217" s="123"/>
      <c r="DQC217" s="123"/>
      <c r="DQD217" s="123"/>
      <c r="DQE217" s="123"/>
      <c r="DQF217" s="123"/>
      <c r="DQG217" s="123"/>
      <c r="DQH217" s="123"/>
      <c r="DQI217" s="123"/>
      <c r="DQJ217" s="123"/>
      <c r="DQK217" s="123"/>
      <c r="DQL217" s="123"/>
      <c r="DQM217" s="123"/>
      <c r="DQN217" s="123"/>
      <c r="DQO217" s="123"/>
      <c r="DQP217" s="123"/>
      <c r="DQQ217" s="123"/>
      <c r="DQR217" s="123"/>
      <c r="DQS217" s="123"/>
      <c r="DQT217" s="123"/>
      <c r="DQU217" s="123"/>
      <c r="DQV217" s="123"/>
      <c r="DQW217" s="123"/>
      <c r="DQX217" s="123"/>
      <c r="DQY217" s="123"/>
      <c r="DQZ217" s="123"/>
      <c r="DRA217" s="123"/>
      <c r="DRB217" s="123"/>
      <c r="DRC217" s="123"/>
      <c r="DRD217" s="123"/>
      <c r="DRE217" s="123"/>
      <c r="DRF217" s="123"/>
      <c r="DRG217" s="123"/>
      <c r="DRH217" s="123"/>
      <c r="DRI217" s="123"/>
      <c r="DRJ217" s="123"/>
      <c r="DRK217" s="123"/>
      <c r="DRL217" s="123"/>
      <c r="DRM217" s="123"/>
      <c r="DRN217" s="123"/>
      <c r="DRO217" s="123"/>
      <c r="DRP217" s="123"/>
      <c r="DRQ217" s="123"/>
      <c r="DRR217" s="123"/>
      <c r="DRS217" s="123"/>
      <c r="DRT217" s="123"/>
      <c r="DRU217" s="123"/>
      <c r="DRV217" s="123"/>
      <c r="DRW217" s="123"/>
      <c r="DRX217" s="123"/>
      <c r="DRY217" s="123"/>
      <c r="DRZ217" s="123"/>
      <c r="DSA217" s="123"/>
      <c r="DSB217" s="123"/>
      <c r="DSC217" s="123"/>
      <c r="DSD217" s="123"/>
      <c r="DSE217" s="123"/>
      <c r="DSF217" s="123"/>
      <c r="DSG217" s="123"/>
      <c r="DSH217" s="123"/>
      <c r="DSI217" s="123"/>
      <c r="DSJ217" s="123"/>
      <c r="DSK217" s="123"/>
      <c r="DSL217" s="123"/>
      <c r="DSM217" s="123"/>
      <c r="DSN217" s="123"/>
      <c r="DSO217" s="123"/>
      <c r="DSP217" s="123"/>
      <c r="DSQ217" s="123"/>
      <c r="DSR217" s="123"/>
      <c r="DSS217" s="123"/>
      <c r="DST217" s="123"/>
      <c r="DSU217" s="123"/>
      <c r="DSV217" s="123"/>
      <c r="DSW217" s="123"/>
      <c r="DSX217" s="123"/>
      <c r="DSY217" s="123"/>
      <c r="DSZ217" s="123"/>
      <c r="DTA217" s="123"/>
      <c r="DTB217" s="123"/>
      <c r="DTC217" s="123"/>
      <c r="DTD217" s="123"/>
      <c r="DTE217" s="123"/>
      <c r="DTF217" s="123"/>
      <c r="DTG217" s="123"/>
      <c r="DTH217" s="123"/>
      <c r="DTI217" s="123"/>
      <c r="DTJ217" s="123"/>
      <c r="DTK217" s="123"/>
      <c r="DTL217" s="123"/>
      <c r="DTM217" s="123"/>
      <c r="DTN217" s="123"/>
      <c r="DTO217" s="123"/>
      <c r="DTP217" s="123"/>
      <c r="DTQ217" s="123"/>
      <c r="DTR217" s="123"/>
      <c r="DTS217" s="123"/>
      <c r="DTT217" s="123"/>
      <c r="DTU217" s="123"/>
      <c r="DTV217" s="123"/>
      <c r="DTW217" s="123"/>
      <c r="DTX217" s="123"/>
      <c r="DTY217" s="123"/>
      <c r="DTZ217" s="123"/>
      <c r="DUA217" s="123"/>
      <c r="DUB217" s="123"/>
      <c r="DUC217" s="123"/>
      <c r="DUD217" s="123"/>
      <c r="DUE217" s="123"/>
      <c r="DUF217" s="123"/>
      <c r="DUG217" s="123"/>
      <c r="DUH217" s="123"/>
      <c r="DUI217" s="123"/>
      <c r="DUJ217" s="123"/>
      <c r="DUK217" s="123"/>
      <c r="DUL217" s="123"/>
      <c r="DUM217" s="123"/>
      <c r="DUN217" s="123"/>
      <c r="DUO217" s="123"/>
      <c r="DUP217" s="123"/>
      <c r="DUQ217" s="123"/>
      <c r="DUR217" s="123"/>
      <c r="DUS217" s="123"/>
      <c r="DUT217" s="123"/>
      <c r="DUU217" s="123"/>
      <c r="DUV217" s="123"/>
      <c r="DUW217" s="123"/>
      <c r="DUX217" s="123"/>
      <c r="DUY217" s="123"/>
      <c r="DUZ217" s="123"/>
      <c r="DVA217" s="123"/>
      <c r="DVB217" s="123"/>
      <c r="DVC217" s="123"/>
      <c r="DVD217" s="123"/>
      <c r="DVE217" s="123"/>
      <c r="DVF217" s="123"/>
      <c r="DVG217" s="123"/>
      <c r="DVH217" s="123"/>
      <c r="DVI217" s="123"/>
      <c r="DVJ217" s="123"/>
      <c r="DVK217" s="123"/>
      <c r="DVL217" s="123"/>
      <c r="DVM217" s="123"/>
      <c r="DVN217" s="123"/>
      <c r="DVO217" s="123"/>
      <c r="DVP217" s="123"/>
      <c r="DVQ217" s="123"/>
      <c r="DVR217" s="123"/>
      <c r="DVS217" s="123"/>
      <c r="DVT217" s="123"/>
      <c r="DVU217" s="123"/>
      <c r="DVV217" s="123"/>
      <c r="DVW217" s="123"/>
      <c r="DVX217" s="123"/>
      <c r="DVY217" s="123"/>
      <c r="DVZ217" s="123"/>
      <c r="DWA217" s="123"/>
      <c r="DWB217" s="123"/>
      <c r="DWC217" s="123"/>
      <c r="DWD217" s="123"/>
      <c r="DWE217" s="123"/>
      <c r="DWF217" s="123"/>
      <c r="DWG217" s="123"/>
      <c r="DWH217" s="123"/>
      <c r="DWI217" s="123"/>
      <c r="DWJ217" s="123"/>
      <c r="DWK217" s="123"/>
      <c r="DWL217" s="123"/>
      <c r="DWM217" s="123"/>
      <c r="DWN217" s="123"/>
      <c r="DWO217" s="123"/>
      <c r="DWP217" s="123"/>
      <c r="DWQ217" s="123"/>
      <c r="DWR217" s="123"/>
      <c r="DWS217" s="123"/>
      <c r="DWT217" s="123"/>
      <c r="DWU217" s="123"/>
      <c r="DWV217" s="123"/>
      <c r="DWW217" s="123"/>
      <c r="DWX217" s="123"/>
      <c r="DWY217" s="123"/>
      <c r="DWZ217" s="123"/>
      <c r="DXA217" s="123"/>
      <c r="DXB217" s="123"/>
      <c r="DXC217" s="123"/>
      <c r="DXD217" s="123"/>
      <c r="DXE217" s="123"/>
      <c r="DXF217" s="123"/>
      <c r="DXG217" s="123"/>
      <c r="DXH217" s="123"/>
      <c r="DXI217" s="123"/>
      <c r="DXJ217" s="123"/>
      <c r="DXK217" s="123"/>
      <c r="DXL217" s="123"/>
      <c r="DXM217" s="123"/>
      <c r="DXN217" s="123"/>
      <c r="DXO217" s="123"/>
      <c r="DXP217" s="123"/>
      <c r="DXQ217" s="123"/>
      <c r="DXR217" s="123"/>
      <c r="DXS217" s="123"/>
      <c r="DXT217" s="123"/>
      <c r="DXU217" s="123"/>
      <c r="DXV217" s="123"/>
      <c r="DXW217" s="123"/>
      <c r="DXX217" s="123"/>
      <c r="DXY217" s="123"/>
      <c r="DXZ217" s="123"/>
      <c r="DYA217" s="123"/>
      <c r="DYB217" s="123"/>
      <c r="DYC217" s="123"/>
      <c r="DYD217" s="123"/>
      <c r="DYE217" s="123"/>
      <c r="DYF217" s="123"/>
      <c r="DYG217" s="123"/>
      <c r="DYH217" s="123"/>
      <c r="DYI217" s="123"/>
      <c r="DYJ217" s="123"/>
      <c r="DYK217" s="123"/>
      <c r="DYL217" s="123"/>
      <c r="DYM217" s="123"/>
      <c r="DYN217" s="123"/>
      <c r="DYO217" s="123"/>
      <c r="DYP217" s="123"/>
      <c r="DYQ217" s="123"/>
      <c r="DYR217" s="123"/>
      <c r="DYS217" s="123"/>
      <c r="DYT217" s="123"/>
      <c r="DYU217" s="123"/>
      <c r="DYV217" s="123"/>
      <c r="DYW217" s="123"/>
      <c r="DYX217" s="123"/>
      <c r="DYY217" s="123"/>
      <c r="DYZ217" s="123"/>
      <c r="DZA217" s="123"/>
      <c r="DZB217" s="123"/>
      <c r="DZC217" s="123"/>
      <c r="DZD217" s="123"/>
      <c r="DZE217" s="123"/>
      <c r="DZF217" s="123"/>
      <c r="DZG217" s="123"/>
      <c r="DZH217" s="123"/>
      <c r="DZI217" s="123"/>
      <c r="DZJ217" s="123"/>
      <c r="DZK217" s="123"/>
      <c r="DZL217" s="123"/>
      <c r="DZM217" s="123"/>
      <c r="DZN217" s="123"/>
      <c r="DZO217" s="123"/>
      <c r="DZP217" s="123"/>
      <c r="DZQ217" s="123"/>
      <c r="DZR217" s="123"/>
      <c r="DZS217" s="123"/>
      <c r="DZT217" s="123"/>
      <c r="DZU217" s="123"/>
      <c r="DZV217" s="123"/>
      <c r="DZW217" s="123"/>
      <c r="DZX217" s="123"/>
      <c r="DZY217" s="123"/>
      <c r="DZZ217" s="123"/>
      <c r="EAA217" s="123"/>
      <c r="EAB217" s="123"/>
      <c r="EAC217" s="123"/>
      <c r="EAD217" s="123"/>
      <c r="EAE217" s="123"/>
      <c r="EAF217" s="123"/>
      <c r="EAG217" s="123"/>
      <c r="EAH217" s="123"/>
      <c r="EAI217" s="123"/>
      <c r="EAJ217" s="123"/>
      <c r="EAK217" s="123"/>
      <c r="EAL217" s="123"/>
      <c r="EAM217" s="123"/>
      <c r="EAN217" s="123"/>
      <c r="EAO217" s="123"/>
      <c r="EAP217" s="123"/>
      <c r="EAQ217" s="123"/>
      <c r="EAR217" s="123"/>
      <c r="EAS217" s="123"/>
      <c r="EAT217" s="123"/>
      <c r="EAU217" s="123"/>
      <c r="EAV217" s="123"/>
      <c r="EAW217" s="123"/>
      <c r="EAX217" s="123"/>
      <c r="EAY217" s="123"/>
      <c r="EAZ217" s="123"/>
      <c r="EBA217" s="123"/>
      <c r="EBB217" s="123"/>
      <c r="EBC217" s="123"/>
      <c r="EBD217" s="123"/>
      <c r="EBE217" s="123"/>
      <c r="EBF217" s="123"/>
      <c r="EBG217" s="123"/>
      <c r="EBH217" s="123"/>
      <c r="EBI217" s="123"/>
      <c r="EBJ217" s="123"/>
      <c r="EBK217" s="123"/>
      <c r="EBL217" s="123"/>
      <c r="EBM217" s="123"/>
      <c r="EBN217" s="123"/>
      <c r="EBO217" s="123"/>
      <c r="EBP217" s="123"/>
      <c r="EBQ217" s="123"/>
      <c r="EBR217" s="123"/>
      <c r="EBS217" s="123"/>
      <c r="EBT217" s="123"/>
      <c r="EBU217" s="123"/>
      <c r="EBV217" s="123"/>
      <c r="EBW217" s="123"/>
      <c r="EBX217" s="123"/>
      <c r="EBY217" s="123"/>
      <c r="EBZ217" s="123"/>
      <c r="ECA217" s="123"/>
      <c r="ECB217" s="123"/>
      <c r="ECC217" s="123"/>
      <c r="ECD217" s="123"/>
      <c r="ECE217" s="123"/>
      <c r="ECF217" s="123"/>
      <c r="ECG217" s="123"/>
      <c r="ECH217" s="123"/>
      <c r="ECI217" s="123"/>
      <c r="ECJ217" s="123"/>
      <c r="ECK217" s="123"/>
      <c r="ECL217" s="123"/>
      <c r="ECM217" s="123"/>
      <c r="ECN217" s="123"/>
      <c r="ECO217" s="123"/>
      <c r="ECP217" s="123"/>
      <c r="ECQ217" s="123"/>
      <c r="ECR217" s="123"/>
      <c r="ECS217" s="123"/>
      <c r="ECT217" s="123"/>
      <c r="ECU217" s="123"/>
      <c r="ECV217" s="123"/>
      <c r="ECW217" s="123"/>
      <c r="ECX217" s="123"/>
      <c r="ECY217" s="123"/>
      <c r="ECZ217" s="123"/>
      <c r="EDA217" s="123"/>
      <c r="EDB217" s="123"/>
      <c r="EDC217" s="123"/>
      <c r="EDD217" s="123"/>
      <c r="EDE217" s="123"/>
      <c r="EDF217" s="123"/>
      <c r="EDG217" s="123"/>
      <c r="EDH217" s="123"/>
      <c r="EDI217" s="123"/>
      <c r="EDJ217" s="123"/>
      <c r="EDK217" s="123"/>
      <c r="EDL217" s="123"/>
      <c r="EDM217" s="123"/>
      <c r="EDN217" s="123"/>
      <c r="EDO217" s="123"/>
      <c r="EDP217" s="123"/>
      <c r="EDQ217" s="123"/>
      <c r="EDR217" s="123"/>
      <c r="EDS217" s="123"/>
      <c r="EDT217" s="123"/>
      <c r="EDU217" s="123"/>
      <c r="EDV217" s="123"/>
      <c r="EDW217" s="123"/>
      <c r="EDX217" s="123"/>
      <c r="EDY217" s="123"/>
      <c r="EDZ217" s="123"/>
      <c r="EEA217" s="123"/>
      <c r="EEB217" s="123"/>
      <c r="EEC217" s="123"/>
      <c r="EED217" s="123"/>
      <c r="EEE217" s="123"/>
      <c r="EEF217" s="123"/>
      <c r="EEG217" s="123"/>
      <c r="EEH217" s="123"/>
      <c r="EEI217" s="123"/>
      <c r="EEJ217" s="123"/>
      <c r="EEK217" s="123"/>
      <c r="EEL217" s="123"/>
      <c r="EEM217" s="123"/>
      <c r="EEN217" s="123"/>
      <c r="EEO217" s="123"/>
      <c r="EEP217" s="123"/>
      <c r="EEQ217" s="123"/>
      <c r="EER217" s="123"/>
      <c r="EES217" s="123"/>
      <c r="EET217" s="123"/>
      <c r="EEU217" s="123"/>
      <c r="EEV217" s="123"/>
      <c r="EEW217" s="123"/>
      <c r="EEX217" s="123"/>
      <c r="EEY217" s="123"/>
      <c r="EEZ217" s="123"/>
      <c r="EFA217" s="123"/>
      <c r="EFB217" s="123"/>
      <c r="EFC217" s="123"/>
      <c r="EFD217" s="123"/>
      <c r="EFE217" s="123"/>
      <c r="EFF217" s="123"/>
      <c r="EFG217" s="123"/>
      <c r="EFH217" s="123"/>
      <c r="EFI217" s="123"/>
      <c r="EFJ217" s="123"/>
      <c r="EFK217" s="123"/>
      <c r="EFL217" s="123"/>
      <c r="EFM217" s="123"/>
      <c r="EFN217" s="123"/>
      <c r="EFO217" s="123"/>
      <c r="EFP217" s="123"/>
      <c r="EFQ217" s="123"/>
      <c r="EFR217" s="123"/>
      <c r="EFS217" s="123"/>
      <c r="EFT217" s="123"/>
      <c r="EFU217" s="123"/>
      <c r="EFV217" s="123"/>
      <c r="EFW217" s="123"/>
      <c r="EFX217" s="123"/>
      <c r="EFY217" s="123"/>
      <c r="EFZ217" s="123"/>
      <c r="EGA217" s="123"/>
      <c r="EGB217" s="123"/>
      <c r="EGC217" s="123"/>
      <c r="EGD217" s="123"/>
      <c r="EGE217" s="123"/>
      <c r="EGF217" s="123"/>
      <c r="EGG217" s="123"/>
      <c r="EGH217" s="123"/>
      <c r="EGI217" s="123"/>
      <c r="EGJ217" s="123"/>
      <c r="EGK217" s="123"/>
      <c r="EGL217" s="123"/>
      <c r="EGM217" s="123"/>
      <c r="EGN217" s="123"/>
      <c r="EGO217" s="123"/>
      <c r="EGP217" s="123"/>
      <c r="EGQ217" s="123"/>
      <c r="EGR217" s="123"/>
      <c r="EGS217" s="123"/>
      <c r="EGT217" s="123"/>
      <c r="EGU217" s="123"/>
      <c r="EGV217" s="123"/>
      <c r="EGW217" s="123"/>
      <c r="EGX217" s="123"/>
      <c r="EGY217" s="123"/>
      <c r="EGZ217" s="123"/>
      <c r="EHA217" s="123"/>
      <c r="EHB217" s="123"/>
      <c r="EHC217" s="123"/>
      <c r="EHD217" s="123"/>
      <c r="EHE217" s="123"/>
      <c r="EHF217" s="123"/>
      <c r="EHG217" s="123"/>
      <c r="EHH217" s="123"/>
      <c r="EHI217" s="123"/>
      <c r="EHJ217" s="123"/>
      <c r="EHK217" s="123"/>
      <c r="EHL217" s="123"/>
      <c r="EHM217" s="123"/>
      <c r="EHN217" s="123"/>
      <c r="EHO217" s="123"/>
      <c r="EHP217" s="123"/>
      <c r="EHQ217" s="123"/>
      <c r="EHR217" s="123"/>
      <c r="EHS217" s="123"/>
      <c r="EHT217" s="123"/>
      <c r="EHU217" s="123"/>
      <c r="EHV217" s="123"/>
      <c r="EHW217" s="123"/>
      <c r="EHX217" s="123"/>
      <c r="EHY217" s="123"/>
      <c r="EHZ217" s="123"/>
      <c r="EIA217" s="123"/>
      <c r="EIB217" s="123"/>
      <c r="EIC217" s="123"/>
      <c r="EID217" s="123"/>
      <c r="EIE217" s="123"/>
      <c r="EIF217" s="123"/>
      <c r="EIG217" s="123"/>
      <c r="EIH217" s="123"/>
      <c r="EII217" s="123"/>
      <c r="EIJ217" s="123"/>
      <c r="EIK217" s="123"/>
      <c r="EIL217" s="123"/>
      <c r="EIM217" s="123"/>
      <c r="EIN217" s="123"/>
      <c r="EIO217" s="123"/>
      <c r="EIP217" s="123"/>
      <c r="EIQ217" s="123"/>
      <c r="EIR217" s="123"/>
      <c r="EIS217" s="123"/>
      <c r="EIT217" s="123"/>
      <c r="EIU217" s="123"/>
      <c r="EIV217" s="123"/>
      <c r="EIW217" s="123"/>
      <c r="EIX217" s="123"/>
      <c r="EIY217" s="123"/>
      <c r="EIZ217" s="123"/>
      <c r="EJA217" s="123"/>
      <c r="EJB217" s="123"/>
      <c r="EJC217" s="123"/>
      <c r="EJD217" s="123"/>
      <c r="EJE217" s="123"/>
      <c r="EJF217" s="123"/>
      <c r="EJG217" s="123"/>
      <c r="EJH217" s="123"/>
      <c r="EJI217" s="123"/>
      <c r="EJJ217" s="123"/>
      <c r="EJK217" s="123"/>
      <c r="EJL217" s="123"/>
      <c r="EJM217" s="123"/>
      <c r="EJN217" s="123"/>
      <c r="EJO217" s="123"/>
      <c r="EJP217" s="123"/>
      <c r="EJQ217" s="123"/>
      <c r="EJR217" s="123"/>
      <c r="EJS217" s="123"/>
      <c r="EJT217" s="123"/>
      <c r="EJU217" s="123"/>
      <c r="EJV217" s="123"/>
      <c r="EJW217" s="123"/>
      <c r="EJX217" s="123"/>
      <c r="EJY217" s="123"/>
      <c r="EJZ217" s="123"/>
      <c r="EKA217" s="123"/>
      <c r="EKB217" s="123"/>
      <c r="EKC217" s="123"/>
      <c r="EKD217" s="123"/>
      <c r="EKE217" s="123"/>
      <c r="EKF217" s="123"/>
      <c r="EKG217" s="123"/>
      <c r="EKH217" s="123"/>
      <c r="EKI217" s="123"/>
      <c r="EKJ217" s="123"/>
      <c r="EKK217" s="123"/>
      <c r="EKL217" s="123"/>
      <c r="EKM217" s="123"/>
      <c r="EKN217" s="123"/>
      <c r="EKO217" s="123"/>
      <c r="EKP217" s="123"/>
      <c r="EKQ217" s="123"/>
      <c r="EKR217" s="123"/>
      <c r="EKS217" s="123"/>
      <c r="EKT217" s="123"/>
      <c r="EKU217" s="123"/>
      <c r="EKV217" s="123"/>
      <c r="EKW217" s="123"/>
      <c r="EKX217" s="123"/>
      <c r="EKY217" s="123"/>
      <c r="EKZ217" s="123"/>
      <c r="ELA217" s="123"/>
      <c r="ELB217" s="123"/>
      <c r="ELC217" s="123"/>
      <c r="ELD217" s="123"/>
      <c r="ELE217" s="123"/>
      <c r="ELF217" s="123"/>
      <c r="ELG217" s="123"/>
      <c r="ELH217" s="123"/>
      <c r="ELI217" s="123"/>
      <c r="ELJ217" s="123"/>
      <c r="ELK217" s="123"/>
      <c r="ELL217" s="123"/>
      <c r="ELM217" s="123"/>
      <c r="ELN217" s="123"/>
      <c r="ELO217" s="123"/>
      <c r="ELP217" s="123"/>
      <c r="ELQ217" s="123"/>
      <c r="ELR217" s="123"/>
      <c r="ELS217" s="123"/>
      <c r="ELT217" s="123"/>
      <c r="ELU217" s="123"/>
      <c r="ELV217" s="123"/>
      <c r="ELW217" s="123"/>
      <c r="ELX217" s="123"/>
      <c r="ELY217" s="123"/>
      <c r="ELZ217" s="123"/>
      <c r="EMA217" s="123"/>
      <c r="EMB217" s="123"/>
      <c r="EMC217" s="123"/>
      <c r="EMD217" s="123"/>
      <c r="EME217" s="123"/>
      <c r="EMF217" s="123"/>
      <c r="EMG217" s="123"/>
      <c r="EMH217" s="123"/>
      <c r="EMI217" s="123"/>
      <c r="EMJ217" s="123"/>
      <c r="EMK217" s="123"/>
      <c r="EML217" s="123"/>
      <c r="EMM217" s="123"/>
      <c r="EMN217" s="123"/>
      <c r="EMO217" s="123"/>
      <c r="EMP217" s="123"/>
      <c r="EMQ217" s="123"/>
      <c r="EMR217" s="123"/>
      <c r="EMS217" s="123"/>
      <c r="EMT217" s="123"/>
      <c r="EMU217" s="123"/>
      <c r="EMV217" s="123"/>
      <c r="EMW217" s="123"/>
      <c r="EMX217" s="123"/>
      <c r="EMY217" s="123"/>
      <c r="EMZ217" s="123"/>
      <c r="ENA217" s="123"/>
      <c r="ENB217" s="123"/>
      <c r="ENC217" s="123"/>
      <c r="END217" s="123"/>
      <c r="ENE217" s="123"/>
      <c r="ENF217" s="123"/>
      <c r="ENG217" s="123"/>
      <c r="ENH217" s="123"/>
      <c r="ENI217" s="123"/>
      <c r="ENJ217" s="123"/>
      <c r="ENK217" s="123"/>
      <c r="ENL217" s="123"/>
      <c r="ENM217" s="123"/>
      <c r="ENN217" s="123"/>
      <c r="ENO217" s="123"/>
      <c r="ENP217" s="123"/>
      <c r="ENQ217" s="123"/>
      <c r="ENR217" s="123"/>
      <c r="ENS217" s="123"/>
      <c r="ENT217" s="123"/>
      <c r="ENU217" s="123"/>
      <c r="ENV217" s="123"/>
      <c r="ENW217" s="123"/>
      <c r="ENX217" s="123"/>
      <c r="ENY217" s="123"/>
      <c r="ENZ217" s="123"/>
      <c r="EOA217" s="123"/>
      <c r="EOB217" s="123"/>
      <c r="EOC217" s="123"/>
      <c r="EOD217" s="123"/>
      <c r="EOE217" s="123"/>
      <c r="EOF217" s="123"/>
      <c r="EOG217" s="123"/>
      <c r="EOH217" s="123"/>
      <c r="EOI217" s="123"/>
      <c r="EOJ217" s="123"/>
      <c r="EOK217" s="123"/>
      <c r="EOL217" s="123"/>
      <c r="EOM217" s="123"/>
      <c r="EON217" s="123"/>
      <c r="EOO217" s="123"/>
      <c r="EOP217" s="123"/>
      <c r="EOQ217" s="123"/>
      <c r="EOR217" s="123"/>
      <c r="EOS217" s="123"/>
      <c r="EOT217" s="123"/>
      <c r="EOU217" s="123"/>
      <c r="EOV217" s="123"/>
      <c r="EOW217" s="123"/>
      <c r="EOX217" s="123"/>
      <c r="EOY217" s="123"/>
      <c r="EOZ217" s="123"/>
      <c r="EPA217" s="123"/>
      <c r="EPB217" s="123"/>
      <c r="EPC217" s="123"/>
      <c r="EPD217" s="123"/>
      <c r="EPE217" s="123"/>
      <c r="EPF217" s="123"/>
      <c r="EPG217" s="123"/>
      <c r="EPH217" s="123"/>
      <c r="EPI217" s="123"/>
      <c r="EPJ217" s="123"/>
      <c r="EPK217" s="123"/>
      <c r="EPL217" s="123"/>
      <c r="EPM217" s="123"/>
      <c r="EPN217" s="123"/>
      <c r="EPO217" s="123"/>
      <c r="EPP217" s="123"/>
      <c r="EPQ217" s="123"/>
      <c r="EPR217" s="123"/>
      <c r="EPS217" s="123"/>
      <c r="EPT217" s="123"/>
      <c r="EPU217" s="123"/>
      <c r="EPV217" s="123"/>
      <c r="EPW217" s="123"/>
      <c r="EPX217" s="123"/>
      <c r="EPY217" s="123"/>
      <c r="EPZ217" s="123"/>
      <c r="EQA217" s="123"/>
      <c r="EQB217" s="123"/>
      <c r="EQC217" s="123"/>
      <c r="EQD217" s="123"/>
      <c r="EQE217" s="123"/>
      <c r="EQF217" s="123"/>
      <c r="EQG217" s="123"/>
      <c r="EQH217" s="123"/>
      <c r="EQI217" s="123"/>
      <c r="EQJ217" s="123"/>
      <c r="EQK217" s="123"/>
      <c r="EQL217" s="123"/>
      <c r="EQM217" s="123"/>
      <c r="EQN217" s="123"/>
      <c r="EQO217" s="123"/>
      <c r="EQP217" s="123"/>
      <c r="EQQ217" s="123"/>
      <c r="EQR217" s="123"/>
      <c r="EQS217" s="123"/>
      <c r="EQT217" s="123"/>
      <c r="EQU217" s="123"/>
      <c r="EQV217" s="123"/>
      <c r="EQW217" s="123"/>
      <c r="EQX217" s="123"/>
      <c r="EQY217" s="123"/>
      <c r="EQZ217" s="123"/>
      <c r="ERA217" s="123"/>
      <c r="ERB217" s="123"/>
      <c r="ERC217" s="123"/>
      <c r="ERD217" s="123"/>
      <c r="ERE217" s="123"/>
      <c r="ERF217" s="123"/>
      <c r="ERG217" s="123"/>
      <c r="ERH217" s="123"/>
      <c r="ERI217" s="123"/>
      <c r="ERJ217" s="123"/>
      <c r="ERK217" s="123"/>
      <c r="ERL217" s="123"/>
      <c r="ERM217" s="123"/>
      <c r="ERN217" s="123"/>
      <c r="ERO217" s="123"/>
      <c r="ERP217" s="123"/>
      <c r="ERQ217" s="123"/>
      <c r="ERR217" s="123"/>
      <c r="ERS217" s="123"/>
      <c r="ERT217" s="123"/>
      <c r="ERU217" s="123"/>
      <c r="ERV217" s="123"/>
      <c r="ERW217" s="123"/>
      <c r="ERX217" s="123"/>
      <c r="ERY217" s="123"/>
      <c r="ERZ217" s="123"/>
      <c r="ESA217" s="123"/>
      <c r="ESB217" s="123"/>
      <c r="ESC217" s="123"/>
      <c r="ESD217" s="123"/>
      <c r="ESE217" s="123"/>
      <c r="ESF217" s="123"/>
      <c r="ESG217" s="123"/>
      <c r="ESH217" s="123"/>
      <c r="ESI217" s="123"/>
      <c r="ESJ217" s="123"/>
      <c r="ESK217" s="123"/>
      <c r="ESL217" s="123"/>
      <c r="ESM217" s="123"/>
      <c r="ESN217" s="123"/>
      <c r="ESO217" s="123"/>
      <c r="ESP217" s="123"/>
      <c r="ESQ217" s="123"/>
      <c r="ESR217" s="123"/>
      <c r="ESS217" s="123"/>
      <c r="EST217" s="123"/>
      <c r="ESU217" s="123"/>
      <c r="ESV217" s="123"/>
      <c r="ESW217" s="123"/>
      <c r="ESX217" s="123"/>
      <c r="ESY217" s="123"/>
      <c r="ESZ217" s="123"/>
      <c r="ETA217" s="123"/>
      <c r="ETB217" s="123"/>
      <c r="ETC217" s="123"/>
      <c r="ETD217" s="123"/>
      <c r="ETE217" s="123"/>
      <c r="ETF217" s="123"/>
      <c r="ETG217" s="123"/>
      <c r="ETH217" s="123"/>
      <c r="ETI217" s="123"/>
      <c r="ETJ217" s="123"/>
      <c r="ETK217" s="123"/>
      <c r="ETL217" s="123"/>
      <c r="ETM217" s="123"/>
      <c r="ETN217" s="123"/>
      <c r="ETO217" s="123"/>
      <c r="ETP217" s="123"/>
      <c r="ETQ217" s="123"/>
      <c r="ETR217" s="123"/>
      <c r="ETS217" s="123"/>
      <c r="ETT217" s="123"/>
      <c r="ETU217" s="123"/>
      <c r="ETV217" s="123"/>
      <c r="ETW217" s="123"/>
      <c r="ETX217" s="123"/>
      <c r="ETY217" s="123"/>
      <c r="ETZ217" s="123"/>
      <c r="EUA217" s="123"/>
      <c r="EUB217" s="123"/>
      <c r="EUC217" s="123"/>
      <c r="EUD217" s="123"/>
      <c r="EUE217" s="123"/>
      <c r="EUF217" s="123"/>
      <c r="EUG217" s="123"/>
      <c r="EUH217" s="123"/>
      <c r="EUI217" s="123"/>
      <c r="EUJ217" s="123"/>
      <c r="EUK217" s="123"/>
      <c r="EUL217" s="123"/>
      <c r="EUM217" s="123"/>
      <c r="EUN217" s="123"/>
      <c r="EUO217" s="123"/>
      <c r="EUP217" s="123"/>
      <c r="EUQ217" s="123"/>
      <c r="EUR217" s="123"/>
      <c r="EUS217" s="123"/>
      <c r="EUT217" s="123"/>
      <c r="EUU217" s="123"/>
      <c r="EUV217" s="123"/>
      <c r="EUW217" s="123"/>
      <c r="EUX217" s="123"/>
      <c r="EUY217" s="123"/>
      <c r="EUZ217" s="123"/>
      <c r="EVA217" s="123"/>
      <c r="EVB217" s="123"/>
      <c r="EVC217" s="123"/>
      <c r="EVD217" s="123"/>
      <c r="EVE217" s="123"/>
      <c r="EVF217" s="123"/>
      <c r="EVG217" s="123"/>
      <c r="EVH217" s="123"/>
      <c r="EVI217" s="123"/>
      <c r="EVJ217" s="123"/>
      <c r="EVK217" s="123"/>
      <c r="EVL217" s="123"/>
      <c r="EVM217" s="123"/>
      <c r="EVN217" s="123"/>
      <c r="EVO217" s="123"/>
      <c r="EVP217" s="123"/>
      <c r="EVQ217" s="123"/>
      <c r="EVR217" s="123"/>
      <c r="EVS217" s="123"/>
      <c r="EVT217" s="123"/>
      <c r="EVU217" s="123"/>
      <c r="EVV217" s="123"/>
      <c r="EVW217" s="123"/>
      <c r="EVX217" s="123"/>
      <c r="EVY217" s="123"/>
      <c r="EVZ217" s="123"/>
      <c r="EWA217" s="123"/>
      <c r="EWB217" s="123"/>
      <c r="EWC217" s="123"/>
      <c r="EWD217" s="123"/>
      <c r="EWE217" s="123"/>
      <c r="EWF217" s="123"/>
      <c r="EWG217" s="123"/>
      <c r="EWH217" s="123"/>
      <c r="EWI217" s="123"/>
      <c r="EWJ217" s="123"/>
      <c r="EWK217" s="123"/>
      <c r="EWL217" s="123"/>
      <c r="EWM217" s="123"/>
      <c r="EWN217" s="123"/>
      <c r="EWO217" s="123"/>
      <c r="EWP217" s="123"/>
      <c r="EWQ217" s="123"/>
      <c r="EWR217" s="123"/>
      <c r="EWS217" s="123"/>
      <c r="EWT217" s="123"/>
      <c r="EWU217" s="123"/>
      <c r="EWV217" s="123"/>
      <c r="EWW217" s="123"/>
      <c r="EWX217" s="123"/>
      <c r="EWY217" s="123"/>
      <c r="EWZ217" s="123"/>
      <c r="EXA217" s="123"/>
      <c r="EXB217" s="123"/>
      <c r="EXC217" s="123"/>
      <c r="EXD217" s="123"/>
      <c r="EXE217" s="123"/>
      <c r="EXF217" s="123"/>
      <c r="EXG217" s="123"/>
      <c r="EXH217" s="123"/>
      <c r="EXI217" s="123"/>
      <c r="EXJ217" s="123"/>
      <c r="EXK217" s="123"/>
      <c r="EXL217" s="123"/>
      <c r="EXM217" s="123"/>
      <c r="EXN217" s="123"/>
      <c r="EXO217" s="123"/>
      <c r="EXP217" s="123"/>
      <c r="EXQ217" s="123"/>
      <c r="EXR217" s="123"/>
      <c r="EXS217" s="123"/>
      <c r="EXT217" s="123"/>
      <c r="EXU217" s="123"/>
      <c r="EXV217" s="123"/>
      <c r="EXW217" s="123"/>
      <c r="EXX217" s="123"/>
      <c r="EXY217" s="123"/>
      <c r="EXZ217" s="123"/>
      <c r="EYA217" s="123"/>
      <c r="EYB217" s="123"/>
      <c r="EYC217" s="123"/>
      <c r="EYD217" s="123"/>
      <c r="EYE217" s="123"/>
      <c r="EYF217" s="123"/>
      <c r="EYG217" s="123"/>
      <c r="EYH217" s="123"/>
      <c r="EYI217" s="123"/>
      <c r="EYJ217" s="123"/>
      <c r="EYK217" s="123"/>
      <c r="EYL217" s="123"/>
      <c r="EYM217" s="123"/>
      <c r="EYN217" s="123"/>
      <c r="EYO217" s="123"/>
      <c r="EYP217" s="123"/>
      <c r="EYQ217" s="123"/>
      <c r="EYR217" s="123"/>
      <c r="EYS217" s="123"/>
      <c r="EYT217" s="123"/>
      <c r="EYU217" s="123"/>
      <c r="EYV217" s="123"/>
      <c r="EYW217" s="123"/>
      <c r="EYX217" s="123"/>
      <c r="EYY217" s="123"/>
      <c r="EYZ217" s="123"/>
      <c r="EZA217" s="123"/>
      <c r="EZB217" s="123"/>
      <c r="EZC217" s="123"/>
      <c r="EZD217" s="123"/>
      <c r="EZE217" s="123"/>
      <c r="EZF217" s="123"/>
      <c r="EZG217" s="123"/>
      <c r="EZH217" s="123"/>
      <c r="EZI217" s="123"/>
      <c r="EZJ217" s="123"/>
      <c r="EZK217" s="123"/>
      <c r="EZL217" s="123"/>
      <c r="EZM217" s="123"/>
      <c r="EZN217" s="123"/>
      <c r="EZO217" s="123"/>
      <c r="EZP217" s="123"/>
      <c r="EZQ217" s="123"/>
      <c r="EZR217" s="123"/>
      <c r="EZS217" s="123"/>
      <c r="EZT217" s="123"/>
      <c r="EZU217" s="123"/>
      <c r="EZV217" s="123"/>
      <c r="EZW217" s="123"/>
      <c r="EZX217" s="123"/>
      <c r="EZY217" s="123"/>
      <c r="EZZ217" s="123"/>
      <c r="FAA217" s="123"/>
      <c r="FAB217" s="123"/>
      <c r="FAC217" s="123"/>
      <c r="FAD217" s="123"/>
      <c r="FAE217" s="123"/>
      <c r="FAF217" s="123"/>
      <c r="FAG217" s="123"/>
      <c r="FAH217" s="123"/>
      <c r="FAI217" s="123"/>
      <c r="FAJ217" s="123"/>
      <c r="FAK217" s="123"/>
      <c r="FAL217" s="123"/>
      <c r="FAM217" s="123"/>
      <c r="FAN217" s="123"/>
      <c r="FAO217" s="123"/>
      <c r="FAP217" s="123"/>
      <c r="FAQ217" s="123"/>
      <c r="FAR217" s="123"/>
      <c r="FAS217" s="123"/>
      <c r="FAT217" s="123"/>
      <c r="FAU217" s="123"/>
      <c r="FAV217" s="123"/>
      <c r="FAW217" s="123"/>
      <c r="FAX217" s="123"/>
      <c r="FAY217" s="123"/>
      <c r="FAZ217" s="123"/>
      <c r="FBA217" s="123"/>
      <c r="FBB217" s="123"/>
      <c r="FBC217" s="123"/>
      <c r="FBD217" s="123"/>
      <c r="FBE217" s="123"/>
      <c r="FBF217" s="123"/>
      <c r="FBG217" s="123"/>
      <c r="FBH217" s="123"/>
      <c r="FBI217" s="123"/>
      <c r="FBJ217" s="123"/>
      <c r="FBK217" s="123"/>
      <c r="FBL217" s="123"/>
      <c r="FBM217" s="123"/>
      <c r="FBN217" s="123"/>
      <c r="FBO217" s="123"/>
      <c r="FBP217" s="123"/>
      <c r="FBQ217" s="123"/>
      <c r="FBR217" s="123"/>
      <c r="FBS217" s="123"/>
      <c r="FBT217" s="123"/>
      <c r="FBU217" s="123"/>
      <c r="FBV217" s="123"/>
      <c r="FBW217" s="123"/>
      <c r="FBX217" s="123"/>
      <c r="FBY217" s="123"/>
      <c r="FBZ217" s="123"/>
      <c r="FCA217" s="123"/>
      <c r="FCB217" s="123"/>
      <c r="FCC217" s="123"/>
      <c r="FCD217" s="123"/>
      <c r="FCE217" s="123"/>
      <c r="FCF217" s="123"/>
      <c r="FCG217" s="123"/>
      <c r="FCH217" s="123"/>
      <c r="FCI217" s="123"/>
      <c r="FCJ217" s="123"/>
      <c r="FCK217" s="123"/>
      <c r="FCL217" s="123"/>
      <c r="FCM217" s="123"/>
      <c r="FCN217" s="123"/>
      <c r="FCO217" s="123"/>
      <c r="FCP217" s="123"/>
      <c r="FCQ217" s="123"/>
      <c r="FCR217" s="123"/>
      <c r="FCS217" s="123"/>
      <c r="FCT217" s="123"/>
      <c r="FCU217" s="123"/>
      <c r="FCV217" s="123"/>
      <c r="FCW217" s="123"/>
      <c r="FCX217" s="123"/>
      <c r="FCY217" s="123"/>
      <c r="FCZ217" s="123"/>
      <c r="FDA217" s="123"/>
      <c r="FDB217" s="123"/>
      <c r="FDC217" s="123"/>
      <c r="FDD217" s="123"/>
      <c r="FDE217" s="123"/>
      <c r="FDF217" s="123"/>
      <c r="FDG217" s="123"/>
      <c r="FDH217" s="123"/>
      <c r="FDI217" s="123"/>
      <c r="FDJ217" s="123"/>
      <c r="FDK217" s="123"/>
      <c r="FDL217" s="123"/>
      <c r="FDM217" s="123"/>
      <c r="FDN217" s="123"/>
      <c r="FDO217" s="123"/>
      <c r="FDP217" s="123"/>
      <c r="FDQ217" s="123"/>
      <c r="FDR217" s="123"/>
      <c r="FDS217" s="123"/>
      <c r="FDT217" s="123"/>
      <c r="FDU217" s="123"/>
      <c r="FDV217" s="123"/>
      <c r="FDW217" s="123"/>
      <c r="FDX217" s="123"/>
      <c r="FDY217" s="123"/>
      <c r="FDZ217" s="123"/>
      <c r="FEA217" s="123"/>
      <c r="FEB217" s="123"/>
      <c r="FEC217" s="123"/>
      <c r="FED217" s="123"/>
      <c r="FEE217" s="123"/>
      <c r="FEF217" s="123"/>
      <c r="FEG217" s="123"/>
      <c r="FEH217" s="123"/>
      <c r="FEI217" s="123"/>
      <c r="FEJ217" s="123"/>
      <c r="FEK217" s="123"/>
      <c r="FEL217" s="123"/>
      <c r="FEM217" s="123"/>
      <c r="FEN217" s="123"/>
      <c r="FEO217" s="123"/>
      <c r="FEP217" s="123"/>
      <c r="FEQ217" s="123"/>
      <c r="FER217" s="123"/>
      <c r="FES217" s="123"/>
      <c r="FET217" s="123"/>
      <c r="FEU217" s="123"/>
      <c r="FEV217" s="123"/>
      <c r="FEW217" s="123"/>
      <c r="FEX217" s="123"/>
      <c r="FEY217" s="123"/>
      <c r="FEZ217" s="123"/>
      <c r="FFA217" s="123"/>
      <c r="FFB217" s="123"/>
      <c r="FFC217" s="123"/>
      <c r="FFD217" s="123"/>
      <c r="FFE217" s="123"/>
      <c r="FFF217" s="123"/>
      <c r="FFG217" s="123"/>
      <c r="FFH217" s="123"/>
      <c r="FFI217" s="123"/>
      <c r="FFJ217" s="123"/>
      <c r="FFK217" s="123"/>
      <c r="FFL217" s="123"/>
      <c r="FFM217" s="123"/>
      <c r="FFN217" s="123"/>
      <c r="FFO217" s="123"/>
      <c r="FFP217" s="123"/>
      <c r="FFQ217" s="123"/>
      <c r="FFR217" s="123"/>
      <c r="FFS217" s="123"/>
      <c r="FFT217" s="123"/>
      <c r="FFU217" s="123"/>
      <c r="FFV217" s="123"/>
      <c r="FFW217" s="123"/>
      <c r="FFX217" s="123"/>
      <c r="FFY217" s="123"/>
      <c r="FFZ217" s="123"/>
      <c r="FGA217" s="123"/>
      <c r="FGB217" s="123"/>
      <c r="FGC217" s="123"/>
      <c r="FGD217" s="123"/>
      <c r="FGE217" s="123"/>
      <c r="FGF217" s="123"/>
      <c r="FGG217" s="123"/>
      <c r="FGH217" s="123"/>
      <c r="FGI217" s="123"/>
      <c r="FGJ217" s="123"/>
      <c r="FGK217" s="123"/>
      <c r="FGL217" s="123"/>
      <c r="FGM217" s="123"/>
      <c r="FGN217" s="123"/>
      <c r="FGO217" s="123"/>
      <c r="FGP217" s="123"/>
      <c r="FGQ217" s="123"/>
      <c r="FGR217" s="123"/>
      <c r="FGS217" s="123"/>
      <c r="FGT217" s="123"/>
      <c r="FGU217" s="123"/>
      <c r="FGV217" s="123"/>
      <c r="FGW217" s="123"/>
      <c r="FGX217" s="123"/>
      <c r="FGY217" s="123"/>
      <c r="FGZ217" s="123"/>
      <c r="FHA217" s="123"/>
      <c r="FHB217" s="123"/>
      <c r="FHC217" s="123"/>
      <c r="FHD217" s="123"/>
      <c r="FHE217" s="123"/>
      <c r="FHF217" s="123"/>
      <c r="FHG217" s="123"/>
      <c r="FHH217" s="123"/>
      <c r="FHI217" s="123"/>
      <c r="FHJ217" s="123"/>
      <c r="FHK217" s="123"/>
      <c r="FHL217" s="123"/>
      <c r="FHM217" s="123"/>
      <c r="FHN217" s="123"/>
      <c r="FHO217" s="123"/>
      <c r="FHP217" s="123"/>
      <c r="FHQ217" s="123"/>
      <c r="FHR217" s="123"/>
      <c r="FHS217" s="123"/>
      <c r="FHT217" s="123"/>
      <c r="FHU217" s="123"/>
      <c r="FHV217" s="123"/>
      <c r="FHW217" s="123"/>
      <c r="FHX217" s="123"/>
      <c r="FHY217" s="123"/>
      <c r="FHZ217" s="123"/>
      <c r="FIA217" s="123"/>
      <c r="FIB217" s="123"/>
      <c r="FIC217" s="123"/>
      <c r="FID217" s="123"/>
      <c r="FIE217" s="123"/>
      <c r="FIF217" s="123"/>
      <c r="FIG217" s="123"/>
      <c r="FIH217" s="123"/>
      <c r="FII217" s="123"/>
      <c r="FIJ217" s="123"/>
      <c r="FIK217" s="123"/>
      <c r="FIL217" s="123"/>
      <c r="FIM217" s="123"/>
      <c r="FIN217" s="123"/>
      <c r="FIO217" s="123"/>
      <c r="FIP217" s="123"/>
      <c r="FIQ217" s="123"/>
      <c r="FIR217" s="123"/>
      <c r="FIS217" s="123"/>
      <c r="FIT217" s="123"/>
      <c r="FIU217" s="123"/>
      <c r="FIV217" s="123"/>
      <c r="FIW217" s="123"/>
      <c r="FIX217" s="123"/>
      <c r="FIY217" s="123"/>
      <c r="FIZ217" s="123"/>
      <c r="FJA217" s="123"/>
      <c r="FJB217" s="123"/>
      <c r="FJC217" s="123"/>
      <c r="FJD217" s="123"/>
      <c r="FJE217" s="123"/>
      <c r="FJF217" s="123"/>
      <c r="FJG217" s="123"/>
      <c r="FJH217" s="123"/>
      <c r="FJI217" s="123"/>
      <c r="FJJ217" s="123"/>
      <c r="FJK217" s="123"/>
      <c r="FJL217" s="123"/>
      <c r="FJM217" s="123"/>
      <c r="FJN217" s="123"/>
      <c r="FJO217" s="123"/>
      <c r="FJP217" s="123"/>
      <c r="FJQ217" s="123"/>
      <c r="FJR217" s="123"/>
      <c r="FJS217" s="123"/>
      <c r="FJT217" s="123"/>
      <c r="FJU217" s="123"/>
      <c r="FJV217" s="123"/>
      <c r="FJW217" s="123"/>
      <c r="FJX217" s="123"/>
      <c r="FJY217" s="123"/>
      <c r="FJZ217" s="123"/>
      <c r="FKA217" s="123"/>
      <c r="FKB217" s="123"/>
      <c r="FKC217" s="123"/>
      <c r="FKD217" s="123"/>
      <c r="FKE217" s="123"/>
      <c r="FKF217" s="123"/>
      <c r="FKG217" s="123"/>
      <c r="FKH217" s="123"/>
      <c r="FKI217" s="123"/>
      <c r="FKJ217" s="123"/>
      <c r="FKK217" s="123"/>
      <c r="FKL217" s="123"/>
      <c r="FKM217" s="123"/>
      <c r="FKN217" s="123"/>
      <c r="FKO217" s="123"/>
      <c r="FKP217" s="123"/>
      <c r="FKQ217" s="123"/>
      <c r="FKR217" s="123"/>
      <c r="FKS217" s="123"/>
      <c r="FKT217" s="123"/>
      <c r="FKU217" s="123"/>
      <c r="FKV217" s="123"/>
      <c r="FKW217" s="123"/>
      <c r="FKX217" s="123"/>
      <c r="FKY217" s="123"/>
      <c r="FKZ217" s="123"/>
      <c r="FLA217" s="123"/>
      <c r="FLB217" s="123"/>
      <c r="FLC217" s="123"/>
      <c r="FLD217" s="123"/>
      <c r="FLE217" s="123"/>
      <c r="FLF217" s="123"/>
      <c r="FLG217" s="123"/>
      <c r="FLH217" s="123"/>
      <c r="FLI217" s="123"/>
      <c r="FLJ217" s="123"/>
      <c r="FLK217" s="123"/>
      <c r="FLL217" s="123"/>
      <c r="FLM217" s="123"/>
      <c r="FLN217" s="123"/>
      <c r="FLO217" s="123"/>
      <c r="FLP217" s="123"/>
      <c r="FLQ217" s="123"/>
      <c r="FLR217" s="123"/>
      <c r="FLS217" s="123"/>
      <c r="FLT217" s="123"/>
      <c r="FLU217" s="123"/>
      <c r="FLV217" s="123"/>
      <c r="FLW217" s="123"/>
      <c r="FLX217" s="123"/>
      <c r="FLY217" s="123"/>
      <c r="FLZ217" s="123"/>
      <c r="FMA217" s="123"/>
      <c r="FMB217" s="123"/>
      <c r="FMC217" s="123"/>
      <c r="FMD217" s="123"/>
      <c r="FME217" s="123"/>
      <c r="FMF217" s="123"/>
      <c r="FMG217" s="123"/>
      <c r="FMH217" s="123"/>
      <c r="FMI217" s="123"/>
      <c r="FMJ217" s="123"/>
      <c r="FMK217" s="123"/>
      <c r="FML217" s="123"/>
      <c r="FMM217" s="123"/>
      <c r="FMN217" s="123"/>
      <c r="FMO217" s="123"/>
      <c r="FMP217" s="123"/>
      <c r="FMQ217" s="123"/>
      <c r="FMR217" s="123"/>
      <c r="FMS217" s="123"/>
      <c r="FMT217" s="123"/>
      <c r="FMU217" s="123"/>
      <c r="FMV217" s="123"/>
      <c r="FMW217" s="123"/>
      <c r="FMX217" s="123"/>
      <c r="FMY217" s="123"/>
      <c r="FMZ217" s="123"/>
      <c r="FNA217" s="123"/>
      <c r="FNB217" s="123"/>
      <c r="FNC217" s="123"/>
      <c r="FND217" s="123"/>
      <c r="FNE217" s="123"/>
      <c r="FNF217" s="123"/>
      <c r="FNG217" s="123"/>
      <c r="FNH217" s="123"/>
      <c r="FNI217" s="123"/>
      <c r="FNJ217" s="123"/>
      <c r="FNK217" s="123"/>
      <c r="FNL217" s="123"/>
      <c r="FNM217" s="123"/>
      <c r="FNN217" s="123"/>
      <c r="FNO217" s="123"/>
      <c r="FNP217" s="123"/>
      <c r="FNQ217" s="123"/>
      <c r="FNR217" s="123"/>
      <c r="FNS217" s="123"/>
      <c r="FNT217" s="123"/>
      <c r="FNU217" s="123"/>
      <c r="FNV217" s="123"/>
      <c r="FNW217" s="123"/>
      <c r="FNX217" s="123"/>
      <c r="FNY217" s="123"/>
      <c r="FNZ217" s="123"/>
      <c r="FOA217" s="123"/>
      <c r="FOB217" s="123"/>
      <c r="FOC217" s="123"/>
      <c r="FOD217" s="123"/>
      <c r="FOE217" s="123"/>
      <c r="FOF217" s="123"/>
      <c r="FOG217" s="123"/>
      <c r="FOH217" s="123"/>
      <c r="FOI217" s="123"/>
      <c r="FOJ217" s="123"/>
      <c r="FOK217" s="123"/>
      <c r="FOL217" s="123"/>
      <c r="FOM217" s="123"/>
      <c r="FON217" s="123"/>
      <c r="FOO217" s="123"/>
      <c r="FOP217" s="123"/>
      <c r="FOQ217" s="123"/>
      <c r="FOR217" s="123"/>
      <c r="FOS217" s="123"/>
      <c r="FOT217" s="123"/>
      <c r="FOU217" s="123"/>
      <c r="FOV217" s="123"/>
      <c r="FOW217" s="123"/>
      <c r="FOX217" s="123"/>
      <c r="FOY217" s="123"/>
      <c r="FOZ217" s="123"/>
      <c r="FPA217" s="123"/>
      <c r="FPB217" s="123"/>
      <c r="FPC217" s="123"/>
      <c r="FPD217" s="123"/>
      <c r="FPE217" s="123"/>
      <c r="FPF217" s="123"/>
      <c r="FPG217" s="123"/>
      <c r="FPH217" s="123"/>
      <c r="FPI217" s="123"/>
      <c r="FPJ217" s="123"/>
      <c r="FPK217" s="123"/>
      <c r="FPL217" s="123"/>
      <c r="FPM217" s="123"/>
      <c r="FPN217" s="123"/>
      <c r="FPO217" s="123"/>
      <c r="FPP217" s="123"/>
      <c r="FPQ217" s="123"/>
      <c r="FPR217" s="123"/>
      <c r="FPS217" s="123"/>
      <c r="FPT217" s="123"/>
      <c r="FPU217" s="123"/>
      <c r="FPV217" s="123"/>
      <c r="FPW217" s="123"/>
      <c r="FPX217" s="123"/>
      <c r="FPY217" s="123"/>
      <c r="FPZ217" s="123"/>
      <c r="FQA217" s="123"/>
      <c r="FQB217" s="123"/>
      <c r="FQC217" s="123"/>
      <c r="FQD217" s="123"/>
      <c r="FQE217" s="123"/>
      <c r="FQF217" s="123"/>
      <c r="FQG217" s="123"/>
      <c r="FQH217" s="123"/>
      <c r="FQI217" s="123"/>
      <c r="FQJ217" s="123"/>
      <c r="FQK217" s="123"/>
      <c r="FQL217" s="123"/>
      <c r="FQM217" s="123"/>
      <c r="FQN217" s="123"/>
      <c r="FQO217" s="123"/>
      <c r="FQP217" s="123"/>
      <c r="FQQ217" s="123"/>
      <c r="FQR217" s="123"/>
      <c r="FQS217" s="123"/>
      <c r="FQT217" s="123"/>
      <c r="FQU217" s="123"/>
      <c r="FQV217" s="123"/>
      <c r="FQW217" s="123"/>
      <c r="FQX217" s="123"/>
      <c r="FQY217" s="123"/>
      <c r="FQZ217" s="123"/>
      <c r="FRA217" s="123"/>
      <c r="FRB217" s="123"/>
      <c r="FRC217" s="123"/>
      <c r="FRD217" s="123"/>
      <c r="FRE217" s="123"/>
      <c r="FRF217" s="123"/>
      <c r="FRG217" s="123"/>
      <c r="FRH217" s="123"/>
      <c r="FRI217" s="123"/>
      <c r="FRJ217" s="123"/>
      <c r="FRK217" s="123"/>
      <c r="FRL217" s="123"/>
      <c r="FRM217" s="123"/>
      <c r="FRN217" s="123"/>
      <c r="FRO217" s="123"/>
      <c r="FRP217" s="123"/>
      <c r="FRQ217" s="123"/>
      <c r="FRR217" s="123"/>
      <c r="FRS217" s="123"/>
      <c r="FRT217" s="123"/>
      <c r="FRU217" s="123"/>
      <c r="FRV217" s="123"/>
      <c r="FRW217" s="123"/>
      <c r="FRX217" s="123"/>
      <c r="FRY217" s="123"/>
      <c r="FRZ217" s="123"/>
      <c r="FSA217" s="123"/>
      <c r="FSB217" s="123"/>
      <c r="FSC217" s="123"/>
      <c r="FSD217" s="123"/>
      <c r="FSE217" s="123"/>
      <c r="FSF217" s="123"/>
      <c r="FSG217" s="123"/>
      <c r="FSH217" s="123"/>
      <c r="FSI217" s="123"/>
      <c r="FSJ217" s="123"/>
      <c r="FSK217" s="123"/>
      <c r="FSL217" s="123"/>
      <c r="FSM217" s="123"/>
      <c r="FSN217" s="123"/>
      <c r="FSO217" s="123"/>
      <c r="FSP217" s="123"/>
      <c r="FSQ217" s="123"/>
      <c r="FSR217" s="123"/>
      <c r="FSS217" s="123"/>
      <c r="FST217" s="123"/>
      <c r="FSU217" s="123"/>
      <c r="FSV217" s="123"/>
      <c r="FSW217" s="123"/>
      <c r="FSX217" s="123"/>
      <c r="FSY217" s="123"/>
      <c r="FSZ217" s="123"/>
      <c r="FTA217" s="123"/>
      <c r="FTB217" s="123"/>
      <c r="FTC217" s="123"/>
      <c r="FTD217" s="123"/>
      <c r="FTE217" s="123"/>
      <c r="FTF217" s="123"/>
      <c r="FTG217" s="123"/>
      <c r="FTH217" s="123"/>
      <c r="FTI217" s="123"/>
      <c r="FTJ217" s="123"/>
      <c r="FTK217" s="123"/>
      <c r="FTL217" s="123"/>
      <c r="FTM217" s="123"/>
      <c r="FTN217" s="123"/>
      <c r="FTO217" s="123"/>
      <c r="FTP217" s="123"/>
      <c r="FTQ217" s="123"/>
      <c r="FTR217" s="123"/>
      <c r="FTS217" s="123"/>
      <c r="FTT217" s="123"/>
      <c r="FTU217" s="123"/>
      <c r="FTV217" s="123"/>
      <c r="FTW217" s="123"/>
      <c r="FTX217" s="123"/>
      <c r="FTY217" s="123"/>
      <c r="FTZ217" s="123"/>
      <c r="FUA217" s="123"/>
      <c r="FUB217" s="123"/>
      <c r="FUC217" s="123"/>
      <c r="FUD217" s="123"/>
      <c r="FUE217" s="123"/>
      <c r="FUF217" s="123"/>
      <c r="FUG217" s="123"/>
      <c r="FUH217" s="123"/>
      <c r="FUI217" s="123"/>
      <c r="FUJ217" s="123"/>
      <c r="FUK217" s="123"/>
      <c r="FUL217" s="123"/>
      <c r="FUM217" s="123"/>
      <c r="FUN217" s="123"/>
      <c r="FUO217" s="123"/>
      <c r="FUP217" s="123"/>
      <c r="FUQ217" s="123"/>
      <c r="FUR217" s="123"/>
      <c r="FUS217" s="123"/>
      <c r="FUT217" s="123"/>
      <c r="FUU217" s="123"/>
      <c r="FUV217" s="123"/>
      <c r="FUW217" s="123"/>
      <c r="FUX217" s="123"/>
      <c r="FUY217" s="123"/>
      <c r="FUZ217" s="123"/>
      <c r="FVA217" s="123"/>
      <c r="FVB217" s="123"/>
      <c r="FVC217" s="123"/>
      <c r="FVD217" s="123"/>
      <c r="FVE217" s="123"/>
      <c r="FVF217" s="123"/>
      <c r="FVG217" s="123"/>
      <c r="FVH217" s="123"/>
      <c r="FVI217" s="123"/>
      <c r="FVJ217" s="123"/>
      <c r="FVK217" s="123"/>
      <c r="FVL217" s="123"/>
      <c r="FVM217" s="123"/>
      <c r="FVN217" s="123"/>
      <c r="FVO217" s="123"/>
      <c r="FVP217" s="123"/>
      <c r="FVQ217" s="123"/>
      <c r="FVR217" s="123"/>
      <c r="FVS217" s="123"/>
      <c r="FVT217" s="123"/>
      <c r="FVU217" s="123"/>
      <c r="FVV217" s="123"/>
      <c r="FVW217" s="123"/>
      <c r="FVX217" s="123"/>
      <c r="FVY217" s="123"/>
      <c r="FVZ217" s="123"/>
      <c r="FWA217" s="123"/>
      <c r="FWB217" s="123"/>
      <c r="FWC217" s="123"/>
      <c r="FWD217" s="123"/>
      <c r="FWE217" s="123"/>
      <c r="FWF217" s="123"/>
      <c r="FWG217" s="123"/>
      <c r="FWH217" s="123"/>
      <c r="FWI217" s="123"/>
      <c r="FWJ217" s="123"/>
      <c r="FWK217" s="123"/>
      <c r="FWL217" s="123"/>
      <c r="FWM217" s="123"/>
      <c r="FWN217" s="123"/>
      <c r="FWO217" s="123"/>
      <c r="FWP217" s="123"/>
      <c r="FWQ217" s="123"/>
      <c r="FWR217" s="123"/>
      <c r="FWS217" s="123"/>
      <c r="FWT217" s="123"/>
      <c r="FWU217" s="123"/>
      <c r="FWV217" s="123"/>
      <c r="FWW217" s="123"/>
      <c r="FWX217" s="123"/>
      <c r="FWY217" s="123"/>
      <c r="FWZ217" s="123"/>
      <c r="FXA217" s="123"/>
      <c r="FXB217" s="123"/>
      <c r="FXC217" s="123"/>
      <c r="FXD217" s="123"/>
      <c r="FXE217" s="123"/>
      <c r="FXF217" s="123"/>
      <c r="FXG217" s="123"/>
      <c r="FXH217" s="123"/>
      <c r="FXI217" s="123"/>
      <c r="FXJ217" s="123"/>
      <c r="FXK217" s="123"/>
      <c r="FXL217" s="123"/>
      <c r="FXM217" s="123"/>
      <c r="FXN217" s="123"/>
      <c r="FXO217" s="123"/>
      <c r="FXP217" s="123"/>
      <c r="FXQ217" s="123"/>
      <c r="FXR217" s="123"/>
      <c r="FXS217" s="123"/>
      <c r="FXT217" s="123"/>
      <c r="FXU217" s="123"/>
      <c r="FXV217" s="123"/>
      <c r="FXW217" s="123"/>
      <c r="FXX217" s="123"/>
      <c r="FXY217" s="123"/>
      <c r="FXZ217" s="123"/>
      <c r="FYA217" s="123"/>
      <c r="FYB217" s="123"/>
      <c r="FYC217" s="123"/>
      <c r="FYD217" s="123"/>
      <c r="FYE217" s="123"/>
      <c r="FYF217" s="123"/>
      <c r="FYG217" s="123"/>
      <c r="FYH217" s="123"/>
      <c r="FYI217" s="123"/>
      <c r="FYJ217" s="123"/>
      <c r="FYK217" s="123"/>
      <c r="FYL217" s="123"/>
      <c r="FYM217" s="123"/>
      <c r="FYN217" s="123"/>
      <c r="FYO217" s="123"/>
      <c r="FYP217" s="123"/>
      <c r="FYQ217" s="123"/>
      <c r="FYR217" s="123"/>
      <c r="FYS217" s="123"/>
      <c r="FYT217" s="123"/>
      <c r="FYU217" s="123"/>
      <c r="FYV217" s="123"/>
      <c r="FYW217" s="123"/>
      <c r="FYX217" s="123"/>
      <c r="FYY217" s="123"/>
      <c r="FYZ217" s="123"/>
      <c r="FZA217" s="123"/>
      <c r="FZB217" s="123"/>
      <c r="FZC217" s="123"/>
      <c r="FZD217" s="123"/>
      <c r="FZE217" s="123"/>
      <c r="FZF217" s="123"/>
      <c r="FZG217" s="123"/>
      <c r="FZH217" s="123"/>
      <c r="FZI217" s="123"/>
      <c r="FZJ217" s="123"/>
      <c r="FZK217" s="123"/>
      <c r="FZL217" s="123"/>
      <c r="FZM217" s="123"/>
      <c r="FZN217" s="123"/>
      <c r="FZO217" s="123"/>
      <c r="FZP217" s="123"/>
      <c r="FZQ217" s="123"/>
      <c r="FZR217" s="123"/>
      <c r="FZS217" s="123"/>
      <c r="FZT217" s="123"/>
      <c r="FZU217" s="123"/>
      <c r="FZV217" s="123"/>
      <c r="FZW217" s="123"/>
      <c r="FZX217" s="123"/>
      <c r="FZY217" s="123"/>
      <c r="FZZ217" s="123"/>
      <c r="GAA217" s="123"/>
      <c r="GAB217" s="123"/>
      <c r="GAC217" s="123"/>
      <c r="GAD217" s="123"/>
      <c r="GAE217" s="123"/>
      <c r="GAF217" s="123"/>
      <c r="GAG217" s="123"/>
      <c r="GAH217" s="123"/>
      <c r="GAI217" s="123"/>
      <c r="GAJ217" s="123"/>
      <c r="GAK217" s="123"/>
      <c r="GAL217" s="123"/>
      <c r="GAM217" s="123"/>
      <c r="GAN217" s="123"/>
      <c r="GAO217" s="123"/>
      <c r="GAP217" s="123"/>
      <c r="GAQ217" s="123"/>
      <c r="GAR217" s="123"/>
      <c r="GAS217" s="123"/>
      <c r="GAT217" s="123"/>
      <c r="GAU217" s="123"/>
      <c r="GAV217" s="123"/>
      <c r="GAW217" s="123"/>
      <c r="GAX217" s="123"/>
      <c r="GAY217" s="123"/>
      <c r="GAZ217" s="123"/>
      <c r="GBA217" s="123"/>
      <c r="GBB217" s="123"/>
      <c r="GBC217" s="123"/>
      <c r="GBD217" s="123"/>
      <c r="GBE217" s="123"/>
      <c r="GBF217" s="123"/>
      <c r="GBG217" s="123"/>
      <c r="GBH217" s="123"/>
      <c r="GBI217" s="123"/>
      <c r="GBJ217" s="123"/>
      <c r="GBK217" s="123"/>
      <c r="GBL217" s="123"/>
      <c r="GBM217" s="123"/>
      <c r="GBN217" s="123"/>
      <c r="GBO217" s="123"/>
      <c r="GBP217" s="123"/>
      <c r="GBQ217" s="123"/>
      <c r="GBR217" s="123"/>
      <c r="GBS217" s="123"/>
      <c r="GBT217" s="123"/>
      <c r="GBU217" s="123"/>
      <c r="GBV217" s="123"/>
      <c r="GBW217" s="123"/>
      <c r="GBX217" s="123"/>
      <c r="GBY217" s="123"/>
      <c r="GBZ217" s="123"/>
      <c r="GCA217" s="123"/>
      <c r="GCB217" s="123"/>
      <c r="GCC217" s="123"/>
      <c r="GCD217" s="123"/>
      <c r="GCE217" s="123"/>
      <c r="GCF217" s="123"/>
      <c r="GCG217" s="123"/>
      <c r="GCH217" s="123"/>
      <c r="GCI217" s="123"/>
      <c r="GCJ217" s="123"/>
      <c r="GCK217" s="123"/>
      <c r="GCL217" s="123"/>
      <c r="GCM217" s="123"/>
      <c r="GCN217" s="123"/>
      <c r="GCO217" s="123"/>
      <c r="GCP217" s="123"/>
      <c r="GCQ217" s="123"/>
      <c r="GCR217" s="123"/>
      <c r="GCS217" s="123"/>
      <c r="GCT217" s="123"/>
      <c r="GCU217" s="123"/>
      <c r="GCV217" s="123"/>
      <c r="GCW217" s="123"/>
      <c r="GCX217" s="123"/>
      <c r="GCY217" s="123"/>
      <c r="GCZ217" s="123"/>
      <c r="GDA217" s="123"/>
      <c r="GDB217" s="123"/>
      <c r="GDC217" s="123"/>
      <c r="GDD217" s="123"/>
      <c r="GDE217" s="123"/>
      <c r="GDF217" s="123"/>
      <c r="GDG217" s="123"/>
      <c r="GDH217" s="123"/>
      <c r="GDI217" s="123"/>
      <c r="GDJ217" s="123"/>
      <c r="GDK217" s="123"/>
      <c r="GDL217" s="123"/>
      <c r="GDM217" s="123"/>
      <c r="GDN217" s="123"/>
      <c r="GDO217" s="123"/>
      <c r="GDP217" s="123"/>
      <c r="GDQ217" s="123"/>
      <c r="GDR217" s="123"/>
      <c r="GDS217" s="123"/>
      <c r="GDT217" s="123"/>
      <c r="GDU217" s="123"/>
      <c r="GDV217" s="123"/>
      <c r="GDW217" s="123"/>
      <c r="GDX217" s="123"/>
      <c r="GDY217" s="123"/>
      <c r="GDZ217" s="123"/>
      <c r="GEA217" s="123"/>
      <c r="GEB217" s="123"/>
      <c r="GEC217" s="123"/>
      <c r="GED217" s="123"/>
      <c r="GEE217" s="123"/>
      <c r="GEF217" s="123"/>
      <c r="GEG217" s="123"/>
      <c r="GEH217" s="123"/>
      <c r="GEI217" s="123"/>
      <c r="GEJ217" s="123"/>
      <c r="GEK217" s="123"/>
      <c r="GEL217" s="123"/>
      <c r="GEM217" s="123"/>
      <c r="GEN217" s="123"/>
      <c r="GEO217" s="123"/>
      <c r="GEP217" s="123"/>
      <c r="GEQ217" s="123"/>
      <c r="GER217" s="123"/>
      <c r="GES217" s="123"/>
      <c r="GET217" s="123"/>
      <c r="GEU217" s="123"/>
      <c r="GEV217" s="123"/>
      <c r="GEW217" s="123"/>
      <c r="GEX217" s="123"/>
      <c r="GEY217" s="123"/>
      <c r="GEZ217" s="123"/>
      <c r="GFA217" s="123"/>
      <c r="GFB217" s="123"/>
      <c r="GFC217" s="123"/>
      <c r="GFD217" s="123"/>
      <c r="GFE217" s="123"/>
      <c r="GFF217" s="123"/>
      <c r="GFG217" s="123"/>
      <c r="GFH217" s="123"/>
      <c r="GFI217" s="123"/>
      <c r="GFJ217" s="123"/>
      <c r="GFK217" s="123"/>
      <c r="GFL217" s="123"/>
      <c r="GFM217" s="123"/>
      <c r="GFN217" s="123"/>
      <c r="GFO217" s="123"/>
      <c r="GFP217" s="123"/>
      <c r="GFQ217" s="123"/>
      <c r="GFR217" s="123"/>
      <c r="GFS217" s="123"/>
      <c r="GFT217" s="123"/>
      <c r="GFU217" s="123"/>
      <c r="GFV217" s="123"/>
      <c r="GFW217" s="123"/>
      <c r="GFX217" s="123"/>
      <c r="GFY217" s="123"/>
      <c r="GFZ217" s="123"/>
      <c r="GGA217" s="123"/>
      <c r="GGB217" s="123"/>
      <c r="GGC217" s="123"/>
      <c r="GGD217" s="123"/>
      <c r="GGE217" s="123"/>
      <c r="GGF217" s="123"/>
      <c r="GGG217" s="123"/>
      <c r="GGH217" s="123"/>
      <c r="GGI217" s="123"/>
      <c r="GGJ217" s="123"/>
      <c r="GGK217" s="123"/>
      <c r="GGL217" s="123"/>
      <c r="GGM217" s="123"/>
      <c r="GGN217" s="123"/>
      <c r="GGO217" s="123"/>
      <c r="GGP217" s="123"/>
      <c r="GGQ217" s="123"/>
      <c r="GGR217" s="123"/>
      <c r="GGS217" s="123"/>
      <c r="GGT217" s="123"/>
      <c r="GGU217" s="123"/>
      <c r="GGV217" s="123"/>
      <c r="GGW217" s="123"/>
      <c r="GGX217" s="123"/>
      <c r="GGY217" s="123"/>
      <c r="GGZ217" s="123"/>
      <c r="GHA217" s="123"/>
      <c r="GHB217" s="123"/>
      <c r="GHC217" s="123"/>
      <c r="GHD217" s="123"/>
      <c r="GHE217" s="123"/>
      <c r="GHF217" s="123"/>
      <c r="GHG217" s="123"/>
      <c r="GHH217" s="123"/>
      <c r="GHI217" s="123"/>
      <c r="GHJ217" s="123"/>
      <c r="GHK217" s="123"/>
      <c r="GHL217" s="123"/>
      <c r="GHM217" s="123"/>
      <c r="GHN217" s="123"/>
      <c r="GHO217" s="123"/>
      <c r="GHP217" s="123"/>
      <c r="GHQ217" s="123"/>
      <c r="GHR217" s="123"/>
      <c r="GHS217" s="123"/>
      <c r="GHT217" s="123"/>
      <c r="GHU217" s="123"/>
      <c r="GHV217" s="123"/>
      <c r="GHW217" s="123"/>
      <c r="GHX217" s="123"/>
      <c r="GHY217" s="123"/>
      <c r="GHZ217" s="123"/>
      <c r="GIA217" s="123"/>
      <c r="GIB217" s="123"/>
      <c r="GIC217" s="123"/>
      <c r="GID217" s="123"/>
      <c r="GIE217" s="123"/>
      <c r="GIF217" s="123"/>
      <c r="GIG217" s="123"/>
      <c r="GIH217" s="123"/>
      <c r="GII217" s="123"/>
      <c r="GIJ217" s="123"/>
      <c r="GIK217" s="123"/>
      <c r="GIL217" s="123"/>
      <c r="GIM217" s="123"/>
      <c r="GIN217" s="123"/>
      <c r="GIO217" s="123"/>
      <c r="GIP217" s="123"/>
      <c r="GIQ217" s="123"/>
      <c r="GIR217" s="123"/>
      <c r="GIS217" s="123"/>
      <c r="GIT217" s="123"/>
      <c r="GIU217" s="123"/>
      <c r="GIV217" s="123"/>
      <c r="GIW217" s="123"/>
      <c r="GIX217" s="123"/>
      <c r="GIY217" s="123"/>
      <c r="GIZ217" s="123"/>
      <c r="GJA217" s="123"/>
      <c r="GJB217" s="123"/>
      <c r="GJC217" s="123"/>
      <c r="GJD217" s="123"/>
      <c r="GJE217" s="123"/>
      <c r="GJF217" s="123"/>
      <c r="GJG217" s="123"/>
      <c r="GJH217" s="123"/>
      <c r="GJI217" s="123"/>
      <c r="GJJ217" s="123"/>
      <c r="GJK217" s="123"/>
      <c r="GJL217" s="123"/>
      <c r="GJM217" s="123"/>
      <c r="GJN217" s="123"/>
      <c r="GJO217" s="123"/>
      <c r="GJP217" s="123"/>
      <c r="GJQ217" s="123"/>
      <c r="GJR217" s="123"/>
      <c r="GJS217" s="123"/>
      <c r="GJT217" s="123"/>
      <c r="GJU217" s="123"/>
      <c r="GJV217" s="123"/>
      <c r="GJW217" s="123"/>
      <c r="GJX217" s="123"/>
      <c r="GJY217" s="123"/>
      <c r="GJZ217" s="123"/>
      <c r="GKA217" s="123"/>
      <c r="GKB217" s="123"/>
      <c r="GKC217" s="123"/>
      <c r="GKD217" s="123"/>
      <c r="GKE217" s="123"/>
      <c r="GKF217" s="123"/>
      <c r="GKG217" s="123"/>
      <c r="GKH217" s="123"/>
      <c r="GKI217" s="123"/>
      <c r="GKJ217" s="123"/>
      <c r="GKK217" s="123"/>
      <c r="GKL217" s="123"/>
      <c r="GKM217" s="123"/>
      <c r="GKN217" s="123"/>
      <c r="GKO217" s="123"/>
      <c r="GKP217" s="123"/>
      <c r="GKQ217" s="123"/>
      <c r="GKR217" s="123"/>
      <c r="GKS217" s="123"/>
      <c r="GKT217" s="123"/>
      <c r="GKU217" s="123"/>
      <c r="GKV217" s="123"/>
      <c r="GKW217" s="123"/>
      <c r="GKX217" s="123"/>
      <c r="GKY217" s="123"/>
      <c r="GKZ217" s="123"/>
      <c r="GLA217" s="123"/>
      <c r="GLB217" s="123"/>
      <c r="GLC217" s="123"/>
      <c r="GLD217" s="123"/>
      <c r="GLE217" s="123"/>
      <c r="GLF217" s="123"/>
      <c r="GLG217" s="123"/>
      <c r="GLH217" s="123"/>
      <c r="GLI217" s="123"/>
      <c r="GLJ217" s="123"/>
      <c r="GLK217" s="123"/>
      <c r="GLL217" s="123"/>
      <c r="GLM217" s="123"/>
      <c r="GLN217" s="123"/>
      <c r="GLO217" s="123"/>
      <c r="GLP217" s="123"/>
      <c r="GLQ217" s="123"/>
      <c r="GLR217" s="123"/>
      <c r="GLS217" s="123"/>
      <c r="GLT217" s="123"/>
      <c r="GLU217" s="123"/>
      <c r="GLV217" s="123"/>
      <c r="GLW217" s="123"/>
      <c r="GLX217" s="123"/>
      <c r="GLY217" s="123"/>
      <c r="GLZ217" s="123"/>
      <c r="GMA217" s="123"/>
      <c r="GMB217" s="123"/>
      <c r="GMC217" s="123"/>
      <c r="GMD217" s="123"/>
      <c r="GME217" s="123"/>
      <c r="GMF217" s="123"/>
      <c r="GMG217" s="123"/>
      <c r="GMH217" s="123"/>
      <c r="GMI217" s="123"/>
      <c r="GMJ217" s="123"/>
      <c r="GMK217" s="123"/>
      <c r="GML217" s="123"/>
      <c r="GMM217" s="123"/>
      <c r="GMN217" s="123"/>
      <c r="GMO217" s="123"/>
      <c r="GMP217" s="123"/>
      <c r="GMQ217" s="123"/>
      <c r="GMR217" s="123"/>
      <c r="GMS217" s="123"/>
      <c r="GMT217" s="123"/>
      <c r="GMU217" s="123"/>
      <c r="GMV217" s="123"/>
      <c r="GMW217" s="123"/>
      <c r="GMX217" s="123"/>
      <c r="GMY217" s="123"/>
      <c r="GMZ217" s="123"/>
      <c r="GNA217" s="123"/>
      <c r="GNB217" s="123"/>
      <c r="GNC217" s="123"/>
      <c r="GND217" s="123"/>
      <c r="GNE217" s="123"/>
      <c r="GNF217" s="123"/>
      <c r="GNG217" s="123"/>
      <c r="GNH217" s="123"/>
      <c r="GNI217" s="123"/>
      <c r="GNJ217" s="123"/>
      <c r="GNK217" s="123"/>
      <c r="GNL217" s="123"/>
      <c r="GNM217" s="123"/>
      <c r="GNN217" s="123"/>
      <c r="GNO217" s="123"/>
      <c r="GNP217" s="123"/>
      <c r="GNQ217" s="123"/>
      <c r="GNR217" s="123"/>
      <c r="GNS217" s="123"/>
      <c r="GNT217" s="123"/>
      <c r="GNU217" s="123"/>
      <c r="GNV217" s="123"/>
      <c r="GNW217" s="123"/>
      <c r="GNX217" s="123"/>
      <c r="GNY217" s="123"/>
      <c r="GNZ217" s="123"/>
      <c r="GOA217" s="123"/>
      <c r="GOB217" s="123"/>
      <c r="GOC217" s="123"/>
      <c r="GOD217" s="123"/>
      <c r="GOE217" s="123"/>
      <c r="GOF217" s="123"/>
      <c r="GOG217" s="123"/>
      <c r="GOH217" s="123"/>
      <c r="GOI217" s="123"/>
      <c r="GOJ217" s="123"/>
      <c r="GOK217" s="123"/>
      <c r="GOL217" s="123"/>
      <c r="GOM217" s="123"/>
      <c r="GON217" s="123"/>
      <c r="GOO217" s="123"/>
      <c r="GOP217" s="123"/>
      <c r="GOQ217" s="123"/>
      <c r="GOR217" s="123"/>
      <c r="GOS217" s="123"/>
      <c r="GOT217" s="123"/>
      <c r="GOU217" s="123"/>
      <c r="GOV217" s="123"/>
      <c r="GOW217" s="123"/>
      <c r="GOX217" s="123"/>
      <c r="GOY217" s="123"/>
      <c r="GOZ217" s="123"/>
      <c r="GPA217" s="123"/>
      <c r="GPB217" s="123"/>
      <c r="GPC217" s="123"/>
      <c r="GPD217" s="123"/>
      <c r="GPE217" s="123"/>
      <c r="GPF217" s="123"/>
      <c r="GPG217" s="123"/>
      <c r="GPH217" s="123"/>
      <c r="GPI217" s="123"/>
      <c r="GPJ217" s="123"/>
      <c r="GPK217" s="123"/>
      <c r="GPL217" s="123"/>
      <c r="GPM217" s="123"/>
      <c r="GPN217" s="123"/>
      <c r="GPO217" s="123"/>
      <c r="GPP217" s="123"/>
      <c r="GPQ217" s="123"/>
      <c r="GPR217" s="123"/>
      <c r="GPS217" s="123"/>
      <c r="GPT217" s="123"/>
      <c r="GPU217" s="123"/>
      <c r="GPV217" s="123"/>
      <c r="GPW217" s="123"/>
      <c r="GPX217" s="123"/>
      <c r="GPY217" s="123"/>
      <c r="GPZ217" s="123"/>
      <c r="GQA217" s="123"/>
      <c r="GQB217" s="123"/>
      <c r="GQC217" s="123"/>
      <c r="GQD217" s="123"/>
      <c r="GQE217" s="123"/>
      <c r="GQF217" s="123"/>
      <c r="GQG217" s="123"/>
      <c r="GQH217" s="123"/>
      <c r="GQI217" s="123"/>
      <c r="GQJ217" s="123"/>
      <c r="GQK217" s="123"/>
      <c r="GQL217" s="123"/>
      <c r="GQM217" s="123"/>
      <c r="GQN217" s="123"/>
      <c r="GQO217" s="123"/>
      <c r="GQP217" s="123"/>
      <c r="GQQ217" s="123"/>
      <c r="GQR217" s="123"/>
      <c r="GQS217" s="123"/>
      <c r="GQT217" s="123"/>
      <c r="GQU217" s="123"/>
      <c r="GQV217" s="123"/>
      <c r="GQW217" s="123"/>
      <c r="GQX217" s="123"/>
      <c r="GQY217" s="123"/>
      <c r="GQZ217" s="123"/>
      <c r="GRA217" s="123"/>
      <c r="GRB217" s="123"/>
      <c r="GRC217" s="123"/>
      <c r="GRD217" s="123"/>
      <c r="GRE217" s="123"/>
      <c r="GRF217" s="123"/>
      <c r="GRG217" s="123"/>
      <c r="GRH217" s="123"/>
      <c r="GRI217" s="123"/>
      <c r="GRJ217" s="123"/>
      <c r="GRK217" s="123"/>
      <c r="GRL217" s="123"/>
      <c r="GRM217" s="123"/>
      <c r="GRN217" s="123"/>
      <c r="GRO217" s="123"/>
      <c r="GRP217" s="123"/>
      <c r="GRQ217" s="123"/>
      <c r="GRR217" s="123"/>
      <c r="GRS217" s="123"/>
      <c r="GRT217" s="123"/>
      <c r="GRU217" s="123"/>
      <c r="GRV217" s="123"/>
      <c r="GRW217" s="123"/>
      <c r="GRX217" s="123"/>
      <c r="GRY217" s="123"/>
      <c r="GRZ217" s="123"/>
      <c r="GSA217" s="123"/>
      <c r="GSB217" s="123"/>
      <c r="GSC217" s="123"/>
      <c r="GSD217" s="123"/>
      <c r="GSE217" s="123"/>
      <c r="GSF217" s="123"/>
      <c r="GSG217" s="123"/>
      <c r="GSH217" s="123"/>
      <c r="GSI217" s="123"/>
      <c r="GSJ217" s="123"/>
      <c r="GSK217" s="123"/>
      <c r="GSL217" s="123"/>
      <c r="GSM217" s="123"/>
      <c r="GSN217" s="123"/>
      <c r="GSO217" s="123"/>
      <c r="GSP217" s="123"/>
      <c r="GSQ217" s="123"/>
      <c r="GSR217" s="123"/>
      <c r="GSS217" s="123"/>
      <c r="GST217" s="123"/>
      <c r="GSU217" s="123"/>
      <c r="GSV217" s="123"/>
      <c r="GSW217" s="123"/>
      <c r="GSX217" s="123"/>
      <c r="GSY217" s="123"/>
      <c r="GSZ217" s="123"/>
      <c r="GTA217" s="123"/>
      <c r="GTB217" s="123"/>
      <c r="GTC217" s="123"/>
      <c r="GTD217" s="123"/>
      <c r="GTE217" s="123"/>
      <c r="GTF217" s="123"/>
      <c r="GTG217" s="123"/>
      <c r="GTH217" s="123"/>
      <c r="GTI217" s="123"/>
      <c r="GTJ217" s="123"/>
      <c r="GTK217" s="123"/>
      <c r="GTL217" s="123"/>
      <c r="GTM217" s="123"/>
      <c r="GTN217" s="123"/>
      <c r="GTO217" s="123"/>
      <c r="GTP217" s="123"/>
      <c r="GTQ217" s="123"/>
      <c r="GTR217" s="123"/>
      <c r="GTS217" s="123"/>
      <c r="GTT217" s="123"/>
      <c r="GTU217" s="123"/>
      <c r="GTV217" s="123"/>
      <c r="GTW217" s="123"/>
      <c r="GTX217" s="123"/>
      <c r="GTY217" s="123"/>
      <c r="GTZ217" s="123"/>
      <c r="GUA217" s="123"/>
      <c r="GUB217" s="123"/>
      <c r="GUC217" s="123"/>
      <c r="GUD217" s="123"/>
      <c r="GUE217" s="123"/>
      <c r="GUF217" s="123"/>
      <c r="GUG217" s="123"/>
      <c r="GUH217" s="123"/>
      <c r="GUI217" s="123"/>
      <c r="GUJ217" s="123"/>
      <c r="GUK217" s="123"/>
      <c r="GUL217" s="123"/>
      <c r="GUM217" s="123"/>
      <c r="GUN217" s="123"/>
      <c r="GUO217" s="123"/>
      <c r="GUP217" s="123"/>
      <c r="GUQ217" s="123"/>
      <c r="GUR217" s="123"/>
      <c r="GUS217" s="123"/>
      <c r="GUT217" s="123"/>
      <c r="GUU217" s="123"/>
      <c r="GUV217" s="123"/>
      <c r="GUW217" s="123"/>
      <c r="GUX217" s="123"/>
      <c r="GUY217" s="123"/>
      <c r="GUZ217" s="123"/>
      <c r="GVA217" s="123"/>
      <c r="GVB217" s="123"/>
      <c r="GVC217" s="123"/>
      <c r="GVD217" s="123"/>
      <c r="GVE217" s="123"/>
      <c r="GVF217" s="123"/>
      <c r="GVG217" s="123"/>
      <c r="GVH217" s="123"/>
      <c r="GVI217" s="123"/>
      <c r="GVJ217" s="123"/>
      <c r="GVK217" s="123"/>
      <c r="GVL217" s="123"/>
      <c r="GVM217" s="123"/>
      <c r="GVN217" s="123"/>
      <c r="GVO217" s="123"/>
      <c r="GVP217" s="123"/>
      <c r="GVQ217" s="123"/>
      <c r="GVR217" s="123"/>
      <c r="GVS217" s="123"/>
      <c r="GVT217" s="123"/>
      <c r="GVU217" s="123"/>
      <c r="GVV217" s="123"/>
      <c r="GVW217" s="123"/>
      <c r="GVX217" s="123"/>
      <c r="GVY217" s="123"/>
      <c r="GVZ217" s="123"/>
      <c r="GWA217" s="123"/>
      <c r="GWB217" s="123"/>
      <c r="GWC217" s="123"/>
      <c r="GWD217" s="123"/>
      <c r="GWE217" s="123"/>
      <c r="GWF217" s="123"/>
      <c r="GWG217" s="123"/>
      <c r="GWH217" s="123"/>
      <c r="GWI217" s="123"/>
      <c r="GWJ217" s="123"/>
      <c r="GWK217" s="123"/>
      <c r="GWL217" s="123"/>
      <c r="GWM217" s="123"/>
      <c r="GWN217" s="123"/>
      <c r="GWO217" s="123"/>
      <c r="GWP217" s="123"/>
      <c r="GWQ217" s="123"/>
      <c r="GWR217" s="123"/>
      <c r="GWS217" s="123"/>
      <c r="GWT217" s="123"/>
      <c r="GWU217" s="123"/>
      <c r="GWV217" s="123"/>
      <c r="GWW217" s="123"/>
      <c r="GWX217" s="123"/>
      <c r="GWY217" s="123"/>
      <c r="GWZ217" s="123"/>
      <c r="GXA217" s="123"/>
      <c r="GXB217" s="123"/>
      <c r="GXC217" s="123"/>
      <c r="GXD217" s="123"/>
      <c r="GXE217" s="123"/>
      <c r="GXF217" s="123"/>
      <c r="GXG217" s="123"/>
      <c r="GXH217" s="123"/>
      <c r="GXI217" s="123"/>
      <c r="GXJ217" s="123"/>
      <c r="GXK217" s="123"/>
      <c r="GXL217" s="123"/>
      <c r="GXM217" s="123"/>
      <c r="GXN217" s="123"/>
      <c r="GXO217" s="123"/>
      <c r="GXP217" s="123"/>
      <c r="GXQ217" s="123"/>
      <c r="GXR217" s="123"/>
      <c r="GXS217" s="123"/>
      <c r="GXT217" s="123"/>
      <c r="GXU217" s="123"/>
      <c r="GXV217" s="123"/>
      <c r="GXW217" s="123"/>
      <c r="GXX217" s="123"/>
      <c r="GXY217" s="123"/>
      <c r="GXZ217" s="123"/>
      <c r="GYA217" s="123"/>
      <c r="GYB217" s="123"/>
      <c r="GYC217" s="123"/>
      <c r="GYD217" s="123"/>
      <c r="GYE217" s="123"/>
      <c r="GYF217" s="123"/>
      <c r="GYG217" s="123"/>
      <c r="GYH217" s="123"/>
      <c r="GYI217" s="123"/>
      <c r="GYJ217" s="123"/>
      <c r="GYK217" s="123"/>
      <c r="GYL217" s="123"/>
      <c r="GYM217" s="123"/>
      <c r="GYN217" s="123"/>
      <c r="GYO217" s="123"/>
      <c r="GYP217" s="123"/>
      <c r="GYQ217" s="123"/>
      <c r="GYR217" s="123"/>
      <c r="GYS217" s="123"/>
      <c r="GYT217" s="123"/>
      <c r="GYU217" s="123"/>
      <c r="GYV217" s="123"/>
      <c r="GYW217" s="123"/>
      <c r="GYX217" s="123"/>
      <c r="GYY217" s="123"/>
      <c r="GYZ217" s="123"/>
      <c r="GZA217" s="123"/>
      <c r="GZB217" s="123"/>
      <c r="GZC217" s="123"/>
      <c r="GZD217" s="123"/>
      <c r="GZE217" s="123"/>
      <c r="GZF217" s="123"/>
      <c r="GZG217" s="123"/>
      <c r="GZH217" s="123"/>
      <c r="GZI217" s="123"/>
      <c r="GZJ217" s="123"/>
      <c r="GZK217" s="123"/>
      <c r="GZL217" s="123"/>
      <c r="GZM217" s="123"/>
      <c r="GZN217" s="123"/>
      <c r="GZO217" s="123"/>
      <c r="GZP217" s="123"/>
      <c r="GZQ217" s="123"/>
      <c r="GZR217" s="123"/>
      <c r="GZS217" s="123"/>
      <c r="GZT217" s="123"/>
      <c r="GZU217" s="123"/>
      <c r="GZV217" s="123"/>
      <c r="GZW217" s="123"/>
      <c r="GZX217" s="123"/>
      <c r="GZY217" s="123"/>
      <c r="GZZ217" s="123"/>
      <c r="HAA217" s="123"/>
      <c r="HAB217" s="123"/>
      <c r="HAC217" s="123"/>
      <c r="HAD217" s="123"/>
      <c r="HAE217" s="123"/>
      <c r="HAF217" s="123"/>
      <c r="HAG217" s="123"/>
      <c r="HAH217" s="123"/>
      <c r="HAI217" s="123"/>
      <c r="HAJ217" s="123"/>
      <c r="HAK217" s="123"/>
      <c r="HAL217" s="123"/>
      <c r="HAM217" s="123"/>
      <c r="HAN217" s="123"/>
      <c r="HAO217" s="123"/>
      <c r="HAP217" s="123"/>
      <c r="HAQ217" s="123"/>
      <c r="HAR217" s="123"/>
      <c r="HAS217" s="123"/>
      <c r="HAT217" s="123"/>
      <c r="HAU217" s="123"/>
      <c r="HAV217" s="123"/>
      <c r="HAW217" s="123"/>
      <c r="HAX217" s="123"/>
      <c r="HAY217" s="123"/>
      <c r="HAZ217" s="123"/>
      <c r="HBA217" s="123"/>
      <c r="HBB217" s="123"/>
      <c r="HBC217" s="123"/>
      <c r="HBD217" s="123"/>
      <c r="HBE217" s="123"/>
      <c r="HBF217" s="123"/>
      <c r="HBG217" s="123"/>
      <c r="HBH217" s="123"/>
      <c r="HBI217" s="123"/>
      <c r="HBJ217" s="123"/>
      <c r="HBK217" s="123"/>
      <c r="HBL217" s="123"/>
      <c r="HBM217" s="123"/>
      <c r="HBN217" s="123"/>
      <c r="HBO217" s="123"/>
      <c r="HBP217" s="123"/>
      <c r="HBQ217" s="123"/>
      <c r="HBR217" s="123"/>
      <c r="HBS217" s="123"/>
      <c r="HBT217" s="123"/>
      <c r="HBU217" s="123"/>
      <c r="HBV217" s="123"/>
      <c r="HBW217" s="123"/>
      <c r="HBX217" s="123"/>
      <c r="HBY217" s="123"/>
      <c r="HBZ217" s="123"/>
      <c r="HCA217" s="123"/>
      <c r="HCB217" s="123"/>
      <c r="HCC217" s="123"/>
      <c r="HCD217" s="123"/>
      <c r="HCE217" s="123"/>
      <c r="HCF217" s="123"/>
      <c r="HCG217" s="123"/>
      <c r="HCH217" s="123"/>
      <c r="HCI217" s="123"/>
      <c r="HCJ217" s="123"/>
      <c r="HCK217" s="123"/>
      <c r="HCL217" s="123"/>
      <c r="HCM217" s="123"/>
      <c r="HCN217" s="123"/>
      <c r="HCO217" s="123"/>
      <c r="HCP217" s="123"/>
      <c r="HCQ217" s="123"/>
      <c r="HCR217" s="123"/>
      <c r="HCS217" s="123"/>
      <c r="HCT217" s="123"/>
      <c r="HCU217" s="123"/>
      <c r="HCV217" s="123"/>
      <c r="HCW217" s="123"/>
      <c r="HCX217" s="123"/>
      <c r="HCY217" s="123"/>
      <c r="HCZ217" s="123"/>
      <c r="HDA217" s="123"/>
      <c r="HDB217" s="123"/>
      <c r="HDC217" s="123"/>
      <c r="HDD217" s="123"/>
      <c r="HDE217" s="123"/>
      <c r="HDF217" s="123"/>
      <c r="HDG217" s="123"/>
      <c r="HDH217" s="123"/>
      <c r="HDI217" s="123"/>
      <c r="HDJ217" s="123"/>
      <c r="HDK217" s="123"/>
      <c r="HDL217" s="123"/>
      <c r="HDM217" s="123"/>
      <c r="HDN217" s="123"/>
      <c r="HDO217" s="123"/>
      <c r="HDP217" s="123"/>
      <c r="HDQ217" s="123"/>
      <c r="HDR217" s="123"/>
      <c r="HDS217" s="123"/>
      <c r="HDT217" s="123"/>
      <c r="HDU217" s="123"/>
      <c r="HDV217" s="123"/>
      <c r="HDW217" s="123"/>
      <c r="HDX217" s="123"/>
      <c r="HDY217" s="123"/>
      <c r="HDZ217" s="123"/>
      <c r="HEA217" s="123"/>
      <c r="HEB217" s="123"/>
      <c r="HEC217" s="123"/>
      <c r="HED217" s="123"/>
      <c r="HEE217" s="123"/>
      <c r="HEF217" s="123"/>
      <c r="HEG217" s="123"/>
      <c r="HEH217" s="123"/>
      <c r="HEI217" s="123"/>
      <c r="HEJ217" s="123"/>
      <c r="HEK217" s="123"/>
      <c r="HEL217" s="123"/>
      <c r="HEM217" s="123"/>
      <c r="HEN217" s="123"/>
      <c r="HEO217" s="123"/>
      <c r="HEP217" s="123"/>
      <c r="HEQ217" s="123"/>
      <c r="HER217" s="123"/>
      <c r="HES217" s="123"/>
      <c r="HET217" s="123"/>
      <c r="HEU217" s="123"/>
      <c r="HEV217" s="123"/>
      <c r="HEW217" s="123"/>
      <c r="HEX217" s="123"/>
      <c r="HEY217" s="123"/>
      <c r="HEZ217" s="123"/>
      <c r="HFA217" s="123"/>
      <c r="HFB217" s="123"/>
      <c r="HFC217" s="123"/>
      <c r="HFD217" s="123"/>
      <c r="HFE217" s="123"/>
      <c r="HFF217" s="123"/>
      <c r="HFG217" s="123"/>
      <c r="HFH217" s="123"/>
      <c r="HFI217" s="123"/>
      <c r="HFJ217" s="123"/>
      <c r="HFK217" s="123"/>
      <c r="HFL217" s="123"/>
      <c r="HFM217" s="123"/>
      <c r="HFN217" s="123"/>
      <c r="HFO217" s="123"/>
      <c r="HFP217" s="123"/>
      <c r="HFQ217" s="123"/>
      <c r="HFR217" s="123"/>
      <c r="HFS217" s="123"/>
      <c r="HFT217" s="123"/>
      <c r="HFU217" s="123"/>
      <c r="HFV217" s="123"/>
      <c r="HFW217" s="123"/>
      <c r="HFX217" s="123"/>
      <c r="HFY217" s="123"/>
      <c r="HFZ217" s="123"/>
      <c r="HGA217" s="123"/>
      <c r="HGB217" s="123"/>
      <c r="HGC217" s="123"/>
      <c r="HGD217" s="123"/>
      <c r="HGE217" s="123"/>
      <c r="HGF217" s="123"/>
      <c r="HGG217" s="123"/>
      <c r="HGH217" s="123"/>
      <c r="HGI217" s="123"/>
      <c r="HGJ217" s="123"/>
      <c r="HGK217" s="123"/>
      <c r="HGL217" s="123"/>
      <c r="HGM217" s="123"/>
      <c r="HGN217" s="123"/>
      <c r="HGO217" s="123"/>
      <c r="HGP217" s="123"/>
      <c r="HGQ217" s="123"/>
      <c r="HGR217" s="123"/>
      <c r="HGS217" s="123"/>
      <c r="HGT217" s="123"/>
      <c r="HGU217" s="123"/>
      <c r="HGV217" s="123"/>
      <c r="HGW217" s="123"/>
      <c r="HGX217" s="123"/>
      <c r="HGY217" s="123"/>
      <c r="HGZ217" s="123"/>
      <c r="HHA217" s="123"/>
      <c r="HHB217" s="123"/>
      <c r="HHC217" s="123"/>
      <c r="HHD217" s="123"/>
      <c r="HHE217" s="123"/>
      <c r="HHF217" s="123"/>
      <c r="HHG217" s="123"/>
      <c r="HHH217" s="123"/>
      <c r="HHI217" s="123"/>
      <c r="HHJ217" s="123"/>
      <c r="HHK217" s="123"/>
      <c r="HHL217" s="123"/>
      <c r="HHM217" s="123"/>
      <c r="HHN217" s="123"/>
      <c r="HHO217" s="123"/>
      <c r="HHP217" s="123"/>
      <c r="HHQ217" s="123"/>
      <c r="HHR217" s="123"/>
      <c r="HHS217" s="123"/>
      <c r="HHT217" s="123"/>
      <c r="HHU217" s="123"/>
      <c r="HHV217" s="123"/>
      <c r="HHW217" s="123"/>
      <c r="HHX217" s="123"/>
      <c r="HHY217" s="123"/>
      <c r="HHZ217" s="123"/>
      <c r="HIA217" s="123"/>
      <c r="HIB217" s="123"/>
      <c r="HIC217" s="123"/>
      <c r="HID217" s="123"/>
      <c r="HIE217" s="123"/>
      <c r="HIF217" s="123"/>
      <c r="HIG217" s="123"/>
      <c r="HIH217" s="123"/>
      <c r="HII217" s="123"/>
      <c r="HIJ217" s="123"/>
      <c r="HIK217" s="123"/>
      <c r="HIL217" s="123"/>
      <c r="HIM217" s="123"/>
      <c r="HIN217" s="123"/>
      <c r="HIO217" s="123"/>
      <c r="HIP217" s="123"/>
      <c r="HIQ217" s="123"/>
      <c r="HIR217" s="123"/>
      <c r="HIS217" s="123"/>
      <c r="HIT217" s="123"/>
      <c r="HIU217" s="123"/>
      <c r="HIV217" s="123"/>
      <c r="HIW217" s="123"/>
      <c r="HIX217" s="123"/>
      <c r="HIY217" s="123"/>
      <c r="HIZ217" s="123"/>
      <c r="HJA217" s="123"/>
      <c r="HJB217" s="123"/>
      <c r="HJC217" s="123"/>
      <c r="HJD217" s="123"/>
      <c r="HJE217" s="123"/>
      <c r="HJF217" s="123"/>
      <c r="HJG217" s="123"/>
      <c r="HJH217" s="123"/>
      <c r="HJI217" s="123"/>
      <c r="HJJ217" s="123"/>
      <c r="HJK217" s="123"/>
      <c r="HJL217" s="123"/>
      <c r="HJM217" s="123"/>
      <c r="HJN217" s="123"/>
      <c r="HJO217" s="123"/>
      <c r="HJP217" s="123"/>
      <c r="HJQ217" s="123"/>
      <c r="HJR217" s="123"/>
      <c r="HJS217" s="123"/>
      <c r="HJT217" s="123"/>
      <c r="HJU217" s="123"/>
      <c r="HJV217" s="123"/>
      <c r="HJW217" s="123"/>
      <c r="HJX217" s="123"/>
      <c r="HJY217" s="123"/>
      <c r="HJZ217" s="123"/>
      <c r="HKA217" s="123"/>
      <c r="HKB217" s="123"/>
      <c r="HKC217" s="123"/>
      <c r="HKD217" s="123"/>
      <c r="HKE217" s="123"/>
      <c r="HKF217" s="123"/>
      <c r="HKG217" s="123"/>
      <c r="HKH217" s="123"/>
      <c r="HKI217" s="123"/>
      <c r="HKJ217" s="123"/>
      <c r="HKK217" s="123"/>
      <c r="HKL217" s="123"/>
      <c r="HKM217" s="123"/>
      <c r="HKN217" s="123"/>
      <c r="HKO217" s="123"/>
      <c r="HKP217" s="123"/>
      <c r="HKQ217" s="123"/>
      <c r="HKR217" s="123"/>
      <c r="HKS217" s="123"/>
      <c r="HKT217" s="123"/>
      <c r="HKU217" s="123"/>
      <c r="HKV217" s="123"/>
      <c r="HKW217" s="123"/>
      <c r="HKX217" s="123"/>
      <c r="HKY217" s="123"/>
      <c r="HKZ217" s="123"/>
      <c r="HLA217" s="123"/>
      <c r="HLB217" s="123"/>
      <c r="HLC217" s="123"/>
      <c r="HLD217" s="123"/>
      <c r="HLE217" s="123"/>
      <c r="HLF217" s="123"/>
      <c r="HLG217" s="123"/>
      <c r="HLH217" s="123"/>
      <c r="HLI217" s="123"/>
      <c r="HLJ217" s="123"/>
      <c r="HLK217" s="123"/>
      <c r="HLL217" s="123"/>
      <c r="HLM217" s="123"/>
      <c r="HLN217" s="123"/>
      <c r="HLO217" s="123"/>
      <c r="HLP217" s="123"/>
      <c r="HLQ217" s="123"/>
      <c r="HLR217" s="123"/>
      <c r="HLS217" s="123"/>
      <c r="HLT217" s="123"/>
      <c r="HLU217" s="123"/>
      <c r="HLV217" s="123"/>
      <c r="HLW217" s="123"/>
      <c r="HLX217" s="123"/>
      <c r="HLY217" s="123"/>
      <c r="HLZ217" s="123"/>
      <c r="HMA217" s="123"/>
      <c r="HMB217" s="123"/>
      <c r="HMC217" s="123"/>
      <c r="HMD217" s="123"/>
      <c r="HME217" s="123"/>
      <c r="HMF217" s="123"/>
      <c r="HMG217" s="123"/>
      <c r="HMH217" s="123"/>
      <c r="HMI217" s="123"/>
      <c r="HMJ217" s="123"/>
      <c r="HMK217" s="123"/>
      <c r="HML217" s="123"/>
      <c r="HMM217" s="123"/>
      <c r="HMN217" s="123"/>
      <c r="HMO217" s="123"/>
      <c r="HMP217" s="123"/>
      <c r="HMQ217" s="123"/>
      <c r="HMR217" s="123"/>
      <c r="HMS217" s="123"/>
      <c r="HMT217" s="123"/>
      <c r="HMU217" s="123"/>
      <c r="HMV217" s="123"/>
      <c r="HMW217" s="123"/>
      <c r="HMX217" s="123"/>
      <c r="HMY217" s="123"/>
      <c r="HMZ217" s="123"/>
      <c r="HNA217" s="123"/>
      <c r="HNB217" s="123"/>
      <c r="HNC217" s="123"/>
      <c r="HND217" s="123"/>
      <c r="HNE217" s="123"/>
      <c r="HNF217" s="123"/>
      <c r="HNG217" s="123"/>
      <c r="HNH217" s="123"/>
      <c r="HNI217" s="123"/>
      <c r="HNJ217" s="123"/>
      <c r="HNK217" s="123"/>
      <c r="HNL217" s="123"/>
      <c r="HNM217" s="123"/>
      <c r="HNN217" s="123"/>
      <c r="HNO217" s="123"/>
      <c r="HNP217" s="123"/>
      <c r="HNQ217" s="123"/>
      <c r="HNR217" s="123"/>
      <c r="HNS217" s="123"/>
      <c r="HNT217" s="123"/>
      <c r="HNU217" s="123"/>
      <c r="HNV217" s="123"/>
      <c r="HNW217" s="123"/>
      <c r="HNX217" s="123"/>
      <c r="HNY217" s="123"/>
      <c r="HNZ217" s="123"/>
      <c r="HOA217" s="123"/>
      <c r="HOB217" s="123"/>
      <c r="HOC217" s="123"/>
      <c r="HOD217" s="123"/>
      <c r="HOE217" s="123"/>
      <c r="HOF217" s="123"/>
      <c r="HOG217" s="123"/>
      <c r="HOH217" s="123"/>
      <c r="HOI217" s="123"/>
      <c r="HOJ217" s="123"/>
      <c r="HOK217" s="123"/>
      <c r="HOL217" s="123"/>
      <c r="HOM217" s="123"/>
      <c r="HON217" s="123"/>
      <c r="HOO217" s="123"/>
      <c r="HOP217" s="123"/>
      <c r="HOQ217" s="123"/>
      <c r="HOR217" s="123"/>
      <c r="HOS217" s="123"/>
      <c r="HOT217" s="123"/>
      <c r="HOU217" s="123"/>
      <c r="HOV217" s="123"/>
      <c r="HOW217" s="123"/>
      <c r="HOX217" s="123"/>
      <c r="HOY217" s="123"/>
      <c r="HOZ217" s="123"/>
      <c r="HPA217" s="123"/>
      <c r="HPB217" s="123"/>
      <c r="HPC217" s="123"/>
      <c r="HPD217" s="123"/>
      <c r="HPE217" s="123"/>
      <c r="HPF217" s="123"/>
      <c r="HPG217" s="123"/>
      <c r="HPH217" s="123"/>
      <c r="HPI217" s="123"/>
      <c r="HPJ217" s="123"/>
      <c r="HPK217" s="123"/>
      <c r="HPL217" s="123"/>
      <c r="HPM217" s="123"/>
      <c r="HPN217" s="123"/>
      <c r="HPO217" s="123"/>
      <c r="HPP217" s="123"/>
      <c r="HPQ217" s="123"/>
      <c r="HPR217" s="123"/>
      <c r="HPS217" s="123"/>
      <c r="HPT217" s="123"/>
      <c r="HPU217" s="123"/>
      <c r="HPV217" s="123"/>
      <c r="HPW217" s="123"/>
      <c r="HPX217" s="123"/>
      <c r="HPY217" s="123"/>
      <c r="HPZ217" s="123"/>
      <c r="HQA217" s="123"/>
      <c r="HQB217" s="123"/>
      <c r="HQC217" s="123"/>
      <c r="HQD217" s="123"/>
      <c r="HQE217" s="123"/>
      <c r="HQF217" s="123"/>
      <c r="HQG217" s="123"/>
      <c r="HQH217" s="123"/>
      <c r="HQI217" s="123"/>
      <c r="HQJ217" s="123"/>
      <c r="HQK217" s="123"/>
      <c r="HQL217" s="123"/>
      <c r="HQM217" s="123"/>
      <c r="HQN217" s="123"/>
      <c r="HQO217" s="123"/>
      <c r="HQP217" s="123"/>
      <c r="HQQ217" s="123"/>
      <c r="HQR217" s="123"/>
      <c r="HQS217" s="123"/>
      <c r="HQT217" s="123"/>
      <c r="HQU217" s="123"/>
      <c r="HQV217" s="123"/>
      <c r="HQW217" s="123"/>
      <c r="HQX217" s="123"/>
      <c r="HQY217" s="123"/>
      <c r="HQZ217" s="123"/>
      <c r="HRA217" s="123"/>
      <c r="HRB217" s="123"/>
      <c r="HRC217" s="123"/>
      <c r="HRD217" s="123"/>
      <c r="HRE217" s="123"/>
      <c r="HRF217" s="123"/>
      <c r="HRG217" s="123"/>
      <c r="HRH217" s="123"/>
      <c r="HRI217" s="123"/>
      <c r="HRJ217" s="123"/>
      <c r="HRK217" s="123"/>
      <c r="HRL217" s="123"/>
      <c r="HRM217" s="123"/>
      <c r="HRN217" s="123"/>
      <c r="HRO217" s="123"/>
      <c r="HRP217" s="123"/>
      <c r="HRQ217" s="123"/>
      <c r="HRR217" s="123"/>
      <c r="HRS217" s="123"/>
      <c r="HRT217" s="123"/>
      <c r="HRU217" s="123"/>
      <c r="HRV217" s="123"/>
      <c r="HRW217" s="123"/>
      <c r="HRX217" s="123"/>
      <c r="HRY217" s="123"/>
      <c r="HRZ217" s="123"/>
      <c r="HSA217" s="123"/>
      <c r="HSB217" s="123"/>
      <c r="HSC217" s="123"/>
      <c r="HSD217" s="123"/>
      <c r="HSE217" s="123"/>
      <c r="HSF217" s="123"/>
      <c r="HSG217" s="123"/>
      <c r="HSH217" s="123"/>
      <c r="HSI217" s="123"/>
      <c r="HSJ217" s="123"/>
      <c r="HSK217" s="123"/>
      <c r="HSL217" s="123"/>
      <c r="HSM217" s="123"/>
      <c r="HSN217" s="123"/>
      <c r="HSO217" s="123"/>
      <c r="HSP217" s="123"/>
      <c r="HSQ217" s="123"/>
      <c r="HSR217" s="123"/>
      <c r="HSS217" s="123"/>
      <c r="HST217" s="123"/>
      <c r="HSU217" s="123"/>
      <c r="HSV217" s="123"/>
      <c r="HSW217" s="123"/>
      <c r="HSX217" s="123"/>
      <c r="HSY217" s="123"/>
      <c r="HSZ217" s="123"/>
      <c r="HTA217" s="123"/>
      <c r="HTB217" s="123"/>
      <c r="HTC217" s="123"/>
      <c r="HTD217" s="123"/>
      <c r="HTE217" s="123"/>
      <c r="HTF217" s="123"/>
      <c r="HTG217" s="123"/>
      <c r="HTH217" s="123"/>
      <c r="HTI217" s="123"/>
      <c r="HTJ217" s="123"/>
      <c r="HTK217" s="123"/>
      <c r="HTL217" s="123"/>
      <c r="HTM217" s="123"/>
      <c r="HTN217" s="123"/>
      <c r="HTO217" s="123"/>
      <c r="HTP217" s="123"/>
      <c r="HTQ217" s="123"/>
      <c r="HTR217" s="123"/>
      <c r="HTS217" s="123"/>
      <c r="HTT217" s="123"/>
      <c r="HTU217" s="123"/>
      <c r="HTV217" s="123"/>
      <c r="HTW217" s="123"/>
      <c r="HTX217" s="123"/>
      <c r="HTY217" s="123"/>
      <c r="HTZ217" s="123"/>
      <c r="HUA217" s="123"/>
      <c r="HUB217" s="123"/>
      <c r="HUC217" s="123"/>
      <c r="HUD217" s="123"/>
      <c r="HUE217" s="123"/>
      <c r="HUF217" s="123"/>
      <c r="HUG217" s="123"/>
      <c r="HUH217" s="123"/>
      <c r="HUI217" s="123"/>
      <c r="HUJ217" s="123"/>
      <c r="HUK217" s="123"/>
      <c r="HUL217" s="123"/>
      <c r="HUM217" s="123"/>
      <c r="HUN217" s="123"/>
      <c r="HUO217" s="123"/>
      <c r="HUP217" s="123"/>
      <c r="HUQ217" s="123"/>
      <c r="HUR217" s="123"/>
      <c r="HUS217" s="123"/>
      <c r="HUT217" s="123"/>
      <c r="HUU217" s="123"/>
      <c r="HUV217" s="123"/>
      <c r="HUW217" s="123"/>
      <c r="HUX217" s="123"/>
      <c r="HUY217" s="123"/>
      <c r="HUZ217" s="123"/>
      <c r="HVA217" s="123"/>
      <c r="HVB217" s="123"/>
      <c r="HVC217" s="123"/>
      <c r="HVD217" s="123"/>
      <c r="HVE217" s="123"/>
      <c r="HVF217" s="123"/>
      <c r="HVG217" s="123"/>
      <c r="HVH217" s="123"/>
      <c r="HVI217" s="123"/>
      <c r="HVJ217" s="123"/>
      <c r="HVK217" s="123"/>
      <c r="HVL217" s="123"/>
      <c r="HVM217" s="123"/>
      <c r="HVN217" s="123"/>
      <c r="HVO217" s="123"/>
      <c r="HVP217" s="123"/>
      <c r="HVQ217" s="123"/>
      <c r="HVR217" s="123"/>
      <c r="HVS217" s="123"/>
      <c r="HVT217" s="123"/>
      <c r="HVU217" s="123"/>
      <c r="HVV217" s="123"/>
      <c r="HVW217" s="123"/>
      <c r="HVX217" s="123"/>
      <c r="HVY217" s="123"/>
      <c r="HVZ217" s="123"/>
      <c r="HWA217" s="123"/>
      <c r="HWB217" s="123"/>
      <c r="HWC217" s="123"/>
      <c r="HWD217" s="123"/>
      <c r="HWE217" s="123"/>
      <c r="HWF217" s="123"/>
      <c r="HWG217" s="123"/>
      <c r="HWH217" s="123"/>
      <c r="HWI217" s="123"/>
      <c r="HWJ217" s="123"/>
      <c r="HWK217" s="123"/>
      <c r="HWL217" s="123"/>
      <c r="HWM217" s="123"/>
      <c r="HWN217" s="123"/>
      <c r="HWO217" s="123"/>
      <c r="HWP217" s="123"/>
      <c r="HWQ217" s="123"/>
      <c r="HWR217" s="123"/>
      <c r="HWS217" s="123"/>
      <c r="HWT217" s="123"/>
      <c r="HWU217" s="123"/>
      <c r="HWV217" s="123"/>
      <c r="HWW217" s="123"/>
      <c r="HWX217" s="123"/>
      <c r="HWY217" s="123"/>
      <c r="HWZ217" s="123"/>
      <c r="HXA217" s="123"/>
      <c r="HXB217" s="123"/>
      <c r="HXC217" s="123"/>
      <c r="HXD217" s="123"/>
      <c r="HXE217" s="123"/>
      <c r="HXF217" s="123"/>
      <c r="HXG217" s="123"/>
      <c r="HXH217" s="123"/>
      <c r="HXI217" s="123"/>
      <c r="HXJ217" s="123"/>
      <c r="HXK217" s="123"/>
      <c r="HXL217" s="123"/>
      <c r="HXM217" s="123"/>
      <c r="HXN217" s="123"/>
      <c r="HXO217" s="123"/>
      <c r="HXP217" s="123"/>
      <c r="HXQ217" s="123"/>
      <c r="HXR217" s="123"/>
      <c r="HXS217" s="123"/>
      <c r="HXT217" s="123"/>
      <c r="HXU217" s="123"/>
      <c r="HXV217" s="123"/>
      <c r="HXW217" s="123"/>
      <c r="HXX217" s="123"/>
      <c r="HXY217" s="123"/>
      <c r="HXZ217" s="123"/>
      <c r="HYA217" s="123"/>
      <c r="HYB217" s="123"/>
      <c r="HYC217" s="123"/>
      <c r="HYD217" s="123"/>
      <c r="HYE217" s="123"/>
      <c r="HYF217" s="123"/>
      <c r="HYG217" s="123"/>
      <c r="HYH217" s="123"/>
      <c r="HYI217" s="123"/>
      <c r="HYJ217" s="123"/>
      <c r="HYK217" s="123"/>
      <c r="HYL217" s="123"/>
      <c r="HYM217" s="123"/>
      <c r="HYN217" s="123"/>
      <c r="HYO217" s="123"/>
      <c r="HYP217" s="123"/>
      <c r="HYQ217" s="123"/>
      <c r="HYR217" s="123"/>
      <c r="HYS217" s="123"/>
      <c r="HYT217" s="123"/>
      <c r="HYU217" s="123"/>
      <c r="HYV217" s="123"/>
      <c r="HYW217" s="123"/>
      <c r="HYX217" s="123"/>
      <c r="HYY217" s="123"/>
      <c r="HYZ217" s="123"/>
      <c r="HZA217" s="123"/>
      <c r="HZB217" s="123"/>
      <c r="HZC217" s="123"/>
      <c r="HZD217" s="123"/>
      <c r="HZE217" s="123"/>
      <c r="HZF217" s="123"/>
      <c r="HZG217" s="123"/>
      <c r="HZH217" s="123"/>
      <c r="HZI217" s="123"/>
      <c r="HZJ217" s="123"/>
      <c r="HZK217" s="123"/>
      <c r="HZL217" s="123"/>
      <c r="HZM217" s="123"/>
      <c r="HZN217" s="123"/>
      <c r="HZO217" s="123"/>
      <c r="HZP217" s="123"/>
      <c r="HZQ217" s="123"/>
      <c r="HZR217" s="123"/>
      <c r="HZS217" s="123"/>
      <c r="HZT217" s="123"/>
      <c r="HZU217" s="123"/>
      <c r="HZV217" s="123"/>
      <c r="HZW217" s="123"/>
      <c r="HZX217" s="123"/>
      <c r="HZY217" s="123"/>
      <c r="HZZ217" s="123"/>
      <c r="IAA217" s="123"/>
      <c r="IAB217" s="123"/>
      <c r="IAC217" s="123"/>
      <c r="IAD217" s="123"/>
      <c r="IAE217" s="123"/>
      <c r="IAF217" s="123"/>
      <c r="IAG217" s="123"/>
      <c r="IAH217" s="123"/>
      <c r="IAI217" s="123"/>
      <c r="IAJ217" s="123"/>
      <c r="IAK217" s="123"/>
      <c r="IAL217" s="123"/>
      <c r="IAM217" s="123"/>
      <c r="IAN217" s="123"/>
      <c r="IAO217" s="123"/>
      <c r="IAP217" s="123"/>
      <c r="IAQ217" s="123"/>
      <c r="IAR217" s="123"/>
      <c r="IAS217" s="123"/>
      <c r="IAT217" s="123"/>
      <c r="IAU217" s="123"/>
      <c r="IAV217" s="123"/>
      <c r="IAW217" s="123"/>
      <c r="IAX217" s="123"/>
      <c r="IAY217" s="123"/>
      <c r="IAZ217" s="123"/>
      <c r="IBA217" s="123"/>
      <c r="IBB217" s="123"/>
      <c r="IBC217" s="123"/>
      <c r="IBD217" s="123"/>
      <c r="IBE217" s="123"/>
      <c r="IBF217" s="123"/>
      <c r="IBG217" s="123"/>
      <c r="IBH217" s="123"/>
      <c r="IBI217" s="123"/>
      <c r="IBJ217" s="123"/>
      <c r="IBK217" s="123"/>
      <c r="IBL217" s="123"/>
      <c r="IBM217" s="123"/>
      <c r="IBN217" s="123"/>
      <c r="IBO217" s="123"/>
      <c r="IBP217" s="123"/>
      <c r="IBQ217" s="123"/>
      <c r="IBR217" s="123"/>
      <c r="IBS217" s="123"/>
      <c r="IBT217" s="123"/>
      <c r="IBU217" s="123"/>
      <c r="IBV217" s="123"/>
      <c r="IBW217" s="123"/>
      <c r="IBX217" s="123"/>
      <c r="IBY217" s="123"/>
      <c r="IBZ217" s="123"/>
      <c r="ICA217" s="123"/>
      <c r="ICB217" s="123"/>
      <c r="ICC217" s="123"/>
      <c r="ICD217" s="123"/>
      <c r="ICE217" s="123"/>
      <c r="ICF217" s="123"/>
      <c r="ICG217" s="123"/>
      <c r="ICH217" s="123"/>
      <c r="ICI217" s="123"/>
      <c r="ICJ217" s="123"/>
      <c r="ICK217" s="123"/>
      <c r="ICL217" s="123"/>
      <c r="ICM217" s="123"/>
      <c r="ICN217" s="123"/>
      <c r="ICO217" s="123"/>
      <c r="ICP217" s="123"/>
      <c r="ICQ217" s="123"/>
      <c r="ICR217" s="123"/>
      <c r="ICS217" s="123"/>
      <c r="ICT217" s="123"/>
      <c r="ICU217" s="123"/>
      <c r="ICV217" s="123"/>
      <c r="ICW217" s="123"/>
      <c r="ICX217" s="123"/>
      <c r="ICY217" s="123"/>
      <c r="ICZ217" s="123"/>
      <c r="IDA217" s="123"/>
      <c r="IDB217" s="123"/>
      <c r="IDC217" s="123"/>
      <c r="IDD217" s="123"/>
      <c r="IDE217" s="123"/>
      <c r="IDF217" s="123"/>
      <c r="IDG217" s="123"/>
      <c r="IDH217" s="123"/>
      <c r="IDI217" s="123"/>
      <c r="IDJ217" s="123"/>
      <c r="IDK217" s="123"/>
      <c r="IDL217" s="123"/>
      <c r="IDM217" s="123"/>
      <c r="IDN217" s="123"/>
      <c r="IDO217" s="123"/>
      <c r="IDP217" s="123"/>
      <c r="IDQ217" s="123"/>
      <c r="IDR217" s="123"/>
      <c r="IDS217" s="123"/>
      <c r="IDT217" s="123"/>
      <c r="IDU217" s="123"/>
      <c r="IDV217" s="123"/>
      <c r="IDW217" s="123"/>
      <c r="IDX217" s="123"/>
      <c r="IDY217" s="123"/>
      <c r="IDZ217" s="123"/>
      <c r="IEA217" s="123"/>
      <c r="IEB217" s="123"/>
      <c r="IEC217" s="123"/>
      <c r="IED217" s="123"/>
      <c r="IEE217" s="123"/>
      <c r="IEF217" s="123"/>
      <c r="IEG217" s="123"/>
      <c r="IEH217" s="123"/>
      <c r="IEI217" s="123"/>
      <c r="IEJ217" s="123"/>
      <c r="IEK217" s="123"/>
      <c r="IEL217" s="123"/>
      <c r="IEM217" s="123"/>
      <c r="IEN217" s="123"/>
      <c r="IEO217" s="123"/>
      <c r="IEP217" s="123"/>
      <c r="IEQ217" s="123"/>
      <c r="IER217" s="123"/>
      <c r="IES217" s="123"/>
      <c r="IET217" s="123"/>
      <c r="IEU217" s="123"/>
      <c r="IEV217" s="123"/>
      <c r="IEW217" s="123"/>
      <c r="IEX217" s="123"/>
      <c r="IEY217" s="123"/>
      <c r="IEZ217" s="123"/>
      <c r="IFA217" s="123"/>
      <c r="IFB217" s="123"/>
      <c r="IFC217" s="123"/>
      <c r="IFD217" s="123"/>
      <c r="IFE217" s="123"/>
      <c r="IFF217" s="123"/>
      <c r="IFG217" s="123"/>
      <c r="IFH217" s="123"/>
      <c r="IFI217" s="123"/>
      <c r="IFJ217" s="123"/>
      <c r="IFK217" s="123"/>
      <c r="IFL217" s="123"/>
      <c r="IFM217" s="123"/>
      <c r="IFN217" s="123"/>
      <c r="IFO217" s="123"/>
      <c r="IFP217" s="123"/>
      <c r="IFQ217" s="123"/>
      <c r="IFR217" s="123"/>
      <c r="IFS217" s="123"/>
      <c r="IFT217" s="123"/>
      <c r="IFU217" s="123"/>
      <c r="IFV217" s="123"/>
      <c r="IFW217" s="123"/>
      <c r="IFX217" s="123"/>
      <c r="IFY217" s="123"/>
      <c r="IFZ217" s="123"/>
      <c r="IGA217" s="123"/>
      <c r="IGB217" s="123"/>
      <c r="IGC217" s="123"/>
      <c r="IGD217" s="123"/>
      <c r="IGE217" s="123"/>
      <c r="IGF217" s="123"/>
      <c r="IGG217" s="123"/>
      <c r="IGH217" s="123"/>
      <c r="IGI217" s="123"/>
      <c r="IGJ217" s="123"/>
      <c r="IGK217" s="123"/>
      <c r="IGL217" s="123"/>
      <c r="IGM217" s="123"/>
      <c r="IGN217" s="123"/>
      <c r="IGO217" s="123"/>
      <c r="IGP217" s="123"/>
      <c r="IGQ217" s="123"/>
      <c r="IGR217" s="123"/>
      <c r="IGS217" s="123"/>
      <c r="IGT217" s="123"/>
      <c r="IGU217" s="123"/>
      <c r="IGV217" s="123"/>
      <c r="IGW217" s="123"/>
      <c r="IGX217" s="123"/>
      <c r="IGY217" s="123"/>
      <c r="IGZ217" s="123"/>
      <c r="IHA217" s="123"/>
      <c r="IHB217" s="123"/>
      <c r="IHC217" s="123"/>
      <c r="IHD217" s="123"/>
      <c r="IHE217" s="123"/>
      <c r="IHF217" s="123"/>
      <c r="IHG217" s="123"/>
      <c r="IHH217" s="123"/>
      <c r="IHI217" s="123"/>
      <c r="IHJ217" s="123"/>
      <c r="IHK217" s="123"/>
      <c r="IHL217" s="123"/>
      <c r="IHM217" s="123"/>
      <c r="IHN217" s="123"/>
      <c r="IHO217" s="123"/>
      <c r="IHP217" s="123"/>
      <c r="IHQ217" s="123"/>
      <c r="IHR217" s="123"/>
      <c r="IHS217" s="123"/>
      <c r="IHT217" s="123"/>
      <c r="IHU217" s="123"/>
      <c r="IHV217" s="123"/>
      <c r="IHW217" s="123"/>
      <c r="IHX217" s="123"/>
      <c r="IHY217" s="123"/>
      <c r="IHZ217" s="123"/>
      <c r="IIA217" s="123"/>
      <c r="IIB217" s="123"/>
      <c r="IIC217" s="123"/>
      <c r="IID217" s="123"/>
      <c r="IIE217" s="123"/>
      <c r="IIF217" s="123"/>
      <c r="IIG217" s="123"/>
      <c r="IIH217" s="123"/>
      <c r="III217" s="123"/>
      <c r="IIJ217" s="123"/>
      <c r="IIK217" s="123"/>
      <c r="IIL217" s="123"/>
      <c r="IIM217" s="123"/>
      <c r="IIN217" s="123"/>
      <c r="IIO217" s="123"/>
      <c r="IIP217" s="123"/>
      <c r="IIQ217" s="123"/>
      <c r="IIR217" s="123"/>
      <c r="IIS217" s="123"/>
      <c r="IIT217" s="123"/>
      <c r="IIU217" s="123"/>
      <c r="IIV217" s="123"/>
      <c r="IIW217" s="123"/>
      <c r="IIX217" s="123"/>
      <c r="IIY217" s="123"/>
      <c r="IIZ217" s="123"/>
      <c r="IJA217" s="123"/>
      <c r="IJB217" s="123"/>
      <c r="IJC217" s="123"/>
      <c r="IJD217" s="123"/>
      <c r="IJE217" s="123"/>
      <c r="IJF217" s="123"/>
      <c r="IJG217" s="123"/>
      <c r="IJH217" s="123"/>
      <c r="IJI217" s="123"/>
      <c r="IJJ217" s="123"/>
      <c r="IJK217" s="123"/>
      <c r="IJL217" s="123"/>
      <c r="IJM217" s="123"/>
      <c r="IJN217" s="123"/>
      <c r="IJO217" s="123"/>
      <c r="IJP217" s="123"/>
      <c r="IJQ217" s="123"/>
      <c r="IJR217" s="123"/>
      <c r="IJS217" s="123"/>
      <c r="IJT217" s="123"/>
      <c r="IJU217" s="123"/>
      <c r="IJV217" s="123"/>
      <c r="IJW217" s="123"/>
      <c r="IJX217" s="123"/>
      <c r="IJY217" s="123"/>
      <c r="IJZ217" s="123"/>
      <c r="IKA217" s="123"/>
      <c r="IKB217" s="123"/>
      <c r="IKC217" s="123"/>
      <c r="IKD217" s="123"/>
      <c r="IKE217" s="123"/>
      <c r="IKF217" s="123"/>
      <c r="IKG217" s="123"/>
      <c r="IKH217" s="123"/>
      <c r="IKI217" s="123"/>
      <c r="IKJ217" s="123"/>
      <c r="IKK217" s="123"/>
      <c r="IKL217" s="123"/>
      <c r="IKM217" s="123"/>
      <c r="IKN217" s="123"/>
      <c r="IKO217" s="123"/>
      <c r="IKP217" s="123"/>
      <c r="IKQ217" s="123"/>
      <c r="IKR217" s="123"/>
      <c r="IKS217" s="123"/>
      <c r="IKT217" s="123"/>
      <c r="IKU217" s="123"/>
      <c r="IKV217" s="123"/>
      <c r="IKW217" s="123"/>
      <c r="IKX217" s="123"/>
      <c r="IKY217" s="123"/>
      <c r="IKZ217" s="123"/>
      <c r="ILA217" s="123"/>
      <c r="ILB217" s="123"/>
      <c r="ILC217" s="123"/>
      <c r="ILD217" s="123"/>
      <c r="ILE217" s="123"/>
      <c r="ILF217" s="123"/>
      <c r="ILG217" s="123"/>
      <c r="ILH217" s="123"/>
      <c r="ILI217" s="123"/>
      <c r="ILJ217" s="123"/>
      <c r="ILK217" s="123"/>
      <c r="ILL217" s="123"/>
      <c r="ILM217" s="123"/>
      <c r="ILN217" s="123"/>
      <c r="ILO217" s="123"/>
      <c r="ILP217" s="123"/>
      <c r="ILQ217" s="123"/>
      <c r="ILR217" s="123"/>
      <c r="ILS217" s="123"/>
      <c r="ILT217" s="123"/>
      <c r="ILU217" s="123"/>
      <c r="ILV217" s="123"/>
      <c r="ILW217" s="123"/>
      <c r="ILX217" s="123"/>
      <c r="ILY217" s="123"/>
      <c r="ILZ217" s="123"/>
      <c r="IMA217" s="123"/>
      <c r="IMB217" s="123"/>
      <c r="IMC217" s="123"/>
      <c r="IMD217" s="123"/>
      <c r="IME217" s="123"/>
      <c r="IMF217" s="123"/>
      <c r="IMG217" s="123"/>
      <c r="IMH217" s="123"/>
      <c r="IMI217" s="123"/>
      <c r="IMJ217" s="123"/>
      <c r="IMK217" s="123"/>
      <c r="IML217" s="123"/>
      <c r="IMM217" s="123"/>
      <c r="IMN217" s="123"/>
      <c r="IMO217" s="123"/>
      <c r="IMP217" s="123"/>
      <c r="IMQ217" s="123"/>
      <c r="IMR217" s="123"/>
      <c r="IMS217" s="123"/>
      <c r="IMT217" s="123"/>
      <c r="IMU217" s="123"/>
      <c r="IMV217" s="123"/>
      <c r="IMW217" s="123"/>
      <c r="IMX217" s="123"/>
      <c r="IMY217" s="123"/>
      <c r="IMZ217" s="123"/>
      <c r="INA217" s="123"/>
      <c r="INB217" s="123"/>
      <c r="INC217" s="123"/>
      <c r="IND217" s="123"/>
      <c r="INE217" s="123"/>
      <c r="INF217" s="123"/>
      <c r="ING217" s="123"/>
      <c r="INH217" s="123"/>
      <c r="INI217" s="123"/>
      <c r="INJ217" s="123"/>
      <c r="INK217" s="123"/>
      <c r="INL217" s="123"/>
      <c r="INM217" s="123"/>
      <c r="INN217" s="123"/>
      <c r="INO217" s="123"/>
      <c r="INP217" s="123"/>
      <c r="INQ217" s="123"/>
      <c r="INR217" s="123"/>
      <c r="INS217" s="123"/>
      <c r="INT217" s="123"/>
      <c r="INU217" s="123"/>
      <c r="INV217" s="123"/>
      <c r="INW217" s="123"/>
      <c r="INX217" s="123"/>
      <c r="INY217" s="123"/>
      <c r="INZ217" s="123"/>
      <c r="IOA217" s="123"/>
      <c r="IOB217" s="123"/>
      <c r="IOC217" s="123"/>
      <c r="IOD217" s="123"/>
      <c r="IOE217" s="123"/>
      <c r="IOF217" s="123"/>
      <c r="IOG217" s="123"/>
      <c r="IOH217" s="123"/>
      <c r="IOI217" s="123"/>
      <c r="IOJ217" s="123"/>
      <c r="IOK217" s="123"/>
      <c r="IOL217" s="123"/>
      <c r="IOM217" s="123"/>
      <c r="ION217" s="123"/>
      <c r="IOO217" s="123"/>
      <c r="IOP217" s="123"/>
      <c r="IOQ217" s="123"/>
      <c r="IOR217" s="123"/>
      <c r="IOS217" s="123"/>
      <c r="IOT217" s="123"/>
      <c r="IOU217" s="123"/>
      <c r="IOV217" s="123"/>
      <c r="IOW217" s="123"/>
      <c r="IOX217" s="123"/>
      <c r="IOY217" s="123"/>
      <c r="IOZ217" s="123"/>
      <c r="IPA217" s="123"/>
      <c r="IPB217" s="123"/>
      <c r="IPC217" s="123"/>
      <c r="IPD217" s="123"/>
      <c r="IPE217" s="123"/>
      <c r="IPF217" s="123"/>
      <c r="IPG217" s="123"/>
      <c r="IPH217" s="123"/>
      <c r="IPI217" s="123"/>
      <c r="IPJ217" s="123"/>
      <c r="IPK217" s="123"/>
      <c r="IPL217" s="123"/>
      <c r="IPM217" s="123"/>
      <c r="IPN217" s="123"/>
      <c r="IPO217" s="123"/>
      <c r="IPP217" s="123"/>
      <c r="IPQ217" s="123"/>
      <c r="IPR217" s="123"/>
      <c r="IPS217" s="123"/>
      <c r="IPT217" s="123"/>
      <c r="IPU217" s="123"/>
      <c r="IPV217" s="123"/>
      <c r="IPW217" s="123"/>
      <c r="IPX217" s="123"/>
      <c r="IPY217" s="123"/>
      <c r="IPZ217" s="123"/>
      <c r="IQA217" s="123"/>
      <c r="IQB217" s="123"/>
      <c r="IQC217" s="123"/>
      <c r="IQD217" s="123"/>
      <c r="IQE217" s="123"/>
      <c r="IQF217" s="123"/>
      <c r="IQG217" s="123"/>
      <c r="IQH217" s="123"/>
      <c r="IQI217" s="123"/>
      <c r="IQJ217" s="123"/>
      <c r="IQK217" s="123"/>
      <c r="IQL217" s="123"/>
      <c r="IQM217" s="123"/>
      <c r="IQN217" s="123"/>
      <c r="IQO217" s="123"/>
      <c r="IQP217" s="123"/>
      <c r="IQQ217" s="123"/>
      <c r="IQR217" s="123"/>
      <c r="IQS217" s="123"/>
      <c r="IQT217" s="123"/>
      <c r="IQU217" s="123"/>
      <c r="IQV217" s="123"/>
      <c r="IQW217" s="123"/>
      <c r="IQX217" s="123"/>
      <c r="IQY217" s="123"/>
      <c r="IQZ217" s="123"/>
      <c r="IRA217" s="123"/>
      <c r="IRB217" s="123"/>
      <c r="IRC217" s="123"/>
      <c r="IRD217" s="123"/>
      <c r="IRE217" s="123"/>
      <c r="IRF217" s="123"/>
      <c r="IRG217" s="123"/>
      <c r="IRH217" s="123"/>
      <c r="IRI217" s="123"/>
      <c r="IRJ217" s="123"/>
      <c r="IRK217" s="123"/>
      <c r="IRL217" s="123"/>
      <c r="IRM217" s="123"/>
      <c r="IRN217" s="123"/>
      <c r="IRO217" s="123"/>
      <c r="IRP217" s="123"/>
      <c r="IRQ217" s="123"/>
      <c r="IRR217" s="123"/>
      <c r="IRS217" s="123"/>
      <c r="IRT217" s="123"/>
      <c r="IRU217" s="123"/>
      <c r="IRV217" s="123"/>
      <c r="IRW217" s="123"/>
      <c r="IRX217" s="123"/>
      <c r="IRY217" s="123"/>
      <c r="IRZ217" s="123"/>
      <c r="ISA217" s="123"/>
      <c r="ISB217" s="123"/>
      <c r="ISC217" s="123"/>
      <c r="ISD217" s="123"/>
      <c r="ISE217" s="123"/>
      <c r="ISF217" s="123"/>
      <c r="ISG217" s="123"/>
      <c r="ISH217" s="123"/>
      <c r="ISI217" s="123"/>
      <c r="ISJ217" s="123"/>
      <c r="ISK217" s="123"/>
      <c r="ISL217" s="123"/>
      <c r="ISM217" s="123"/>
      <c r="ISN217" s="123"/>
      <c r="ISO217" s="123"/>
      <c r="ISP217" s="123"/>
      <c r="ISQ217" s="123"/>
      <c r="ISR217" s="123"/>
      <c r="ISS217" s="123"/>
      <c r="IST217" s="123"/>
      <c r="ISU217" s="123"/>
      <c r="ISV217" s="123"/>
      <c r="ISW217" s="123"/>
      <c r="ISX217" s="123"/>
      <c r="ISY217" s="123"/>
      <c r="ISZ217" s="123"/>
      <c r="ITA217" s="123"/>
      <c r="ITB217" s="123"/>
      <c r="ITC217" s="123"/>
      <c r="ITD217" s="123"/>
      <c r="ITE217" s="123"/>
      <c r="ITF217" s="123"/>
      <c r="ITG217" s="123"/>
      <c r="ITH217" s="123"/>
      <c r="ITI217" s="123"/>
      <c r="ITJ217" s="123"/>
      <c r="ITK217" s="123"/>
      <c r="ITL217" s="123"/>
      <c r="ITM217" s="123"/>
      <c r="ITN217" s="123"/>
      <c r="ITO217" s="123"/>
      <c r="ITP217" s="123"/>
      <c r="ITQ217" s="123"/>
      <c r="ITR217" s="123"/>
      <c r="ITS217" s="123"/>
      <c r="ITT217" s="123"/>
      <c r="ITU217" s="123"/>
      <c r="ITV217" s="123"/>
      <c r="ITW217" s="123"/>
      <c r="ITX217" s="123"/>
      <c r="ITY217" s="123"/>
      <c r="ITZ217" s="123"/>
      <c r="IUA217" s="123"/>
      <c r="IUB217" s="123"/>
      <c r="IUC217" s="123"/>
      <c r="IUD217" s="123"/>
      <c r="IUE217" s="123"/>
      <c r="IUF217" s="123"/>
      <c r="IUG217" s="123"/>
      <c r="IUH217" s="123"/>
      <c r="IUI217" s="123"/>
      <c r="IUJ217" s="123"/>
      <c r="IUK217" s="123"/>
      <c r="IUL217" s="123"/>
      <c r="IUM217" s="123"/>
      <c r="IUN217" s="123"/>
      <c r="IUO217" s="123"/>
      <c r="IUP217" s="123"/>
      <c r="IUQ217" s="123"/>
      <c r="IUR217" s="123"/>
      <c r="IUS217" s="123"/>
      <c r="IUT217" s="123"/>
      <c r="IUU217" s="123"/>
      <c r="IUV217" s="123"/>
      <c r="IUW217" s="123"/>
      <c r="IUX217" s="123"/>
      <c r="IUY217" s="123"/>
      <c r="IUZ217" s="123"/>
      <c r="IVA217" s="123"/>
      <c r="IVB217" s="123"/>
      <c r="IVC217" s="123"/>
      <c r="IVD217" s="123"/>
      <c r="IVE217" s="123"/>
      <c r="IVF217" s="123"/>
      <c r="IVG217" s="123"/>
      <c r="IVH217" s="123"/>
      <c r="IVI217" s="123"/>
      <c r="IVJ217" s="123"/>
      <c r="IVK217" s="123"/>
      <c r="IVL217" s="123"/>
      <c r="IVM217" s="123"/>
      <c r="IVN217" s="123"/>
      <c r="IVO217" s="123"/>
      <c r="IVP217" s="123"/>
      <c r="IVQ217" s="123"/>
      <c r="IVR217" s="123"/>
      <c r="IVS217" s="123"/>
      <c r="IVT217" s="123"/>
      <c r="IVU217" s="123"/>
      <c r="IVV217" s="123"/>
      <c r="IVW217" s="123"/>
      <c r="IVX217" s="123"/>
      <c r="IVY217" s="123"/>
      <c r="IVZ217" s="123"/>
      <c r="IWA217" s="123"/>
      <c r="IWB217" s="123"/>
      <c r="IWC217" s="123"/>
      <c r="IWD217" s="123"/>
      <c r="IWE217" s="123"/>
      <c r="IWF217" s="123"/>
      <c r="IWG217" s="123"/>
      <c r="IWH217" s="123"/>
      <c r="IWI217" s="123"/>
      <c r="IWJ217" s="123"/>
      <c r="IWK217" s="123"/>
      <c r="IWL217" s="123"/>
      <c r="IWM217" s="123"/>
      <c r="IWN217" s="123"/>
      <c r="IWO217" s="123"/>
      <c r="IWP217" s="123"/>
      <c r="IWQ217" s="123"/>
      <c r="IWR217" s="123"/>
      <c r="IWS217" s="123"/>
      <c r="IWT217" s="123"/>
      <c r="IWU217" s="123"/>
      <c r="IWV217" s="123"/>
      <c r="IWW217" s="123"/>
      <c r="IWX217" s="123"/>
      <c r="IWY217" s="123"/>
      <c r="IWZ217" s="123"/>
      <c r="IXA217" s="123"/>
      <c r="IXB217" s="123"/>
      <c r="IXC217" s="123"/>
      <c r="IXD217" s="123"/>
      <c r="IXE217" s="123"/>
      <c r="IXF217" s="123"/>
      <c r="IXG217" s="123"/>
      <c r="IXH217" s="123"/>
      <c r="IXI217" s="123"/>
      <c r="IXJ217" s="123"/>
      <c r="IXK217" s="123"/>
      <c r="IXL217" s="123"/>
      <c r="IXM217" s="123"/>
      <c r="IXN217" s="123"/>
      <c r="IXO217" s="123"/>
      <c r="IXP217" s="123"/>
      <c r="IXQ217" s="123"/>
      <c r="IXR217" s="123"/>
      <c r="IXS217" s="123"/>
      <c r="IXT217" s="123"/>
      <c r="IXU217" s="123"/>
      <c r="IXV217" s="123"/>
      <c r="IXW217" s="123"/>
      <c r="IXX217" s="123"/>
      <c r="IXY217" s="123"/>
      <c r="IXZ217" s="123"/>
      <c r="IYA217" s="123"/>
      <c r="IYB217" s="123"/>
      <c r="IYC217" s="123"/>
      <c r="IYD217" s="123"/>
      <c r="IYE217" s="123"/>
      <c r="IYF217" s="123"/>
      <c r="IYG217" s="123"/>
      <c r="IYH217" s="123"/>
      <c r="IYI217" s="123"/>
      <c r="IYJ217" s="123"/>
      <c r="IYK217" s="123"/>
      <c r="IYL217" s="123"/>
      <c r="IYM217" s="123"/>
      <c r="IYN217" s="123"/>
      <c r="IYO217" s="123"/>
      <c r="IYP217" s="123"/>
      <c r="IYQ217" s="123"/>
      <c r="IYR217" s="123"/>
      <c r="IYS217" s="123"/>
      <c r="IYT217" s="123"/>
      <c r="IYU217" s="123"/>
      <c r="IYV217" s="123"/>
      <c r="IYW217" s="123"/>
      <c r="IYX217" s="123"/>
      <c r="IYY217" s="123"/>
      <c r="IYZ217" s="123"/>
      <c r="IZA217" s="123"/>
      <c r="IZB217" s="123"/>
      <c r="IZC217" s="123"/>
      <c r="IZD217" s="123"/>
      <c r="IZE217" s="123"/>
      <c r="IZF217" s="123"/>
      <c r="IZG217" s="123"/>
      <c r="IZH217" s="123"/>
      <c r="IZI217" s="123"/>
      <c r="IZJ217" s="123"/>
      <c r="IZK217" s="123"/>
      <c r="IZL217" s="123"/>
      <c r="IZM217" s="123"/>
      <c r="IZN217" s="123"/>
      <c r="IZO217" s="123"/>
      <c r="IZP217" s="123"/>
      <c r="IZQ217" s="123"/>
      <c r="IZR217" s="123"/>
      <c r="IZS217" s="123"/>
      <c r="IZT217" s="123"/>
      <c r="IZU217" s="123"/>
      <c r="IZV217" s="123"/>
      <c r="IZW217" s="123"/>
      <c r="IZX217" s="123"/>
      <c r="IZY217" s="123"/>
      <c r="IZZ217" s="123"/>
      <c r="JAA217" s="123"/>
      <c r="JAB217" s="123"/>
      <c r="JAC217" s="123"/>
      <c r="JAD217" s="123"/>
      <c r="JAE217" s="123"/>
      <c r="JAF217" s="123"/>
      <c r="JAG217" s="123"/>
      <c r="JAH217" s="123"/>
      <c r="JAI217" s="123"/>
      <c r="JAJ217" s="123"/>
      <c r="JAK217" s="123"/>
      <c r="JAL217" s="123"/>
      <c r="JAM217" s="123"/>
      <c r="JAN217" s="123"/>
      <c r="JAO217" s="123"/>
      <c r="JAP217" s="123"/>
      <c r="JAQ217" s="123"/>
      <c r="JAR217" s="123"/>
      <c r="JAS217" s="123"/>
      <c r="JAT217" s="123"/>
      <c r="JAU217" s="123"/>
      <c r="JAV217" s="123"/>
      <c r="JAW217" s="123"/>
      <c r="JAX217" s="123"/>
      <c r="JAY217" s="123"/>
      <c r="JAZ217" s="123"/>
      <c r="JBA217" s="123"/>
      <c r="JBB217" s="123"/>
      <c r="JBC217" s="123"/>
      <c r="JBD217" s="123"/>
      <c r="JBE217" s="123"/>
      <c r="JBF217" s="123"/>
      <c r="JBG217" s="123"/>
      <c r="JBH217" s="123"/>
      <c r="JBI217" s="123"/>
      <c r="JBJ217" s="123"/>
      <c r="JBK217" s="123"/>
      <c r="JBL217" s="123"/>
      <c r="JBM217" s="123"/>
      <c r="JBN217" s="123"/>
      <c r="JBO217" s="123"/>
      <c r="JBP217" s="123"/>
      <c r="JBQ217" s="123"/>
      <c r="JBR217" s="123"/>
      <c r="JBS217" s="123"/>
      <c r="JBT217" s="123"/>
      <c r="JBU217" s="123"/>
      <c r="JBV217" s="123"/>
      <c r="JBW217" s="123"/>
      <c r="JBX217" s="123"/>
      <c r="JBY217" s="123"/>
      <c r="JBZ217" s="123"/>
      <c r="JCA217" s="123"/>
      <c r="JCB217" s="123"/>
      <c r="JCC217" s="123"/>
      <c r="JCD217" s="123"/>
      <c r="JCE217" s="123"/>
      <c r="JCF217" s="123"/>
      <c r="JCG217" s="123"/>
      <c r="JCH217" s="123"/>
      <c r="JCI217" s="123"/>
      <c r="JCJ217" s="123"/>
      <c r="JCK217" s="123"/>
      <c r="JCL217" s="123"/>
      <c r="JCM217" s="123"/>
      <c r="JCN217" s="123"/>
      <c r="JCO217" s="123"/>
      <c r="JCP217" s="123"/>
      <c r="JCQ217" s="123"/>
      <c r="JCR217" s="123"/>
      <c r="JCS217" s="123"/>
      <c r="JCT217" s="123"/>
      <c r="JCU217" s="123"/>
      <c r="JCV217" s="123"/>
      <c r="JCW217" s="123"/>
      <c r="JCX217" s="123"/>
      <c r="JCY217" s="123"/>
      <c r="JCZ217" s="123"/>
      <c r="JDA217" s="123"/>
      <c r="JDB217" s="123"/>
      <c r="JDC217" s="123"/>
      <c r="JDD217" s="123"/>
      <c r="JDE217" s="123"/>
      <c r="JDF217" s="123"/>
      <c r="JDG217" s="123"/>
      <c r="JDH217" s="123"/>
      <c r="JDI217" s="123"/>
      <c r="JDJ217" s="123"/>
      <c r="JDK217" s="123"/>
      <c r="JDL217" s="123"/>
      <c r="JDM217" s="123"/>
      <c r="JDN217" s="123"/>
      <c r="JDO217" s="123"/>
      <c r="JDP217" s="123"/>
      <c r="JDQ217" s="123"/>
      <c r="JDR217" s="123"/>
      <c r="JDS217" s="123"/>
      <c r="JDT217" s="123"/>
      <c r="JDU217" s="123"/>
      <c r="JDV217" s="123"/>
      <c r="JDW217" s="123"/>
      <c r="JDX217" s="123"/>
      <c r="JDY217" s="123"/>
      <c r="JDZ217" s="123"/>
      <c r="JEA217" s="123"/>
      <c r="JEB217" s="123"/>
      <c r="JEC217" s="123"/>
      <c r="JED217" s="123"/>
      <c r="JEE217" s="123"/>
      <c r="JEF217" s="123"/>
      <c r="JEG217" s="123"/>
      <c r="JEH217" s="123"/>
      <c r="JEI217" s="123"/>
      <c r="JEJ217" s="123"/>
      <c r="JEK217" s="123"/>
      <c r="JEL217" s="123"/>
      <c r="JEM217" s="123"/>
      <c r="JEN217" s="123"/>
      <c r="JEO217" s="123"/>
      <c r="JEP217" s="123"/>
      <c r="JEQ217" s="123"/>
      <c r="JER217" s="123"/>
      <c r="JES217" s="123"/>
      <c r="JET217" s="123"/>
      <c r="JEU217" s="123"/>
      <c r="JEV217" s="123"/>
      <c r="JEW217" s="123"/>
      <c r="JEX217" s="123"/>
      <c r="JEY217" s="123"/>
      <c r="JEZ217" s="123"/>
      <c r="JFA217" s="123"/>
      <c r="JFB217" s="123"/>
      <c r="JFC217" s="123"/>
      <c r="JFD217" s="123"/>
      <c r="JFE217" s="123"/>
      <c r="JFF217" s="123"/>
      <c r="JFG217" s="123"/>
      <c r="JFH217" s="123"/>
      <c r="JFI217" s="123"/>
      <c r="JFJ217" s="123"/>
      <c r="JFK217" s="123"/>
      <c r="JFL217" s="123"/>
      <c r="JFM217" s="123"/>
      <c r="JFN217" s="123"/>
      <c r="JFO217" s="123"/>
      <c r="JFP217" s="123"/>
      <c r="JFQ217" s="123"/>
      <c r="JFR217" s="123"/>
      <c r="JFS217" s="123"/>
      <c r="JFT217" s="123"/>
      <c r="JFU217" s="123"/>
      <c r="JFV217" s="123"/>
      <c r="JFW217" s="123"/>
      <c r="JFX217" s="123"/>
      <c r="JFY217" s="123"/>
      <c r="JFZ217" s="123"/>
      <c r="JGA217" s="123"/>
      <c r="JGB217" s="123"/>
      <c r="JGC217" s="123"/>
      <c r="JGD217" s="123"/>
      <c r="JGE217" s="123"/>
      <c r="JGF217" s="123"/>
      <c r="JGG217" s="123"/>
      <c r="JGH217" s="123"/>
      <c r="JGI217" s="123"/>
      <c r="JGJ217" s="123"/>
      <c r="JGK217" s="123"/>
      <c r="JGL217" s="123"/>
      <c r="JGM217" s="123"/>
      <c r="JGN217" s="123"/>
      <c r="JGO217" s="123"/>
      <c r="JGP217" s="123"/>
      <c r="JGQ217" s="123"/>
      <c r="JGR217" s="123"/>
      <c r="JGS217" s="123"/>
      <c r="JGT217" s="123"/>
      <c r="JGU217" s="123"/>
      <c r="JGV217" s="123"/>
      <c r="JGW217" s="123"/>
      <c r="JGX217" s="123"/>
      <c r="JGY217" s="123"/>
      <c r="JGZ217" s="123"/>
      <c r="JHA217" s="123"/>
      <c r="JHB217" s="123"/>
      <c r="JHC217" s="123"/>
      <c r="JHD217" s="123"/>
      <c r="JHE217" s="123"/>
      <c r="JHF217" s="123"/>
      <c r="JHG217" s="123"/>
      <c r="JHH217" s="123"/>
      <c r="JHI217" s="123"/>
      <c r="JHJ217" s="123"/>
      <c r="JHK217" s="123"/>
      <c r="JHL217" s="123"/>
      <c r="JHM217" s="123"/>
      <c r="JHN217" s="123"/>
      <c r="JHO217" s="123"/>
      <c r="JHP217" s="123"/>
      <c r="JHQ217" s="123"/>
      <c r="JHR217" s="123"/>
      <c r="JHS217" s="123"/>
      <c r="JHT217" s="123"/>
      <c r="JHU217" s="123"/>
      <c r="JHV217" s="123"/>
      <c r="JHW217" s="123"/>
      <c r="JHX217" s="123"/>
      <c r="JHY217" s="123"/>
      <c r="JHZ217" s="123"/>
      <c r="JIA217" s="123"/>
      <c r="JIB217" s="123"/>
      <c r="JIC217" s="123"/>
      <c r="JID217" s="123"/>
      <c r="JIE217" s="123"/>
      <c r="JIF217" s="123"/>
      <c r="JIG217" s="123"/>
      <c r="JIH217" s="123"/>
      <c r="JII217" s="123"/>
      <c r="JIJ217" s="123"/>
      <c r="JIK217" s="123"/>
      <c r="JIL217" s="123"/>
      <c r="JIM217" s="123"/>
      <c r="JIN217" s="123"/>
      <c r="JIO217" s="123"/>
      <c r="JIP217" s="123"/>
      <c r="JIQ217" s="123"/>
      <c r="JIR217" s="123"/>
      <c r="JIS217" s="123"/>
      <c r="JIT217" s="123"/>
      <c r="JIU217" s="123"/>
      <c r="JIV217" s="123"/>
      <c r="JIW217" s="123"/>
      <c r="JIX217" s="123"/>
      <c r="JIY217" s="123"/>
      <c r="JIZ217" s="123"/>
      <c r="JJA217" s="123"/>
      <c r="JJB217" s="123"/>
      <c r="JJC217" s="123"/>
      <c r="JJD217" s="123"/>
      <c r="JJE217" s="123"/>
      <c r="JJF217" s="123"/>
      <c r="JJG217" s="123"/>
      <c r="JJH217" s="123"/>
      <c r="JJI217" s="123"/>
      <c r="JJJ217" s="123"/>
      <c r="JJK217" s="123"/>
      <c r="JJL217" s="123"/>
      <c r="JJM217" s="123"/>
      <c r="JJN217" s="123"/>
      <c r="JJO217" s="123"/>
      <c r="JJP217" s="123"/>
      <c r="JJQ217" s="123"/>
      <c r="JJR217" s="123"/>
      <c r="JJS217" s="123"/>
      <c r="JJT217" s="123"/>
      <c r="JJU217" s="123"/>
      <c r="JJV217" s="123"/>
      <c r="JJW217" s="123"/>
      <c r="JJX217" s="123"/>
      <c r="JJY217" s="123"/>
      <c r="JJZ217" s="123"/>
      <c r="JKA217" s="123"/>
      <c r="JKB217" s="123"/>
      <c r="JKC217" s="123"/>
      <c r="JKD217" s="123"/>
      <c r="JKE217" s="123"/>
      <c r="JKF217" s="123"/>
      <c r="JKG217" s="123"/>
      <c r="JKH217" s="123"/>
      <c r="JKI217" s="123"/>
      <c r="JKJ217" s="123"/>
      <c r="JKK217" s="123"/>
      <c r="JKL217" s="123"/>
      <c r="JKM217" s="123"/>
      <c r="JKN217" s="123"/>
      <c r="JKO217" s="123"/>
      <c r="JKP217" s="123"/>
      <c r="JKQ217" s="123"/>
      <c r="JKR217" s="123"/>
      <c r="JKS217" s="123"/>
      <c r="JKT217" s="123"/>
      <c r="JKU217" s="123"/>
      <c r="JKV217" s="123"/>
      <c r="JKW217" s="123"/>
      <c r="JKX217" s="123"/>
      <c r="JKY217" s="123"/>
      <c r="JKZ217" s="123"/>
      <c r="JLA217" s="123"/>
      <c r="JLB217" s="123"/>
      <c r="JLC217" s="123"/>
      <c r="JLD217" s="123"/>
      <c r="JLE217" s="123"/>
      <c r="JLF217" s="123"/>
      <c r="JLG217" s="123"/>
      <c r="JLH217" s="123"/>
      <c r="JLI217" s="123"/>
      <c r="JLJ217" s="123"/>
      <c r="JLK217" s="123"/>
      <c r="JLL217" s="123"/>
      <c r="JLM217" s="123"/>
      <c r="JLN217" s="123"/>
      <c r="JLO217" s="123"/>
      <c r="JLP217" s="123"/>
      <c r="JLQ217" s="123"/>
      <c r="JLR217" s="123"/>
      <c r="JLS217" s="123"/>
      <c r="JLT217" s="123"/>
      <c r="JLU217" s="123"/>
      <c r="JLV217" s="123"/>
      <c r="JLW217" s="123"/>
      <c r="JLX217" s="123"/>
      <c r="JLY217" s="123"/>
      <c r="JLZ217" s="123"/>
      <c r="JMA217" s="123"/>
      <c r="JMB217" s="123"/>
      <c r="JMC217" s="123"/>
      <c r="JMD217" s="123"/>
      <c r="JME217" s="123"/>
      <c r="JMF217" s="123"/>
      <c r="JMG217" s="123"/>
      <c r="JMH217" s="123"/>
      <c r="JMI217" s="123"/>
      <c r="JMJ217" s="123"/>
      <c r="JMK217" s="123"/>
      <c r="JML217" s="123"/>
      <c r="JMM217" s="123"/>
      <c r="JMN217" s="123"/>
      <c r="JMO217" s="123"/>
      <c r="JMP217" s="123"/>
      <c r="JMQ217" s="123"/>
      <c r="JMR217" s="123"/>
      <c r="JMS217" s="123"/>
      <c r="JMT217" s="123"/>
      <c r="JMU217" s="123"/>
      <c r="JMV217" s="123"/>
      <c r="JMW217" s="123"/>
      <c r="JMX217" s="123"/>
      <c r="JMY217" s="123"/>
      <c r="JMZ217" s="123"/>
      <c r="JNA217" s="123"/>
      <c r="JNB217" s="123"/>
      <c r="JNC217" s="123"/>
      <c r="JND217" s="123"/>
      <c r="JNE217" s="123"/>
      <c r="JNF217" s="123"/>
      <c r="JNG217" s="123"/>
      <c r="JNH217" s="123"/>
      <c r="JNI217" s="123"/>
      <c r="JNJ217" s="123"/>
      <c r="JNK217" s="123"/>
      <c r="JNL217" s="123"/>
      <c r="JNM217" s="123"/>
      <c r="JNN217" s="123"/>
      <c r="JNO217" s="123"/>
      <c r="JNP217" s="123"/>
      <c r="JNQ217" s="123"/>
      <c r="JNR217" s="123"/>
      <c r="JNS217" s="123"/>
      <c r="JNT217" s="123"/>
      <c r="JNU217" s="123"/>
      <c r="JNV217" s="123"/>
      <c r="JNW217" s="123"/>
      <c r="JNX217" s="123"/>
      <c r="JNY217" s="123"/>
      <c r="JNZ217" s="123"/>
      <c r="JOA217" s="123"/>
      <c r="JOB217" s="123"/>
      <c r="JOC217" s="123"/>
      <c r="JOD217" s="123"/>
      <c r="JOE217" s="123"/>
      <c r="JOF217" s="123"/>
      <c r="JOG217" s="123"/>
      <c r="JOH217" s="123"/>
      <c r="JOI217" s="123"/>
      <c r="JOJ217" s="123"/>
      <c r="JOK217" s="123"/>
      <c r="JOL217" s="123"/>
      <c r="JOM217" s="123"/>
      <c r="JON217" s="123"/>
      <c r="JOO217" s="123"/>
      <c r="JOP217" s="123"/>
      <c r="JOQ217" s="123"/>
      <c r="JOR217" s="123"/>
      <c r="JOS217" s="123"/>
      <c r="JOT217" s="123"/>
      <c r="JOU217" s="123"/>
      <c r="JOV217" s="123"/>
      <c r="JOW217" s="123"/>
      <c r="JOX217" s="123"/>
      <c r="JOY217" s="123"/>
      <c r="JOZ217" s="123"/>
      <c r="JPA217" s="123"/>
      <c r="JPB217" s="123"/>
      <c r="JPC217" s="123"/>
      <c r="JPD217" s="123"/>
      <c r="JPE217" s="123"/>
      <c r="JPF217" s="123"/>
      <c r="JPG217" s="123"/>
      <c r="JPH217" s="123"/>
      <c r="JPI217" s="123"/>
      <c r="JPJ217" s="123"/>
      <c r="JPK217" s="123"/>
      <c r="JPL217" s="123"/>
      <c r="JPM217" s="123"/>
      <c r="JPN217" s="123"/>
      <c r="JPO217" s="123"/>
      <c r="JPP217" s="123"/>
      <c r="JPQ217" s="123"/>
      <c r="JPR217" s="123"/>
      <c r="JPS217" s="123"/>
      <c r="JPT217" s="123"/>
      <c r="JPU217" s="123"/>
      <c r="JPV217" s="123"/>
      <c r="JPW217" s="123"/>
      <c r="JPX217" s="123"/>
      <c r="JPY217" s="123"/>
      <c r="JPZ217" s="123"/>
      <c r="JQA217" s="123"/>
      <c r="JQB217" s="123"/>
      <c r="JQC217" s="123"/>
      <c r="JQD217" s="123"/>
      <c r="JQE217" s="123"/>
      <c r="JQF217" s="123"/>
      <c r="JQG217" s="123"/>
      <c r="JQH217" s="123"/>
      <c r="JQI217" s="123"/>
      <c r="JQJ217" s="123"/>
      <c r="JQK217" s="123"/>
      <c r="JQL217" s="123"/>
      <c r="JQM217" s="123"/>
      <c r="JQN217" s="123"/>
      <c r="JQO217" s="123"/>
      <c r="JQP217" s="123"/>
      <c r="JQQ217" s="123"/>
      <c r="JQR217" s="123"/>
      <c r="JQS217" s="123"/>
      <c r="JQT217" s="123"/>
      <c r="JQU217" s="123"/>
      <c r="JQV217" s="123"/>
      <c r="JQW217" s="123"/>
      <c r="JQX217" s="123"/>
      <c r="JQY217" s="123"/>
      <c r="JQZ217" s="123"/>
      <c r="JRA217" s="123"/>
      <c r="JRB217" s="123"/>
      <c r="JRC217" s="123"/>
      <c r="JRD217" s="123"/>
      <c r="JRE217" s="123"/>
      <c r="JRF217" s="123"/>
      <c r="JRG217" s="123"/>
      <c r="JRH217" s="123"/>
      <c r="JRI217" s="123"/>
      <c r="JRJ217" s="123"/>
      <c r="JRK217" s="123"/>
      <c r="JRL217" s="123"/>
      <c r="JRM217" s="123"/>
      <c r="JRN217" s="123"/>
      <c r="JRO217" s="123"/>
      <c r="JRP217" s="123"/>
      <c r="JRQ217" s="123"/>
      <c r="JRR217" s="123"/>
      <c r="JRS217" s="123"/>
      <c r="JRT217" s="123"/>
      <c r="JRU217" s="123"/>
      <c r="JRV217" s="123"/>
      <c r="JRW217" s="123"/>
      <c r="JRX217" s="123"/>
      <c r="JRY217" s="123"/>
      <c r="JRZ217" s="123"/>
      <c r="JSA217" s="123"/>
      <c r="JSB217" s="123"/>
      <c r="JSC217" s="123"/>
      <c r="JSD217" s="123"/>
      <c r="JSE217" s="123"/>
      <c r="JSF217" s="123"/>
      <c r="JSG217" s="123"/>
      <c r="JSH217" s="123"/>
      <c r="JSI217" s="123"/>
      <c r="JSJ217" s="123"/>
      <c r="JSK217" s="123"/>
      <c r="JSL217" s="123"/>
      <c r="JSM217" s="123"/>
      <c r="JSN217" s="123"/>
      <c r="JSO217" s="123"/>
      <c r="JSP217" s="123"/>
      <c r="JSQ217" s="123"/>
      <c r="JSR217" s="123"/>
      <c r="JSS217" s="123"/>
      <c r="JST217" s="123"/>
      <c r="JSU217" s="123"/>
      <c r="JSV217" s="123"/>
      <c r="JSW217" s="123"/>
      <c r="JSX217" s="123"/>
      <c r="JSY217" s="123"/>
      <c r="JSZ217" s="123"/>
      <c r="JTA217" s="123"/>
      <c r="JTB217" s="123"/>
      <c r="JTC217" s="123"/>
      <c r="JTD217" s="123"/>
      <c r="JTE217" s="123"/>
      <c r="JTF217" s="123"/>
      <c r="JTG217" s="123"/>
      <c r="JTH217" s="123"/>
      <c r="JTI217" s="123"/>
      <c r="JTJ217" s="123"/>
      <c r="JTK217" s="123"/>
      <c r="JTL217" s="123"/>
      <c r="JTM217" s="123"/>
      <c r="JTN217" s="123"/>
      <c r="JTO217" s="123"/>
      <c r="JTP217" s="123"/>
      <c r="JTQ217" s="123"/>
      <c r="JTR217" s="123"/>
      <c r="JTS217" s="123"/>
      <c r="JTT217" s="123"/>
      <c r="JTU217" s="123"/>
      <c r="JTV217" s="123"/>
      <c r="JTW217" s="123"/>
      <c r="JTX217" s="123"/>
      <c r="JTY217" s="123"/>
      <c r="JTZ217" s="123"/>
      <c r="JUA217" s="123"/>
      <c r="JUB217" s="123"/>
      <c r="JUC217" s="123"/>
      <c r="JUD217" s="123"/>
      <c r="JUE217" s="123"/>
      <c r="JUF217" s="123"/>
      <c r="JUG217" s="123"/>
      <c r="JUH217" s="123"/>
      <c r="JUI217" s="123"/>
      <c r="JUJ217" s="123"/>
      <c r="JUK217" s="123"/>
      <c r="JUL217" s="123"/>
      <c r="JUM217" s="123"/>
      <c r="JUN217" s="123"/>
      <c r="JUO217" s="123"/>
      <c r="JUP217" s="123"/>
      <c r="JUQ217" s="123"/>
      <c r="JUR217" s="123"/>
      <c r="JUS217" s="123"/>
      <c r="JUT217" s="123"/>
      <c r="JUU217" s="123"/>
      <c r="JUV217" s="123"/>
      <c r="JUW217" s="123"/>
      <c r="JUX217" s="123"/>
      <c r="JUY217" s="123"/>
      <c r="JUZ217" s="123"/>
      <c r="JVA217" s="123"/>
      <c r="JVB217" s="123"/>
      <c r="JVC217" s="123"/>
      <c r="JVD217" s="123"/>
      <c r="JVE217" s="123"/>
      <c r="JVF217" s="123"/>
      <c r="JVG217" s="123"/>
      <c r="JVH217" s="123"/>
      <c r="JVI217" s="123"/>
      <c r="JVJ217" s="123"/>
      <c r="JVK217" s="123"/>
      <c r="JVL217" s="123"/>
      <c r="JVM217" s="123"/>
      <c r="JVN217" s="123"/>
      <c r="JVO217" s="123"/>
      <c r="JVP217" s="123"/>
      <c r="JVQ217" s="123"/>
      <c r="JVR217" s="123"/>
      <c r="JVS217" s="123"/>
      <c r="JVT217" s="123"/>
      <c r="JVU217" s="123"/>
      <c r="JVV217" s="123"/>
      <c r="JVW217" s="123"/>
      <c r="JVX217" s="123"/>
      <c r="JVY217" s="123"/>
      <c r="JVZ217" s="123"/>
      <c r="JWA217" s="123"/>
      <c r="JWB217" s="123"/>
      <c r="JWC217" s="123"/>
      <c r="JWD217" s="123"/>
      <c r="JWE217" s="123"/>
      <c r="JWF217" s="123"/>
      <c r="JWG217" s="123"/>
      <c r="JWH217" s="123"/>
      <c r="JWI217" s="123"/>
      <c r="JWJ217" s="123"/>
      <c r="JWK217" s="123"/>
      <c r="JWL217" s="123"/>
      <c r="JWM217" s="123"/>
      <c r="JWN217" s="123"/>
      <c r="JWO217" s="123"/>
      <c r="JWP217" s="123"/>
      <c r="JWQ217" s="123"/>
      <c r="JWR217" s="123"/>
      <c r="JWS217" s="123"/>
      <c r="JWT217" s="123"/>
      <c r="JWU217" s="123"/>
      <c r="JWV217" s="123"/>
      <c r="JWW217" s="123"/>
      <c r="JWX217" s="123"/>
      <c r="JWY217" s="123"/>
      <c r="JWZ217" s="123"/>
      <c r="JXA217" s="123"/>
      <c r="JXB217" s="123"/>
      <c r="JXC217" s="123"/>
      <c r="JXD217" s="123"/>
      <c r="JXE217" s="123"/>
      <c r="JXF217" s="123"/>
      <c r="JXG217" s="123"/>
      <c r="JXH217" s="123"/>
      <c r="JXI217" s="123"/>
      <c r="JXJ217" s="123"/>
      <c r="JXK217" s="123"/>
      <c r="JXL217" s="123"/>
      <c r="JXM217" s="123"/>
      <c r="JXN217" s="123"/>
      <c r="JXO217" s="123"/>
      <c r="JXP217" s="123"/>
      <c r="JXQ217" s="123"/>
      <c r="JXR217" s="123"/>
      <c r="JXS217" s="123"/>
      <c r="JXT217" s="123"/>
      <c r="JXU217" s="123"/>
      <c r="JXV217" s="123"/>
      <c r="JXW217" s="123"/>
      <c r="JXX217" s="123"/>
      <c r="JXY217" s="123"/>
      <c r="JXZ217" s="123"/>
      <c r="JYA217" s="123"/>
      <c r="JYB217" s="123"/>
      <c r="JYC217" s="123"/>
      <c r="JYD217" s="123"/>
      <c r="JYE217" s="123"/>
      <c r="JYF217" s="123"/>
      <c r="JYG217" s="123"/>
      <c r="JYH217" s="123"/>
      <c r="JYI217" s="123"/>
      <c r="JYJ217" s="123"/>
      <c r="JYK217" s="123"/>
      <c r="JYL217" s="123"/>
      <c r="JYM217" s="123"/>
      <c r="JYN217" s="123"/>
      <c r="JYO217" s="123"/>
      <c r="JYP217" s="123"/>
      <c r="JYQ217" s="123"/>
      <c r="JYR217" s="123"/>
      <c r="JYS217" s="123"/>
      <c r="JYT217" s="123"/>
      <c r="JYU217" s="123"/>
      <c r="JYV217" s="123"/>
      <c r="JYW217" s="123"/>
      <c r="JYX217" s="123"/>
      <c r="JYY217" s="123"/>
      <c r="JYZ217" s="123"/>
      <c r="JZA217" s="123"/>
      <c r="JZB217" s="123"/>
      <c r="JZC217" s="123"/>
      <c r="JZD217" s="123"/>
      <c r="JZE217" s="123"/>
      <c r="JZF217" s="123"/>
      <c r="JZG217" s="123"/>
      <c r="JZH217" s="123"/>
      <c r="JZI217" s="123"/>
      <c r="JZJ217" s="123"/>
      <c r="JZK217" s="123"/>
      <c r="JZL217" s="123"/>
      <c r="JZM217" s="123"/>
      <c r="JZN217" s="123"/>
      <c r="JZO217" s="123"/>
      <c r="JZP217" s="123"/>
      <c r="JZQ217" s="123"/>
      <c r="JZR217" s="123"/>
      <c r="JZS217" s="123"/>
      <c r="JZT217" s="123"/>
      <c r="JZU217" s="123"/>
      <c r="JZV217" s="123"/>
      <c r="JZW217" s="123"/>
      <c r="JZX217" s="123"/>
      <c r="JZY217" s="123"/>
      <c r="JZZ217" s="123"/>
      <c r="KAA217" s="123"/>
      <c r="KAB217" s="123"/>
      <c r="KAC217" s="123"/>
      <c r="KAD217" s="123"/>
      <c r="KAE217" s="123"/>
      <c r="KAF217" s="123"/>
      <c r="KAG217" s="123"/>
      <c r="KAH217" s="123"/>
      <c r="KAI217" s="123"/>
      <c r="KAJ217" s="123"/>
      <c r="KAK217" s="123"/>
      <c r="KAL217" s="123"/>
      <c r="KAM217" s="123"/>
      <c r="KAN217" s="123"/>
      <c r="KAO217" s="123"/>
      <c r="KAP217" s="123"/>
      <c r="KAQ217" s="123"/>
      <c r="KAR217" s="123"/>
      <c r="KAS217" s="123"/>
      <c r="KAT217" s="123"/>
      <c r="KAU217" s="123"/>
      <c r="KAV217" s="123"/>
      <c r="KAW217" s="123"/>
      <c r="KAX217" s="123"/>
      <c r="KAY217" s="123"/>
      <c r="KAZ217" s="123"/>
      <c r="KBA217" s="123"/>
      <c r="KBB217" s="123"/>
      <c r="KBC217" s="123"/>
      <c r="KBD217" s="123"/>
      <c r="KBE217" s="123"/>
      <c r="KBF217" s="123"/>
      <c r="KBG217" s="123"/>
      <c r="KBH217" s="123"/>
      <c r="KBI217" s="123"/>
      <c r="KBJ217" s="123"/>
      <c r="KBK217" s="123"/>
      <c r="KBL217" s="123"/>
      <c r="KBM217" s="123"/>
      <c r="KBN217" s="123"/>
      <c r="KBO217" s="123"/>
      <c r="KBP217" s="123"/>
      <c r="KBQ217" s="123"/>
      <c r="KBR217" s="123"/>
      <c r="KBS217" s="123"/>
      <c r="KBT217" s="123"/>
      <c r="KBU217" s="123"/>
      <c r="KBV217" s="123"/>
      <c r="KBW217" s="123"/>
      <c r="KBX217" s="123"/>
      <c r="KBY217" s="123"/>
      <c r="KBZ217" s="123"/>
      <c r="KCA217" s="123"/>
      <c r="KCB217" s="123"/>
      <c r="KCC217" s="123"/>
      <c r="KCD217" s="123"/>
      <c r="KCE217" s="123"/>
      <c r="KCF217" s="123"/>
      <c r="KCG217" s="123"/>
      <c r="KCH217" s="123"/>
      <c r="KCI217" s="123"/>
      <c r="KCJ217" s="123"/>
      <c r="KCK217" s="123"/>
      <c r="KCL217" s="123"/>
      <c r="KCM217" s="123"/>
      <c r="KCN217" s="123"/>
      <c r="KCO217" s="123"/>
      <c r="KCP217" s="123"/>
      <c r="KCQ217" s="123"/>
      <c r="KCR217" s="123"/>
      <c r="KCS217" s="123"/>
      <c r="KCT217" s="123"/>
      <c r="KCU217" s="123"/>
      <c r="KCV217" s="123"/>
      <c r="KCW217" s="123"/>
      <c r="KCX217" s="123"/>
      <c r="KCY217" s="123"/>
      <c r="KCZ217" s="123"/>
      <c r="KDA217" s="123"/>
      <c r="KDB217" s="123"/>
      <c r="KDC217" s="123"/>
      <c r="KDD217" s="123"/>
      <c r="KDE217" s="123"/>
      <c r="KDF217" s="123"/>
      <c r="KDG217" s="123"/>
      <c r="KDH217" s="123"/>
      <c r="KDI217" s="123"/>
      <c r="KDJ217" s="123"/>
      <c r="KDK217" s="123"/>
      <c r="KDL217" s="123"/>
      <c r="KDM217" s="123"/>
      <c r="KDN217" s="123"/>
      <c r="KDO217" s="123"/>
      <c r="KDP217" s="123"/>
      <c r="KDQ217" s="123"/>
      <c r="KDR217" s="123"/>
      <c r="KDS217" s="123"/>
      <c r="KDT217" s="123"/>
      <c r="KDU217" s="123"/>
      <c r="KDV217" s="123"/>
      <c r="KDW217" s="123"/>
      <c r="KDX217" s="123"/>
      <c r="KDY217" s="123"/>
      <c r="KDZ217" s="123"/>
      <c r="KEA217" s="123"/>
      <c r="KEB217" s="123"/>
      <c r="KEC217" s="123"/>
      <c r="KED217" s="123"/>
      <c r="KEE217" s="123"/>
      <c r="KEF217" s="123"/>
      <c r="KEG217" s="123"/>
      <c r="KEH217" s="123"/>
      <c r="KEI217" s="123"/>
      <c r="KEJ217" s="123"/>
      <c r="KEK217" s="123"/>
      <c r="KEL217" s="123"/>
      <c r="KEM217" s="123"/>
      <c r="KEN217" s="123"/>
      <c r="KEO217" s="123"/>
      <c r="KEP217" s="123"/>
      <c r="KEQ217" s="123"/>
      <c r="KER217" s="123"/>
      <c r="KES217" s="123"/>
      <c r="KET217" s="123"/>
      <c r="KEU217" s="123"/>
      <c r="KEV217" s="123"/>
      <c r="KEW217" s="123"/>
      <c r="KEX217" s="123"/>
      <c r="KEY217" s="123"/>
      <c r="KEZ217" s="123"/>
      <c r="KFA217" s="123"/>
      <c r="KFB217" s="123"/>
      <c r="KFC217" s="123"/>
      <c r="KFD217" s="123"/>
      <c r="KFE217" s="123"/>
      <c r="KFF217" s="123"/>
      <c r="KFG217" s="123"/>
      <c r="KFH217" s="123"/>
      <c r="KFI217" s="123"/>
      <c r="KFJ217" s="123"/>
      <c r="KFK217" s="123"/>
      <c r="KFL217" s="123"/>
      <c r="KFM217" s="123"/>
      <c r="KFN217" s="123"/>
      <c r="KFO217" s="123"/>
      <c r="KFP217" s="123"/>
      <c r="KFQ217" s="123"/>
      <c r="KFR217" s="123"/>
      <c r="KFS217" s="123"/>
      <c r="KFT217" s="123"/>
      <c r="KFU217" s="123"/>
      <c r="KFV217" s="123"/>
      <c r="KFW217" s="123"/>
      <c r="KFX217" s="123"/>
      <c r="KFY217" s="123"/>
      <c r="KFZ217" s="123"/>
      <c r="KGA217" s="123"/>
      <c r="KGB217" s="123"/>
      <c r="KGC217" s="123"/>
      <c r="KGD217" s="123"/>
      <c r="KGE217" s="123"/>
      <c r="KGF217" s="123"/>
      <c r="KGG217" s="123"/>
      <c r="KGH217" s="123"/>
      <c r="KGI217" s="123"/>
      <c r="KGJ217" s="123"/>
      <c r="KGK217" s="123"/>
      <c r="KGL217" s="123"/>
      <c r="KGM217" s="123"/>
      <c r="KGN217" s="123"/>
      <c r="KGO217" s="123"/>
      <c r="KGP217" s="123"/>
      <c r="KGQ217" s="123"/>
      <c r="KGR217" s="123"/>
      <c r="KGS217" s="123"/>
      <c r="KGT217" s="123"/>
      <c r="KGU217" s="123"/>
      <c r="KGV217" s="123"/>
      <c r="KGW217" s="123"/>
      <c r="KGX217" s="123"/>
      <c r="KGY217" s="123"/>
      <c r="KGZ217" s="123"/>
      <c r="KHA217" s="123"/>
      <c r="KHB217" s="123"/>
      <c r="KHC217" s="123"/>
      <c r="KHD217" s="123"/>
      <c r="KHE217" s="123"/>
      <c r="KHF217" s="123"/>
      <c r="KHG217" s="123"/>
      <c r="KHH217" s="123"/>
      <c r="KHI217" s="123"/>
      <c r="KHJ217" s="123"/>
      <c r="KHK217" s="123"/>
      <c r="KHL217" s="123"/>
      <c r="KHM217" s="123"/>
      <c r="KHN217" s="123"/>
      <c r="KHO217" s="123"/>
      <c r="KHP217" s="123"/>
      <c r="KHQ217" s="123"/>
      <c r="KHR217" s="123"/>
      <c r="KHS217" s="123"/>
      <c r="KHT217" s="123"/>
      <c r="KHU217" s="123"/>
      <c r="KHV217" s="123"/>
      <c r="KHW217" s="123"/>
      <c r="KHX217" s="123"/>
      <c r="KHY217" s="123"/>
      <c r="KHZ217" s="123"/>
      <c r="KIA217" s="123"/>
      <c r="KIB217" s="123"/>
      <c r="KIC217" s="123"/>
      <c r="KID217" s="123"/>
      <c r="KIE217" s="123"/>
      <c r="KIF217" s="123"/>
      <c r="KIG217" s="123"/>
      <c r="KIH217" s="123"/>
      <c r="KII217" s="123"/>
      <c r="KIJ217" s="123"/>
      <c r="KIK217" s="123"/>
      <c r="KIL217" s="123"/>
      <c r="KIM217" s="123"/>
      <c r="KIN217" s="123"/>
      <c r="KIO217" s="123"/>
      <c r="KIP217" s="123"/>
      <c r="KIQ217" s="123"/>
      <c r="KIR217" s="123"/>
      <c r="KIS217" s="123"/>
      <c r="KIT217" s="123"/>
      <c r="KIU217" s="123"/>
      <c r="KIV217" s="123"/>
      <c r="KIW217" s="123"/>
      <c r="KIX217" s="123"/>
      <c r="KIY217" s="123"/>
      <c r="KIZ217" s="123"/>
      <c r="KJA217" s="123"/>
      <c r="KJB217" s="123"/>
      <c r="KJC217" s="123"/>
      <c r="KJD217" s="123"/>
      <c r="KJE217" s="123"/>
      <c r="KJF217" s="123"/>
      <c r="KJG217" s="123"/>
      <c r="KJH217" s="123"/>
      <c r="KJI217" s="123"/>
      <c r="KJJ217" s="123"/>
      <c r="KJK217" s="123"/>
      <c r="KJL217" s="123"/>
      <c r="KJM217" s="123"/>
      <c r="KJN217" s="123"/>
      <c r="KJO217" s="123"/>
      <c r="KJP217" s="123"/>
      <c r="KJQ217" s="123"/>
      <c r="KJR217" s="123"/>
      <c r="KJS217" s="123"/>
      <c r="KJT217" s="123"/>
      <c r="KJU217" s="123"/>
      <c r="KJV217" s="123"/>
      <c r="KJW217" s="123"/>
      <c r="KJX217" s="123"/>
      <c r="KJY217" s="123"/>
      <c r="KJZ217" s="123"/>
      <c r="KKA217" s="123"/>
      <c r="KKB217" s="123"/>
      <c r="KKC217" s="123"/>
      <c r="KKD217" s="123"/>
      <c r="KKE217" s="123"/>
      <c r="KKF217" s="123"/>
      <c r="KKG217" s="123"/>
      <c r="KKH217" s="123"/>
      <c r="KKI217" s="123"/>
      <c r="KKJ217" s="123"/>
      <c r="KKK217" s="123"/>
      <c r="KKL217" s="123"/>
      <c r="KKM217" s="123"/>
      <c r="KKN217" s="123"/>
      <c r="KKO217" s="123"/>
      <c r="KKP217" s="123"/>
      <c r="KKQ217" s="123"/>
      <c r="KKR217" s="123"/>
      <c r="KKS217" s="123"/>
      <c r="KKT217" s="123"/>
      <c r="KKU217" s="123"/>
      <c r="KKV217" s="123"/>
      <c r="KKW217" s="123"/>
      <c r="KKX217" s="123"/>
      <c r="KKY217" s="123"/>
      <c r="KKZ217" s="123"/>
      <c r="KLA217" s="123"/>
      <c r="KLB217" s="123"/>
      <c r="KLC217" s="123"/>
      <c r="KLD217" s="123"/>
      <c r="KLE217" s="123"/>
      <c r="KLF217" s="123"/>
      <c r="KLG217" s="123"/>
      <c r="KLH217" s="123"/>
      <c r="KLI217" s="123"/>
      <c r="KLJ217" s="123"/>
      <c r="KLK217" s="123"/>
      <c r="KLL217" s="123"/>
      <c r="KLM217" s="123"/>
      <c r="KLN217" s="123"/>
      <c r="KLO217" s="123"/>
      <c r="KLP217" s="123"/>
      <c r="KLQ217" s="123"/>
      <c r="KLR217" s="123"/>
      <c r="KLS217" s="123"/>
      <c r="KLT217" s="123"/>
      <c r="KLU217" s="123"/>
      <c r="KLV217" s="123"/>
      <c r="KLW217" s="123"/>
      <c r="KLX217" s="123"/>
      <c r="KLY217" s="123"/>
      <c r="KLZ217" s="123"/>
      <c r="KMA217" s="123"/>
      <c r="KMB217" s="123"/>
      <c r="KMC217" s="123"/>
      <c r="KMD217" s="123"/>
      <c r="KME217" s="123"/>
      <c r="KMF217" s="123"/>
      <c r="KMG217" s="123"/>
      <c r="KMH217" s="123"/>
      <c r="KMI217" s="123"/>
      <c r="KMJ217" s="123"/>
      <c r="KMK217" s="123"/>
      <c r="KML217" s="123"/>
      <c r="KMM217" s="123"/>
      <c r="KMN217" s="123"/>
      <c r="KMO217" s="123"/>
      <c r="KMP217" s="123"/>
      <c r="KMQ217" s="123"/>
      <c r="KMR217" s="123"/>
      <c r="KMS217" s="123"/>
      <c r="KMT217" s="123"/>
      <c r="KMU217" s="123"/>
      <c r="KMV217" s="123"/>
      <c r="KMW217" s="123"/>
      <c r="KMX217" s="123"/>
      <c r="KMY217" s="123"/>
      <c r="KMZ217" s="123"/>
      <c r="KNA217" s="123"/>
      <c r="KNB217" s="123"/>
      <c r="KNC217" s="123"/>
      <c r="KND217" s="123"/>
      <c r="KNE217" s="123"/>
      <c r="KNF217" s="123"/>
      <c r="KNG217" s="123"/>
      <c r="KNH217" s="123"/>
      <c r="KNI217" s="123"/>
      <c r="KNJ217" s="123"/>
      <c r="KNK217" s="123"/>
      <c r="KNL217" s="123"/>
      <c r="KNM217" s="123"/>
      <c r="KNN217" s="123"/>
      <c r="KNO217" s="123"/>
      <c r="KNP217" s="123"/>
      <c r="KNQ217" s="123"/>
      <c r="KNR217" s="123"/>
      <c r="KNS217" s="123"/>
      <c r="KNT217" s="123"/>
      <c r="KNU217" s="123"/>
      <c r="KNV217" s="123"/>
      <c r="KNW217" s="123"/>
      <c r="KNX217" s="123"/>
      <c r="KNY217" s="123"/>
      <c r="KNZ217" s="123"/>
      <c r="KOA217" s="123"/>
      <c r="KOB217" s="123"/>
      <c r="KOC217" s="123"/>
      <c r="KOD217" s="123"/>
      <c r="KOE217" s="123"/>
      <c r="KOF217" s="123"/>
      <c r="KOG217" s="123"/>
      <c r="KOH217" s="123"/>
      <c r="KOI217" s="123"/>
      <c r="KOJ217" s="123"/>
      <c r="KOK217" s="123"/>
      <c r="KOL217" s="123"/>
      <c r="KOM217" s="123"/>
      <c r="KON217" s="123"/>
      <c r="KOO217" s="123"/>
      <c r="KOP217" s="123"/>
      <c r="KOQ217" s="123"/>
      <c r="KOR217" s="123"/>
      <c r="KOS217" s="123"/>
      <c r="KOT217" s="123"/>
      <c r="KOU217" s="123"/>
      <c r="KOV217" s="123"/>
      <c r="KOW217" s="123"/>
      <c r="KOX217" s="123"/>
      <c r="KOY217" s="123"/>
      <c r="KOZ217" s="123"/>
      <c r="KPA217" s="123"/>
      <c r="KPB217" s="123"/>
      <c r="KPC217" s="123"/>
      <c r="KPD217" s="123"/>
      <c r="KPE217" s="123"/>
      <c r="KPF217" s="123"/>
      <c r="KPG217" s="123"/>
      <c r="KPH217" s="123"/>
      <c r="KPI217" s="123"/>
      <c r="KPJ217" s="123"/>
      <c r="KPK217" s="123"/>
      <c r="KPL217" s="123"/>
      <c r="KPM217" s="123"/>
      <c r="KPN217" s="123"/>
      <c r="KPO217" s="123"/>
      <c r="KPP217" s="123"/>
      <c r="KPQ217" s="123"/>
      <c r="KPR217" s="123"/>
      <c r="KPS217" s="123"/>
      <c r="KPT217" s="123"/>
      <c r="KPU217" s="123"/>
      <c r="KPV217" s="123"/>
      <c r="KPW217" s="123"/>
      <c r="KPX217" s="123"/>
      <c r="KPY217" s="123"/>
      <c r="KPZ217" s="123"/>
      <c r="KQA217" s="123"/>
      <c r="KQB217" s="123"/>
      <c r="KQC217" s="123"/>
      <c r="KQD217" s="123"/>
      <c r="KQE217" s="123"/>
      <c r="KQF217" s="123"/>
      <c r="KQG217" s="123"/>
      <c r="KQH217" s="123"/>
      <c r="KQI217" s="123"/>
      <c r="KQJ217" s="123"/>
      <c r="KQK217" s="123"/>
      <c r="KQL217" s="123"/>
      <c r="KQM217" s="123"/>
      <c r="KQN217" s="123"/>
      <c r="KQO217" s="123"/>
      <c r="KQP217" s="123"/>
      <c r="KQQ217" s="123"/>
      <c r="KQR217" s="123"/>
      <c r="KQS217" s="123"/>
      <c r="KQT217" s="123"/>
      <c r="KQU217" s="123"/>
      <c r="KQV217" s="123"/>
      <c r="KQW217" s="123"/>
      <c r="KQX217" s="123"/>
      <c r="KQY217" s="123"/>
      <c r="KQZ217" s="123"/>
      <c r="KRA217" s="123"/>
      <c r="KRB217" s="123"/>
      <c r="KRC217" s="123"/>
      <c r="KRD217" s="123"/>
      <c r="KRE217" s="123"/>
      <c r="KRF217" s="123"/>
      <c r="KRG217" s="123"/>
      <c r="KRH217" s="123"/>
      <c r="KRI217" s="123"/>
      <c r="KRJ217" s="123"/>
      <c r="KRK217" s="123"/>
      <c r="KRL217" s="123"/>
      <c r="KRM217" s="123"/>
      <c r="KRN217" s="123"/>
      <c r="KRO217" s="123"/>
      <c r="KRP217" s="123"/>
      <c r="KRQ217" s="123"/>
      <c r="KRR217" s="123"/>
      <c r="KRS217" s="123"/>
      <c r="KRT217" s="123"/>
      <c r="KRU217" s="123"/>
      <c r="KRV217" s="123"/>
      <c r="KRW217" s="123"/>
      <c r="KRX217" s="123"/>
      <c r="KRY217" s="123"/>
      <c r="KRZ217" s="123"/>
      <c r="KSA217" s="123"/>
      <c r="KSB217" s="123"/>
      <c r="KSC217" s="123"/>
      <c r="KSD217" s="123"/>
      <c r="KSE217" s="123"/>
      <c r="KSF217" s="123"/>
      <c r="KSG217" s="123"/>
      <c r="KSH217" s="123"/>
      <c r="KSI217" s="123"/>
      <c r="KSJ217" s="123"/>
      <c r="KSK217" s="123"/>
      <c r="KSL217" s="123"/>
      <c r="KSM217" s="123"/>
      <c r="KSN217" s="123"/>
      <c r="KSO217" s="123"/>
      <c r="KSP217" s="123"/>
      <c r="KSQ217" s="123"/>
      <c r="KSR217" s="123"/>
      <c r="KSS217" s="123"/>
      <c r="KST217" s="123"/>
      <c r="KSU217" s="123"/>
      <c r="KSV217" s="123"/>
      <c r="KSW217" s="123"/>
      <c r="KSX217" s="123"/>
      <c r="KSY217" s="123"/>
      <c r="KSZ217" s="123"/>
      <c r="KTA217" s="123"/>
      <c r="KTB217" s="123"/>
      <c r="KTC217" s="123"/>
      <c r="KTD217" s="123"/>
      <c r="KTE217" s="123"/>
      <c r="KTF217" s="123"/>
      <c r="KTG217" s="123"/>
      <c r="KTH217" s="123"/>
      <c r="KTI217" s="123"/>
      <c r="KTJ217" s="123"/>
      <c r="KTK217" s="123"/>
      <c r="KTL217" s="123"/>
      <c r="KTM217" s="123"/>
      <c r="KTN217" s="123"/>
      <c r="KTO217" s="123"/>
      <c r="KTP217" s="123"/>
      <c r="KTQ217" s="123"/>
      <c r="KTR217" s="123"/>
      <c r="KTS217" s="123"/>
      <c r="KTT217" s="123"/>
      <c r="KTU217" s="123"/>
      <c r="KTV217" s="123"/>
      <c r="KTW217" s="123"/>
      <c r="KTX217" s="123"/>
      <c r="KTY217" s="123"/>
      <c r="KTZ217" s="123"/>
      <c r="KUA217" s="123"/>
      <c r="KUB217" s="123"/>
      <c r="KUC217" s="123"/>
      <c r="KUD217" s="123"/>
      <c r="KUE217" s="123"/>
      <c r="KUF217" s="123"/>
      <c r="KUG217" s="123"/>
      <c r="KUH217" s="123"/>
      <c r="KUI217" s="123"/>
      <c r="KUJ217" s="123"/>
      <c r="KUK217" s="123"/>
      <c r="KUL217" s="123"/>
      <c r="KUM217" s="123"/>
      <c r="KUN217" s="123"/>
      <c r="KUO217" s="123"/>
      <c r="KUP217" s="123"/>
      <c r="KUQ217" s="123"/>
      <c r="KUR217" s="123"/>
      <c r="KUS217" s="123"/>
      <c r="KUT217" s="123"/>
      <c r="KUU217" s="123"/>
      <c r="KUV217" s="123"/>
      <c r="KUW217" s="123"/>
      <c r="KUX217" s="123"/>
      <c r="KUY217" s="123"/>
      <c r="KUZ217" s="123"/>
      <c r="KVA217" s="123"/>
      <c r="KVB217" s="123"/>
      <c r="KVC217" s="123"/>
      <c r="KVD217" s="123"/>
      <c r="KVE217" s="123"/>
      <c r="KVF217" s="123"/>
      <c r="KVG217" s="123"/>
      <c r="KVH217" s="123"/>
      <c r="KVI217" s="123"/>
      <c r="KVJ217" s="123"/>
      <c r="KVK217" s="123"/>
      <c r="KVL217" s="123"/>
      <c r="KVM217" s="123"/>
      <c r="KVN217" s="123"/>
      <c r="KVO217" s="123"/>
      <c r="KVP217" s="123"/>
      <c r="KVQ217" s="123"/>
      <c r="KVR217" s="123"/>
      <c r="KVS217" s="123"/>
      <c r="KVT217" s="123"/>
      <c r="KVU217" s="123"/>
      <c r="KVV217" s="123"/>
      <c r="KVW217" s="123"/>
      <c r="KVX217" s="123"/>
      <c r="KVY217" s="123"/>
      <c r="KVZ217" s="123"/>
      <c r="KWA217" s="123"/>
      <c r="KWB217" s="123"/>
      <c r="KWC217" s="123"/>
      <c r="KWD217" s="123"/>
      <c r="KWE217" s="123"/>
      <c r="KWF217" s="123"/>
      <c r="KWG217" s="123"/>
      <c r="KWH217" s="123"/>
      <c r="KWI217" s="123"/>
      <c r="KWJ217" s="123"/>
      <c r="KWK217" s="123"/>
      <c r="KWL217" s="123"/>
      <c r="KWM217" s="123"/>
      <c r="KWN217" s="123"/>
      <c r="KWO217" s="123"/>
      <c r="KWP217" s="123"/>
      <c r="KWQ217" s="123"/>
      <c r="KWR217" s="123"/>
      <c r="KWS217" s="123"/>
      <c r="KWT217" s="123"/>
      <c r="KWU217" s="123"/>
      <c r="KWV217" s="123"/>
      <c r="KWW217" s="123"/>
      <c r="KWX217" s="123"/>
      <c r="KWY217" s="123"/>
      <c r="KWZ217" s="123"/>
      <c r="KXA217" s="123"/>
      <c r="KXB217" s="123"/>
      <c r="KXC217" s="123"/>
      <c r="KXD217" s="123"/>
      <c r="KXE217" s="123"/>
      <c r="KXF217" s="123"/>
      <c r="KXG217" s="123"/>
      <c r="KXH217" s="123"/>
      <c r="KXI217" s="123"/>
      <c r="KXJ217" s="123"/>
      <c r="KXK217" s="123"/>
      <c r="KXL217" s="123"/>
      <c r="KXM217" s="123"/>
      <c r="KXN217" s="123"/>
      <c r="KXO217" s="123"/>
      <c r="KXP217" s="123"/>
      <c r="KXQ217" s="123"/>
      <c r="KXR217" s="123"/>
      <c r="KXS217" s="123"/>
      <c r="KXT217" s="123"/>
      <c r="KXU217" s="123"/>
      <c r="KXV217" s="123"/>
      <c r="KXW217" s="123"/>
      <c r="KXX217" s="123"/>
      <c r="KXY217" s="123"/>
      <c r="KXZ217" s="123"/>
      <c r="KYA217" s="123"/>
      <c r="KYB217" s="123"/>
      <c r="KYC217" s="123"/>
      <c r="KYD217" s="123"/>
      <c r="KYE217" s="123"/>
      <c r="KYF217" s="123"/>
      <c r="KYG217" s="123"/>
      <c r="KYH217" s="123"/>
      <c r="KYI217" s="123"/>
      <c r="KYJ217" s="123"/>
      <c r="KYK217" s="123"/>
      <c r="KYL217" s="123"/>
      <c r="KYM217" s="123"/>
      <c r="KYN217" s="123"/>
      <c r="KYO217" s="123"/>
      <c r="KYP217" s="123"/>
      <c r="KYQ217" s="123"/>
      <c r="KYR217" s="123"/>
      <c r="KYS217" s="123"/>
      <c r="KYT217" s="123"/>
      <c r="KYU217" s="123"/>
      <c r="KYV217" s="123"/>
      <c r="KYW217" s="123"/>
      <c r="KYX217" s="123"/>
      <c r="KYY217" s="123"/>
      <c r="KYZ217" s="123"/>
      <c r="KZA217" s="123"/>
      <c r="KZB217" s="123"/>
      <c r="KZC217" s="123"/>
      <c r="KZD217" s="123"/>
      <c r="KZE217" s="123"/>
      <c r="KZF217" s="123"/>
      <c r="KZG217" s="123"/>
      <c r="KZH217" s="123"/>
      <c r="KZI217" s="123"/>
      <c r="KZJ217" s="123"/>
      <c r="KZK217" s="123"/>
      <c r="KZL217" s="123"/>
      <c r="KZM217" s="123"/>
      <c r="KZN217" s="123"/>
      <c r="KZO217" s="123"/>
      <c r="KZP217" s="123"/>
      <c r="KZQ217" s="123"/>
      <c r="KZR217" s="123"/>
      <c r="KZS217" s="123"/>
      <c r="KZT217" s="123"/>
      <c r="KZU217" s="123"/>
      <c r="KZV217" s="123"/>
      <c r="KZW217" s="123"/>
      <c r="KZX217" s="123"/>
      <c r="KZY217" s="123"/>
      <c r="KZZ217" s="123"/>
      <c r="LAA217" s="123"/>
      <c r="LAB217" s="123"/>
      <c r="LAC217" s="123"/>
      <c r="LAD217" s="123"/>
      <c r="LAE217" s="123"/>
      <c r="LAF217" s="123"/>
      <c r="LAG217" s="123"/>
      <c r="LAH217" s="123"/>
      <c r="LAI217" s="123"/>
      <c r="LAJ217" s="123"/>
      <c r="LAK217" s="123"/>
      <c r="LAL217" s="123"/>
      <c r="LAM217" s="123"/>
      <c r="LAN217" s="123"/>
      <c r="LAO217" s="123"/>
      <c r="LAP217" s="123"/>
      <c r="LAQ217" s="123"/>
      <c r="LAR217" s="123"/>
      <c r="LAS217" s="123"/>
      <c r="LAT217" s="123"/>
      <c r="LAU217" s="123"/>
      <c r="LAV217" s="123"/>
      <c r="LAW217" s="123"/>
      <c r="LAX217" s="123"/>
      <c r="LAY217" s="123"/>
      <c r="LAZ217" s="123"/>
      <c r="LBA217" s="123"/>
      <c r="LBB217" s="123"/>
      <c r="LBC217" s="123"/>
      <c r="LBD217" s="123"/>
      <c r="LBE217" s="123"/>
      <c r="LBF217" s="123"/>
      <c r="LBG217" s="123"/>
      <c r="LBH217" s="123"/>
      <c r="LBI217" s="123"/>
      <c r="LBJ217" s="123"/>
      <c r="LBK217" s="123"/>
      <c r="LBL217" s="123"/>
      <c r="LBM217" s="123"/>
      <c r="LBN217" s="123"/>
      <c r="LBO217" s="123"/>
      <c r="LBP217" s="123"/>
      <c r="LBQ217" s="123"/>
      <c r="LBR217" s="123"/>
      <c r="LBS217" s="123"/>
      <c r="LBT217" s="123"/>
      <c r="LBU217" s="123"/>
      <c r="LBV217" s="123"/>
      <c r="LBW217" s="123"/>
      <c r="LBX217" s="123"/>
      <c r="LBY217" s="123"/>
      <c r="LBZ217" s="123"/>
      <c r="LCA217" s="123"/>
      <c r="LCB217" s="123"/>
      <c r="LCC217" s="123"/>
      <c r="LCD217" s="123"/>
      <c r="LCE217" s="123"/>
      <c r="LCF217" s="123"/>
      <c r="LCG217" s="123"/>
      <c r="LCH217" s="123"/>
      <c r="LCI217" s="123"/>
      <c r="LCJ217" s="123"/>
      <c r="LCK217" s="123"/>
      <c r="LCL217" s="123"/>
      <c r="LCM217" s="123"/>
      <c r="LCN217" s="123"/>
      <c r="LCO217" s="123"/>
      <c r="LCP217" s="123"/>
      <c r="LCQ217" s="123"/>
      <c r="LCR217" s="123"/>
      <c r="LCS217" s="123"/>
      <c r="LCT217" s="123"/>
      <c r="LCU217" s="123"/>
      <c r="LCV217" s="123"/>
      <c r="LCW217" s="123"/>
      <c r="LCX217" s="123"/>
      <c r="LCY217" s="123"/>
      <c r="LCZ217" s="123"/>
      <c r="LDA217" s="123"/>
      <c r="LDB217" s="123"/>
      <c r="LDC217" s="123"/>
      <c r="LDD217" s="123"/>
      <c r="LDE217" s="123"/>
      <c r="LDF217" s="123"/>
      <c r="LDG217" s="123"/>
      <c r="LDH217" s="123"/>
      <c r="LDI217" s="123"/>
      <c r="LDJ217" s="123"/>
      <c r="LDK217" s="123"/>
      <c r="LDL217" s="123"/>
      <c r="LDM217" s="123"/>
      <c r="LDN217" s="123"/>
      <c r="LDO217" s="123"/>
      <c r="LDP217" s="123"/>
      <c r="LDQ217" s="123"/>
      <c r="LDR217" s="123"/>
      <c r="LDS217" s="123"/>
      <c r="LDT217" s="123"/>
      <c r="LDU217" s="123"/>
      <c r="LDV217" s="123"/>
      <c r="LDW217" s="123"/>
      <c r="LDX217" s="123"/>
      <c r="LDY217" s="123"/>
      <c r="LDZ217" s="123"/>
      <c r="LEA217" s="123"/>
      <c r="LEB217" s="123"/>
      <c r="LEC217" s="123"/>
      <c r="LED217" s="123"/>
      <c r="LEE217" s="123"/>
      <c r="LEF217" s="123"/>
      <c r="LEG217" s="123"/>
      <c r="LEH217" s="123"/>
      <c r="LEI217" s="123"/>
      <c r="LEJ217" s="123"/>
      <c r="LEK217" s="123"/>
      <c r="LEL217" s="123"/>
      <c r="LEM217" s="123"/>
      <c r="LEN217" s="123"/>
      <c r="LEO217" s="123"/>
      <c r="LEP217" s="123"/>
      <c r="LEQ217" s="123"/>
      <c r="LER217" s="123"/>
      <c r="LES217" s="123"/>
      <c r="LET217" s="123"/>
      <c r="LEU217" s="123"/>
      <c r="LEV217" s="123"/>
      <c r="LEW217" s="123"/>
      <c r="LEX217" s="123"/>
      <c r="LEY217" s="123"/>
      <c r="LEZ217" s="123"/>
      <c r="LFA217" s="123"/>
      <c r="LFB217" s="123"/>
      <c r="LFC217" s="123"/>
      <c r="LFD217" s="123"/>
      <c r="LFE217" s="123"/>
      <c r="LFF217" s="123"/>
      <c r="LFG217" s="123"/>
      <c r="LFH217" s="123"/>
      <c r="LFI217" s="123"/>
      <c r="LFJ217" s="123"/>
      <c r="LFK217" s="123"/>
      <c r="LFL217" s="123"/>
      <c r="LFM217" s="123"/>
      <c r="LFN217" s="123"/>
      <c r="LFO217" s="123"/>
      <c r="LFP217" s="123"/>
      <c r="LFQ217" s="123"/>
      <c r="LFR217" s="123"/>
      <c r="LFS217" s="123"/>
      <c r="LFT217" s="123"/>
      <c r="LFU217" s="123"/>
      <c r="LFV217" s="123"/>
      <c r="LFW217" s="123"/>
      <c r="LFX217" s="123"/>
      <c r="LFY217" s="123"/>
      <c r="LFZ217" s="123"/>
      <c r="LGA217" s="123"/>
      <c r="LGB217" s="123"/>
      <c r="LGC217" s="123"/>
      <c r="LGD217" s="123"/>
      <c r="LGE217" s="123"/>
      <c r="LGF217" s="123"/>
      <c r="LGG217" s="123"/>
      <c r="LGH217" s="123"/>
      <c r="LGI217" s="123"/>
      <c r="LGJ217" s="123"/>
      <c r="LGK217" s="123"/>
      <c r="LGL217" s="123"/>
      <c r="LGM217" s="123"/>
      <c r="LGN217" s="123"/>
      <c r="LGO217" s="123"/>
      <c r="LGP217" s="123"/>
      <c r="LGQ217" s="123"/>
      <c r="LGR217" s="123"/>
      <c r="LGS217" s="123"/>
      <c r="LGT217" s="123"/>
      <c r="LGU217" s="123"/>
      <c r="LGV217" s="123"/>
      <c r="LGW217" s="123"/>
      <c r="LGX217" s="123"/>
      <c r="LGY217" s="123"/>
      <c r="LGZ217" s="123"/>
      <c r="LHA217" s="123"/>
      <c r="LHB217" s="123"/>
      <c r="LHC217" s="123"/>
      <c r="LHD217" s="123"/>
      <c r="LHE217" s="123"/>
      <c r="LHF217" s="123"/>
      <c r="LHG217" s="123"/>
      <c r="LHH217" s="123"/>
      <c r="LHI217" s="123"/>
      <c r="LHJ217" s="123"/>
      <c r="LHK217" s="123"/>
      <c r="LHL217" s="123"/>
      <c r="LHM217" s="123"/>
      <c r="LHN217" s="123"/>
      <c r="LHO217" s="123"/>
      <c r="LHP217" s="123"/>
      <c r="LHQ217" s="123"/>
      <c r="LHR217" s="123"/>
      <c r="LHS217" s="123"/>
      <c r="LHT217" s="123"/>
      <c r="LHU217" s="123"/>
      <c r="LHV217" s="123"/>
      <c r="LHW217" s="123"/>
      <c r="LHX217" s="123"/>
      <c r="LHY217" s="123"/>
      <c r="LHZ217" s="123"/>
      <c r="LIA217" s="123"/>
      <c r="LIB217" s="123"/>
      <c r="LIC217" s="123"/>
      <c r="LID217" s="123"/>
      <c r="LIE217" s="123"/>
      <c r="LIF217" s="123"/>
      <c r="LIG217" s="123"/>
      <c r="LIH217" s="123"/>
      <c r="LII217" s="123"/>
      <c r="LIJ217" s="123"/>
      <c r="LIK217" s="123"/>
      <c r="LIL217" s="123"/>
      <c r="LIM217" s="123"/>
      <c r="LIN217" s="123"/>
      <c r="LIO217" s="123"/>
      <c r="LIP217" s="123"/>
      <c r="LIQ217" s="123"/>
      <c r="LIR217" s="123"/>
      <c r="LIS217" s="123"/>
      <c r="LIT217" s="123"/>
      <c r="LIU217" s="123"/>
      <c r="LIV217" s="123"/>
      <c r="LIW217" s="123"/>
      <c r="LIX217" s="123"/>
      <c r="LIY217" s="123"/>
      <c r="LIZ217" s="123"/>
      <c r="LJA217" s="123"/>
      <c r="LJB217" s="123"/>
      <c r="LJC217" s="123"/>
      <c r="LJD217" s="123"/>
      <c r="LJE217" s="123"/>
      <c r="LJF217" s="123"/>
      <c r="LJG217" s="123"/>
      <c r="LJH217" s="123"/>
      <c r="LJI217" s="123"/>
      <c r="LJJ217" s="123"/>
      <c r="LJK217" s="123"/>
      <c r="LJL217" s="123"/>
      <c r="LJM217" s="123"/>
      <c r="LJN217" s="123"/>
      <c r="LJO217" s="123"/>
      <c r="LJP217" s="123"/>
      <c r="LJQ217" s="123"/>
      <c r="LJR217" s="123"/>
      <c r="LJS217" s="123"/>
      <c r="LJT217" s="123"/>
      <c r="LJU217" s="123"/>
      <c r="LJV217" s="123"/>
      <c r="LJW217" s="123"/>
      <c r="LJX217" s="123"/>
      <c r="LJY217" s="123"/>
      <c r="LJZ217" s="123"/>
      <c r="LKA217" s="123"/>
      <c r="LKB217" s="123"/>
      <c r="LKC217" s="123"/>
      <c r="LKD217" s="123"/>
      <c r="LKE217" s="123"/>
      <c r="LKF217" s="123"/>
      <c r="LKG217" s="123"/>
      <c r="LKH217" s="123"/>
      <c r="LKI217" s="123"/>
      <c r="LKJ217" s="123"/>
      <c r="LKK217" s="123"/>
      <c r="LKL217" s="123"/>
      <c r="LKM217" s="123"/>
      <c r="LKN217" s="123"/>
      <c r="LKO217" s="123"/>
      <c r="LKP217" s="123"/>
      <c r="LKQ217" s="123"/>
      <c r="LKR217" s="123"/>
      <c r="LKS217" s="123"/>
      <c r="LKT217" s="123"/>
      <c r="LKU217" s="123"/>
      <c r="LKV217" s="123"/>
      <c r="LKW217" s="123"/>
      <c r="LKX217" s="123"/>
      <c r="LKY217" s="123"/>
      <c r="LKZ217" s="123"/>
      <c r="LLA217" s="123"/>
      <c r="LLB217" s="123"/>
      <c r="LLC217" s="123"/>
      <c r="LLD217" s="123"/>
      <c r="LLE217" s="123"/>
      <c r="LLF217" s="123"/>
      <c r="LLG217" s="123"/>
      <c r="LLH217" s="123"/>
      <c r="LLI217" s="123"/>
      <c r="LLJ217" s="123"/>
      <c r="LLK217" s="123"/>
      <c r="LLL217" s="123"/>
      <c r="LLM217" s="123"/>
      <c r="LLN217" s="123"/>
      <c r="LLO217" s="123"/>
      <c r="LLP217" s="123"/>
      <c r="LLQ217" s="123"/>
      <c r="LLR217" s="123"/>
      <c r="LLS217" s="123"/>
      <c r="LLT217" s="123"/>
      <c r="LLU217" s="123"/>
      <c r="LLV217" s="123"/>
      <c r="LLW217" s="123"/>
      <c r="LLX217" s="123"/>
      <c r="LLY217" s="123"/>
      <c r="LLZ217" s="123"/>
      <c r="LMA217" s="123"/>
      <c r="LMB217" s="123"/>
      <c r="LMC217" s="123"/>
      <c r="LMD217" s="123"/>
      <c r="LME217" s="123"/>
      <c r="LMF217" s="123"/>
      <c r="LMG217" s="123"/>
      <c r="LMH217" s="123"/>
      <c r="LMI217" s="123"/>
      <c r="LMJ217" s="123"/>
      <c r="LMK217" s="123"/>
      <c r="LML217" s="123"/>
      <c r="LMM217" s="123"/>
      <c r="LMN217" s="123"/>
      <c r="LMO217" s="123"/>
      <c r="LMP217" s="123"/>
      <c r="LMQ217" s="123"/>
      <c r="LMR217" s="123"/>
      <c r="LMS217" s="123"/>
      <c r="LMT217" s="123"/>
      <c r="LMU217" s="123"/>
      <c r="LMV217" s="123"/>
      <c r="LMW217" s="123"/>
      <c r="LMX217" s="123"/>
      <c r="LMY217" s="123"/>
      <c r="LMZ217" s="123"/>
      <c r="LNA217" s="123"/>
      <c r="LNB217" s="123"/>
      <c r="LNC217" s="123"/>
      <c r="LND217" s="123"/>
      <c r="LNE217" s="123"/>
      <c r="LNF217" s="123"/>
      <c r="LNG217" s="123"/>
      <c r="LNH217" s="123"/>
      <c r="LNI217" s="123"/>
      <c r="LNJ217" s="123"/>
      <c r="LNK217" s="123"/>
      <c r="LNL217" s="123"/>
      <c r="LNM217" s="123"/>
      <c r="LNN217" s="123"/>
      <c r="LNO217" s="123"/>
      <c r="LNP217" s="123"/>
      <c r="LNQ217" s="123"/>
      <c r="LNR217" s="123"/>
      <c r="LNS217" s="123"/>
      <c r="LNT217" s="123"/>
      <c r="LNU217" s="123"/>
      <c r="LNV217" s="123"/>
      <c r="LNW217" s="123"/>
      <c r="LNX217" s="123"/>
      <c r="LNY217" s="123"/>
      <c r="LNZ217" s="123"/>
      <c r="LOA217" s="123"/>
      <c r="LOB217" s="123"/>
      <c r="LOC217" s="123"/>
      <c r="LOD217" s="123"/>
      <c r="LOE217" s="123"/>
      <c r="LOF217" s="123"/>
      <c r="LOG217" s="123"/>
      <c r="LOH217" s="123"/>
      <c r="LOI217" s="123"/>
      <c r="LOJ217" s="123"/>
      <c r="LOK217" s="123"/>
      <c r="LOL217" s="123"/>
      <c r="LOM217" s="123"/>
      <c r="LON217" s="123"/>
      <c r="LOO217" s="123"/>
      <c r="LOP217" s="123"/>
      <c r="LOQ217" s="123"/>
      <c r="LOR217" s="123"/>
      <c r="LOS217" s="123"/>
      <c r="LOT217" s="123"/>
      <c r="LOU217" s="123"/>
      <c r="LOV217" s="123"/>
      <c r="LOW217" s="123"/>
      <c r="LOX217" s="123"/>
      <c r="LOY217" s="123"/>
      <c r="LOZ217" s="123"/>
      <c r="LPA217" s="123"/>
      <c r="LPB217" s="123"/>
      <c r="LPC217" s="123"/>
      <c r="LPD217" s="123"/>
      <c r="LPE217" s="123"/>
      <c r="LPF217" s="123"/>
      <c r="LPG217" s="123"/>
      <c r="LPH217" s="123"/>
      <c r="LPI217" s="123"/>
      <c r="LPJ217" s="123"/>
      <c r="LPK217" s="123"/>
      <c r="LPL217" s="123"/>
      <c r="LPM217" s="123"/>
      <c r="LPN217" s="123"/>
      <c r="LPO217" s="123"/>
      <c r="LPP217" s="123"/>
      <c r="LPQ217" s="123"/>
      <c r="LPR217" s="123"/>
      <c r="LPS217" s="123"/>
      <c r="LPT217" s="123"/>
      <c r="LPU217" s="123"/>
      <c r="LPV217" s="123"/>
      <c r="LPW217" s="123"/>
      <c r="LPX217" s="123"/>
      <c r="LPY217" s="123"/>
      <c r="LPZ217" s="123"/>
      <c r="LQA217" s="123"/>
      <c r="LQB217" s="123"/>
      <c r="LQC217" s="123"/>
      <c r="LQD217" s="123"/>
      <c r="LQE217" s="123"/>
      <c r="LQF217" s="123"/>
      <c r="LQG217" s="123"/>
      <c r="LQH217" s="123"/>
      <c r="LQI217" s="123"/>
      <c r="LQJ217" s="123"/>
      <c r="LQK217" s="123"/>
      <c r="LQL217" s="123"/>
      <c r="LQM217" s="123"/>
      <c r="LQN217" s="123"/>
      <c r="LQO217" s="123"/>
      <c r="LQP217" s="123"/>
      <c r="LQQ217" s="123"/>
      <c r="LQR217" s="123"/>
      <c r="LQS217" s="123"/>
      <c r="LQT217" s="123"/>
      <c r="LQU217" s="123"/>
      <c r="LQV217" s="123"/>
      <c r="LQW217" s="123"/>
      <c r="LQX217" s="123"/>
      <c r="LQY217" s="123"/>
      <c r="LQZ217" s="123"/>
      <c r="LRA217" s="123"/>
      <c r="LRB217" s="123"/>
      <c r="LRC217" s="123"/>
      <c r="LRD217" s="123"/>
      <c r="LRE217" s="123"/>
      <c r="LRF217" s="123"/>
      <c r="LRG217" s="123"/>
      <c r="LRH217" s="123"/>
      <c r="LRI217" s="123"/>
      <c r="LRJ217" s="123"/>
      <c r="LRK217" s="123"/>
      <c r="LRL217" s="123"/>
      <c r="LRM217" s="123"/>
      <c r="LRN217" s="123"/>
      <c r="LRO217" s="123"/>
      <c r="LRP217" s="123"/>
      <c r="LRQ217" s="123"/>
      <c r="LRR217" s="123"/>
      <c r="LRS217" s="123"/>
      <c r="LRT217" s="123"/>
      <c r="LRU217" s="123"/>
      <c r="LRV217" s="123"/>
      <c r="LRW217" s="123"/>
      <c r="LRX217" s="123"/>
      <c r="LRY217" s="123"/>
      <c r="LRZ217" s="123"/>
      <c r="LSA217" s="123"/>
      <c r="LSB217" s="123"/>
      <c r="LSC217" s="123"/>
      <c r="LSD217" s="123"/>
      <c r="LSE217" s="123"/>
      <c r="LSF217" s="123"/>
      <c r="LSG217" s="123"/>
      <c r="LSH217" s="123"/>
      <c r="LSI217" s="123"/>
      <c r="LSJ217" s="123"/>
      <c r="LSK217" s="123"/>
      <c r="LSL217" s="123"/>
      <c r="LSM217" s="123"/>
      <c r="LSN217" s="123"/>
      <c r="LSO217" s="123"/>
      <c r="LSP217" s="123"/>
      <c r="LSQ217" s="123"/>
      <c r="LSR217" s="123"/>
      <c r="LSS217" s="123"/>
      <c r="LST217" s="123"/>
      <c r="LSU217" s="123"/>
      <c r="LSV217" s="123"/>
      <c r="LSW217" s="123"/>
      <c r="LSX217" s="123"/>
      <c r="LSY217" s="123"/>
      <c r="LSZ217" s="123"/>
      <c r="LTA217" s="123"/>
      <c r="LTB217" s="123"/>
      <c r="LTC217" s="123"/>
      <c r="LTD217" s="123"/>
      <c r="LTE217" s="123"/>
      <c r="LTF217" s="123"/>
      <c r="LTG217" s="123"/>
      <c r="LTH217" s="123"/>
      <c r="LTI217" s="123"/>
      <c r="LTJ217" s="123"/>
      <c r="LTK217" s="123"/>
      <c r="LTL217" s="123"/>
      <c r="LTM217" s="123"/>
      <c r="LTN217" s="123"/>
      <c r="LTO217" s="123"/>
      <c r="LTP217" s="123"/>
      <c r="LTQ217" s="123"/>
      <c r="LTR217" s="123"/>
      <c r="LTS217" s="123"/>
      <c r="LTT217" s="123"/>
      <c r="LTU217" s="123"/>
      <c r="LTV217" s="123"/>
      <c r="LTW217" s="123"/>
      <c r="LTX217" s="123"/>
      <c r="LTY217" s="123"/>
      <c r="LTZ217" s="123"/>
      <c r="LUA217" s="123"/>
      <c r="LUB217" s="123"/>
      <c r="LUC217" s="123"/>
      <c r="LUD217" s="123"/>
      <c r="LUE217" s="123"/>
      <c r="LUF217" s="123"/>
      <c r="LUG217" s="123"/>
      <c r="LUH217" s="123"/>
      <c r="LUI217" s="123"/>
      <c r="LUJ217" s="123"/>
      <c r="LUK217" s="123"/>
      <c r="LUL217" s="123"/>
      <c r="LUM217" s="123"/>
      <c r="LUN217" s="123"/>
      <c r="LUO217" s="123"/>
      <c r="LUP217" s="123"/>
      <c r="LUQ217" s="123"/>
      <c r="LUR217" s="123"/>
      <c r="LUS217" s="123"/>
      <c r="LUT217" s="123"/>
      <c r="LUU217" s="123"/>
      <c r="LUV217" s="123"/>
      <c r="LUW217" s="123"/>
      <c r="LUX217" s="123"/>
      <c r="LUY217" s="123"/>
      <c r="LUZ217" s="123"/>
      <c r="LVA217" s="123"/>
      <c r="LVB217" s="123"/>
      <c r="LVC217" s="123"/>
      <c r="LVD217" s="123"/>
      <c r="LVE217" s="123"/>
      <c r="LVF217" s="123"/>
      <c r="LVG217" s="123"/>
      <c r="LVH217" s="123"/>
      <c r="LVI217" s="123"/>
      <c r="LVJ217" s="123"/>
      <c r="LVK217" s="123"/>
      <c r="LVL217" s="123"/>
      <c r="LVM217" s="123"/>
      <c r="LVN217" s="123"/>
      <c r="LVO217" s="123"/>
      <c r="LVP217" s="123"/>
      <c r="LVQ217" s="123"/>
      <c r="LVR217" s="123"/>
      <c r="LVS217" s="123"/>
      <c r="LVT217" s="123"/>
      <c r="LVU217" s="123"/>
      <c r="LVV217" s="123"/>
      <c r="LVW217" s="123"/>
      <c r="LVX217" s="123"/>
      <c r="LVY217" s="123"/>
      <c r="LVZ217" s="123"/>
      <c r="LWA217" s="123"/>
      <c r="LWB217" s="123"/>
      <c r="LWC217" s="123"/>
      <c r="LWD217" s="123"/>
      <c r="LWE217" s="123"/>
      <c r="LWF217" s="123"/>
      <c r="LWG217" s="123"/>
      <c r="LWH217" s="123"/>
      <c r="LWI217" s="123"/>
      <c r="LWJ217" s="123"/>
      <c r="LWK217" s="123"/>
      <c r="LWL217" s="123"/>
      <c r="LWM217" s="123"/>
      <c r="LWN217" s="123"/>
      <c r="LWO217" s="123"/>
      <c r="LWP217" s="123"/>
      <c r="LWQ217" s="123"/>
      <c r="LWR217" s="123"/>
      <c r="LWS217" s="123"/>
      <c r="LWT217" s="123"/>
      <c r="LWU217" s="123"/>
      <c r="LWV217" s="123"/>
      <c r="LWW217" s="123"/>
      <c r="LWX217" s="123"/>
      <c r="LWY217" s="123"/>
      <c r="LWZ217" s="123"/>
      <c r="LXA217" s="123"/>
      <c r="LXB217" s="123"/>
      <c r="LXC217" s="123"/>
      <c r="LXD217" s="123"/>
      <c r="LXE217" s="123"/>
      <c r="LXF217" s="123"/>
      <c r="LXG217" s="123"/>
      <c r="LXH217" s="123"/>
      <c r="LXI217" s="123"/>
      <c r="LXJ217" s="123"/>
      <c r="LXK217" s="123"/>
      <c r="LXL217" s="123"/>
      <c r="LXM217" s="123"/>
      <c r="LXN217" s="123"/>
      <c r="LXO217" s="123"/>
      <c r="LXP217" s="123"/>
      <c r="LXQ217" s="123"/>
      <c r="LXR217" s="123"/>
      <c r="LXS217" s="123"/>
      <c r="LXT217" s="123"/>
      <c r="LXU217" s="123"/>
      <c r="LXV217" s="123"/>
      <c r="LXW217" s="123"/>
      <c r="LXX217" s="123"/>
      <c r="LXY217" s="123"/>
      <c r="LXZ217" s="123"/>
      <c r="LYA217" s="123"/>
      <c r="LYB217" s="123"/>
      <c r="LYC217" s="123"/>
      <c r="LYD217" s="123"/>
      <c r="LYE217" s="123"/>
      <c r="LYF217" s="123"/>
      <c r="LYG217" s="123"/>
      <c r="LYH217" s="123"/>
      <c r="LYI217" s="123"/>
      <c r="LYJ217" s="123"/>
      <c r="LYK217" s="123"/>
      <c r="LYL217" s="123"/>
      <c r="LYM217" s="123"/>
      <c r="LYN217" s="123"/>
      <c r="LYO217" s="123"/>
      <c r="LYP217" s="123"/>
      <c r="LYQ217" s="123"/>
      <c r="LYR217" s="123"/>
      <c r="LYS217" s="123"/>
      <c r="LYT217" s="123"/>
      <c r="LYU217" s="123"/>
      <c r="LYV217" s="123"/>
      <c r="LYW217" s="123"/>
      <c r="LYX217" s="123"/>
      <c r="LYY217" s="123"/>
      <c r="LYZ217" s="123"/>
      <c r="LZA217" s="123"/>
      <c r="LZB217" s="123"/>
      <c r="LZC217" s="123"/>
      <c r="LZD217" s="123"/>
      <c r="LZE217" s="123"/>
      <c r="LZF217" s="123"/>
      <c r="LZG217" s="123"/>
      <c r="LZH217" s="123"/>
      <c r="LZI217" s="123"/>
      <c r="LZJ217" s="123"/>
      <c r="LZK217" s="123"/>
      <c r="LZL217" s="123"/>
      <c r="LZM217" s="123"/>
      <c r="LZN217" s="123"/>
      <c r="LZO217" s="123"/>
      <c r="LZP217" s="123"/>
      <c r="LZQ217" s="123"/>
      <c r="LZR217" s="123"/>
      <c r="LZS217" s="123"/>
      <c r="LZT217" s="123"/>
      <c r="LZU217" s="123"/>
      <c r="LZV217" s="123"/>
      <c r="LZW217" s="123"/>
      <c r="LZX217" s="123"/>
      <c r="LZY217" s="123"/>
      <c r="LZZ217" s="123"/>
      <c r="MAA217" s="123"/>
      <c r="MAB217" s="123"/>
      <c r="MAC217" s="123"/>
      <c r="MAD217" s="123"/>
      <c r="MAE217" s="123"/>
      <c r="MAF217" s="123"/>
      <c r="MAG217" s="123"/>
      <c r="MAH217" s="123"/>
      <c r="MAI217" s="123"/>
      <c r="MAJ217" s="123"/>
      <c r="MAK217" s="123"/>
      <c r="MAL217" s="123"/>
      <c r="MAM217" s="123"/>
      <c r="MAN217" s="123"/>
      <c r="MAO217" s="123"/>
      <c r="MAP217" s="123"/>
      <c r="MAQ217" s="123"/>
      <c r="MAR217" s="123"/>
      <c r="MAS217" s="123"/>
      <c r="MAT217" s="123"/>
      <c r="MAU217" s="123"/>
      <c r="MAV217" s="123"/>
      <c r="MAW217" s="123"/>
      <c r="MAX217" s="123"/>
      <c r="MAY217" s="123"/>
      <c r="MAZ217" s="123"/>
      <c r="MBA217" s="123"/>
      <c r="MBB217" s="123"/>
      <c r="MBC217" s="123"/>
      <c r="MBD217" s="123"/>
      <c r="MBE217" s="123"/>
      <c r="MBF217" s="123"/>
      <c r="MBG217" s="123"/>
      <c r="MBH217" s="123"/>
      <c r="MBI217" s="123"/>
      <c r="MBJ217" s="123"/>
      <c r="MBK217" s="123"/>
      <c r="MBL217" s="123"/>
      <c r="MBM217" s="123"/>
      <c r="MBN217" s="123"/>
      <c r="MBO217" s="123"/>
      <c r="MBP217" s="123"/>
      <c r="MBQ217" s="123"/>
      <c r="MBR217" s="123"/>
      <c r="MBS217" s="123"/>
      <c r="MBT217" s="123"/>
      <c r="MBU217" s="123"/>
      <c r="MBV217" s="123"/>
      <c r="MBW217" s="123"/>
      <c r="MBX217" s="123"/>
      <c r="MBY217" s="123"/>
      <c r="MBZ217" s="123"/>
      <c r="MCA217" s="123"/>
      <c r="MCB217" s="123"/>
      <c r="MCC217" s="123"/>
      <c r="MCD217" s="123"/>
      <c r="MCE217" s="123"/>
      <c r="MCF217" s="123"/>
      <c r="MCG217" s="123"/>
      <c r="MCH217" s="123"/>
      <c r="MCI217" s="123"/>
      <c r="MCJ217" s="123"/>
      <c r="MCK217" s="123"/>
      <c r="MCL217" s="123"/>
      <c r="MCM217" s="123"/>
      <c r="MCN217" s="123"/>
      <c r="MCO217" s="123"/>
      <c r="MCP217" s="123"/>
      <c r="MCQ217" s="123"/>
      <c r="MCR217" s="123"/>
      <c r="MCS217" s="123"/>
      <c r="MCT217" s="123"/>
      <c r="MCU217" s="123"/>
      <c r="MCV217" s="123"/>
      <c r="MCW217" s="123"/>
      <c r="MCX217" s="123"/>
      <c r="MCY217" s="123"/>
      <c r="MCZ217" s="123"/>
      <c r="MDA217" s="123"/>
      <c r="MDB217" s="123"/>
      <c r="MDC217" s="123"/>
      <c r="MDD217" s="123"/>
      <c r="MDE217" s="123"/>
      <c r="MDF217" s="123"/>
      <c r="MDG217" s="123"/>
      <c r="MDH217" s="123"/>
      <c r="MDI217" s="123"/>
      <c r="MDJ217" s="123"/>
      <c r="MDK217" s="123"/>
      <c r="MDL217" s="123"/>
      <c r="MDM217" s="123"/>
      <c r="MDN217" s="123"/>
      <c r="MDO217" s="123"/>
      <c r="MDP217" s="123"/>
      <c r="MDQ217" s="123"/>
      <c r="MDR217" s="123"/>
      <c r="MDS217" s="123"/>
      <c r="MDT217" s="123"/>
      <c r="MDU217" s="123"/>
      <c r="MDV217" s="123"/>
      <c r="MDW217" s="123"/>
      <c r="MDX217" s="123"/>
      <c r="MDY217" s="123"/>
      <c r="MDZ217" s="123"/>
      <c r="MEA217" s="123"/>
      <c r="MEB217" s="123"/>
      <c r="MEC217" s="123"/>
      <c r="MED217" s="123"/>
      <c r="MEE217" s="123"/>
      <c r="MEF217" s="123"/>
      <c r="MEG217" s="123"/>
      <c r="MEH217" s="123"/>
      <c r="MEI217" s="123"/>
      <c r="MEJ217" s="123"/>
      <c r="MEK217" s="123"/>
      <c r="MEL217" s="123"/>
      <c r="MEM217" s="123"/>
      <c r="MEN217" s="123"/>
      <c r="MEO217" s="123"/>
      <c r="MEP217" s="123"/>
      <c r="MEQ217" s="123"/>
      <c r="MER217" s="123"/>
      <c r="MES217" s="123"/>
      <c r="MET217" s="123"/>
      <c r="MEU217" s="123"/>
      <c r="MEV217" s="123"/>
      <c r="MEW217" s="123"/>
      <c r="MEX217" s="123"/>
      <c r="MEY217" s="123"/>
      <c r="MEZ217" s="123"/>
      <c r="MFA217" s="123"/>
      <c r="MFB217" s="123"/>
      <c r="MFC217" s="123"/>
      <c r="MFD217" s="123"/>
      <c r="MFE217" s="123"/>
      <c r="MFF217" s="123"/>
      <c r="MFG217" s="123"/>
      <c r="MFH217" s="123"/>
      <c r="MFI217" s="123"/>
      <c r="MFJ217" s="123"/>
      <c r="MFK217" s="123"/>
      <c r="MFL217" s="123"/>
      <c r="MFM217" s="123"/>
      <c r="MFN217" s="123"/>
      <c r="MFO217" s="123"/>
      <c r="MFP217" s="123"/>
      <c r="MFQ217" s="123"/>
      <c r="MFR217" s="123"/>
      <c r="MFS217" s="123"/>
      <c r="MFT217" s="123"/>
      <c r="MFU217" s="123"/>
      <c r="MFV217" s="123"/>
      <c r="MFW217" s="123"/>
      <c r="MFX217" s="123"/>
      <c r="MFY217" s="123"/>
      <c r="MFZ217" s="123"/>
      <c r="MGA217" s="123"/>
      <c r="MGB217" s="123"/>
      <c r="MGC217" s="123"/>
      <c r="MGD217" s="123"/>
      <c r="MGE217" s="123"/>
      <c r="MGF217" s="123"/>
      <c r="MGG217" s="123"/>
      <c r="MGH217" s="123"/>
      <c r="MGI217" s="123"/>
      <c r="MGJ217" s="123"/>
      <c r="MGK217" s="123"/>
      <c r="MGL217" s="123"/>
      <c r="MGM217" s="123"/>
      <c r="MGN217" s="123"/>
      <c r="MGO217" s="123"/>
      <c r="MGP217" s="123"/>
      <c r="MGQ217" s="123"/>
      <c r="MGR217" s="123"/>
      <c r="MGS217" s="123"/>
      <c r="MGT217" s="123"/>
      <c r="MGU217" s="123"/>
      <c r="MGV217" s="123"/>
      <c r="MGW217" s="123"/>
      <c r="MGX217" s="123"/>
      <c r="MGY217" s="123"/>
      <c r="MGZ217" s="123"/>
      <c r="MHA217" s="123"/>
      <c r="MHB217" s="123"/>
      <c r="MHC217" s="123"/>
      <c r="MHD217" s="123"/>
      <c r="MHE217" s="123"/>
      <c r="MHF217" s="123"/>
      <c r="MHG217" s="123"/>
      <c r="MHH217" s="123"/>
      <c r="MHI217" s="123"/>
      <c r="MHJ217" s="123"/>
      <c r="MHK217" s="123"/>
      <c r="MHL217" s="123"/>
      <c r="MHM217" s="123"/>
      <c r="MHN217" s="123"/>
      <c r="MHO217" s="123"/>
      <c r="MHP217" s="123"/>
      <c r="MHQ217" s="123"/>
      <c r="MHR217" s="123"/>
      <c r="MHS217" s="123"/>
      <c r="MHT217" s="123"/>
      <c r="MHU217" s="123"/>
      <c r="MHV217" s="123"/>
      <c r="MHW217" s="123"/>
      <c r="MHX217" s="123"/>
      <c r="MHY217" s="123"/>
      <c r="MHZ217" s="123"/>
      <c r="MIA217" s="123"/>
      <c r="MIB217" s="123"/>
      <c r="MIC217" s="123"/>
      <c r="MID217" s="123"/>
      <c r="MIE217" s="123"/>
      <c r="MIF217" s="123"/>
      <c r="MIG217" s="123"/>
      <c r="MIH217" s="123"/>
      <c r="MII217" s="123"/>
      <c r="MIJ217" s="123"/>
      <c r="MIK217" s="123"/>
      <c r="MIL217" s="123"/>
      <c r="MIM217" s="123"/>
      <c r="MIN217" s="123"/>
      <c r="MIO217" s="123"/>
      <c r="MIP217" s="123"/>
      <c r="MIQ217" s="123"/>
      <c r="MIR217" s="123"/>
      <c r="MIS217" s="123"/>
      <c r="MIT217" s="123"/>
      <c r="MIU217" s="123"/>
      <c r="MIV217" s="123"/>
      <c r="MIW217" s="123"/>
      <c r="MIX217" s="123"/>
      <c r="MIY217" s="123"/>
      <c r="MIZ217" s="123"/>
      <c r="MJA217" s="123"/>
      <c r="MJB217" s="123"/>
      <c r="MJC217" s="123"/>
      <c r="MJD217" s="123"/>
      <c r="MJE217" s="123"/>
      <c r="MJF217" s="123"/>
      <c r="MJG217" s="123"/>
      <c r="MJH217" s="123"/>
      <c r="MJI217" s="123"/>
      <c r="MJJ217" s="123"/>
      <c r="MJK217" s="123"/>
      <c r="MJL217" s="123"/>
      <c r="MJM217" s="123"/>
      <c r="MJN217" s="123"/>
      <c r="MJO217" s="123"/>
      <c r="MJP217" s="123"/>
      <c r="MJQ217" s="123"/>
      <c r="MJR217" s="123"/>
      <c r="MJS217" s="123"/>
      <c r="MJT217" s="123"/>
      <c r="MJU217" s="123"/>
      <c r="MJV217" s="123"/>
      <c r="MJW217" s="123"/>
      <c r="MJX217" s="123"/>
      <c r="MJY217" s="123"/>
      <c r="MJZ217" s="123"/>
      <c r="MKA217" s="123"/>
      <c r="MKB217" s="123"/>
      <c r="MKC217" s="123"/>
      <c r="MKD217" s="123"/>
      <c r="MKE217" s="123"/>
      <c r="MKF217" s="123"/>
      <c r="MKG217" s="123"/>
      <c r="MKH217" s="123"/>
      <c r="MKI217" s="123"/>
      <c r="MKJ217" s="123"/>
      <c r="MKK217" s="123"/>
      <c r="MKL217" s="123"/>
      <c r="MKM217" s="123"/>
      <c r="MKN217" s="123"/>
      <c r="MKO217" s="123"/>
      <c r="MKP217" s="123"/>
      <c r="MKQ217" s="123"/>
      <c r="MKR217" s="123"/>
      <c r="MKS217" s="123"/>
      <c r="MKT217" s="123"/>
      <c r="MKU217" s="123"/>
      <c r="MKV217" s="123"/>
      <c r="MKW217" s="123"/>
      <c r="MKX217" s="123"/>
      <c r="MKY217" s="123"/>
      <c r="MKZ217" s="123"/>
      <c r="MLA217" s="123"/>
      <c r="MLB217" s="123"/>
      <c r="MLC217" s="123"/>
      <c r="MLD217" s="123"/>
      <c r="MLE217" s="123"/>
      <c r="MLF217" s="123"/>
      <c r="MLG217" s="123"/>
      <c r="MLH217" s="123"/>
      <c r="MLI217" s="123"/>
      <c r="MLJ217" s="123"/>
      <c r="MLK217" s="123"/>
      <c r="MLL217" s="123"/>
      <c r="MLM217" s="123"/>
      <c r="MLN217" s="123"/>
      <c r="MLO217" s="123"/>
      <c r="MLP217" s="123"/>
      <c r="MLQ217" s="123"/>
      <c r="MLR217" s="123"/>
      <c r="MLS217" s="123"/>
      <c r="MLT217" s="123"/>
      <c r="MLU217" s="123"/>
      <c r="MLV217" s="123"/>
      <c r="MLW217" s="123"/>
      <c r="MLX217" s="123"/>
      <c r="MLY217" s="123"/>
      <c r="MLZ217" s="123"/>
      <c r="MMA217" s="123"/>
      <c r="MMB217" s="123"/>
      <c r="MMC217" s="123"/>
      <c r="MMD217" s="123"/>
      <c r="MME217" s="123"/>
      <c r="MMF217" s="123"/>
      <c r="MMG217" s="123"/>
      <c r="MMH217" s="123"/>
      <c r="MMI217" s="123"/>
      <c r="MMJ217" s="123"/>
      <c r="MMK217" s="123"/>
      <c r="MML217" s="123"/>
      <c r="MMM217" s="123"/>
      <c r="MMN217" s="123"/>
      <c r="MMO217" s="123"/>
      <c r="MMP217" s="123"/>
      <c r="MMQ217" s="123"/>
      <c r="MMR217" s="123"/>
      <c r="MMS217" s="123"/>
      <c r="MMT217" s="123"/>
      <c r="MMU217" s="123"/>
      <c r="MMV217" s="123"/>
      <c r="MMW217" s="123"/>
      <c r="MMX217" s="123"/>
      <c r="MMY217" s="123"/>
      <c r="MMZ217" s="123"/>
      <c r="MNA217" s="123"/>
      <c r="MNB217" s="123"/>
      <c r="MNC217" s="123"/>
      <c r="MND217" s="123"/>
      <c r="MNE217" s="123"/>
      <c r="MNF217" s="123"/>
      <c r="MNG217" s="123"/>
      <c r="MNH217" s="123"/>
      <c r="MNI217" s="123"/>
      <c r="MNJ217" s="123"/>
      <c r="MNK217" s="123"/>
      <c r="MNL217" s="123"/>
      <c r="MNM217" s="123"/>
      <c r="MNN217" s="123"/>
      <c r="MNO217" s="123"/>
      <c r="MNP217" s="123"/>
      <c r="MNQ217" s="123"/>
      <c r="MNR217" s="123"/>
      <c r="MNS217" s="123"/>
      <c r="MNT217" s="123"/>
      <c r="MNU217" s="123"/>
      <c r="MNV217" s="123"/>
      <c r="MNW217" s="123"/>
      <c r="MNX217" s="123"/>
      <c r="MNY217" s="123"/>
      <c r="MNZ217" s="123"/>
      <c r="MOA217" s="123"/>
      <c r="MOB217" s="123"/>
      <c r="MOC217" s="123"/>
      <c r="MOD217" s="123"/>
      <c r="MOE217" s="123"/>
      <c r="MOF217" s="123"/>
      <c r="MOG217" s="123"/>
      <c r="MOH217" s="123"/>
      <c r="MOI217" s="123"/>
      <c r="MOJ217" s="123"/>
      <c r="MOK217" s="123"/>
      <c r="MOL217" s="123"/>
      <c r="MOM217" s="123"/>
      <c r="MON217" s="123"/>
      <c r="MOO217" s="123"/>
      <c r="MOP217" s="123"/>
      <c r="MOQ217" s="123"/>
      <c r="MOR217" s="123"/>
      <c r="MOS217" s="123"/>
      <c r="MOT217" s="123"/>
      <c r="MOU217" s="123"/>
      <c r="MOV217" s="123"/>
      <c r="MOW217" s="123"/>
      <c r="MOX217" s="123"/>
      <c r="MOY217" s="123"/>
      <c r="MOZ217" s="123"/>
      <c r="MPA217" s="123"/>
      <c r="MPB217" s="123"/>
      <c r="MPC217" s="123"/>
      <c r="MPD217" s="123"/>
      <c r="MPE217" s="123"/>
      <c r="MPF217" s="123"/>
      <c r="MPG217" s="123"/>
      <c r="MPH217" s="123"/>
      <c r="MPI217" s="123"/>
      <c r="MPJ217" s="123"/>
      <c r="MPK217" s="123"/>
      <c r="MPL217" s="123"/>
      <c r="MPM217" s="123"/>
      <c r="MPN217" s="123"/>
      <c r="MPO217" s="123"/>
      <c r="MPP217" s="123"/>
      <c r="MPQ217" s="123"/>
      <c r="MPR217" s="123"/>
      <c r="MPS217" s="123"/>
      <c r="MPT217" s="123"/>
      <c r="MPU217" s="123"/>
      <c r="MPV217" s="123"/>
      <c r="MPW217" s="123"/>
      <c r="MPX217" s="123"/>
      <c r="MPY217" s="123"/>
      <c r="MPZ217" s="123"/>
      <c r="MQA217" s="123"/>
      <c r="MQB217" s="123"/>
      <c r="MQC217" s="123"/>
      <c r="MQD217" s="123"/>
      <c r="MQE217" s="123"/>
      <c r="MQF217" s="123"/>
      <c r="MQG217" s="123"/>
      <c r="MQH217" s="123"/>
      <c r="MQI217" s="123"/>
      <c r="MQJ217" s="123"/>
      <c r="MQK217" s="123"/>
      <c r="MQL217" s="123"/>
      <c r="MQM217" s="123"/>
      <c r="MQN217" s="123"/>
      <c r="MQO217" s="123"/>
      <c r="MQP217" s="123"/>
      <c r="MQQ217" s="123"/>
      <c r="MQR217" s="123"/>
      <c r="MQS217" s="123"/>
      <c r="MQT217" s="123"/>
      <c r="MQU217" s="123"/>
      <c r="MQV217" s="123"/>
      <c r="MQW217" s="123"/>
      <c r="MQX217" s="123"/>
      <c r="MQY217" s="123"/>
      <c r="MQZ217" s="123"/>
      <c r="MRA217" s="123"/>
      <c r="MRB217" s="123"/>
      <c r="MRC217" s="123"/>
      <c r="MRD217" s="123"/>
      <c r="MRE217" s="123"/>
      <c r="MRF217" s="123"/>
      <c r="MRG217" s="123"/>
      <c r="MRH217" s="123"/>
      <c r="MRI217" s="123"/>
      <c r="MRJ217" s="123"/>
      <c r="MRK217" s="123"/>
      <c r="MRL217" s="123"/>
      <c r="MRM217" s="123"/>
      <c r="MRN217" s="123"/>
      <c r="MRO217" s="123"/>
      <c r="MRP217" s="123"/>
      <c r="MRQ217" s="123"/>
      <c r="MRR217" s="123"/>
      <c r="MRS217" s="123"/>
      <c r="MRT217" s="123"/>
      <c r="MRU217" s="123"/>
      <c r="MRV217" s="123"/>
      <c r="MRW217" s="123"/>
      <c r="MRX217" s="123"/>
      <c r="MRY217" s="123"/>
      <c r="MRZ217" s="123"/>
      <c r="MSA217" s="123"/>
      <c r="MSB217" s="123"/>
      <c r="MSC217" s="123"/>
      <c r="MSD217" s="123"/>
      <c r="MSE217" s="123"/>
      <c r="MSF217" s="123"/>
      <c r="MSG217" s="123"/>
      <c r="MSH217" s="123"/>
      <c r="MSI217" s="123"/>
      <c r="MSJ217" s="123"/>
      <c r="MSK217" s="123"/>
      <c r="MSL217" s="123"/>
      <c r="MSM217" s="123"/>
      <c r="MSN217" s="123"/>
      <c r="MSO217" s="123"/>
      <c r="MSP217" s="123"/>
      <c r="MSQ217" s="123"/>
      <c r="MSR217" s="123"/>
      <c r="MSS217" s="123"/>
      <c r="MST217" s="123"/>
      <c r="MSU217" s="123"/>
      <c r="MSV217" s="123"/>
      <c r="MSW217" s="123"/>
      <c r="MSX217" s="123"/>
      <c r="MSY217" s="123"/>
      <c r="MSZ217" s="123"/>
      <c r="MTA217" s="123"/>
      <c r="MTB217" s="123"/>
      <c r="MTC217" s="123"/>
      <c r="MTD217" s="123"/>
      <c r="MTE217" s="123"/>
      <c r="MTF217" s="123"/>
      <c r="MTG217" s="123"/>
      <c r="MTH217" s="123"/>
      <c r="MTI217" s="123"/>
      <c r="MTJ217" s="123"/>
      <c r="MTK217" s="123"/>
      <c r="MTL217" s="123"/>
      <c r="MTM217" s="123"/>
      <c r="MTN217" s="123"/>
      <c r="MTO217" s="123"/>
      <c r="MTP217" s="123"/>
      <c r="MTQ217" s="123"/>
      <c r="MTR217" s="123"/>
      <c r="MTS217" s="123"/>
      <c r="MTT217" s="123"/>
      <c r="MTU217" s="123"/>
      <c r="MTV217" s="123"/>
      <c r="MTW217" s="123"/>
      <c r="MTX217" s="123"/>
      <c r="MTY217" s="123"/>
      <c r="MTZ217" s="123"/>
      <c r="MUA217" s="123"/>
      <c r="MUB217" s="123"/>
      <c r="MUC217" s="123"/>
      <c r="MUD217" s="123"/>
      <c r="MUE217" s="123"/>
      <c r="MUF217" s="123"/>
      <c r="MUG217" s="123"/>
      <c r="MUH217" s="123"/>
      <c r="MUI217" s="123"/>
      <c r="MUJ217" s="123"/>
      <c r="MUK217" s="123"/>
      <c r="MUL217" s="123"/>
      <c r="MUM217" s="123"/>
      <c r="MUN217" s="123"/>
      <c r="MUO217" s="123"/>
      <c r="MUP217" s="123"/>
      <c r="MUQ217" s="123"/>
      <c r="MUR217" s="123"/>
      <c r="MUS217" s="123"/>
      <c r="MUT217" s="123"/>
      <c r="MUU217" s="123"/>
      <c r="MUV217" s="123"/>
      <c r="MUW217" s="123"/>
      <c r="MUX217" s="123"/>
      <c r="MUY217" s="123"/>
      <c r="MUZ217" s="123"/>
      <c r="MVA217" s="123"/>
      <c r="MVB217" s="123"/>
      <c r="MVC217" s="123"/>
      <c r="MVD217" s="123"/>
      <c r="MVE217" s="123"/>
      <c r="MVF217" s="123"/>
      <c r="MVG217" s="123"/>
      <c r="MVH217" s="123"/>
      <c r="MVI217" s="123"/>
      <c r="MVJ217" s="123"/>
      <c r="MVK217" s="123"/>
      <c r="MVL217" s="123"/>
      <c r="MVM217" s="123"/>
      <c r="MVN217" s="123"/>
      <c r="MVO217" s="123"/>
      <c r="MVP217" s="123"/>
      <c r="MVQ217" s="123"/>
      <c r="MVR217" s="123"/>
      <c r="MVS217" s="123"/>
      <c r="MVT217" s="123"/>
      <c r="MVU217" s="123"/>
      <c r="MVV217" s="123"/>
      <c r="MVW217" s="123"/>
      <c r="MVX217" s="123"/>
      <c r="MVY217" s="123"/>
      <c r="MVZ217" s="123"/>
      <c r="MWA217" s="123"/>
      <c r="MWB217" s="123"/>
      <c r="MWC217" s="123"/>
      <c r="MWD217" s="123"/>
      <c r="MWE217" s="123"/>
      <c r="MWF217" s="123"/>
      <c r="MWG217" s="123"/>
      <c r="MWH217" s="123"/>
      <c r="MWI217" s="123"/>
      <c r="MWJ217" s="123"/>
      <c r="MWK217" s="123"/>
      <c r="MWL217" s="123"/>
      <c r="MWM217" s="123"/>
      <c r="MWN217" s="123"/>
      <c r="MWO217" s="123"/>
      <c r="MWP217" s="123"/>
      <c r="MWQ217" s="123"/>
      <c r="MWR217" s="123"/>
      <c r="MWS217" s="123"/>
      <c r="MWT217" s="123"/>
      <c r="MWU217" s="123"/>
      <c r="MWV217" s="123"/>
      <c r="MWW217" s="123"/>
      <c r="MWX217" s="123"/>
      <c r="MWY217" s="123"/>
      <c r="MWZ217" s="123"/>
      <c r="MXA217" s="123"/>
      <c r="MXB217" s="123"/>
      <c r="MXC217" s="123"/>
      <c r="MXD217" s="123"/>
      <c r="MXE217" s="123"/>
      <c r="MXF217" s="123"/>
      <c r="MXG217" s="123"/>
      <c r="MXH217" s="123"/>
      <c r="MXI217" s="123"/>
      <c r="MXJ217" s="123"/>
      <c r="MXK217" s="123"/>
      <c r="MXL217" s="123"/>
      <c r="MXM217" s="123"/>
      <c r="MXN217" s="123"/>
      <c r="MXO217" s="123"/>
      <c r="MXP217" s="123"/>
      <c r="MXQ217" s="123"/>
      <c r="MXR217" s="123"/>
      <c r="MXS217" s="123"/>
      <c r="MXT217" s="123"/>
      <c r="MXU217" s="123"/>
      <c r="MXV217" s="123"/>
      <c r="MXW217" s="123"/>
      <c r="MXX217" s="123"/>
      <c r="MXY217" s="123"/>
      <c r="MXZ217" s="123"/>
      <c r="MYA217" s="123"/>
      <c r="MYB217" s="123"/>
      <c r="MYC217" s="123"/>
      <c r="MYD217" s="123"/>
      <c r="MYE217" s="123"/>
      <c r="MYF217" s="123"/>
      <c r="MYG217" s="123"/>
      <c r="MYH217" s="123"/>
      <c r="MYI217" s="123"/>
      <c r="MYJ217" s="123"/>
      <c r="MYK217" s="123"/>
      <c r="MYL217" s="123"/>
      <c r="MYM217" s="123"/>
      <c r="MYN217" s="123"/>
      <c r="MYO217" s="123"/>
      <c r="MYP217" s="123"/>
      <c r="MYQ217" s="123"/>
      <c r="MYR217" s="123"/>
      <c r="MYS217" s="123"/>
      <c r="MYT217" s="123"/>
      <c r="MYU217" s="123"/>
      <c r="MYV217" s="123"/>
      <c r="MYW217" s="123"/>
      <c r="MYX217" s="123"/>
      <c r="MYY217" s="123"/>
      <c r="MYZ217" s="123"/>
      <c r="MZA217" s="123"/>
      <c r="MZB217" s="123"/>
      <c r="MZC217" s="123"/>
      <c r="MZD217" s="123"/>
      <c r="MZE217" s="123"/>
      <c r="MZF217" s="123"/>
      <c r="MZG217" s="123"/>
      <c r="MZH217" s="123"/>
      <c r="MZI217" s="123"/>
      <c r="MZJ217" s="123"/>
      <c r="MZK217" s="123"/>
      <c r="MZL217" s="123"/>
      <c r="MZM217" s="123"/>
      <c r="MZN217" s="123"/>
      <c r="MZO217" s="123"/>
      <c r="MZP217" s="123"/>
      <c r="MZQ217" s="123"/>
      <c r="MZR217" s="123"/>
      <c r="MZS217" s="123"/>
      <c r="MZT217" s="123"/>
      <c r="MZU217" s="123"/>
      <c r="MZV217" s="123"/>
      <c r="MZW217" s="123"/>
      <c r="MZX217" s="123"/>
      <c r="MZY217" s="123"/>
      <c r="MZZ217" s="123"/>
      <c r="NAA217" s="123"/>
      <c r="NAB217" s="123"/>
      <c r="NAC217" s="123"/>
      <c r="NAD217" s="123"/>
      <c r="NAE217" s="123"/>
      <c r="NAF217" s="123"/>
      <c r="NAG217" s="123"/>
      <c r="NAH217" s="123"/>
      <c r="NAI217" s="123"/>
      <c r="NAJ217" s="123"/>
      <c r="NAK217" s="123"/>
      <c r="NAL217" s="123"/>
      <c r="NAM217" s="123"/>
      <c r="NAN217" s="123"/>
      <c r="NAO217" s="123"/>
      <c r="NAP217" s="123"/>
      <c r="NAQ217" s="123"/>
      <c r="NAR217" s="123"/>
      <c r="NAS217" s="123"/>
      <c r="NAT217" s="123"/>
      <c r="NAU217" s="123"/>
      <c r="NAV217" s="123"/>
      <c r="NAW217" s="123"/>
      <c r="NAX217" s="123"/>
      <c r="NAY217" s="123"/>
      <c r="NAZ217" s="123"/>
      <c r="NBA217" s="123"/>
      <c r="NBB217" s="123"/>
      <c r="NBC217" s="123"/>
      <c r="NBD217" s="123"/>
      <c r="NBE217" s="123"/>
      <c r="NBF217" s="123"/>
      <c r="NBG217" s="123"/>
      <c r="NBH217" s="123"/>
      <c r="NBI217" s="123"/>
      <c r="NBJ217" s="123"/>
      <c r="NBK217" s="123"/>
      <c r="NBL217" s="123"/>
      <c r="NBM217" s="123"/>
      <c r="NBN217" s="123"/>
      <c r="NBO217" s="123"/>
      <c r="NBP217" s="123"/>
      <c r="NBQ217" s="123"/>
      <c r="NBR217" s="123"/>
      <c r="NBS217" s="123"/>
      <c r="NBT217" s="123"/>
      <c r="NBU217" s="123"/>
      <c r="NBV217" s="123"/>
      <c r="NBW217" s="123"/>
      <c r="NBX217" s="123"/>
      <c r="NBY217" s="123"/>
      <c r="NBZ217" s="123"/>
      <c r="NCA217" s="123"/>
      <c r="NCB217" s="123"/>
      <c r="NCC217" s="123"/>
      <c r="NCD217" s="123"/>
      <c r="NCE217" s="123"/>
      <c r="NCF217" s="123"/>
      <c r="NCG217" s="123"/>
      <c r="NCH217" s="123"/>
      <c r="NCI217" s="123"/>
      <c r="NCJ217" s="123"/>
      <c r="NCK217" s="123"/>
      <c r="NCL217" s="123"/>
      <c r="NCM217" s="123"/>
      <c r="NCN217" s="123"/>
      <c r="NCO217" s="123"/>
      <c r="NCP217" s="123"/>
      <c r="NCQ217" s="123"/>
      <c r="NCR217" s="123"/>
      <c r="NCS217" s="123"/>
      <c r="NCT217" s="123"/>
      <c r="NCU217" s="123"/>
      <c r="NCV217" s="123"/>
      <c r="NCW217" s="123"/>
      <c r="NCX217" s="123"/>
      <c r="NCY217" s="123"/>
      <c r="NCZ217" s="123"/>
      <c r="NDA217" s="123"/>
      <c r="NDB217" s="123"/>
      <c r="NDC217" s="123"/>
      <c r="NDD217" s="123"/>
      <c r="NDE217" s="123"/>
      <c r="NDF217" s="123"/>
      <c r="NDG217" s="123"/>
      <c r="NDH217" s="123"/>
      <c r="NDI217" s="123"/>
      <c r="NDJ217" s="123"/>
      <c r="NDK217" s="123"/>
      <c r="NDL217" s="123"/>
      <c r="NDM217" s="123"/>
      <c r="NDN217" s="123"/>
      <c r="NDO217" s="123"/>
      <c r="NDP217" s="123"/>
      <c r="NDQ217" s="123"/>
      <c r="NDR217" s="123"/>
      <c r="NDS217" s="123"/>
      <c r="NDT217" s="123"/>
      <c r="NDU217" s="123"/>
      <c r="NDV217" s="123"/>
      <c r="NDW217" s="123"/>
      <c r="NDX217" s="123"/>
      <c r="NDY217" s="123"/>
      <c r="NDZ217" s="123"/>
      <c r="NEA217" s="123"/>
      <c r="NEB217" s="123"/>
      <c r="NEC217" s="123"/>
      <c r="NED217" s="123"/>
      <c r="NEE217" s="123"/>
      <c r="NEF217" s="123"/>
      <c r="NEG217" s="123"/>
      <c r="NEH217" s="123"/>
      <c r="NEI217" s="123"/>
      <c r="NEJ217" s="123"/>
      <c r="NEK217" s="123"/>
      <c r="NEL217" s="123"/>
      <c r="NEM217" s="123"/>
      <c r="NEN217" s="123"/>
      <c r="NEO217" s="123"/>
      <c r="NEP217" s="123"/>
      <c r="NEQ217" s="123"/>
      <c r="NER217" s="123"/>
      <c r="NES217" s="123"/>
      <c r="NET217" s="123"/>
      <c r="NEU217" s="123"/>
      <c r="NEV217" s="123"/>
      <c r="NEW217" s="123"/>
      <c r="NEX217" s="123"/>
      <c r="NEY217" s="123"/>
      <c r="NEZ217" s="123"/>
      <c r="NFA217" s="123"/>
      <c r="NFB217" s="123"/>
      <c r="NFC217" s="123"/>
      <c r="NFD217" s="123"/>
      <c r="NFE217" s="123"/>
      <c r="NFF217" s="123"/>
      <c r="NFG217" s="123"/>
      <c r="NFH217" s="123"/>
      <c r="NFI217" s="123"/>
      <c r="NFJ217" s="123"/>
      <c r="NFK217" s="123"/>
      <c r="NFL217" s="123"/>
      <c r="NFM217" s="123"/>
      <c r="NFN217" s="123"/>
      <c r="NFO217" s="123"/>
      <c r="NFP217" s="123"/>
      <c r="NFQ217" s="123"/>
      <c r="NFR217" s="123"/>
      <c r="NFS217" s="123"/>
      <c r="NFT217" s="123"/>
      <c r="NFU217" s="123"/>
      <c r="NFV217" s="123"/>
      <c r="NFW217" s="123"/>
      <c r="NFX217" s="123"/>
      <c r="NFY217" s="123"/>
      <c r="NFZ217" s="123"/>
      <c r="NGA217" s="123"/>
      <c r="NGB217" s="123"/>
      <c r="NGC217" s="123"/>
      <c r="NGD217" s="123"/>
      <c r="NGE217" s="123"/>
      <c r="NGF217" s="123"/>
      <c r="NGG217" s="123"/>
      <c r="NGH217" s="123"/>
      <c r="NGI217" s="123"/>
      <c r="NGJ217" s="123"/>
      <c r="NGK217" s="123"/>
      <c r="NGL217" s="123"/>
      <c r="NGM217" s="123"/>
      <c r="NGN217" s="123"/>
      <c r="NGO217" s="123"/>
      <c r="NGP217" s="123"/>
      <c r="NGQ217" s="123"/>
      <c r="NGR217" s="123"/>
      <c r="NGS217" s="123"/>
      <c r="NGT217" s="123"/>
      <c r="NGU217" s="123"/>
      <c r="NGV217" s="123"/>
      <c r="NGW217" s="123"/>
      <c r="NGX217" s="123"/>
      <c r="NGY217" s="123"/>
      <c r="NGZ217" s="123"/>
      <c r="NHA217" s="123"/>
      <c r="NHB217" s="123"/>
      <c r="NHC217" s="123"/>
      <c r="NHD217" s="123"/>
      <c r="NHE217" s="123"/>
      <c r="NHF217" s="123"/>
      <c r="NHG217" s="123"/>
      <c r="NHH217" s="123"/>
      <c r="NHI217" s="123"/>
      <c r="NHJ217" s="123"/>
      <c r="NHK217" s="123"/>
      <c r="NHL217" s="123"/>
      <c r="NHM217" s="123"/>
      <c r="NHN217" s="123"/>
      <c r="NHO217" s="123"/>
      <c r="NHP217" s="123"/>
      <c r="NHQ217" s="123"/>
      <c r="NHR217" s="123"/>
      <c r="NHS217" s="123"/>
      <c r="NHT217" s="123"/>
      <c r="NHU217" s="123"/>
      <c r="NHV217" s="123"/>
      <c r="NHW217" s="123"/>
      <c r="NHX217" s="123"/>
      <c r="NHY217" s="123"/>
      <c r="NHZ217" s="123"/>
      <c r="NIA217" s="123"/>
      <c r="NIB217" s="123"/>
      <c r="NIC217" s="123"/>
      <c r="NID217" s="123"/>
      <c r="NIE217" s="123"/>
      <c r="NIF217" s="123"/>
      <c r="NIG217" s="123"/>
      <c r="NIH217" s="123"/>
      <c r="NII217" s="123"/>
      <c r="NIJ217" s="123"/>
      <c r="NIK217" s="123"/>
      <c r="NIL217" s="123"/>
      <c r="NIM217" s="123"/>
      <c r="NIN217" s="123"/>
      <c r="NIO217" s="123"/>
      <c r="NIP217" s="123"/>
      <c r="NIQ217" s="123"/>
      <c r="NIR217" s="123"/>
      <c r="NIS217" s="123"/>
      <c r="NIT217" s="123"/>
      <c r="NIU217" s="123"/>
      <c r="NIV217" s="123"/>
      <c r="NIW217" s="123"/>
      <c r="NIX217" s="123"/>
      <c r="NIY217" s="123"/>
      <c r="NIZ217" s="123"/>
      <c r="NJA217" s="123"/>
      <c r="NJB217" s="123"/>
      <c r="NJC217" s="123"/>
      <c r="NJD217" s="123"/>
      <c r="NJE217" s="123"/>
      <c r="NJF217" s="123"/>
      <c r="NJG217" s="123"/>
      <c r="NJH217" s="123"/>
      <c r="NJI217" s="123"/>
      <c r="NJJ217" s="123"/>
      <c r="NJK217" s="123"/>
      <c r="NJL217" s="123"/>
      <c r="NJM217" s="123"/>
      <c r="NJN217" s="123"/>
      <c r="NJO217" s="123"/>
      <c r="NJP217" s="123"/>
      <c r="NJQ217" s="123"/>
      <c r="NJR217" s="123"/>
      <c r="NJS217" s="123"/>
      <c r="NJT217" s="123"/>
      <c r="NJU217" s="123"/>
      <c r="NJV217" s="123"/>
      <c r="NJW217" s="123"/>
      <c r="NJX217" s="123"/>
      <c r="NJY217" s="123"/>
      <c r="NJZ217" s="123"/>
      <c r="NKA217" s="123"/>
      <c r="NKB217" s="123"/>
      <c r="NKC217" s="123"/>
      <c r="NKD217" s="123"/>
      <c r="NKE217" s="123"/>
      <c r="NKF217" s="123"/>
      <c r="NKG217" s="123"/>
      <c r="NKH217" s="123"/>
      <c r="NKI217" s="123"/>
      <c r="NKJ217" s="123"/>
      <c r="NKK217" s="123"/>
      <c r="NKL217" s="123"/>
      <c r="NKM217" s="123"/>
      <c r="NKN217" s="123"/>
      <c r="NKO217" s="123"/>
      <c r="NKP217" s="123"/>
      <c r="NKQ217" s="123"/>
      <c r="NKR217" s="123"/>
      <c r="NKS217" s="123"/>
      <c r="NKT217" s="123"/>
      <c r="NKU217" s="123"/>
      <c r="NKV217" s="123"/>
      <c r="NKW217" s="123"/>
      <c r="NKX217" s="123"/>
      <c r="NKY217" s="123"/>
      <c r="NKZ217" s="123"/>
      <c r="NLA217" s="123"/>
      <c r="NLB217" s="123"/>
      <c r="NLC217" s="123"/>
      <c r="NLD217" s="123"/>
      <c r="NLE217" s="123"/>
      <c r="NLF217" s="123"/>
      <c r="NLG217" s="123"/>
      <c r="NLH217" s="123"/>
      <c r="NLI217" s="123"/>
      <c r="NLJ217" s="123"/>
      <c r="NLK217" s="123"/>
      <c r="NLL217" s="123"/>
      <c r="NLM217" s="123"/>
      <c r="NLN217" s="123"/>
      <c r="NLO217" s="123"/>
      <c r="NLP217" s="123"/>
      <c r="NLQ217" s="123"/>
      <c r="NLR217" s="123"/>
      <c r="NLS217" s="123"/>
      <c r="NLT217" s="123"/>
      <c r="NLU217" s="123"/>
      <c r="NLV217" s="123"/>
      <c r="NLW217" s="123"/>
      <c r="NLX217" s="123"/>
      <c r="NLY217" s="123"/>
      <c r="NLZ217" s="123"/>
      <c r="NMA217" s="123"/>
      <c r="NMB217" s="123"/>
      <c r="NMC217" s="123"/>
      <c r="NMD217" s="123"/>
      <c r="NME217" s="123"/>
      <c r="NMF217" s="123"/>
      <c r="NMG217" s="123"/>
      <c r="NMH217" s="123"/>
      <c r="NMI217" s="123"/>
      <c r="NMJ217" s="123"/>
      <c r="NMK217" s="123"/>
      <c r="NML217" s="123"/>
      <c r="NMM217" s="123"/>
      <c r="NMN217" s="123"/>
      <c r="NMO217" s="123"/>
      <c r="NMP217" s="123"/>
      <c r="NMQ217" s="123"/>
      <c r="NMR217" s="123"/>
      <c r="NMS217" s="123"/>
      <c r="NMT217" s="123"/>
      <c r="NMU217" s="123"/>
      <c r="NMV217" s="123"/>
      <c r="NMW217" s="123"/>
      <c r="NMX217" s="123"/>
      <c r="NMY217" s="123"/>
      <c r="NMZ217" s="123"/>
      <c r="NNA217" s="123"/>
      <c r="NNB217" s="123"/>
      <c r="NNC217" s="123"/>
      <c r="NND217" s="123"/>
      <c r="NNE217" s="123"/>
      <c r="NNF217" s="123"/>
      <c r="NNG217" s="123"/>
      <c r="NNH217" s="123"/>
      <c r="NNI217" s="123"/>
      <c r="NNJ217" s="123"/>
      <c r="NNK217" s="123"/>
      <c r="NNL217" s="123"/>
      <c r="NNM217" s="123"/>
      <c r="NNN217" s="123"/>
      <c r="NNO217" s="123"/>
      <c r="NNP217" s="123"/>
      <c r="NNQ217" s="123"/>
      <c r="NNR217" s="123"/>
      <c r="NNS217" s="123"/>
      <c r="NNT217" s="123"/>
      <c r="NNU217" s="123"/>
      <c r="NNV217" s="123"/>
      <c r="NNW217" s="123"/>
      <c r="NNX217" s="123"/>
      <c r="NNY217" s="123"/>
      <c r="NNZ217" s="123"/>
      <c r="NOA217" s="123"/>
      <c r="NOB217" s="123"/>
      <c r="NOC217" s="123"/>
      <c r="NOD217" s="123"/>
      <c r="NOE217" s="123"/>
      <c r="NOF217" s="123"/>
      <c r="NOG217" s="123"/>
      <c r="NOH217" s="123"/>
      <c r="NOI217" s="123"/>
      <c r="NOJ217" s="123"/>
      <c r="NOK217" s="123"/>
      <c r="NOL217" s="123"/>
      <c r="NOM217" s="123"/>
      <c r="NON217" s="123"/>
      <c r="NOO217" s="123"/>
      <c r="NOP217" s="123"/>
      <c r="NOQ217" s="123"/>
      <c r="NOR217" s="123"/>
      <c r="NOS217" s="123"/>
      <c r="NOT217" s="123"/>
      <c r="NOU217" s="123"/>
      <c r="NOV217" s="123"/>
      <c r="NOW217" s="123"/>
      <c r="NOX217" s="123"/>
      <c r="NOY217" s="123"/>
      <c r="NOZ217" s="123"/>
      <c r="NPA217" s="123"/>
      <c r="NPB217" s="123"/>
      <c r="NPC217" s="123"/>
      <c r="NPD217" s="123"/>
      <c r="NPE217" s="123"/>
      <c r="NPF217" s="123"/>
      <c r="NPG217" s="123"/>
      <c r="NPH217" s="123"/>
      <c r="NPI217" s="123"/>
      <c r="NPJ217" s="123"/>
      <c r="NPK217" s="123"/>
      <c r="NPL217" s="123"/>
      <c r="NPM217" s="123"/>
      <c r="NPN217" s="123"/>
      <c r="NPO217" s="123"/>
      <c r="NPP217" s="123"/>
      <c r="NPQ217" s="123"/>
      <c r="NPR217" s="123"/>
      <c r="NPS217" s="123"/>
      <c r="NPT217" s="123"/>
      <c r="NPU217" s="123"/>
      <c r="NPV217" s="123"/>
      <c r="NPW217" s="123"/>
      <c r="NPX217" s="123"/>
      <c r="NPY217" s="123"/>
      <c r="NPZ217" s="123"/>
      <c r="NQA217" s="123"/>
      <c r="NQB217" s="123"/>
      <c r="NQC217" s="123"/>
      <c r="NQD217" s="123"/>
      <c r="NQE217" s="123"/>
      <c r="NQF217" s="123"/>
      <c r="NQG217" s="123"/>
      <c r="NQH217" s="123"/>
      <c r="NQI217" s="123"/>
      <c r="NQJ217" s="123"/>
      <c r="NQK217" s="123"/>
      <c r="NQL217" s="123"/>
      <c r="NQM217" s="123"/>
      <c r="NQN217" s="123"/>
      <c r="NQO217" s="123"/>
      <c r="NQP217" s="123"/>
      <c r="NQQ217" s="123"/>
      <c r="NQR217" s="123"/>
      <c r="NQS217" s="123"/>
      <c r="NQT217" s="123"/>
      <c r="NQU217" s="123"/>
      <c r="NQV217" s="123"/>
      <c r="NQW217" s="123"/>
      <c r="NQX217" s="123"/>
      <c r="NQY217" s="123"/>
      <c r="NQZ217" s="123"/>
      <c r="NRA217" s="123"/>
      <c r="NRB217" s="123"/>
      <c r="NRC217" s="123"/>
      <c r="NRD217" s="123"/>
      <c r="NRE217" s="123"/>
      <c r="NRF217" s="123"/>
      <c r="NRG217" s="123"/>
      <c r="NRH217" s="123"/>
      <c r="NRI217" s="123"/>
      <c r="NRJ217" s="123"/>
      <c r="NRK217" s="123"/>
      <c r="NRL217" s="123"/>
      <c r="NRM217" s="123"/>
      <c r="NRN217" s="123"/>
      <c r="NRO217" s="123"/>
      <c r="NRP217" s="123"/>
      <c r="NRQ217" s="123"/>
      <c r="NRR217" s="123"/>
      <c r="NRS217" s="123"/>
      <c r="NRT217" s="123"/>
      <c r="NRU217" s="123"/>
      <c r="NRV217" s="123"/>
      <c r="NRW217" s="123"/>
      <c r="NRX217" s="123"/>
      <c r="NRY217" s="123"/>
      <c r="NRZ217" s="123"/>
      <c r="NSA217" s="123"/>
      <c r="NSB217" s="123"/>
      <c r="NSC217" s="123"/>
      <c r="NSD217" s="123"/>
      <c r="NSE217" s="123"/>
      <c r="NSF217" s="123"/>
      <c r="NSG217" s="123"/>
      <c r="NSH217" s="123"/>
      <c r="NSI217" s="123"/>
      <c r="NSJ217" s="123"/>
      <c r="NSK217" s="123"/>
      <c r="NSL217" s="123"/>
      <c r="NSM217" s="123"/>
      <c r="NSN217" s="123"/>
      <c r="NSO217" s="123"/>
      <c r="NSP217" s="123"/>
      <c r="NSQ217" s="123"/>
      <c r="NSR217" s="123"/>
      <c r="NSS217" s="123"/>
      <c r="NST217" s="123"/>
      <c r="NSU217" s="123"/>
      <c r="NSV217" s="123"/>
      <c r="NSW217" s="123"/>
      <c r="NSX217" s="123"/>
      <c r="NSY217" s="123"/>
      <c r="NSZ217" s="123"/>
      <c r="NTA217" s="123"/>
      <c r="NTB217" s="123"/>
      <c r="NTC217" s="123"/>
      <c r="NTD217" s="123"/>
      <c r="NTE217" s="123"/>
      <c r="NTF217" s="123"/>
      <c r="NTG217" s="123"/>
      <c r="NTH217" s="123"/>
      <c r="NTI217" s="123"/>
      <c r="NTJ217" s="123"/>
      <c r="NTK217" s="123"/>
      <c r="NTL217" s="123"/>
      <c r="NTM217" s="123"/>
      <c r="NTN217" s="123"/>
      <c r="NTO217" s="123"/>
      <c r="NTP217" s="123"/>
      <c r="NTQ217" s="123"/>
      <c r="NTR217" s="123"/>
      <c r="NTS217" s="123"/>
      <c r="NTT217" s="123"/>
      <c r="NTU217" s="123"/>
      <c r="NTV217" s="123"/>
      <c r="NTW217" s="123"/>
      <c r="NTX217" s="123"/>
      <c r="NTY217" s="123"/>
      <c r="NTZ217" s="123"/>
      <c r="NUA217" s="123"/>
      <c r="NUB217" s="123"/>
      <c r="NUC217" s="123"/>
      <c r="NUD217" s="123"/>
      <c r="NUE217" s="123"/>
      <c r="NUF217" s="123"/>
      <c r="NUG217" s="123"/>
      <c r="NUH217" s="123"/>
      <c r="NUI217" s="123"/>
      <c r="NUJ217" s="123"/>
      <c r="NUK217" s="123"/>
      <c r="NUL217" s="123"/>
      <c r="NUM217" s="123"/>
      <c r="NUN217" s="123"/>
      <c r="NUO217" s="123"/>
      <c r="NUP217" s="123"/>
      <c r="NUQ217" s="123"/>
      <c r="NUR217" s="123"/>
      <c r="NUS217" s="123"/>
      <c r="NUT217" s="123"/>
      <c r="NUU217" s="123"/>
      <c r="NUV217" s="123"/>
      <c r="NUW217" s="123"/>
      <c r="NUX217" s="123"/>
      <c r="NUY217" s="123"/>
      <c r="NUZ217" s="123"/>
      <c r="NVA217" s="123"/>
      <c r="NVB217" s="123"/>
      <c r="NVC217" s="123"/>
      <c r="NVD217" s="123"/>
      <c r="NVE217" s="123"/>
      <c r="NVF217" s="123"/>
      <c r="NVG217" s="123"/>
      <c r="NVH217" s="123"/>
      <c r="NVI217" s="123"/>
      <c r="NVJ217" s="123"/>
      <c r="NVK217" s="123"/>
      <c r="NVL217" s="123"/>
      <c r="NVM217" s="123"/>
      <c r="NVN217" s="123"/>
      <c r="NVO217" s="123"/>
      <c r="NVP217" s="123"/>
      <c r="NVQ217" s="123"/>
      <c r="NVR217" s="123"/>
      <c r="NVS217" s="123"/>
      <c r="NVT217" s="123"/>
      <c r="NVU217" s="123"/>
      <c r="NVV217" s="123"/>
      <c r="NVW217" s="123"/>
      <c r="NVX217" s="123"/>
      <c r="NVY217" s="123"/>
      <c r="NVZ217" s="123"/>
      <c r="NWA217" s="123"/>
      <c r="NWB217" s="123"/>
      <c r="NWC217" s="123"/>
      <c r="NWD217" s="123"/>
      <c r="NWE217" s="123"/>
      <c r="NWF217" s="123"/>
      <c r="NWG217" s="123"/>
      <c r="NWH217" s="123"/>
      <c r="NWI217" s="123"/>
      <c r="NWJ217" s="123"/>
      <c r="NWK217" s="123"/>
      <c r="NWL217" s="123"/>
      <c r="NWM217" s="123"/>
      <c r="NWN217" s="123"/>
      <c r="NWO217" s="123"/>
      <c r="NWP217" s="123"/>
      <c r="NWQ217" s="123"/>
      <c r="NWR217" s="123"/>
      <c r="NWS217" s="123"/>
      <c r="NWT217" s="123"/>
      <c r="NWU217" s="123"/>
      <c r="NWV217" s="123"/>
      <c r="NWW217" s="123"/>
      <c r="NWX217" s="123"/>
      <c r="NWY217" s="123"/>
      <c r="NWZ217" s="123"/>
      <c r="NXA217" s="123"/>
      <c r="NXB217" s="123"/>
      <c r="NXC217" s="123"/>
      <c r="NXD217" s="123"/>
      <c r="NXE217" s="123"/>
      <c r="NXF217" s="123"/>
      <c r="NXG217" s="123"/>
      <c r="NXH217" s="123"/>
      <c r="NXI217" s="123"/>
      <c r="NXJ217" s="123"/>
      <c r="NXK217" s="123"/>
      <c r="NXL217" s="123"/>
      <c r="NXM217" s="123"/>
      <c r="NXN217" s="123"/>
      <c r="NXO217" s="123"/>
      <c r="NXP217" s="123"/>
      <c r="NXQ217" s="123"/>
      <c r="NXR217" s="123"/>
      <c r="NXS217" s="123"/>
      <c r="NXT217" s="123"/>
      <c r="NXU217" s="123"/>
      <c r="NXV217" s="123"/>
      <c r="NXW217" s="123"/>
      <c r="NXX217" s="123"/>
      <c r="NXY217" s="123"/>
      <c r="NXZ217" s="123"/>
      <c r="NYA217" s="123"/>
      <c r="NYB217" s="123"/>
      <c r="NYC217" s="123"/>
      <c r="NYD217" s="123"/>
      <c r="NYE217" s="123"/>
      <c r="NYF217" s="123"/>
      <c r="NYG217" s="123"/>
      <c r="NYH217" s="123"/>
      <c r="NYI217" s="123"/>
      <c r="NYJ217" s="123"/>
      <c r="NYK217" s="123"/>
      <c r="NYL217" s="123"/>
      <c r="NYM217" s="123"/>
      <c r="NYN217" s="123"/>
      <c r="NYO217" s="123"/>
      <c r="NYP217" s="123"/>
      <c r="NYQ217" s="123"/>
      <c r="NYR217" s="123"/>
      <c r="NYS217" s="123"/>
      <c r="NYT217" s="123"/>
      <c r="NYU217" s="123"/>
      <c r="NYV217" s="123"/>
      <c r="NYW217" s="123"/>
      <c r="NYX217" s="123"/>
      <c r="NYY217" s="123"/>
      <c r="NYZ217" s="123"/>
      <c r="NZA217" s="123"/>
      <c r="NZB217" s="123"/>
      <c r="NZC217" s="123"/>
      <c r="NZD217" s="123"/>
      <c r="NZE217" s="123"/>
      <c r="NZF217" s="123"/>
      <c r="NZG217" s="123"/>
      <c r="NZH217" s="123"/>
      <c r="NZI217" s="123"/>
      <c r="NZJ217" s="123"/>
      <c r="NZK217" s="123"/>
      <c r="NZL217" s="123"/>
      <c r="NZM217" s="123"/>
      <c r="NZN217" s="123"/>
      <c r="NZO217" s="123"/>
      <c r="NZP217" s="123"/>
      <c r="NZQ217" s="123"/>
      <c r="NZR217" s="123"/>
      <c r="NZS217" s="123"/>
      <c r="NZT217" s="123"/>
      <c r="NZU217" s="123"/>
      <c r="NZV217" s="123"/>
      <c r="NZW217" s="123"/>
      <c r="NZX217" s="123"/>
      <c r="NZY217" s="123"/>
      <c r="NZZ217" s="123"/>
      <c r="OAA217" s="123"/>
      <c r="OAB217" s="123"/>
      <c r="OAC217" s="123"/>
      <c r="OAD217" s="123"/>
      <c r="OAE217" s="123"/>
      <c r="OAF217" s="123"/>
      <c r="OAG217" s="123"/>
      <c r="OAH217" s="123"/>
      <c r="OAI217" s="123"/>
      <c r="OAJ217" s="123"/>
      <c r="OAK217" s="123"/>
      <c r="OAL217" s="123"/>
      <c r="OAM217" s="123"/>
      <c r="OAN217" s="123"/>
      <c r="OAO217" s="123"/>
      <c r="OAP217" s="123"/>
      <c r="OAQ217" s="123"/>
      <c r="OAR217" s="123"/>
      <c r="OAS217" s="123"/>
      <c r="OAT217" s="123"/>
      <c r="OAU217" s="123"/>
      <c r="OAV217" s="123"/>
      <c r="OAW217" s="123"/>
      <c r="OAX217" s="123"/>
      <c r="OAY217" s="123"/>
      <c r="OAZ217" s="123"/>
      <c r="OBA217" s="123"/>
      <c r="OBB217" s="123"/>
      <c r="OBC217" s="123"/>
      <c r="OBD217" s="123"/>
      <c r="OBE217" s="123"/>
      <c r="OBF217" s="123"/>
      <c r="OBG217" s="123"/>
      <c r="OBH217" s="123"/>
      <c r="OBI217" s="123"/>
      <c r="OBJ217" s="123"/>
      <c r="OBK217" s="123"/>
      <c r="OBL217" s="123"/>
      <c r="OBM217" s="123"/>
      <c r="OBN217" s="123"/>
      <c r="OBO217" s="123"/>
      <c r="OBP217" s="123"/>
      <c r="OBQ217" s="123"/>
      <c r="OBR217" s="123"/>
      <c r="OBS217" s="123"/>
      <c r="OBT217" s="123"/>
      <c r="OBU217" s="123"/>
      <c r="OBV217" s="123"/>
      <c r="OBW217" s="123"/>
      <c r="OBX217" s="123"/>
      <c r="OBY217" s="123"/>
      <c r="OBZ217" s="123"/>
      <c r="OCA217" s="123"/>
      <c r="OCB217" s="123"/>
      <c r="OCC217" s="123"/>
      <c r="OCD217" s="123"/>
      <c r="OCE217" s="123"/>
      <c r="OCF217" s="123"/>
      <c r="OCG217" s="123"/>
      <c r="OCH217" s="123"/>
      <c r="OCI217" s="123"/>
      <c r="OCJ217" s="123"/>
      <c r="OCK217" s="123"/>
      <c r="OCL217" s="123"/>
      <c r="OCM217" s="123"/>
      <c r="OCN217" s="123"/>
      <c r="OCO217" s="123"/>
      <c r="OCP217" s="123"/>
      <c r="OCQ217" s="123"/>
      <c r="OCR217" s="123"/>
      <c r="OCS217" s="123"/>
      <c r="OCT217" s="123"/>
      <c r="OCU217" s="123"/>
      <c r="OCV217" s="123"/>
      <c r="OCW217" s="123"/>
      <c r="OCX217" s="123"/>
      <c r="OCY217" s="123"/>
      <c r="OCZ217" s="123"/>
      <c r="ODA217" s="123"/>
      <c r="ODB217" s="123"/>
      <c r="ODC217" s="123"/>
      <c r="ODD217" s="123"/>
      <c r="ODE217" s="123"/>
      <c r="ODF217" s="123"/>
      <c r="ODG217" s="123"/>
      <c r="ODH217" s="123"/>
      <c r="ODI217" s="123"/>
      <c r="ODJ217" s="123"/>
      <c r="ODK217" s="123"/>
      <c r="ODL217" s="123"/>
      <c r="ODM217" s="123"/>
      <c r="ODN217" s="123"/>
      <c r="ODO217" s="123"/>
      <c r="ODP217" s="123"/>
      <c r="ODQ217" s="123"/>
      <c r="ODR217" s="123"/>
      <c r="ODS217" s="123"/>
      <c r="ODT217" s="123"/>
      <c r="ODU217" s="123"/>
      <c r="ODV217" s="123"/>
      <c r="ODW217" s="123"/>
      <c r="ODX217" s="123"/>
      <c r="ODY217" s="123"/>
      <c r="ODZ217" s="123"/>
      <c r="OEA217" s="123"/>
      <c r="OEB217" s="123"/>
      <c r="OEC217" s="123"/>
      <c r="OED217" s="123"/>
      <c r="OEE217" s="123"/>
      <c r="OEF217" s="123"/>
      <c r="OEG217" s="123"/>
      <c r="OEH217" s="123"/>
      <c r="OEI217" s="123"/>
      <c r="OEJ217" s="123"/>
      <c r="OEK217" s="123"/>
      <c r="OEL217" s="123"/>
      <c r="OEM217" s="123"/>
      <c r="OEN217" s="123"/>
      <c r="OEO217" s="123"/>
      <c r="OEP217" s="123"/>
      <c r="OEQ217" s="123"/>
      <c r="OER217" s="123"/>
      <c r="OES217" s="123"/>
      <c r="OET217" s="123"/>
      <c r="OEU217" s="123"/>
      <c r="OEV217" s="123"/>
      <c r="OEW217" s="123"/>
      <c r="OEX217" s="123"/>
      <c r="OEY217" s="123"/>
      <c r="OEZ217" s="123"/>
      <c r="OFA217" s="123"/>
      <c r="OFB217" s="123"/>
      <c r="OFC217" s="123"/>
      <c r="OFD217" s="123"/>
      <c r="OFE217" s="123"/>
      <c r="OFF217" s="123"/>
      <c r="OFG217" s="123"/>
      <c r="OFH217" s="123"/>
      <c r="OFI217" s="123"/>
      <c r="OFJ217" s="123"/>
      <c r="OFK217" s="123"/>
      <c r="OFL217" s="123"/>
      <c r="OFM217" s="123"/>
      <c r="OFN217" s="123"/>
      <c r="OFO217" s="123"/>
      <c r="OFP217" s="123"/>
      <c r="OFQ217" s="123"/>
      <c r="OFR217" s="123"/>
      <c r="OFS217" s="123"/>
      <c r="OFT217" s="123"/>
      <c r="OFU217" s="123"/>
      <c r="OFV217" s="123"/>
      <c r="OFW217" s="123"/>
      <c r="OFX217" s="123"/>
      <c r="OFY217" s="123"/>
      <c r="OFZ217" s="123"/>
      <c r="OGA217" s="123"/>
      <c r="OGB217" s="123"/>
      <c r="OGC217" s="123"/>
      <c r="OGD217" s="123"/>
      <c r="OGE217" s="123"/>
      <c r="OGF217" s="123"/>
      <c r="OGG217" s="123"/>
      <c r="OGH217" s="123"/>
      <c r="OGI217" s="123"/>
      <c r="OGJ217" s="123"/>
      <c r="OGK217" s="123"/>
      <c r="OGL217" s="123"/>
      <c r="OGM217" s="123"/>
      <c r="OGN217" s="123"/>
      <c r="OGO217" s="123"/>
      <c r="OGP217" s="123"/>
      <c r="OGQ217" s="123"/>
      <c r="OGR217" s="123"/>
      <c r="OGS217" s="123"/>
      <c r="OGT217" s="123"/>
      <c r="OGU217" s="123"/>
      <c r="OGV217" s="123"/>
      <c r="OGW217" s="123"/>
      <c r="OGX217" s="123"/>
      <c r="OGY217" s="123"/>
      <c r="OGZ217" s="123"/>
      <c r="OHA217" s="123"/>
      <c r="OHB217" s="123"/>
      <c r="OHC217" s="123"/>
      <c r="OHD217" s="123"/>
      <c r="OHE217" s="123"/>
      <c r="OHF217" s="123"/>
      <c r="OHG217" s="123"/>
      <c r="OHH217" s="123"/>
      <c r="OHI217" s="123"/>
      <c r="OHJ217" s="123"/>
      <c r="OHK217" s="123"/>
      <c r="OHL217" s="123"/>
      <c r="OHM217" s="123"/>
      <c r="OHN217" s="123"/>
      <c r="OHO217" s="123"/>
      <c r="OHP217" s="123"/>
      <c r="OHQ217" s="123"/>
      <c r="OHR217" s="123"/>
      <c r="OHS217" s="123"/>
      <c r="OHT217" s="123"/>
      <c r="OHU217" s="123"/>
      <c r="OHV217" s="123"/>
      <c r="OHW217" s="123"/>
      <c r="OHX217" s="123"/>
      <c r="OHY217" s="123"/>
      <c r="OHZ217" s="123"/>
      <c r="OIA217" s="123"/>
      <c r="OIB217" s="123"/>
      <c r="OIC217" s="123"/>
      <c r="OID217" s="123"/>
      <c r="OIE217" s="123"/>
      <c r="OIF217" s="123"/>
      <c r="OIG217" s="123"/>
      <c r="OIH217" s="123"/>
      <c r="OII217" s="123"/>
      <c r="OIJ217" s="123"/>
      <c r="OIK217" s="123"/>
      <c r="OIL217" s="123"/>
      <c r="OIM217" s="123"/>
      <c r="OIN217" s="123"/>
      <c r="OIO217" s="123"/>
      <c r="OIP217" s="123"/>
      <c r="OIQ217" s="123"/>
      <c r="OIR217" s="123"/>
      <c r="OIS217" s="123"/>
      <c r="OIT217" s="123"/>
      <c r="OIU217" s="123"/>
      <c r="OIV217" s="123"/>
      <c r="OIW217" s="123"/>
      <c r="OIX217" s="123"/>
      <c r="OIY217" s="123"/>
      <c r="OIZ217" s="123"/>
      <c r="OJA217" s="123"/>
      <c r="OJB217" s="123"/>
      <c r="OJC217" s="123"/>
      <c r="OJD217" s="123"/>
      <c r="OJE217" s="123"/>
      <c r="OJF217" s="123"/>
      <c r="OJG217" s="123"/>
      <c r="OJH217" s="123"/>
      <c r="OJI217" s="123"/>
      <c r="OJJ217" s="123"/>
      <c r="OJK217" s="123"/>
      <c r="OJL217" s="123"/>
      <c r="OJM217" s="123"/>
      <c r="OJN217" s="123"/>
      <c r="OJO217" s="123"/>
      <c r="OJP217" s="123"/>
      <c r="OJQ217" s="123"/>
      <c r="OJR217" s="123"/>
      <c r="OJS217" s="123"/>
      <c r="OJT217" s="123"/>
      <c r="OJU217" s="123"/>
      <c r="OJV217" s="123"/>
      <c r="OJW217" s="123"/>
      <c r="OJX217" s="123"/>
      <c r="OJY217" s="123"/>
      <c r="OJZ217" s="123"/>
      <c r="OKA217" s="123"/>
      <c r="OKB217" s="123"/>
      <c r="OKC217" s="123"/>
      <c r="OKD217" s="123"/>
      <c r="OKE217" s="123"/>
      <c r="OKF217" s="123"/>
      <c r="OKG217" s="123"/>
      <c r="OKH217" s="123"/>
      <c r="OKI217" s="123"/>
      <c r="OKJ217" s="123"/>
      <c r="OKK217" s="123"/>
      <c r="OKL217" s="123"/>
      <c r="OKM217" s="123"/>
      <c r="OKN217" s="123"/>
      <c r="OKO217" s="123"/>
      <c r="OKP217" s="123"/>
      <c r="OKQ217" s="123"/>
      <c r="OKR217" s="123"/>
      <c r="OKS217" s="123"/>
      <c r="OKT217" s="123"/>
      <c r="OKU217" s="123"/>
      <c r="OKV217" s="123"/>
      <c r="OKW217" s="123"/>
      <c r="OKX217" s="123"/>
      <c r="OKY217" s="123"/>
      <c r="OKZ217" s="123"/>
      <c r="OLA217" s="123"/>
      <c r="OLB217" s="123"/>
      <c r="OLC217" s="123"/>
      <c r="OLD217" s="123"/>
      <c r="OLE217" s="123"/>
      <c r="OLF217" s="123"/>
      <c r="OLG217" s="123"/>
      <c r="OLH217" s="123"/>
      <c r="OLI217" s="123"/>
      <c r="OLJ217" s="123"/>
      <c r="OLK217" s="123"/>
      <c r="OLL217" s="123"/>
      <c r="OLM217" s="123"/>
      <c r="OLN217" s="123"/>
      <c r="OLO217" s="123"/>
      <c r="OLP217" s="123"/>
      <c r="OLQ217" s="123"/>
      <c r="OLR217" s="123"/>
      <c r="OLS217" s="123"/>
      <c r="OLT217" s="123"/>
      <c r="OLU217" s="123"/>
      <c r="OLV217" s="123"/>
      <c r="OLW217" s="123"/>
      <c r="OLX217" s="123"/>
      <c r="OLY217" s="123"/>
      <c r="OLZ217" s="123"/>
      <c r="OMA217" s="123"/>
      <c r="OMB217" s="123"/>
      <c r="OMC217" s="123"/>
      <c r="OMD217" s="123"/>
      <c r="OME217" s="123"/>
      <c r="OMF217" s="123"/>
      <c r="OMG217" s="123"/>
      <c r="OMH217" s="123"/>
      <c r="OMI217" s="123"/>
      <c r="OMJ217" s="123"/>
      <c r="OMK217" s="123"/>
      <c r="OML217" s="123"/>
      <c r="OMM217" s="123"/>
      <c r="OMN217" s="123"/>
      <c r="OMO217" s="123"/>
      <c r="OMP217" s="123"/>
      <c r="OMQ217" s="123"/>
      <c r="OMR217" s="123"/>
      <c r="OMS217" s="123"/>
      <c r="OMT217" s="123"/>
      <c r="OMU217" s="123"/>
      <c r="OMV217" s="123"/>
      <c r="OMW217" s="123"/>
      <c r="OMX217" s="123"/>
      <c r="OMY217" s="123"/>
      <c r="OMZ217" s="123"/>
      <c r="ONA217" s="123"/>
      <c r="ONB217" s="123"/>
      <c r="ONC217" s="123"/>
      <c r="OND217" s="123"/>
      <c r="ONE217" s="123"/>
      <c r="ONF217" s="123"/>
      <c r="ONG217" s="123"/>
      <c r="ONH217" s="123"/>
      <c r="ONI217" s="123"/>
      <c r="ONJ217" s="123"/>
      <c r="ONK217" s="123"/>
      <c r="ONL217" s="123"/>
      <c r="ONM217" s="123"/>
      <c r="ONN217" s="123"/>
      <c r="ONO217" s="123"/>
      <c r="ONP217" s="123"/>
      <c r="ONQ217" s="123"/>
      <c r="ONR217" s="123"/>
      <c r="ONS217" s="123"/>
      <c r="ONT217" s="123"/>
      <c r="ONU217" s="123"/>
      <c r="ONV217" s="123"/>
      <c r="ONW217" s="123"/>
      <c r="ONX217" s="123"/>
      <c r="ONY217" s="123"/>
      <c r="ONZ217" s="123"/>
      <c r="OOA217" s="123"/>
      <c r="OOB217" s="123"/>
      <c r="OOC217" s="123"/>
      <c r="OOD217" s="123"/>
      <c r="OOE217" s="123"/>
      <c r="OOF217" s="123"/>
      <c r="OOG217" s="123"/>
      <c r="OOH217" s="123"/>
      <c r="OOI217" s="123"/>
      <c r="OOJ217" s="123"/>
      <c r="OOK217" s="123"/>
      <c r="OOL217" s="123"/>
      <c r="OOM217" s="123"/>
      <c r="OON217" s="123"/>
      <c r="OOO217" s="123"/>
      <c r="OOP217" s="123"/>
      <c r="OOQ217" s="123"/>
      <c r="OOR217" s="123"/>
      <c r="OOS217" s="123"/>
      <c r="OOT217" s="123"/>
      <c r="OOU217" s="123"/>
      <c r="OOV217" s="123"/>
      <c r="OOW217" s="123"/>
      <c r="OOX217" s="123"/>
      <c r="OOY217" s="123"/>
      <c r="OOZ217" s="123"/>
      <c r="OPA217" s="123"/>
      <c r="OPB217" s="123"/>
      <c r="OPC217" s="123"/>
      <c r="OPD217" s="123"/>
      <c r="OPE217" s="123"/>
      <c r="OPF217" s="123"/>
      <c r="OPG217" s="123"/>
      <c r="OPH217" s="123"/>
      <c r="OPI217" s="123"/>
      <c r="OPJ217" s="123"/>
      <c r="OPK217" s="123"/>
      <c r="OPL217" s="123"/>
      <c r="OPM217" s="123"/>
      <c r="OPN217" s="123"/>
      <c r="OPO217" s="123"/>
      <c r="OPP217" s="123"/>
      <c r="OPQ217" s="123"/>
      <c r="OPR217" s="123"/>
      <c r="OPS217" s="123"/>
      <c r="OPT217" s="123"/>
      <c r="OPU217" s="123"/>
      <c r="OPV217" s="123"/>
      <c r="OPW217" s="123"/>
      <c r="OPX217" s="123"/>
      <c r="OPY217" s="123"/>
      <c r="OPZ217" s="123"/>
      <c r="OQA217" s="123"/>
      <c r="OQB217" s="123"/>
      <c r="OQC217" s="123"/>
      <c r="OQD217" s="123"/>
      <c r="OQE217" s="123"/>
      <c r="OQF217" s="123"/>
      <c r="OQG217" s="123"/>
      <c r="OQH217" s="123"/>
      <c r="OQI217" s="123"/>
      <c r="OQJ217" s="123"/>
      <c r="OQK217" s="123"/>
      <c r="OQL217" s="123"/>
      <c r="OQM217" s="123"/>
      <c r="OQN217" s="123"/>
      <c r="OQO217" s="123"/>
      <c r="OQP217" s="123"/>
      <c r="OQQ217" s="123"/>
      <c r="OQR217" s="123"/>
      <c r="OQS217" s="123"/>
      <c r="OQT217" s="123"/>
      <c r="OQU217" s="123"/>
      <c r="OQV217" s="123"/>
      <c r="OQW217" s="123"/>
      <c r="OQX217" s="123"/>
      <c r="OQY217" s="123"/>
      <c r="OQZ217" s="123"/>
      <c r="ORA217" s="123"/>
      <c r="ORB217" s="123"/>
      <c r="ORC217" s="123"/>
      <c r="ORD217" s="123"/>
      <c r="ORE217" s="123"/>
      <c r="ORF217" s="123"/>
      <c r="ORG217" s="123"/>
      <c r="ORH217" s="123"/>
      <c r="ORI217" s="123"/>
      <c r="ORJ217" s="123"/>
      <c r="ORK217" s="123"/>
      <c r="ORL217" s="123"/>
      <c r="ORM217" s="123"/>
      <c r="ORN217" s="123"/>
      <c r="ORO217" s="123"/>
      <c r="ORP217" s="123"/>
      <c r="ORQ217" s="123"/>
      <c r="ORR217" s="123"/>
      <c r="ORS217" s="123"/>
      <c r="ORT217" s="123"/>
      <c r="ORU217" s="123"/>
      <c r="ORV217" s="123"/>
      <c r="ORW217" s="123"/>
      <c r="ORX217" s="123"/>
      <c r="ORY217" s="123"/>
      <c r="ORZ217" s="123"/>
      <c r="OSA217" s="123"/>
      <c r="OSB217" s="123"/>
      <c r="OSC217" s="123"/>
      <c r="OSD217" s="123"/>
      <c r="OSE217" s="123"/>
      <c r="OSF217" s="123"/>
      <c r="OSG217" s="123"/>
      <c r="OSH217" s="123"/>
      <c r="OSI217" s="123"/>
      <c r="OSJ217" s="123"/>
      <c r="OSK217" s="123"/>
      <c r="OSL217" s="123"/>
      <c r="OSM217" s="123"/>
      <c r="OSN217" s="123"/>
      <c r="OSO217" s="123"/>
      <c r="OSP217" s="123"/>
      <c r="OSQ217" s="123"/>
      <c r="OSR217" s="123"/>
      <c r="OSS217" s="123"/>
      <c r="OST217" s="123"/>
      <c r="OSU217" s="123"/>
      <c r="OSV217" s="123"/>
      <c r="OSW217" s="123"/>
      <c r="OSX217" s="123"/>
      <c r="OSY217" s="123"/>
      <c r="OSZ217" s="123"/>
      <c r="OTA217" s="123"/>
      <c r="OTB217" s="123"/>
      <c r="OTC217" s="123"/>
      <c r="OTD217" s="123"/>
      <c r="OTE217" s="123"/>
      <c r="OTF217" s="123"/>
      <c r="OTG217" s="123"/>
      <c r="OTH217" s="123"/>
      <c r="OTI217" s="123"/>
      <c r="OTJ217" s="123"/>
      <c r="OTK217" s="123"/>
      <c r="OTL217" s="123"/>
      <c r="OTM217" s="123"/>
      <c r="OTN217" s="123"/>
      <c r="OTO217" s="123"/>
      <c r="OTP217" s="123"/>
      <c r="OTQ217" s="123"/>
      <c r="OTR217" s="123"/>
      <c r="OTS217" s="123"/>
      <c r="OTT217" s="123"/>
      <c r="OTU217" s="123"/>
      <c r="OTV217" s="123"/>
      <c r="OTW217" s="123"/>
      <c r="OTX217" s="123"/>
      <c r="OTY217" s="123"/>
      <c r="OTZ217" s="123"/>
      <c r="OUA217" s="123"/>
      <c r="OUB217" s="123"/>
      <c r="OUC217" s="123"/>
      <c r="OUD217" s="123"/>
      <c r="OUE217" s="123"/>
      <c r="OUF217" s="123"/>
      <c r="OUG217" s="123"/>
      <c r="OUH217" s="123"/>
      <c r="OUI217" s="123"/>
      <c r="OUJ217" s="123"/>
      <c r="OUK217" s="123"/>
      <c r="OUL217" s="123"/>
      <c r="OUM217" s="123"/>
      <c r="OUN217" s="123"/>
      <c r="OUO217" s="123"/>
      <c r="OUP217" s="123"/>
      <c r="OUQ217" s="123"/>
      <c r="OUR217" s="123"/>
      <c r="OUS217" s="123"/>
      <c r="OUT217" s="123"/>
      <c r="OUU217" s="123"/>
      <c r="OUV217" s="123"/>
      <c r="OUW217" s="123"/>
      <c r="OUX217" s="123"/>
      <c r="OUY217" s="123"/>
      <c r="OUZ217" s="123"/>
      <c r="OVA217" s="123"/>
      <c r="OVB217" s="123"/>
      <c r="OVC217" s="123"/>
      <c r="OVD217" s="123"/>
      <c r="OVE217" s="123"/>
      <c r="OVF217" s="123"/>
      <c r="OVG217" s="123"/>
      <c r="OVH217" s="123"/>
      <c r="OVI217" s="123"/>
      <c r="OVJ217" s="123"/>
      <c r="OVK217" s="123"/>
      <c r="OVL217" s="123"/>
      <c r="OVM217" s="123"/>
      <c r="OVN217" s="123"/>
      <c r="OVO217" s="123"/>
      <c r="OVP217" s="123"/>
      <c r="OVQ217" s="123"/>
      <c r="OVR217" s="123"/>
      <c r="OVS217" s="123"/>
      <c r="OVT217" s="123"/>
      <c r="OVU217" s="123"/>
      <c r="OVV217" s="123"/>
      <c r="OVW217" s="123"/>
      <c r="OVX217" s="123"/>
      <c r="OVY217" s="123"/>
      <c r="OVZ217" s="123"/>
      <c r="OWA217" s="123"/>
      <c r="OWB217" s="123"/>
      <c r="OWC217" s="123"/>
      <c r="OWD217" s="123"/>
      <c r="OWE217" s="123"/>
      <c r="OWF217" s="123"/>
      <c r="OWG217" s="123"/>
      <c r="OWH217" s="123"/>
      <c r="OWI217" s="123"/>
      <c r="OWJ217" s="123"/>
      <c r="OWK217" s="123"/>
      <c r="OWL217" s="123"/>
      <c r="OWM217" s="123"/>
      <c r="OWN217" s="123"/>
      <c r="OWO217" s="123"/>
      <c r="OWP217" s="123"/>
      <c r="OWQ217" s="123"/>
      <c r="OWR217" s="123"/>
      <c r="OWS217" s="123"/>
      <c r="OWT217" s="123"/>
      <c r="OWU217" s="123"/>
      <c r="OWV217" s="123"/>
      <c r="OWW217" s="123"/>
      <c r="OWX217" s="123"/>
      <c r="OWY217" s="123"/>
      <c r="OWZ217" s="123"/>
      <c r="OXA217" s="123"/>
      <c r="OXB217" s="123"/>
      <c r="OXC217" s="123"/>
      <c r="OXD217" s="123"/>
      <c r="OXE217" s="123"/>
      <c r="OXF217" s="123"/>
      <c r="OXG217" s="123"/>
      <c r="OXH217" s="123"/>
      <c r="OXI217" s="123"/>
      <c r="OXJ217" s="123"/>
      <c r="OXK217" s="123"/>
      <c r="OXL217" s="123"/>
      <c r="OXM217" s="123"/>
      <c r="OXN217" s="123"/>
      <c r="OXO217" s="123"/>
      <c r="OXP217" s="123"/>
      <c r="OXQ217" s="123"/>
      <c r="OXR217" s="123"/>
      <c r="OXS217" s="123"/>
      <c r="OXT217" s="123"/>
      <c r="OXU217" s="123"/>
      <c r="OXV217" s="123"/>
      <c r="OXW217" s="123"/>
      <c r="OXX217" s="123"/>
      <c r="OXY217" s="123"/>
      <c r="OXZ217" s="123"/>
      <c r="OYA217" s="123"/>
      <c r="OYB217" s="123"/>
      <c r="OYC217" s="123"/>
      <c r="OYD217" s="123"/>
      <c r="OYE217" s="123"/>
      <c r="OYF217" s="123"/>
      <c r="OYG217" s="123"/>
      <c r="OYH217" s="123"/>
      <c r="OYI217" s="123"/>
      <c r="OYJ217" s="123"/>
      <c r="OYK217" s="123"/>
      <c r="OYL217" s="123"/>
      <c r="OYM217" s="123"/>
      <c r="OYN217" s="123"/>
      <c r="OYO217" s="123"/>
      <c r="OYP217" s="123"/>
      <c r="OYQ217" s="123"/>
      <c r="OYR217" s="123"/>
      <c r="OYS217" s="123"/>
      <c r="OYT217" s="123"/>
      <c r="OYU217" s="123"/>
      <c r="OYV217" s="123"/>
      <c r="OYW217" s="123"/>
      <c r="OYX217" s="123"/>
      <c r="OYY217" s="123"/>
      <c r="OYZ217" s="123"/>
      <c r="OZA217" s="123"/>
      <c r="OZB217" s="123"/>
      <c r="OZC217" s="123"/>
      <c r="OZD217" s="123"/>
      <c r="OZE217" s="123"/>
      <c r="OZF217" s="123"/>
      <c r="OZG217" s="123"/>
      <c r="OZH217" s="123"/>
      <c r="OZI217" s="123"/>
      <c r="OZJ217" s="123"/>
      <c r="OZK217" s="123"/>
      <c r="OZL217" s="123"/>
      <c r="OZM217" s="123"/>
      <c r="OZN217" s="123"/>
      <c r="OZO217" s="123"/>
      <c r="OZP217" s="123"/>
      <c r="OZQ217" s="123"/>
      <c r="OZR217" s="123"/>
      <c r="OZS217" s="123"/>
      <c r="OZT217" s="123"/>
      <c r="OZU217" s="123"/>
      <c r="OZV217" s="123"/>
      <c r="OZW217" s="123"/>
      <c r="OZX217" s="123"/>
      <c r="OZY217" s="123"/>
      <c r="OZZ217" s="123"/>
      <c r="PAA217" s="123"/>
      <c r="PAB217" s="123"/>
      <c r="PAC217" s="123"/>
      <c r="PAD217" s="123"/>
      <c r="PAE217" s="123"/>
      <c r="PAF217" s="123"/>
      <c r="PAG217" s="123"/>
      <c r="PAH217" s="123"/>
      <c r="PAI217" s="123"/>
      <c r="PAJ217" s="123"/>
      <c r="PAK217" s="123"/>
      <c r="PAL217" s="123"/>
      <c r="PAM217" s="123"/>
      <c r="PAN217" s="123"/>
      <c r="PAO217" s="123"/>
      <c r="PAP217" s="123"/>
      <c r="PAQ217" s="123"/>
      <c r="PAR217" s="123"/>
      <c r="PAS217" s="123"/>
      <c r="PAT217" s="123"/>
      <c r="PAU217" s="123"/>
      <c r="PAV217" s="123"/>
      <c r="PAW217" s="123"/>
      <c r="PAX217" s="123"/>
      <c r="PAY217" s="123"/>
      <c r="PAZ217" s="123"/>
      <c r="PBA217" s="123"/>
      <c r="PBB217" s="123"/>
      <c r="PBC217" s="123"/>
      <c r="PBD217" s="123"/>
      <c r="PBE217" s="123"/>
      <c r="PBF217" s="123"/>
      <c r="PBG217" s="123"/>
      <c r="PBH217" s="123"/>
      <c r="PBI217" s="123"/>
      <c r="PBJ217" s="123"/>
      <c r="PBK217" s="123"/>
      <c r="PBL217" s="123"/>
      <c r="PBM217" s="123"/>
      <c r="PBN217" s="123"/>
      <c r="PBO217" s="123"/>
      <c r="PBP217" s="123"/>
      <c r="PBQ217" s="123"/>
      <c r="PBR217" s="123"/>
      <c r="PBS217" s="123"/>
      <c r="PBT217" s="123"/>
      <c r="PBU217" s="123"/>
      <c r="PBV217" s="123"/>
      <c r="PBW217" s="123"/>
      <c r="PBX217" s="123"/>
      <c r="PBY217" s="123"/>
      <c r="PBZ217" s="123"/>
      <c r="PCA217" s="123"/>
      <c r="PCB217" s="123"/>
      <c r="PCC217" s="123"/>
      <c r="PCD217" s="123"/>
      <c r="PCE217" s="123"/>
      <c r="PCF217" s="123"/>
      <c r="PCG217" s="123"/>
      <c r="PCH217" s="123"/>
      <c r="PCI217" s="123"/>
      <c r="PCJ217" s="123"/>
      <c r="PCK217" s="123"/>
      <c r="PCL217" s="123"/>
      <c r="PCM217" s="123"/>
      <c r="PCN217" s="123"/>
      <c r="PCO217" s="123"/>
      <c r="PCP217" s="123"/>
      <c r="PCQ217" s="123"/>
      <c r="PCR217" s="123"/>
      <c r="PCS217" s="123"/>
      <c r="PCT217" s="123"/>
      <c r="PCU217" s="123"/>
      <c r="PCV217" s="123"/>
      <c r="PCW217" s="123"/>
      <c r="PCX217" s="123"/>
      <c r="PCY217" s="123"/>
      <c r="PCZ217" s="123"/>
      <c r="PDA217" s="123"/>
      <c r="PDB217" s="123"/>
      <c r="PDC217" s="123"/>
      <c r="PDD217" s="123"/>
      <c r="PDE217" s="123"/>
      <c r="PDF217" s="123"/>
      <c r="PDG217" s="123"/>
      <c r="PDH217" s="123"/>
      <c r="PDI217" s="123"/>
      <c r="PDJ217" s="123"/>
      <c r="PDK217" s="123"/>
      <c r="PDL217" s="123"/>
      <c r="PDM217" s="123"/>
      <c r="PDN217" s="123"/>
      <c r="PDO217" s="123"/>
      <c r="PDP217" s="123"/>
      <c r="PDQ217" s="123"/>
      <c r="PDR217" s="123"/>
      <c r="PDS217" s="123"/>
      <c r="PDT217" s="123"/>
      <c r="PDU217" s="123"/>
      <c r="PDV217" s="123"/>
      <c r="PDW217" s="123"/>
      <c r="PDX217" s="123"/>
      <c r="PDY217" s="123"/>
      <c r="PDZ217" s="123"/>
      <c r="PEA217" s="123"/>
      <c r="PEB217" s="123"/>
      <c r="PEC217" s="123"/>
      <c r="PED217" s="123"/>
      <c r="PEE217" s="123"/>
      <c r="PEF217" s="123"/>
      <c r="PEG217" s="123"/>
      <c r="PEH217" s="123"/>
      <c r="PEI217" s="123"/>
      <c r="PEJ217" s="123"/>
      <c r="PEK217" s="123"/>
      <c r="PEL217" s="123"/>
      <c r="PEM217" s="123"/>
      <c r="PEN217" s="123"/>
      <c r="PEO217" s="123"/>
      <c r="PEP217" s="123"/>
      <c r="PEQ217" s="123"/>
      <c r="PER217" s="123"/>
      <c r="PES217" s="123"/>
      <c r="PET217" s="123"/>
      <c r="PEU217" s="123"/>
      <c r="PEV217" s="123"/>
      <c r="PEW217" s="123"/>
      <c r="PEX217" s="123"/>
      <c r="PEY217" s="123"/>
      <c r="PEZ217" s="123"/>
      <c r="PFA217" s="123"/>
      <c r="PFB217" s="123"/>
      <c r="PFC217" s="123"/>
      <c r="PFD217" s="123"/>
      <c r="PFE217" s="123"/>
      <c r="PFF217" s="123"/>
      <c r="PFG217" s="123"/>
      <c r="PFH217" s="123"/>
      <c r="PFI217" s="123"/>
      <c r="PFJ217" s="123"/>
      <c r="PFK217" s="123"/>
      <c r="PFL217" s="123"/>
      <c r="PFM217" s="123"/>
      <c r="PFN217" s="123"/>
      <c r="PFO217" s="123"/>
      <c r="PFP217" s="123"/>
      <c r="PFQ217" s="123"/>
      <c r="PFR217" s="123"/>
      <c r="PFS217" s="123"/>
      <c r="PFT217" s="123"/>
      <c r="PFU217" s="123"/>
      <c r="PFV217" s="123"/>
      <c r="PFW217" s="123"/>
      <c r="PFX217" s="123"/>
      <c r="PFY217" s="123"/>
      <c r="PFZ217" s="123"/>
      <c r="PGA217" s="123"/>
      <c r="PGB217" s="123"/>
      <c r="PGC217" s="123"/>
      <c r="PGD217" s="123"/>
      <c r="PGE217" s="123"/>
      <c r="PGF217" s="123"/>
      <c r="PGG217" s="123"/>
      <c r="PGH217" s="123"/>
      <c r="PGI217" s="123"/>
      <c r="PGJ217" s="123"/>
      <c r="PGK217" s="123"/>
      <c r="PGL217" s="123"/>
      <c r="PGM217" s="123"/>
      <c r="PGN217" s="123"/>
      <c r="PGO217" s="123"/>
      <c r="PGP217" s="123"/>
      <c r="PGQ217" s="123"/>
      <c r="PGR217" s="123"/>
      <c r="PGS217" s="123"/>
      <c r="PGT217" s="123"/>
      <c r="PGU217" s="123"/>
      <c r="PGV217" s="123"/>
      <c r="PGW217" s="123"/>
      <c r="PGX217" s="123"/>
      <c r="PGY217" s="123"/>
      <c r="PGZ217" s="123"/>
      <c r="PHA217" s="123"/>
      <c r="PHB217" s="123"/>
      <c r="PHC217" s="123"/>
      <c r="PHD217" s="123"/>
      <c r="PHE217" s="123"/>
      <c r="PHF217" s="123"/>
      <c r="PHG217" s="123"/>
      <c r="PHH217" s="123"/>
      <c r="PHI217" s="123"/>
      <c r="PHJ217" s="123"/>
      <c r="PHK217" s="123"/>
      <c r="PHL217" s="123"/>
      <c r="PHM217" s="123"/>
      <c r="PHN217" s="123"/>
      <c r="PHO217" s="123"/>
      <c r="PHP217" s="123"/>
      <c r="PHQ217" s="123"/>
      <c r="PHR217" s="123"/>
      <c r="PHS217" s="123"/>
      <c r="PHT217" s="123"/>
      <c r="PHU217" s="123"/>
      <c r="PHV217" s="123"/>
      <c r="PHW217" s="123"/>
      <c r="PHX217" s="123"/>
      <c r="PHY217" s="123"/>
      <c r="PHZ217" s="123"/>
      <c r="PIA217" s="123"/>
      <c r="PIB217" s="123"/>
      <c r="PIC217" s="123"/>
      <c r="PID217" s="123"/>
      <c r="PIE217" s="123"/>
      <c r="PIF217" s="123"/>
      <c r="PIG217" s="123"/>
      <c r="PIH217" s="123"/>
      <c r="PII217" s="123"/>
      <c r="PIJ217" s="123"/>
      <c r="PIK217" s="123"/>
      <c r="PIL217" s="123"/>
      <c r="PIM217" s="123"/>
      <c r="PIN217" s="123"/>
      <c r="PIO217" s="123"/>
      <c r="PIP217" s="123"/>
      <c r="PIQ217" s="123"/>
      <c r="PIR217" s="123"/>
      <c r="PIS217" s="123"/>
      <c r="PIT217" s="123"/>
      <c r="PIU217" s="123"/>
      <c r="PIV217" s="123"/>
      <c r="PIW217" s="123"/>
      <c r="PIX217" s="123"/>
      <c r="PIY217" s="123"/>
      <c r="PIZ217" s="123"/>
      <c r="PJA217" s="123"/>
      <c r="PJB217" s="123"/>
      <c r="PJC217" s="123"/>
      <c r="PJD217" s="123"/>
      <c r="PJE217" s="123"/>
      <c r="PJF217" s="123"/>
      <c r="PJG217" s="123"/>
      <c r="PJH217" s="123"/>
      <c r="PJI217" s="123"/>
      <c r="PJJ217" s="123"/>
      <c r="PJK217" s="123"/>
      <c r="PJL217" s="123"/>
      <c r="PJM217" s="123"/>
      <c r="PJN217" s="123"/>
      <c r="PJO217" s="123"/>
      <c r="PJP217" s="123"/>
      <c r="PJQ217" s="123"/>
      <c r="PJR217" s="123"/>
      <c r="PJS217" s="123"/>
      <c r="PJT217" s="123"/>
      <c r="PJU217" s="123"/>
      <c r="PJV217" s="123"/>
      <c r="PJW217" s="123"/>
      <c r="PJX217" s="123"/>
      <c r="PJY217" s="123"/>
      <c r="PJZ217" s="123"/>
      <c r="PKA217" s="123"/>
      <c r="PKB217" s="123"/>
      <c r="PKC217" s="123"/>
      <c r="PKD217" s="123"/>
      <c r="PKE217" s="123"/>
      <c r="PKF217" s="123"/>
      <c r="PKG217" s="123"/>
      <c r="PKH217" s="123"/>
      <c r="PKI217" s="123"/>
      <c r="PKJ217" s="123"/>
      <c r="PKK217" s="123"/>
      <c r="PKL217" s="123"/>
      <c r="PKM217" s="123"/>
      <c r="PKN217" s="123"/>
      <c r="PKO217" s="123"/>
      <c r="PKP217" s="123"/>
      <c r="PKQ217" s="123"/>
      <c r="PKR217" s="123"/>
      <c r="PKS217" s="123"/>
      <c r="PKT217" s="123"/>
      <c r="PKU217" s="123"/>
      <c r="PKV217" s="123"/>
      <c r="PKW217" s="123"/>
      <c r="PKX217" s="123"/>
      <c r="PKY217" s="123"/>
      <c r="PKZ217" s="123"/>
      <c r="PLA217" s="123"/>
      <c r="PLB217" s="123"/>
      <c r="PLC217" s="123"/>
      <c r="PLD217" s="123"/>
      <c r="PLE217" s="123"/>
      <c r="PLF217" s="123"/>
      <c r="PLG217" s="123"/>
      <c r="PLH217" s="123"/>
      <c r="PLI217" s="123"/>
      <c r="PLJ217" s="123"/>
      <c r="PLK217" s="123"/>
      <c r="PLL217" s="123"/>
      <c r="PLM217" s="123"/>
      <c r="PLN217" s="123"/>
      <c r="PLO217" s="123"/>
      <c r="PLP217" s="123"/>
      <c r="PLQ217" s="123"/>
      <c r="PLR217" s="123"/>
      <c r="PLS217" s="123"/>
      <c r="PLT217" s="123"/>
      <c r="PLU217" s="123"/>
      <c r="PLV217" s="123"/>
      <c r="PLW217" s="123"/>
      <c r="PLX217" s="123"/>
      <c r="PLY217" s="123"/>
      <c r="PLZ217" s="123"/>
      <c r="PMA217" s="123"/>
      <c r="PMB217" s="123"/>
      <c r="PMC217" s="123"/>
      <c r="PMD217" s="123"/>
      <c r="PME217" s="123"/>
      <c r="PMF217" s="123"/>
      <c r="PMG217" s="123"/>
      <c r="PMH217" s="123"/>
      <c r="PMI217" s="123"/>
      <c r="PMJ217" s="123"/>
      <c r="PMK217" s="123"/>
      <c r="PML217" s="123"/>
      <c r="PMM217" s="123"/>
      <c r="PMN217" s="123"/>
      <c r="PMO217" s="123"/>
      <c r="PMP217" s="123"/>
      <c r="PMQ217" s="123"/>
      <c r="PMR217" s="123"/>
      <c r="PMS217" s="123"/>
      <c r="PMT217" s="123"/>
      <c r="PMU217" s="123"/>
      <c r="PMV217" s="123"/>
      <c r="PMW217" s="123"/>
      <c r="PMX217" s="123"/>
      <c r="PMY217" s="123"/>
      <c r="PMZ217" s="123"/>
      <c r="PNA217" s="123"/>
      <c r="PNB217" s="123"/>
      <c r="PNC217" s="123"/>
      <c r="PND217" s="123"/>
      <c r="PNE217" s="123"/>
      <c r="PNF217" s="123"/>
      <c r="PNG217" s="123"/>
      <c r="PNH217" s="123"/>
      <c r="PNI217" s="123"/>
      <c r="PNJ217" s="123"/>
      <c r="PNK217" s="123"/>
      <c r="PNL217" s="123"/>
      <c r="PNM217" s="123"/>
      <c r="PNN217" s="123"/>
      <c r="PNO217" s="123"/>
      <c r="PNP217" s="123"/>
      <c r="PNQ217" s="123"/>
      <c r="PNR217" s="123"/>
      <c r="PNS217" s="123"/>
      <c r="PNT217" s="123"/>
      <c r="PNU217" s="123"/>
      <c r="PNV217" s="123"/>
      <c r="PNW217" s="123"/>
      <c r="PNX217" s="123"/>
      <c r="PNY217" s="123"/>
      <c r="PNZ217" s="123"/>
      <c r="POA217" s="123"/>
      <c r="POB217" s="123"/>
      <c r="POC217" s="123"/>
      <c r="POD217" s="123"/>
      <c r="POE217" s="123"/>
      <c r="POF217" s="123"/>
      <c r="POG217" s="123"/>
      <c r="POH217" s="123"/>
      <c r="POI217" s="123"/>
      <c r="POJ217" s="123"/>
      <c r="POK217" s="123"/>
      <c r="POL217" s="123"/>
      <c r="POM217" s="123"/>
      <c r="PON217" s="123"/>
      <c r="POO217" s="123"/>
      <c r="POP217" s="123"/>
      <c r="POQ217" s="123"/>
      <c r="POR217" s="123"/>
      <c r="POS217" s="123"/>
      <c r="POT217" s="123"/>
      <c r="POU217" s="123"/>
      <c r="POV217" s="123"/>
      <c r="POW217" s="123"/>
      <c r="POX217" s="123"/>
      <c r="POY217" s="123"/>
      <c r="POZ217" s="123"/>
      <c r="PPA217" s="123"/>
      <c r="PPB217" s="123"/>
      <c r="PPC217" s="123"/>
      <c r="PPD217" s="123"/>
      <c r="PPE217" s="123"/>
      <c r="PPF217" s="123"/>
      <c r="PPG217" s="123"/>
      <c r="PPH217" s="123"/>
      <c r="PPI217" s="123"/>
      <c r="PPJ217" s="123"/>
      <c r="PPK217" s="123"/>
      <c r="PPL217" s="123"/>
      <c r="PPM217" s="123"/>
      <c r="PPN217" s="123"/>
      <c r="PPO217" s="123"/>
      <c r="PPP217" s="123"/>
      <c r="PPQ217" s="123"/>
      <c r="PPR217" s="123"/>
      <c r="PPS217" s="123"/>
      <c r="PPT217" s="123"/>
      <c r="PPU217" s="123"/>
      <c r="PPV217" s="123"/>
      <c r="PPW217" s="123"/>
      <c r="PPX217" s="123"/>
      <c r="PPY217" s="123"/>
      <c r="PPZ217" s="123"/>
      <c r="PQA217" s="123"/>
      <c r="PQB217" s="123"/>
      <c r="PQC217" s="123"/>
      <c r="PQD217" s="123"/>
      <c r="PQE217" s="123"/>
      <c r="PQF217" s="123"/>
      <c r="PQG217" s="123"/>
      <c r="PQH217" s="123"/>
      <c r="PQI217" s="123"/>
      <c r="PQJ217" s="123"/>
      <c r="PQK217" s="123"/>
      <c r="PQL217" s="123"/>
      <c r="PQM217" s="123"/>
      <c r="PQN217" s="123"/>
      <c r="PQO217" s="123"/>
      <c r="PQP217" s="123"/>
      <c r="PQQ217" s="123"/>
      <c r="PQR217" s="123"/>
      <c r="PQS217" s="123"/>
      <c r="PQT217" s="123"/>
      <c r="PQU217" s="123"/>
      <c r="PQV217" s="123"/>
      <c r="PQW217" s="123"/>
      <c r="PQX217" s="123"/>
      <c r="PQY217" s="123"/>
      <c r="PQZ217" s="123"/>
      <c r="PRA217" s="123"/>
      <c r="PRB217" s="123"/>
      <c r="PRC217" s="123"/>
      <c r="PRD217" s="123"/>
      <c r="PRE217" s="123"/>
      <c r="PRF217" s="123"/>
      <c r="PRG217" s="123"/>
      <c r="PRH217" s="123"/>
      <c r="PRI217" s="123"/>
      <c r="PRJ217" s="123"/>
      <c r="PRK217" s="123"/>
      <c r="PRL217" s="123"/>
      <c r="PRM217" s="123"/>
      <c r="PRN217" s="123"/>
      <c r="PRO217" s="123"/>
      <c r="PRP217" s="123"/>
      <c r="PRQ217" s="123"/>
      <c r="PRR217" s="123"/>
      <c r="PRS217" s="123"/>
      <c r="PRT217" s="123"/>
      <c r="PRU217" s="123"/>
      <c r="PRV217" s="123"/>
      <c r="PRW217" s="123"/>
      <c r="PRX217" s="123"/>
      <c r="PRY217" s="123"/>
      <c r="PRZ217" s="123"/>
      <c r="PSA217" s="123"/>
      <c r="PSB217" s="123"/>
      <c r="PSC217" s="123"/>
      <c r="PSD217" s="123"/>
      <c r="PSE217" s="123"/>
      <c r="PSF217" s="123"/>
      <c r="PSG217" s="123"/>
      <c r="PSH217" s="123"/>
      <c r="PSI217" s="123"/>
      <c r="PSJ217" s="123"/>
      <c r="PSK217" s="123"/>
      <c r="PSL217" s="123"/>
      <c r="PSM217" s="123"/>
      <c r="PSN217" s="123"/>
      <c r="PSO217" s="123"/>
      <c r="PSP217" s="123"/>
      <c r="PSQ217" s="123"/>
      <c r="PSR217" s="123"/>
      <c r="PSS217" s="123"/>
      <c r="PST217" s="123"/>
      <c r="PSU217" s="123"/>
      <c r="PSV217" s="123"/>
      <c r="PSW217" s="123"/>
      <c r="PSX217" s="123"/>
      <c r="PSY217" s="123"/>
      <c r="PSZ217" s="123"/>
      <c r="PTA217" s="123"/>
      <c r="PTB217" s="123"/>
      <c r="PTC217" s="123"/>
      <c r="PTD217" s="123"/>
      <c r="PTE217" s="123"/>
      <c r="PTF217" s="123"/>
      <c r="PTG217" s="123"/>
      <c r="PTH217" s="123"/>
      <c r="PTI217" s="123"/>
      <c r="PTJ217" s="123"/>
      <c r="PTK217" s="123"/>
      <c r="PTL217" s="123"/>
      <c r="PTM217" s="123"/>
      <c r="PTN217" s="123"/>
      <c r="PTO217" s="123"/>
      <c r="PTP217" s="123"/>
      <c r="PTQ217" s="123"/>
      <c r="PTR217" s="123"/>
      <c r="PTS217" s="123"/>
      <c r="PTT217" s="123"/>
      <c r="PTU217" s="123"/>
      <c r="PTV217" s="123"/>
      <c r="PTW217" s="123"/>
      <c r="PTX217" s="123"/>
      <c r="PTY217" s="123"/>
      <c r="PTZ217" s="123"/>
      <c r="PUA217" s="123"/>
      <c r="PUB217" s="123"/>
      <c r="PUC217" s="123"/>
      <c r="PUD217" s="123"/>
      <c r="PUE217" s="123"/>
      <c r="PUF217" s="123"/>
      <c r="PUG217" s="123"/>
      <c r="PUH217" s="123"/>
      <c r="PUI217" s="123"/>
      <c r="PUJ217" s="123"/>
      <c r="PUK217" s="123"/>
      <c r="PUL217" s="123"/>
      <c r="PUM217" s="123"/>
      <c r="PUN217" s="123"/>
      <c r="PUO217" s="123"/>
      <c r="PUP217" s="123"/>
      <c r="PUQ217" s="123"/>
      <c r="PUR217" s="123"/>
      <c r="PUS217" s="123"/>
      <c r="PUT217" s="123"/>
      <c r="PUU217" s="123"/>
      <c r="PUV217" s="123"/>
      <c r="PUW217" s="123"/>
      <c r="PUX217" s="123"/>
      <c r="PUY217" s="123"/>
      <c r="PUZ217" s="123"/>
      <c r="PVA217" s="123"/>
      <c r="PVB217" s="123"/>
      <c r="PVC217" s="123"/>
      <c r="PVD217" s="123"/>
      <c r="PVE217" s="123"/>
      <c r="PVF217" s="123"/>
      <c r="PVG217" s="123"/>
      <c r="PVH217" s="123"/>
      <c r="PVI217" s="123"/>
      <c r="PVJ217" s="123"/>
      <c r="PVK217" s="123"/>
      <c r="PVL217" s="123"/>
      <c r="PVM217" s="123"/>
      <c r="PVN217" s="123"/>
      <c r="PVO217" s="123"/>
      <c r="PVP217" s="123"/>
      <c r="PVQ217" s="123"/>
      <c r="PVR217" s="123"/>
      <c r="PVS217" s="123"/>
      <c r="PVT217" s="123"/>
      <c r="PVU217" s="123"/>
      <c r="PVV217" s="123"/>
      <c r="PVW217" s="123"/>
      <c r="PVX217" s="123"/>
      <c r="PVY217" s="123"/>
      <c r="PVZ217" s="123"/>
      <c r="PWA217" s="123"/>
      <c r="PWB217" s="123"/>
      <c r="PWC217" s="123"/>
      <c r="PWD217" s="123"/>
      <c r="PWE217" s="123"/>
      <c r="PWF217" s="123"/>
      <c r="PWG217" s="123"/>
      <c r="PWH217" s="123"/>
      <c r="PWI217" s="123"/>
      <c r="PWJ217" s="123"/>
      <c r="PWK217" s="123"/>
      <c r="PWL217" s="123"/>
      <c r="PWM217" s="123"/>
      <c r="PWN217" s="123"/>
      <c r="PWO217" s="123"/>
      <c r="PWP217" s="123"/>
      <c r="PWQ217" s="123"/>
      <c r="PWR217" s="123"/>
      <c r="PWS217" s="123"/>
      <c r="PWT217" s="123"/>
      <c r="PWU217" s="123"/>
      <c r="PWV217" s="123"/>
      <c r="PWW217" s="123"/>
      <c r="PWX217" s="123"/>
      <c r="PWY217" s="123"/>
      <c r="PWZ217" s="123"/>
      <c r="PXA217" s="123"/>
      <c r="PXB217" s="123"/>
      <c r="PXC217" s="123"/>
      <c r="PXD217" s="123"/>
      <c r="PXE217" s="123"/>
      <c r="PXF217" s="123"/>
      <c r="PXG217" s="123"/>
      <c r="PXH217" s="123"/>
      <c r="PXI217" s="123"/>
      <c r="PXJ217" s="123"/>
      <c r="PXK217" s="123"/>
      <c r="PXL217" s="123"/>
      <c r="PXM217" s="123"/>
      <c r="PXN217" s="123"/>
      <c r="PXO217" s="123"/>
      <c r="PXP217" s="123"/>
      <c r="PXQ217" s="123"/>
      <c r="PXR217" s="123"/>
      <c r="PXS217" s="123"/>
      <c r="PXT217" s="123"/>
      <c r="PXU217" s="123"/>
      <c r="PXV217" s="123"/>
      <c r="PXW217" s="123"/>
      <c r="PXX217" s="123"/>
      <c r="PXY217" s="123"/>
      <c r="PXZ217" s="123"/>
      <c r="PYA217" s="123"/>
      <c r="PYB217" s="123"/>
      <c r="PYC217" s="123"/>
      <c r="PYD217" s="123"/>
      <c r="PYE217" s="123"/>
      <c r="PYF217" s="123"/>
      <c r="PYG217" s="123"/>
      <c r="PYH217" s="123"/>
      <c r="PYI217" s="123"/>
      <c r="PYJ217" s="123"/>
      <c r="PYK217" s="123"/>
      <c r="PYL217" s="123"/>
      <c r="PYM217" s="123"/>
      <c r="PYN217" s="123"/>
      <c r="PYO217" s="123"/>
      <c r="PYP217" s="123"/>
      <c r="PYQ217" s="123"/>
      <c r="PYR217" s="123"/>
      <c r="PYS217" s="123"/>
      <c r="PYT217" s="123"/>
      <c r="PYU217" s="123"/>
      <c r="PYV217" s="123"/>
      <c r="PYW217" s="123"/>
      <c r="PYX217" s="123"/>
      <c r="PYY217" s="123"/>
      <c r="PYZ217" s="123"/>
      <c r="PZA217" s="123"/>
      <c r="PZB217" s="123"/>
      <c r="PZC217" s="123"/>
      <c r="PZD217" s="123"/>
      <c r="PZE217" s="123"/>
      <c r="PZF217" s="123"/>
      <c r="PZG217" s="123"/>
      <c r="PZH217" s="123"/>
      <c r="PZI217" s="123"/>
      <c r="PZJ217" s="123"/>
      <c r="PZK217" s="123"/>
      <c r="PZL217" s="123"/>
      <c r="PZM217" s="123"/>
      <c r="PZN217" s="123"/>
      <c r="PZO217" s="123"/>
      <c r="PZP217" s="123"/>
      <c r="PZQ217" s="123"/>
      <c r="PZR217" s="123"/>
      <c r="PZS217" s="123"/>
      <c r="PZT217" s="123"/>
      <c r="PZU217" s="123"/>
      <c r="PZV217" s="123"/>
      <c r="PZW217" s="123"/>
      <c r="PZX217" s="123"/>
      <c r="PZY217" s="123"/>
      <c r="PZZ217" s="123"/>
      <c r="QAA217" s="123"/>
      <c r="QAB217" s="123"/>
      <c r="QAC217" s="123"/>
      <c r="QAD217" s="123"/>
      <c r="QAE217" s="123"/>
      <c r="QAF217" s="123"/>
      <c r="QAG217" s="123"/>
      <c r="QAH217" s="123"/>
      <c r="QAI217" s="123"/>
      <c r="QAJ217" s="123"/>
      <c r="QAK217" s="123"/>
      <c r="QAL217" s="123"/>
      <c r="QAM217" s="123"/>
      <c r="QAN217" s="123"/>
      <c r="QAO217" s="123"/>
      <c r="QAP217" s="123"/>
      <c r="QAQ217" s="123"/>
      <c r="QAR217" s="123"/>
      <c r="QAS217" s="123"/>
      <c r="QAT217" s="123"/>
      <c r="QAU217" s="123"/>
      <c r="QAV217" s="123"/>
      <c r="QAW217" s="123"/>
      <c r="QAX217" s="123"/>
      <c r="QAY217" s="123"/>
      <c r="QAZ217" s="123"/>
      <c r="QBA217" s="123"/>
      <c r="QBB217" s="123"/>
      <c r="QBC217" s="123"/>
      <c r="QBD217" s="123"/>
      <c r="QBE217" s="123"/>
      <c r="QBF217" s="123"/>
      <c r="QBG217" s="123"/>
      <c r="QBH217" s="123"/>
      <c r="QBI217" s="123"/>
      <c r="QBJ217" s="123"/>
      <c r="QBK217" s="123"/>
      <c r="QBL217" s="123"/>
      <c r="QBM217" s="123"/>
      <c r="QBN217" s="123"/>
      <c r="QBO217" s="123"/>
      <c r="QBP217" s="123"/>
      <c r="QBQ217" s="123"/>
      <c r="QBR217" s="123"/>
      <c r="QBS217" s="123"/>
      <c r="QBT217" s="123"/>
      <c r="QBU217" s="123"/>
      <c r="QBV217" s="123"/>
      <c r="QBW217" s="123"/>
      <c r="QBX217" s="123"/>
      <c r="QBY217" s="123"/>
      <c r="QBZ217" s="123"/>
      <c r="QCA217" s="123"/>
      <c r="QCB217" s="123"/>
      <c r="QCC217" s="123"/>
      <c r="QCD217" s="123"/>
      <c r="QCE217" s="123"/>
      <c r="QCF217" s="123"/>
      <c r="QCG217" s="123"/>
      <c r="QCH217" s="123"/>
      <c r="QCI217" s="123"/>
      <c r="QCJ217" s="123"/>
      <c r="QCK217" s="123"/>
      <c r="QCL217" s="123"/>
      <c r="QCM217" s="123"/>
      <c r="QCN217" s="123"/>
      <c r="QCO217" s="123"/>
      <c r="QCP217" s="123"/>
      <c r="QCQ217" s="123"/>
      <c r="QCR217" s="123"/>
      <c r="QCS217" s="123"/>
      <c r="QCT217" s="123"/>
      <c r="QCU217" s="123"/>
      <c r="QCV217" s="123"/>
      <c r="QCW217" s="123"/>
      <c r="QCX217" s="123"/>
      <c r="QCY217" s="123"/>
      <c r="QCZ217" s="123"/>
      <c r="QDA217" s="123"/>
      <c r="QDB217" s="123"/>
      <c r="QDC217" s="123"/>
      <c r="QDD217" s="123"/>
      <c r="QDE217" s="123"/>
      <c r="QDF217" s="123"/>
      <c r="QDG217" s="123"/>
      <c r="QDH217" s="123"/>
      <c r="QDI217" s="123"/>
      <c r="QDJ217" s="123"/>
      <c r="QDK217" s="123"/>
      <c r="QDL217" s="123"/>
      <c r="QDM217" s="123"/>
      <c r="QDN217" s="123"/>
      <c r="QDO217" s="123"/>
      <c r="QDP217" s="123"/>
      <c r="QDQ217" s="123"/>
      <c r="QDR217" s="123"/>
      <c r="QDS217" s="123"/>
      <c r="QDT217" s="123"/>
      <c r="QDU217" s="123"/>
      <c r="QDV217" s="123"/>
      <c r="QDW217" s="123"/>
      <c r="QDX217" s="123"/>
      <c r="QDY217" s="123"/>
      <c r="QDZ217" s="123"/>
      <c r="QEA217" s="123"/>
      <c r="QEB217" s="123"/>
      <c r="QEC217" s="123"/>
      <c r="QED217" s="123"/>
      <c r="QEE217" s="123"/>
      <c r="QEF217" s="123"/>
      <c r="QEG217" s="123"/>
      <c r="QEH217" s="123"/>
      <c r="QEI217" s="123"/>
      <c r="QEJ217" s="123"/>
      <c r="QEK217" s="123"/>
      <c r="QEL217" s="123"/>
      <c r="QEM217" s="123"/>
      <c r="QEN217" s="123"/>
      <c r="QEO217" s="123"/>
      <c r="QEP217" s="123"/>
      <c r="QEQ217" s="123"/>
      <c r="QER217" s="123"/>
      <c r="QES217" s="123"/>
      <c r="QET217" s="123"/>
      <c r="QEU217" s="123"/>
      <c r="QEV217" s="123"/>
      <c r="QEW217" s="123"/>
      <c r="QEX217" s="123"/>
      <c r="QEY217" s="123"/>
      <c r="QEZ217" s="123"/>
      <c r="QFA217" s="123"/>
      <c r="QFB217" s="123"/>
      <c r="QFC217" s="123"/>
      <c r="QFD217" s="123"/>
      <c r="QFE217" s="123"/>
      <c r="QFF217" s="123"/>
      <c r="QFG217" s="123"/>
      <c r="QFH217" s="123"/>
      <c r="QFI217" s="123"/>
      <c r="QFJ217" s="123"/>
      <c r="QFK217" s="123"/>
      <c r="QFL217" s="123"/>
      <c r="QFM217" s="123"/>
      <c r="QFN217" s="123"/>
      <c r="QFO217" s="123"/>
      <c r="QFP217" s="123"/>
      <c r="QFQ217" s="123"/>
      <c r="QFR217" s="123"/>
      <c r="QFS217" s="123"/>
      <c r="QFT217" s="123"/>
      <c r="QFU217" s="123"/>
      <c r="QFV217" s="123"/>
      <c r="QFW217" s="123"/>
      <c r="QFX217" s="123"/>
      <c r="QFY217" s="123"/>
      <c r="QFZ217" s="123"/>
      <c r="QGA217" s="123"/>
      <c r="QGB217" s="123"/>
      <c r="QGC217" s="123"/>
      <c r="QGD217" s="123"/>
      <c r="QGE217" s="123"/>
      <c r="QGF217" s="123"/>
      <c r="QGG217" s="123"/>
      <c r="QGH217" s="123"/>
      <c r="QGI217" s="123"/>
      <c r="QGJ217" s="123"/>
      <c r="QGK217" s="123"/>
      <c r="QGL217" s="123"/>
      <c r="QGM217" s="123"/>
      <c r="QGN217" s="123"/>
      <c r="QGO217" s="123"/>
      <c r="QGP217" s="123"/>
      <c r="QGQ217" s="123"/>
      <c r="QGR217" s="123"/>
      <c r="QGS217" s="123"/>
      <c r="QGT217" s="123"/>
      <c r="QGU217" s="123"/>
      <c r="QGV217" s="123"/>
      <c r="QGW217" s="123"/>
      <c r="QGX217" s="123"/>
      <c r="QGY217" s="123"/>
      <c r="QGZ217" s="123"/>
      <c r="QHA217" s="123"/>
      <c r="QHB217" s="123"/>
      <c r="QHC217" s="123"/>
      <c r="QHD217" s="123"/>
      <c r="QHE217" s="123"/>
      <c r="QHF217" s="123"/>
      <c r="QHG217" s="123"/>
      <c r="QHH217" s="123"/>
      <c r="QHI217" s="123"/>
      <c r="QHJ217" s="123"/>
      <c r="QHK217" s="123"/>
      <c r="QHL217" s="123"/>
      <c r="QHM217" s="123"/>
      <c r="QHN217" s="123"/>
      <c r="QHO217" s="123"/>
      <c r="QHP217" s="123"/>
      <c r="QHQ217" s="123"/>
      <c r="QHR217" s="123"/>
      <c r="QHS217" s="123"/>
      <c r="QHT217" s="123"/>
      <c r="QHU217" s="123"/>
      <c r="QHV217" s="123"/>
      <c r="QHW217" s="123"/>
      <c r="QHX217" s="123"/>
      <c r="QHY217" s="123"/>
      <c r="QHZ217" s="123"/>
      <c r="QIA217" s="123"/>
      <c r="QIB217" s="123"/>
      <c r="QIC217" s="123"/>
      <c r="QID217" s="123"/>
      <c r="QIE217" s="123"/>
      <c r="QIF217" s="123"/>
      <c r="QIG217" s="123"/>
      <c r="QIH217" s="123"/>
      <c r="QII217" s="123"/>
      <c r="QIJ217" s="123"/>
      <c r="QIK217" s="123"/>
      <c r="QIL217" s="123"/>
      <c r="QIM217" s="123"/>
      <c r="QIN217" s="123"/>
      <c r="QIO217" s="123"/>
      <c r="QIP217" s="123"/>
      <c r="QIQ217" s="123"/>
      <c r="QIR217" s="123"/>
      <c r="QIS217" s="123"/>
      <c r="QIT217" s="123"/>
      <c r="QIU217" s="123"/>
      <c r="QIV217" s="123"/>
      <c r="QIW217" s="123"/>
      <c r="QIX217" s="123"/>
      <c r="QIY217" s="123"/>
      <c r="QIZ217" s="123"/>
      <c r="QJA217" s="123"/>
      <c r="QJB217" s="123"/>
      <c r="QJC217" s="123"/>
      <c r="QJD217" s="123"/>
      <c r="QJE217" s="123"/>
      <c r="QJF217" s="123"/>
      <c r="QJG217" s="123"/>
      <c r="QJH217" s="123"/>
      <c r="QJI217" s="123"/>
      <c r="QJJ217" s="123"/>
      <c r="QJK217" s="123"/>
      <c r="QJL217" s="123"/>
      <c r="QJM217" s="123"/>
      <c r="QJN217" s="123"/>
      <c r="QJO217" s="123"/>
      <c r="QJP217" s="123"/>
      <c r="QJQ217" s="123"/>
      <c r="QJR217" s="123"/>
      <c r="QJS217" s="123"/>
      <c r="QJT217" s="123"/>
      <c r="QJU217" s="123"/>
      <c r="QJV217" s="123"/>
      <c r="QJW217" s="123"/>
      <c r="QJX217" s="123"/>
      <c r="QJY217" s="123"/>
      <c r="QJZ217" s="123"/>
      <c r="QKA217" s="123"/>
      <c r="QKB217" s="123"/>
      <c r="QKC217" s="123"/>
      <c r="QKD217" s="123"/>
      <c r="QKE217" s="123"/>
      <c r="QKF217" s="123"/>
      <c r="QKG217" s="123"/>
      <c r="QKH217" s="123"/>
      <c r="QKI217" s="123"/>
      <c r="QKJ217" s="123"/>
      <c r="QKK217" s="123"/>
      <c r="QKL217" s="123"/>
      <c r="QKM217" s="123"/>
      <c r="QKN217" s="123"/>
      <c r="QKO217" s="123"/>
      <c r="QKP217" s="123"/>
      <c r="QKQ217" s="123"/>
      <c r="QKR217" s="123"/>
      <c r="QKS217" s="123"/>
      <c r="QKT217" s="123"/>
      <c r="QKU217" s="123"/>
      <c r="QKV217" s="123"/>
      <c r="QKW217" s="123"/>
      <c r="QKX217" s="123"/>
      <c r="QKY217" s="123"/>
      <c r="QKZ217" s="123"/>
      <c r="QLA217" s="123"/>
      <c r="QLB217" s="123"/>
      <c r="QLC217" s="123"/>
      <c r="QLD217" s="123"/>
      <c r="QLE217" s="123"/>
      <c r="QLF217" s="123"/>
      <c r="QLG217" s="123"/>
      <c r="QLH217" s="123"/>
      <c r="QLI217" s="123"/>
      <c r="QLJ217" s="123"/>
      <c r="QLK217" s="123"/>
      <c r="QLL217" s="123"/>
      <c r="QLM217" s="123"/>
      <c r="QLN217" s="123"/>
      <c r="QLO217" s="123"/>
      <c r="QLP217" s="123"/>
      <c r="QLQ217" s="123"/>
      <c r="QLR217" s="123"/>
      <c r="QLS217" s="123"/>
      <c r="QLT217" s="123"/>
      <c r="QLU217" s="123"/>
      <c r="QLV217" s="123"/>
      <c r="QLW217" s="123"/>
      <c r="QLX217" s="123"/>
      <c r="QLY217" s="123"/>
      <c r="QLZ217" s="123"/>
      <c r="QMA217" s="123"/>
      <c r="QMB217" s="123"/>
      <c r="QMC217" s="123"/>
      <c r="QMD217" s="123"/>
      <c r="QME217" s="123"/>
      <c r="QMF217" s="123"/>
      <c r="QMG217" s="123"/>
      <c r="QMH217" s="123"/>
      <c r="QMI217" s="123"/>
      <c r="QMJ217" s="123"/>
      <c r="QMK217" s="123"/>
      <c r="QML217" s="123"/>
      <c r="QMM217" s="123"/>
      <c r="QMN217" s="123"/>
      <c r="QMO217" s="123"/>
      <c r="QMP217" s="123"/>
      <c r="QMQ217" s="123"/>
      <c r="QMR217" s="123"/>
      <c r="QMS217" s="123"/>
      <c r="QMT217" s="123"/>
      <c r="QMU217" s="123"/>
      <c r="QMV217" s="123"/>
      <c r="QMW217" s="123"/>
      <c r="QMX217" s="123"/>
      <c r="QMY217" s="123"/>
      <c r="QMZ217" s="123"/>
      <c r="QNA217" s="123"/>
      <c r="QNB217" s="123"/>
      <c r="QNC217" s="123"/>
      <c r="QND217" s="123"/>
      <c r="QNE217" s="123"/>
      <c r="QNF217" s="123"/>
      <c r="QNG217" s="123"/>
      <c r="QNH217" s="123"/>
      <c r="QNI217" s="123"/>
      <c r="QNJ217" s="123"/>
      <c r="QNK217" s="123"/>
      <c r="QNL217" s="123"/>
      <c r="QNM217" s="123"/>
      <c r="QNN217" s="123"/>
      <c r="QNO217" s="123"/>
      <c r="QNP217" s="123"/>
      <c r="QNQ217" s="123"/>
      <c r="QNR217" s="123"/>
      <c r="QNS217" s="123"/>
      <c r="QNT217" s="123"/>
      <c r="QNU217" s="123"/>
      <c r="QNV217" s="123"/>
      <c r="QNW217" s="123"/>
      <c r="QNX217" s="123"/>
      <c r="QNY217" s="123"/>
      <c r="QNZ217" s="123"/>
      <c r="QOA217" s="123"/>
      <c r="QOB217" s="123"/>
      <c r="QOC217" s="123"/>
      <c r="QOD217" s="123"/>
      <c r="QOE217" s="123"/>
      <c r="QOF217" s="123"/>
      <c r="QOG217" s="123"/>
      <c r="QOH217" s="123"/>
      <c r="QOI217" s="123"/>
      <c r="QOJ217" s="123"/>
      <c r="QOK217" s="123"/>
      <c r="QOL217" s="123"/>
      <c r="QOM217" s="123"/>
      <c r="QON217" s="123"/>
      <c r="QOO217" s="123"/>
      <c r="QOP217" s="123"/>
      <c r="QOQ217" s="123"/>
      <c r="QOR217" s="123"/>
      <c r="QOS217" s="123"/>
      <c r="QOT217" s="123"/>
      <c r="QOU217" s="123"/>
      <c r="QOV217" s="123"/>
      <c r="QOW217" s="123"/>
      <c r="QOX217" s="123"/>
      <c r="QOY217" s="123"/>
      <c r="QOZ217" s="123"/>
      <c r="QPA217" s="123"/>
      <c r="QPB217" s="123"/>
      <c r="QPC217" s="123"/>
      <c r="QPD217" s="123"/>
      <c r="QPE217" s="123"/>
      <c r="QPF217" s="123"/>
      <c r="QPG217" s="123"/>
      <c r="QPH217" s="123"/>
      <c r="QPI217" s="123"/>
      <c r="QPJ217" s="123"/>
      <c r="QPK217" s="123"/>
      <c r="QPL217" s="123"/>
      <c r="QPM217" s="123"/>
      <c r="QPN217" s="123"/>
      <c r="QPO217" s="123"/>
      <c r="QPP217" s="123"/>
      <c r="QPQ217" s="123"/>
      <c r="QPR217" s="123"/>
      <c r="QPS217" s="123"/>
      <c r="QPT217" s="123"/>
      <c r="QPU217" s="123"/>
      <c r="QPV217" s="123"/>
      <c r="QPW217" s="123"/>
      <c r="QPX217" s="123"/>
      <c r="QPY217" s="123"/>
      <c r="QPZ217" s="123"/>
      <c r="QQA217" s="123"/>
      <c r="QQB217" s="123"/>
      <c r="QQC217" s="123"/>
      <c r="QQD217" s="123"/>
      <c r="QQE217" s="123"/>
      <c r="QQF217" s="123"/>
      <c r="QQG217" s="123"/>
      <c r="QQH217" s="123"/>
      <c r="QQI217" s="123"/>
      <c r="QQJ217" s="123"/>
      <c r="QQK217" s="123"/>
      <c r="QQL217" s="123"/>
      <c r="QQM217" s="123"/>
      <c r="QQN217" s="123"/>
      <c r="QQO217" s="123"/>
      <c r="QQP217" s="123"/>
      <c r="QQQ217" s="123"/>
      <c r="QQR217" s="123"/>
      <c r="QQS217" s="123"/>
      <c r="QQT217" s="123"/>
      <c r="QQU217" s="123"/>
      <c r="QQV217" s="123"/>
      <c r="QQW217" s="123"/>
      <c r="QQX217" s="123"/>
      <c r="QQY217" s="123"/>
      <c r="QQZ217" s="123"/>
      <c r="QRA217" s="123"/>
      <c r="QRB217" s="123"/>
      <c r="QRC217" s="123"/>
      <c r="QRD217" s="123"/>
      <c r="QRE217" s="123"/>
      <c r="QRF217" s="123"/>
      <c r="QRG217" s="123"/>
      <c r="QRH217" s="123"/>
      <c r="QRI217" s="123"/>
      <c r="QRJ217" s="123"/>
      <c r="QRK217" s="123"/>
      <c r="QRL217" s="123"/>
      <c r="QRM217" s="123"/>
      <c r="QRN217" s="123"/>
      <c r="QRO217" s="123"/>
      <c r="QRP217" s="123"/>
      <c r="QRQ217" s="123"/>
      <c r="QRR217" s="123"/>
      <c r="QRS217" s="123"/>
      <c r="QRT217" s="123"/>
      <c r="QRU217" s="123"/>
      <c r="QRV217" s="123"/>
      <c r="QRW217" s="123"/>
      <c r="QRX217" s="123"/>
      <c r="QRY217" s="123"/>
      <c r="QRZ217" s="123"/>
      <c r="QSA217" s="123"/>
      <c r="QSB217" s="123"/>
      <c r="QSC217" s="123"/>
      <c r="QSD217" s="123"/>
      <c r="QSE217" s="123"/>
      <c r="QSF217" s="123"/>
      <c r="QSG217" s="123"/>
      <c r="QSH217" s="123"/>
      <c r="QSI217" s="123"/>
      <c r="QSJ217" s="123"/>
      <c r="QSK217" s="123"/>
      <c r="QSL217" s="123"/>
      <c r="QSM217" s="123"/>
      <c r="QSN217" s="123"/>
      <c r="QSO217" s="123"/>
      <c r="QSP217" s="123"/>
      <c r="QSQ217" s="123"/>
      <c r="QSR217" s="123"/>
      <c r="QSS217" s="123"/>
      <c r="QST217" s="123"/>
      <c r="QSU217" s="123"/>
      <c r="QSV217" s="123"/>
      <c r="QSW217" s="123"/>
      <c r="QSX217" s="123"/>
      <c r="QSY217" s="123"/>
      <c r="QSZ217" s="123"/>
      <c r="QTA217" s="123"/>
      <c r="QTB217" s="123"/>
      <c r="QTC217" s="123"/>
      <c r="QTD217" s="123"/>
      <c r="QTE217" s="123"/>
      <c r="QTF217" s="123"/>
      <c r="QTG217" s="123"/>
      <c r="QTH217" s="123"/>
      <c r="QTI217" s="123"/>
      <c r="QTJ217" s="123"/>
      <c r="QTK217" s="123"/>
      <c r="QTL217" s="123"/>
      <c r="QTM217" s="123"/>
      <c r="QTN217" s="123"/>
      <c r="QTO217" s="123"/>
      <c r="QTP217" s="123"/>
      <c r="QTQ217" s="123"/>
      <c r="QTR217" s="123"/>
      <c r="QTS217" s="123"/>
      <c r="QTT217" s="123"/>
      <c r="QTU217" s="123"/>
      <c r="QTV217" s="123"/>
      <c r="QTW217" s="123"/>
      <c r="QTX217" s="123"/>
      <c r="QTY217" s="123"/>
      <c r="QTZ217" s="123"/>
      <c r="QUA217" s="123"/>
      <c r="QUB217" s="123"/>
      <c r="QUC217" s="123"/>
      <c r="QUD217" s="123"/>
      <c r="QUE217" s="123"/>
      <c r="QUF217" s="123"/>
      <c r="QUG217" s="123"/>
      <c r="QUH217" s="123"/>
      <c r="QUI217" s="123"/>
      <c r="QUJ217" s="123"/>
      <c r="QUK217" s="123"/>
      <c r="QUL217" s="123"/>
      <c r="QUM217" s="123"/>
      <c r="QUN217" s="123"/>
      <c r="QUO217" s="123"/>
      <c r="QUP217" s="123"/>
      <c r="QUQ217" s="123"/>
      <c r="QUR217" s="123"/>
      <c r="QUS217" s="123"/>
      <c r="QUT217" s="123"/>
      <c r="QUU217" s="123"/>
      <c r="QUV217" s="123"/>
      <c r="QUW217" s="123"/>
      <c r="QUX217" s="123"/>
      <c r="QUY217" s="123"/>
      <c r="QUZ217" s="123"/>
      <c r="QVA217" s="123"/>
      <c r="QVB217" s="123"/>
      <c r="QVC217" s="123"/>
      <c r="QVD217" s="123"/>
      <c r="QVE217" s="123"/>
      <c r="QVF217" s="123"/>
      <c r="QVG217" s="123"/>
      <c r="QVH217" s="123"/>
      <c r="QVI217" s="123"/>
      <c r="QVJ217" s="123"/>
      <c r="QVK217" s="123"/>
      <c r="QVL217" s="123"/>
      <c r="QVM217" s="123"/>
      <c r="QVN217" s="123"/>
      <c r="QVO217" s="123"/>
      <c r="QVP217" s="123"/>
      <c r="QVQ217" s="123"/>
      <c r="QVR217" s="123"/>
      <c r="QVS217" s="123"/>
      <c r="QVT217" s="123"/>
      <c r="QVU217" s="123"/>
      <c r="QVV217" s="123"/>
      <c r="QVW217" s="123"/>
      <c r="QVX217" s="123"/>
      <c r="QVY217" s="123"/>
      <c r="QVZ217" s="123"/>
      <c r="QWA217" s="123"/>
      <c r="QWB217" s="123"/>
      <c r="QWC217" s="123"/>
      <c r="QWD217" s="123"/>
      <c r="QWE217" s="123"/>
      <c r="QWF217" s="123"/>
      <c r="QWG217" s="123"/>
      <c r="QWH217" s="123"/>
      <c r="QWI217" s="123"/>
      <c r="QWJ217" s="123"/>
      <c r="QWK217" s="123"/>
      <c r="QWL217" s="123"/>
      <c r="QWM217" s="123"/>
      <c r="QWN217" s="123"/>
      <c r="QWO217" s="123"/>
      <c r="QWP217" s="123"/>
      <c r="QWQ217" s="123"/>
      <c r="QWR217" s="123"/>
      <c r="QWS217" s="123"/>
      <c r="QWT217" s="123"/>
      <c r="QWU217" s="123"/>
      <c r="QWV217" s="123"/>
      <c r="QWW217" s="123"/>
      <c r="QWX217" s="123"/>
      <c r="QWY217" s="123"/>
      <c r="QWZ217" s="123"/>
      <c r="QXA217" s="123"/>
      <c r="QXB217" s="123"/>
      <c r="QXC217" s="123"/>
      <c r="QXD217" s="123"/>
      <c r="QXE217" s="123"/>
      <c r="QXF217" s="123"/>
      <c r="QXG217" s="123"/>
      <c r="QXH217" s="123"/>
      <c r="QXI217" s="123"/>
      <c r="QXJ217" s="123"/>
      <c r="QXK217" s="123"/>
      <c r="QXL217" s="123"/>
      <c r="QXM217" s="123"/>
      <c r="QXN217" s="123"/>
      <c r="QXO217" s="123"/>
      <c r="QXP217" s="123"/>
      <c r="QXQ217" s="123"/>
      <c r="QXR217" s="123"/>
      <c r="QXS217" s="123"/>
      <c r="QXT217" s="123"/>
      <c r="QXU217" s="123"/>
      <c r="QXV217" s="123"/>
      <c r="QXW217" s="123"/>
      <c r="QXX217" s="123"/>
      <c r="QXY217" s="123"/>
      <c r="QXZ217" s="123"/>
      <c r="QYA217" s="123"/>
      <c r="QYB217" s="123"/>
      <c r="QYC217" s="123"/>
      <c r="QYD217" s="123"/>
      <c r="QYE217" s="123"/>
      <c r="QYF217" s="123"/>
      <c r="QYG217" s="123"/>
      <c r="QYH217" s="123"/>
      <c r="QYI217" s="123"/>
      <c r="QYJ217" s="123"/>
      <c r="QYK217" s="123"/>
      <c r="QYL217" s="123"/>
      <c r="QYM217" s="123"/>
      <c r="QYN217" s="123"/>
      <c r="QYO217" s="123"/>
      <c r="QYP217" s="123"/>
      <c r="QYQ217" s="123"/>
      <c r="QYR217" s="123"/>
      <c r="QYS217" s="123"/>
      <c r="QYT217" s="123"/>
      <c r="QYU217" s="123"/>
      <c r="QYV217" s="123"/>
      <c r="QYW217" s="123"/>
      <c r="QYX217" s="123"/>
      <c r="QYY217" s="123"/>
      <c r="QYZ217" s="123"/>
      <c r="QZA217" s="123"/>
      <c r="QZB217" s="123"/>
      <c r="QZC217" s="123"/>
      <c r="QZD217" s="123"/>
      <c r="QZE217" s="123"/>
      <c r="QZF217" s="123"/>
      <c r="QZG217" s="123"/>
      <c r="QZH217" s="123"/>
      <c r="QZI217" s="123"/>
      <c r="QZJ217" s="123"/>
      <c r="QZK217" s="123"/>
      <c r="QZL217" s="123"/>
      <c r="QZM217" s="123"/>
      <c r="QZN217" s="123"/>
      <c r="QZO217" s="123"/>
      <c r="QZP217" s="123"/>
      <c r="QZQ217" s="123"/>
      <c r="QZR217" s="123"/>
      <c r="QZS217" s="123"/>
      <c r="QZT217" s="123"/>
      <c r="QZU217" s="123"/>
      <c r="QZV217" s="123"/>
      <c r="QZW217" s="123"/>
      <c r="QZX217" s="123"/>
      <c r="QZY217" s="123"/>
      <c r="QZZ217" s="123"/>
      <c r="RAA217" s="123"/>
      <c r="RAB217" s="123"/>
      <c r="RAC217" s="123"/>
      <c r="RAD217" s="123"/>
      <c r="RAE217" s="123"/>
      <c r="RAF217" s="123"/>
      <c r="RAG217" s="123"/>
      <c r="RAH217" s="123"/>
      <c r="RAI217" s="123"/>
      <c r="RAJ217" s="123"/>
      <c r="RAK217" s="123"/>
      <c r="RAL217" s="123"/>
      <c r="RAM217" s="123"/>
      <c r="RAN217" s="123"/>
      <c r="RAO217" s="123"/>
      <c r="RAP217" s="123"/>
      <c r="RAQ217" s="123"/>
      <c r="RAR217" s="123"/>
      <c r="RAS217" s="123"/>
      <c r="RAT217" s="123"/>
      <c r="RAU217" s="123"/>
      <c r="RAV217" s="123"/>
      <c r="RAW217" s="123"/>
      <c r="RAX217" s="123"/>
      <c r="RAY217" s="123"/>
      <c r="RAZ217" s="123"/>
      <c r="RBA217" s="123"/>
      <c r="RBB217" s="123"/>
      <c r="RBC217" s="123"/>
      <c r="RBD217" s="123"/>
      <c r="RBE217" s="123"/>
      <c r="RBF217" s="123"/>
      <c r="RBG217" s="123"/>
      <c r="RBH217" s="123"/>
      <c r="RBI217" s="123"/>
      <c r="RBJ217" s="123"/>
      <c r="RBK217" s="123"/>
      <c r="RBL217" s="123"/>
      <c r="RBM217" s="123"/>
      <c r="RBN217" s="123"/>
      <c r="RBO217" s="123"/>
      <c r="RBP217" s="123"/>
      <c r="RBQ217" s="123"/>
      <c r="RBR217" s="123"/>
      <c r="RBS217" s="123"/>
      <c r="RBT217" s="123"/>
      <c r="RBU217" s="123"/>
      <c r="RBV217" s="123"/>
      <c r="RBW217" s="123"/>
      <c r="RBX217" s="123"/>
      <c r="RBY217" s="123"/>
      <c r="RBZ217" s="123"/>
      <c r="RCA217" s="123"/>
      <c r="RCB217" s="123"/>
      <c r="RCC217" s="123"/>
      <c r="RCD217" s="123"/>
      <c r="RCE217" s="123"/>
      <c r="RCF217" s="123"/>
      <c r="RCG217" s="123"/>
      <c r="RCH217" s="123"/>
      <c r="RCI217" s="123"/>
      <c r="RCJ217" s="123"/>
      <c r="RCK217" s="123"/>
      <c r="RCL217" s="123"/>
      <c r="RCM217" s="123"/>
      <c r="RCN217" s="123"/>
      <c r="RCO217" s="123"/>
      <c r="RCP217" s="123"/>
      <c r="RCQ217" s="123"/>
      <c r="RCR217" s="123"/>
      <c r="RCS217" s="123"/>
      <c r="RCT217" s="123"/>
      <c r="RCU217" s="123"/>
      <c r="RCV217" s="123"/>
      <c r="RCW217" s="123"/>
      <c r="RCX217" s="123"/>
      <c r="RCY217" s="123"/>
      <c r="RCZ217" s="123"/>
      <c r="RDA217" s="123"/>
      <c r="RDB217" s="123"/>
      <c r="RDC217" s="123"/>
      <c r="RDD217" s="123"/>
      <c r="RDE217" s="123"/>
      <c r="RDF217" s="123"/>
      <c r="RDG217" s="123"/>
      <c r="RDH217" s="123"/>
      <c r="RDI217" s="123"/>
      <c r="RDJ217" s="123"/>
      <c r="RDK217" s="123"/>
      <c r="RDL217" s="123"/>
      <c r="RDM217" s="123"/>
      <c r="RDN217" s="123"/>
      <c r="RDO217" s="123"/>
      <c r="RDP217" s="123"/>
      <c r="RDQ217" s="123"/>
      <c r="RDR217" s="123"/>
      <c r="RDS217" s="123"/>
      <c r="RDT217" s="123"/>
      <c r="RDU217" s="123"/>
      <c r="RDV217" s="123"/>
      <c r="RDW217" s="123"/>
      <c r="RDX217" s="123"/>
      <c r="RDY217" s="123"/>
      <c r="RDZ217" s="123"/>
      <c r="REA217" s="123"/>
      <c r="REB217" s="123"/>
      <c r="REC217" s="123"/>
      <c r="RED217" s="123"/>
      <c r="REE217" s="123"/>
      <c r="REF217" s="123"/>
      <c r="REG217" s="123"/>
      <c r="REH217" s="123"/>
      <c r="REI217" s="123"/>
      <c r="REJ217" s="123"/>
      <c r="REK217" s="123"/>
      <c r="REL217" s="123"/>
      <c r="REM217" s="123"/>
      <c r="REN217" s="123"/>
      <c r="REO217" s="123"/>
      <c r="REP217" s="123"/>
      <c r="REQ217" s="123"/>
      <c r="RER217" s="123"/>
      <c r="RES217" s="123"/>
      <c r="RET217" s="123"/>
      <c r="REU217" s="123"/>
      <c r="REV217" s="123"/>
      <c r="REW217" s="123"/>
      <c r="REX217" s="123"/>
      <c r="REY217" s="123"/>
      <c r="REZ217" s="123"/>
      <c r="RFA217" s="123"/>
      <c r="RFB217" s="123"/>
      <c r="RFC217" s="123"/>
      <c r="RFD217" s="123"/>
      <c r="RFE217" s="123"/>
      <c r="RFF217" s="123"/>
      <c r="RFG217" s="123"/>
      <c r="RFH217" s="123"/>
      <c r="RFI217" s="123"/>
      <c r="RFJ217" s="123"/>
      <c r="RFK217" s="123"/>
      <c r="RFL217" s="123"/>
      <c r="RFM217" s="123"/>
      <c r="RFN217" s="123"/>
      <c r="RFO217" s="123"/>
      <c r="RFP217" s="123"/>
      <c r="RFQ217" s="123"/>
      <c r="RFR217" s="123"/>
      <c r="RFS217" s="123"/>
      <c r="RFT217" s="123"/>
      <c r="RFU217" s="123"/>
      <c r="RFV217" s="123"/>
      <c r="RFW217" s="123"/>
      <c r="RFX217" s="123"/>
      <c r="RFY217" s="123"/>
      <c r="RFZ217" s="123"/>
      <c r="RGA217" s="123"/>
      <c r="RGB217" s="123"/>
      <c r="RGC217" s="123"/>
      <c r="RGD217" s="123"/>
      <c r="RGE217" s="123"/>
      <c r="RGF217" s="123"/>
      <c r="RGG217" s="123"/>
      <c r="RGH217" s="123"/>
      <c r="RGI217" s="123"/>
      <c r="RGJ217" s="123"/>
      <c r="RGK217" s="123"/>
      <c r="RGL217" s="123"/>
      <c r="RGM217" s="123"/>
      <c r="RGN217" s="123"/>
      <c r="RGO217" s="123"/>
      <c r="RGP217" s="123"/>
      <c r="RGQ217" s="123"/>
      <c r="RGR217" s="123"/>
      <c r="RGS217" s="123"/>
      <c r="RGT217" s="123"/>
      <c r="RGU217" s="123"/>
      <c r="RGV217" s="123"/>
      <c r="RGW217" s="123"/>
      <c r="RGX217" s="123"/>
      <c r="RGY217" s="123"/>
      <c r="RGZ217" s="123"/>
      <c r="RHA217" s="123"/>
      <c r="RHB217" s="123"/>
      <c r="RHC217" s="123"/>
      <c r="RHD217" s="123"/>
      <c r="RHE217" s="123"/>
      <c r="RHF217" s="123"/>
      <c r="RHG217" s="123"/>
      <c r="RHH217" s="123"/>
      <c r="RHI217" s="123"/>
      <c r="RHJ217" s="123"/>
      <c r="RHK217" s="123"/>
      <c r="RHL217" s="123"/>
      <c r="RHM217" s="123"/>
      <c r="RHN217" s="123"/>
      <c r="RHO217" s="123"/>
      <c r="RHP217" s="123"/>
      <c r="RHQ217" s="123"/>
      <c r="RHR217" s="123"/>
      <c r="RHS217" s="123"/>
      <c r="RHT217" s="123"/>
      <c r="RHU217" s="123"/>
      <c r="RHV217" s="123"/>
      <c r="RHW217" s="123"/>
      <c r="RHX217" s="123"/>
      <c r="RHY217" s="123"/>
      <c r="RHZ217" s="123"/>
      <c r="RIA217" s="123"/>
      <c r="RIB217" s="123"/>
      <c r="RIC217" s="123"/>
      <c r="RID217" s="123"/>
      <c r="RIE217" s="123"/>
      <c r="RIF217" s="123"/>
      <c r="RIG217" s="123"/>
      <c r="RIH217" s="123"/>
      <c r="RII217" s="123"/>
      <c r="RIJ217" s="123"/>
      <c r="RIK217" s="123"/>
      <c r="RIL217" s="123"/>
      <c r="RIM217" s="123"/>
      <c r="RIN217" s="123"/>
      <c r="RIO217" s="123"/>
      <c r="RIP217" s="123"/>
      <c r="RIQ217" s="123"/>
      <c r="RIR217" s="123"/>
      <c r="RIS217" s="123"/>
      <c r="RIT217" s="123"/>
      <c r="RIU217" s="123"/>
      <c r="RIV217" s="123"/>
      <c r="RIW217" s="123"/>
      <c r="RIX217" s="123"/>
      <c r="RIY217" s="123"/>
      <c r="RIZ217" s="123"/>
      <c r="RJA217" s="123"/>
      <c r="RJB217" s="123"/>
      <c r="RJC217" s="123"/>
      <c r="RJD217" s="123"/>
      <c r="RJE217" s="123"/>
      <c r="RJF217" s="123"/>
      <c r="RJG217" s="123"/>
      <c r="RJH217" s="123"/>
      <c r="RJI217" s="123"/>
      <c r="RJJ217" s="123"/>
      <c r="RJK217" s="123"/>
      <c r="RJL217" s="123"/>
      <c r="RJM217" s="123"/>
      <c r="RJN217" s="123"/>
      <c r="RJO217" s="123"/>
      <c r="RJP217" s="123"/>
      <c r="RJQ217" s="123"/>
      <c r="RJR217" s="123"/>
      <c r="RJS217" s="123"/>
      <c r="RJT217" s="123"/>
      <c r="RJU217" s="123"/>
      <c r="RJV217" s="123"/>
      <c r="RJW217" s="123"/>
      <c r="RJX217" s="123"/>
      <c r="RJY217" s="123"/>
      <c r="RJZ217" s="123"/>
      <c r="RKA217" s="123"/>
      <c r="RKB217" s="123"/>
      <c r="RKC217" s="123"/>
      <c r="RKD217" s="123"/>
      <c r="RKE217" s="123"/>
      <c r="RKF217" s="123"/>
      <c r="RKG217" s="123"/>
      <c r="RKH217" s="123"/>
      <c r="RKI217" s="123"/>
      <c r="RKJ217" s="123"/>
      <c r="RKK217" s="123"/>
      <c r="RKL217" s="123"/>
      <c r="RKM217" s="123"/>
      <c r="RKN217" s="123"/>
      <c r="RKO217" s="123"/>
      <c r="RKP217" s="123"/>
      <c r="RKQ217" s="123"/>
      <c r="RKR217" s="123"/>
      <c r="RKS217" s="123"/>
      <c r="RKT217" s="123"/>
      <c r="RKU217" s="123"/>
      <c r="RKV217" s="123"/>
      <c r="RKW217" s="123"/>
      <c r="RKX217" s="123"/>
      <c r="RKY217" s="123"/>
      <c r="RKZ217" s="123"/>
      <c r="RLA217" s="123"/>
      <c r="RLB217" s="123"/>
      <c r="RLC217" s="123"/>
      <c r="RLD217" s="123"/>
      <c r="RLE217" s="123"/>
      <c r="RLF217" s="123"/>
      <c r="RLG217" s="123"/>
      <c r="RLH217" s="123"/>
      <c r="RLI217" s="123"/>
      <c r="RLJ217" s="123"/>
      <c r="RLK217" s="123"/>
      <c r="RLL217" s="123"/>
      <c r="RLM217" s="123"/>
      <c r="RLN217" s="123"/>
      <c r="RLO217" s="123"/>
      <c r="RLP217" s="123"/>
      <c r="RLQ217" s="123"/>
      <c r="RLR217" s="123"/>
      <c r="RLS217" s="123"/>
      <c r="RLT217" s="123"/>
      <c r="RLU217" s="123"/>
      <c r="RLV217" s="123"/>
      <c r="RLW217" s="123"/>
      <c r="RLX217" s="123"/>
      <c r="RLY217" s="123"/>
      <c r="RLZ217" s="123"/>
      <c r="RMA217" s="123"/>
      <c r="RMB217" s="123"/>
      <c r="RMC217" s="123"/>
      <c r="RMD217" s="123"/>
      <c r="RME217" s="123"/>
      <c r="RMF217" s="123"/>
      <c r="RMG217" s="123"/>
      <c r="RMH217" s="123"/>
      <c r="RMI217" s="123"/>
      <c r="RMJ217" s="123"/>
      <c r="RMK217" s="123"/>
      <c r="RML217" s="123"/>
      <c r="RMM217" s="123"/>
      <c r="RMN217" s="123"/>
      <c r="RMO217" s="123"/>
      <c r="RMP217" s="123"/>
      <c r="RMQ217" s="123"/>
      <c r="RMR217" s="123"/>
      <c r="RMS217" s="123"/>
      <c r="RMT217" s="123"/>
      <c r="RMU217" s="123"/>
      <c r="RMV217" s="123"/>
      <c r="RMW217" s="123"/>
      <c r="RMX217" s="123"/>
      <c r="RMY217" s="123"/>
      <c r="RMZ217" s="123"/>
      <c r="RNA217" s="123"/>
      <c r="RNB217" s="123"/>
      <c r="RNC217" s="123"/>
      <c r="RND217" s="123"/>
      <c r="RNE217" s="123"/>
      <c r="RNF217" s="123"/>
      <c r="RNG217" s="123"/>
      <c r="RNH217" s="123"/>
      <c r="RNI217" s="123"/>
      <c r="RNJ217" s="123"/>
      <c r="RNK217" s="123"/>
      <c r="RNL217" s="123"/>
      <c r="RNM217" s="123"/>
      <c r="RNN217" s="123"/>
      <c r="RNO217" s="123"/>
      <c r="RNP217" s="123"/>
      <c r="RNQ217" s="123"/>
      <c r="RNR217" s="123"/>
      <c r="RNS217" s="123"/>
      <c r="RNT217" s="123"/>
      <c r="RNU217" s="123"/>
      <c r="RNV217" s="123"/>
      <c r="RNW217" s="123"/>
      <c r="RNX217" s="123"/>
      <c r="RNY217" s="123"/>
      <c r="RNZ217" s="123"/>
      <c r="ROA217" s="123"/>
      <c r="ROB217" s="123"/>
      <c r="ROC217" s="123"/>
      <c r="ROD217" s="123"/>
      <c r="ROE217" s="123"/>
      <c r="ROF217" s="123"/>
      <c r="ROG217" s="123"/>
      <c r="ROH217" s="123"/>
      <c r="ROI217" s="123"/>
      <c r="ROJ217" s="123"/>
      <c r="ROK217" s="123"/>
      <c r="ROL217" s="123"/>
      <c r="ROM217" s="123"/>
      <c r="RON217" s="123"/>
      <c r="ROO217" s="123"/>
      <c r="ROP217" s="123"/>
      <c r="ROQ217" s="123"/>
      <c r="ROR217" s="123"/>
      <c r="ROS217" s="123"/>
      <c r="ROT217" s="123"/>
      <c r="ROU217" s="123"/>
      <c r="ROV217" s="123"/>
      <c r="ROW217" s="123"/>
      <c r="ROX217" s="123"/>
      <c r="ROY217" s="123"/>
      <c r="ROZ217" s="123"/>
      <c r="RPA217" s="123"/>
      <c r="RPB217" s="123"/>
      <c r="RPC217" s="123"/>
      <c r="RPD217" s="123"/>
      <c r="RPE217" s="123"/>
      <c r="RPF217" s="123"/>
      <c r="RPG217" s="123"/>
      <c r="RPH217" s="123"/>
      <c r="RPI217" s="123"/>
      <c r="RPJ217" s="123"/>
      <c r="RPK217" s="123"/>
      <c r="RPL217" s="123"/>
      <c r="RPM217" s="123"/>
      <c r="RPN217" s="123"/>
      <c r="RPO217" s="123"/>
      <c r="RPP217" s="123"/>
      <c r="RPQ217" s="123"/>
      <c r="RPR217" s="123"/>
      <c r="RPS217" s="123"/>
      <c r="RPT217" s="123"/>
      <c r="RPU217" s="123"/>
      <c r="RPV217" s="123"/>
      <c r="RPW217" s="123"/>
      <c r="RPX217" s="123"/>
      <c r="RPY217" s="123"/>
      <c r="RPZ217" s="123"/>
      <c r="RQA217" s="123"/>
      <c r="RQB217" s="123"/>
      <c r="RQC217" s="123"/>
      <c r="RQD217" s="123"/>
      <c r="RQE217" s="123"/>
      <c r="RQF217" s="123"/>
      <c r="RQG217" s="123"/>
      <c r="RQH217" s="123"/>
      <c r="RQI217" s="123"/>
      <c r="RQJ217" s="123"/>
      <c r="RQK217" s="123"/>
      <c r="RQL217" s="123"/>
      <c r="RQM217" s="123"/>
      <c r="RQN217" s="123"/>
      <c r="RQO217" s="123"/>
      <c r="RQP217" s="123"/>
      <c r="RQQ217" s="123"/>
      <c r="RQR217" s="123"/>
      <c r="RQS217" s="123"/>
      <c r="RQT217" s="123"/>
      <c r="RQU217" s="123"/>
      <c r="RQV217" s="123"/>
      <c r="RQW217" s="123"/>
      <c r="RQX217" s="123"/>
      <c r="RQY217" s="123"/>
      <c r="RQZ217" s="123"/>
      <c r="RRA217" s="123"/>
      <c r="RRB217" s="123"/>
      <c r="RRC217" s="123"/>
      <c r="RRD217" s="123"/>
      <c r="RRE217" s="123"/>
      <c r="RRF217" s="123"/>
      <c r="RRG217" s="123"/>
      <c r="RRH217" s="123"/>
      <c r="RRI217" s="123"/>
      <c r="RRJ217" s="123"/>
      <c r="RRK217" s="123"/>
      <c r="RRL217" s="123"/>
      <c r="RRM217" s="123"/>
      <c r="RRN217" s="123"/>
      <c r="RRO217" s="123"/>
      <c r="RRP217" s="123"/>
      <c r="RRQ217" s="123"/>
      <c r="RRR217" s="123"/>
      <c r="RRS217" s="123"/>
      <c r="RRT217" s="123"/>
      <c r="RRU217" s="123"/>
      <c r="RRV217" s="123"/>
      <c r="RRW217" s="123"/>
      <c r="RRX217" s="123"/>
      <c r="RRY217" s="123"/>
      <c r="RRZ217" s="123"/>
      <c r="RSA217" s="123"/>
      <c r="RSB217" s="123"/>
      <c r="RSC217" s="123"/>
      <c r="RSD217" s="123"/>
      <c r="RSE217" s="123"/>
      <c r="RSF217" s="123"/>
      <c r="RSG217" s="123"/>
      <c r="RSH217" s="123"/>
      <c r="RSI217" s="123"/>
      <c r="RSJ217" s="123"/>
      <c r="RSK217" s="123"/>
      <c r="RSL217" s="123"/>
      <c r="RSM217" s="123"/>
      <c r="RSN217" s="123"/>
      <c r="RSO217" s="123"/>
      <c r="RSP217" s="123"/>
      <c r="RSQ217" s="123"/>
      <c r="RSR217" s="123"/>
      <c r="RSS217" s="123"/>
      <c r="RST217" s="123"/>
      <c r="RSU217" s="123"/>
      <c r="RSV217" s="123"/>
      <c r="RSW217" s="123"/>
      <c r="RSX217" s="123"/>
      <c r="RSY217" s="123"/>
      <c r="RSZ217" s="123"/>
      <c r="RTA217" s="123"/>
      <c r="RTB217" s="123"/>
      <c r="RTC217" s="123"/>
      <c r="RTD217" s="123"/>
      <c r="RTE217" s="123"/>
      <c r="RTF217" s="123"/>
      <c r="RTG217" s="123"/>
      <c r="RTH217" s="123"/>
      <c r="RTI217" s="123"/>
      <c r="RTJ217" s="123"/>
      <c r="RTK217" s="123"/>
      <c r="RTL217" s="123"/>
      <c r="RTM217" s="123"/>
      <c r="RTN217" s="123"/>
      <c r="RTO217" s="123"/>
      <c r="RTP217" s="123"/>
      <c r="RTQ217" s="123"/>
      <c r="RTR217" s="123"/>
      <c r="RTS217" s="123"/>
      <c r="RTT217" s="123"/>
      <c r="RTU217" s="123"/>
      <c r="RTV217" s="123"/>
      <c r="RTW217" s="123"/>
      <c r="RTX217" s="123"/>
      <c r="RTY217" s="123"/>
      <c r="RTZ217" s="123"/>
      <c r="RUA217" s="123"/>
      <c r="RUB217" s="123"/>
      <c r="RUC217" s="123"/>
      <c r="RUD217" s="123"/>
      <c r="RUE217" s="123"/>
      <c r="RUF217" s="123"/>
      <c r="RUG217" s="123"/>
      <c r="RUH217" s="123"/>
      <c r="RUI217" s="123"/>
      <c r="RUJ217" s="123"/>
      <c r="RUK217" s="123"/>
      <c r="RUL217" s="123"/>
      <c r="RUM217" s="123"/>
      <c r="RUN217" s="123"/>
      <c r="RUO217" s="123"/>
      <c r="RUP217" s="123"/>
      <c r="RUQ217" s="123"/>
      <c r="RUR217" s="123"/>
      <c r="RUS217" s="123"/>
      <c r="RUT217" s="123"/>
      <c r="RUU217" s="123"/>
      <c r="RUV217" s="123"/>
      <c r="RUW217" s="123"/>
      <c r="RUX217" s="123"/>
      <c r="RUY217" s="123"/>
      <c r="RUZ217" s="123"/>
      <c r="RVA217" s="123"/>
      <c r="RVB217" s="123"/>
      <c r="RVC217" s="123"/>
      <c r="RVD217" s="123"/>
      <c r="RVE217" s="123"/>
      <c r="RVF217" s="123"/>
      <c r="RVG217" s="123"/>
      <c r="RVH217" s="123"/>
      <c r="RVI217" s="123"/>
      <c r="RVJ217" s="123"/>
      <c r="RVK217" s="123"/>
      <c r="RVL217" s="123"/>
      <c r="RVM217" s="123"/>
      <c r="RVN217" s="123"/>
      <c r="RVO217" s="123"/>
      <c r="RVP217" s="123"/>
      <c r="RVQ217" s="123"/>
      <c r="RVR217" s="123"/>
      <c r="RVS217" s="123"/>
      <c r="RVT217" s="123"/>
      <c r="RVU217" s="123"/>
      <c r="RVV217" s="123"/>
      <c r="RVW217" s="123"/>
      <c r="RVX217" s="123"/>
      <c r="RVY217" s="123"/>
      <c r="RVZ217" s="123"/>
      <c r="RWA217" s="123"/>
      <c r="RWB217" s="123"/>
      <c r="RWC217" s="123"/>
      <c r="RWD217" s="123"/>
      <c r="RWE217" s="123"/>
      <c r="RWF217" s="123"/>
      <c r="RWG217" s="123"/>
      <c r="RWH217" s="123"/>
      <c r="RWI217" s="123"/>
      <c r="RWJ217" s="123"/>
      <c r="RWK217" s="123"/>
      <c r="RWL217" s="123"/>
      <c r="RWM217" s="123"/>
      <c r="RWN217" s="123"/>
      <c r="RWO217" s="123"/>
      <c r="RWP217" s="123"/>
      <c r="RWQ217" s="123"/>
      <c r="RWR217" s="123"/>
      <c r="RWS217" s="123"/>
      <c r="RWT217" s="123"/>
      <c r="RWU217" s="123"/>
      <c r="RWV217" s="123"/>
      <c r="RWW217" s="123"/>
      <c r="RWX217" s="123"/>
      <c r="RWY217" s="123"/>
      <c r="RWZ217" s="123"/>
      <c r="RXA217" s="123"/>
      <c r="RXB217" s="123"/>
      <c r="RXC217" s="123"/>
      <c r="RXD217" s="123"/>
      <c r="RXE217" s="123"/>
      <c r="RXF217" s="123"/>
      <c r="RXG217" s="123"/>
      <c r="RXH217" s="123"/>
      <c r="RXI217" s="123"/>
      <c r="RXJ217" s="123"/>
      <c r="RXK217" s="123"/>
      <c r="RXL217" s="123"/>
      <c r="RXM217" s="123"/>
      <c r="RXN217" s="123"/>
      <c r="RXO217" s="123"/>
      <c r="RXP217" s="123"/>
      <c r="RXQ217" s="123"/>
      <c r="RXR217" s="123"/>
      <c r="RXS217" s="123"/>
      <c r="RXT217" s="123"/>
      <c r="RXU217" s="123"/>
      <c r="RXV217" s="123"/>
      <c r="RXW217" s="123"/>
      <c r="RXX217" s="123"/>
      <c r="RXY217" s="123"/>
      <c r="RXZ217" s="123"/>
      <c r="RYA217" s="123"/>
      <c r="RYB217" s="123"/>
      <c r="RYC217" s="123"/>
      <c r="RYD217" s="123"/>
      <c r="RYE217" s="123"/>
      <c r="RYF217" s="123"/>
      <c r="RYG217" s="123"/>
      <c r="RYH217" s="123"/>
      <c r="RYI217" s="123"/>
      <c r="RYJ217" s="123"/>
      <c r="RYK217" s="123"/>
      <c r="RYL217" s="123"/>
      <c r="RYM217" s="123"/>
      <c r="RYN217" s="123"/>
      <c r="RYO217" s="123"/>
      <c r="RYP217" s="123"/>
      <c r="RYQ217" s="123"/>
      <c r="RYR217" s="123"/>
      <c r="RYS217" s="123"/>
      <c r="RYT217" s="123"/>
      <c r="RYU217" s="123"/>
      <c r="RYV217" s="123"/>
      <c r="RYW217" s="123"/>
      <c r="RYX217" s="123"/>
      <c r="RYY217" s="123"/>
      <c r="RYZ217" s="123"/>
      <c r="RZA217" s="123"/>
      <c r="RZB217" s="123"/>
      <c r="RZC217" s="123"/>
      <c r="RZD217" s="123"/>
      <c r="RZE217" s="123"/>
      <c r="RZF217" s="123"/>
      <c r="RZG217" s="123"/>
      <c r="RZH217" s="123"/>
      <c r="RZI217" s="123"/>
      <c r="RZJ217" s="123"/>
      <c r="RZK217" s="123"/>
      <c r="RZL217" s="123"/>
      <c r="RZM217" s="123"/>
      <c r="RZN217" s="123"/>
      <c r="RZO217" s="123"/>
      <c r="RZP217" s="123"/>
      <c r="RZQ217" s="123"/>
      <c r="RZR217" s="123"/>
      <c r="RZS217" s="123"/>
      <c r="RZT217" s="123"/>
      <c r="RZU217" s="123"/>
      <c r="RZV217" s="123"/>
      <c r="RZW217" s="123"/>
      <c r="RZX217" s="123"/>
      <c r="RZY217" s="123"/>
      <c r="RZZ217" s="123"/>
      <c r="SAA217" s="123"/>
      <c r="SAB217" s="123"/>
      <c r="SAC217" s="123"/>
      <c r="SAD217" s="123"/>
      <c r="SAE217" s="123"/>
      <c r="SAF217" s="123"/>
      <c r="SAG217" s="123"/>
      <c r="SAH217" s="123"/>
      <c r="SAI217" s="123"/>
      <c r="SAJ217" s="123"/>
      <c r="SAK217" s="123"/>
      <c r="SAL217" s="123"/>
      <c r="SAM217" s="123"/>
      <c r="SAN217" s="123"/>
      <c r="SAO217" s="123"/>
      <c r="SAP217" s="123"/>
      <c r="SAQ217" s="123"/>
      <c r="SAR217" s="123"/>
      <c r="SAS217" s="123"/>
      <c r="SAT217" s="123"/>
      <c r="SAU217" s="123"/>
      <c r="SAV217" s="123"/>
      <c r="SAW217" s="123"/>
      <c r="SAX217" s="123"/>
      <c r="SAY217" s="123"/>
      <c r="SAZ217" s="123"/>
      <c r="SBA217" s="123"/>
      <c r="SBB217" s="123"/>
      <c r="SBC217" s="123"/>
      <c r="SBD217" s="123"/>
      <c r="SBE217" s="123"/>
      <c r="SBF217" s="123"/>
      <c r="SBG217" s="123"/>
      <c r="SBH217" s="123"/>
      <c r="SBI217" s="123"/>
      <c r="SBJ217" s="123"/>
      <c r="SBK217" s="123"/>
      <c r="SBL217" s="123"/>
      <c r="SBM217" s="123"/>
      <c r="SBN217" s="123"/>
      <c r="SBO217" s="123"/>
      <c r="SBP217" s="123"/>
      <c r="SBQ217" s="123"/>
      <c r="SBR217" s="123"/>
      <c r="SBS217" s="123"/>
      <c r="SBT217" s="123"/>
      <c r="SBU217" s="123"/>
      <c r="SBV217" s="123"/>
      <c r="SBW217" s="123"/>
      <c r="SBX217" s="123"/>
      <c r="SBY217" s="123"/>
      <c r="SBZ217" s="123"/>
      <c r="SCA217" s="123"/>
      <c r="SCB217" s="123"/>
      <c r="SCC217" s="123"/>
      <c r="SCD217" s="123"/>
      <c r="SCE217" s="123"/>
      <c r="SCF217" s="123"/>
      <c r="SCG217" s="123"/>
      <c r="SCH217" s="123"/>
      <c r="SCI217" s="123"/>
      <c r="SCJ217" s="123"/>
      <c r="SCK217" s="123"/>
      <c r="SCL217" s="123"/>
      <c r="SCM217" s="123"/>
      <c r="SCN217" s="123"/>
      <c r="SCO217" s="123"/>
      <c r="SCP217" s="123"/>
      <c r="SCQ217" s="123"/>
      <c r="SCR217" s="123"/>
      <c r="SCS217" s="123"/>
      <c r="SCT217" s="123"/>
      <c r="SCU217" s="123"/>
      <c r="SCV217" s="123"/>
      <c r="SCW217" s="123"/>
      <c r="SCX217" s="123"/>
      <c r="SCY217" s="123"/>
      <c r="SCZ217" s="123"/>
      <c r="SDA217" s="123"/>
      <c r="SDB217" s="123"/>
      <c r="SDC217" s="123"/>
      <c r="SDD217" s="123"/>
      <c r="SDE217" s="123"/>
      <c r="SDF217" s="123"/>
      <c r="SDG217" s="123"/>
      <c r="SDH217" s="123"/>
      <c r="SDI217" s="123"/>
      <c r="SDJ217" s="123"/>
      <c r="SDK217" s="123"/>
      <c r="SDL217" s="123"/>
      <c r="SDM217" s="123"/>
      <c r="SDN217" s="123"/>
      <c r="SDO217" s="123"/>
      <c r="SDP217" s="123"/>
      <c r="SDQ217" s="123"/>
      <c r="SDR217" s="123"/>
      <c r="SDS217" s="123"/>
      <c r="SDT217" s="123"/>
      <c r="SDU217" s="123"/>
      <c r="SDV217" s="123"/>
      <c r="SDW217" s="123"/>
      <c r="SDX217" s="123"/>
      <c r="SDY217" s="123"/>
      <c r="SDZ217" s="123"/>
      <c r="SEA217" s="123"/>
      <c r="SEB217" s="123"/>
      <c r="SEC217" s="123"/>
      <c r="SED217" s="123"/>
      <c r="SEE217" s="123"/>
      <c r="SEF217" s="123"/>
      <c r="SEG217" s="123"/>
      <c r="SEH217" s="123"/>
      <c r="SEI217" s="123"/>
      <c r="SEJ217" s="123"/>
      <c r="SEK217" s="123"/>
      <c r="SEL217" s="123"/>
      <c r="SEM217" s="123"/>
      <c r="SEN217" s="123"/>
      <c r="SEO217" s="123"/>
      <c r="SEP217" s="123"/>
      <c r="SEQ217" s="123"/>
      <c r="SER217" s="123"/>
      <c r="SES217" s="123"/>
      <c r="SET217" s="123"/>
      <c r="SEU217" s="123"/>
      <c r="SEV217" s="123"/>
      <c r="SEW217" s="123"/>
      <c r="SEX217" s="123"/>
      <c r="SEY217" s="123"/>
      <c r="SEZ217" s="123"/>
      <c r="SFA217" s="123"/>
      <c r="SFB217" s="123"/>
      <c r="SFC217" s="123"/>
      <c r="SFD217" s="123"/>
      <c r="SFE217" s="123"/>
      <c r="SFF217" s="123"/>
      <c r="SFG217" s="123"/>
      <c r="SFH217" s="123"/>
      <c r="SFI217" s="123"/>
      <c r="SFJ217" s="123"/>
      <c r="SFK217" s="123"/>
      <c r="SFL217" s="123"/>
      <c r="SFM217" s="123"/>
      <c r="SFN217" s="123"/>
      <c r="SFO217" s="123"/>
      <c r="SFP217" s="123"/>
      <c r="SFQ217" s="123"/>
      <c r="SFR217" s="123"/>
      <c r="SFS217" s="123"/>
      <c r="SFT217" s="123"/>
      <c r="SFU217" s="123"/>
      <c r="SFV217" s="123"/>
      <c r="SFW217" s="123"/>
      <c r="SFX217" s="123"/>
      <c r="SFY217" s="123"/>
      <c r="SFZ217" s="123"/>
      <c r="SGA217" s="123"/>
      <c r="SGB217" s="123"/>
      <c r="SGC217" s="123"/>
      <c r="SGD217" s="123"/>
      <c r="SGE217" s="123"/>
      <c r="SGF217" s="123"/>
      <c r="SGG217" s="123"/>
      <c r="SGH217" s="123"/>
      <c r="SGI217" s="123"/>
      <c r="SGJ217" s="123"/>
      <c r="SGK217" s="123"/>
      <c r="SGL217" s="123"/>
      <c r="SGM217" s="123"/>
      <c r="SGN217" s="123"/>
      <c r="SGO217" s="123"/>
      <c r="SGP217" s="123"/>
      <c r="SGQ217" s="123"/>
      <c r="SGR217" s="123"/>
      <c r="SGS217" s="123"/>
      <c r="SGT217" s="123"/>
      <c r="SGU217" s="123"/>
      <c r="SGV217" s="123"/>
      <c r="SGW217" s="123"/>
      <c r="SGX217" s="123"/>
      <c r="SGY217" s="123"/>
      <c r="SGZ217" s="123"/>
      <c r="SHA217" s="123"/>
      <c r="SHB217" s="123"/>
      <c r="SHC217" s="123"/>
      <c r="SHD217" s="123"/>
      <c r="SHE217" s="123"/>
      <c r="SHF217" s="123"/>
      <c r="SHG217" s="123"/>
      <c r="SHH217" s="123"/>
      <c r="SHI217" s="123"/>
      <c r="SHJ217" s="123"/>
      <c r="SHK217" s="123"/>
      <c r="SHL217" s="123"/>
      <c r="SHM217" s="123"/>
      <c r="SHN217" s="123"/>
      <c r="SHO217" s="123"/>
      <c r="SHP217" s="123"/>
      <c r="SHQ217" s="123"/>
      <c r="SHR217" s="123"/>
      <c r="SHS217" s="123"/>
      <c r="SHT217" s="123"/>
      <c r="SHU217" s="123"/>
      <c r="SHV217" s="123"/>
      <c r="SHW217" s="123"/>
      <c r="SHX217" s="123"/>
      <c r="SHY217" s="123"/>
      <c r="SHZ217" s="123"/>
      <c r="SIA217" s="123"/>
      <c r="SIB217" s="123"/>
      <c r="SIC217" s="123"/>
      <c r="SID217" s="123"/>
      <c r="SIE217" s="123"/>
      <c r="SIF217" s="123"/>
      <c r="SIG217" s="123"/>
      <c r="SIH217" s="123"/>
      <c r="SII217" s="123"/>
      <c r="SIJ217" s="123"/>
      <c r="SIK217" s="123"/>
      <c r="SIL217" s="123"/>
      <c r="SIM217" s="123"/>
      <c r="SIN217" s="123"/>
      <c r="SIO217" s="123"/>
      <c r="SIP217" s="123"/>
      <c r="SIQ217" s="123"/>
      <c r="SIR217" s="123"/>
      <c r="SIS217" s="123"/>
      <c r="SIT217" s="123"/>
      <c r="SIU217" s="123"/>
      <c r="SIV217" s="123"/>
      <c r="SIW217" s="123"/>
      <c r="SIX217" s="123"/>
      <c r="SIY217" s="123"/>
      <c r="SIZ217" s="123"/>
      <c r="SJA217" s="123"/>
      <c r="SJB217" s="123"/>
      <c r="SJC217" s="123"/>
      <c r="SJD217" s="123"/>
      <c r="SJE217" s="123"/>
      <c r="SJF217" s="123"/>
      <c r="SJG217" s="123"/>
      <c r="SJH217" s="123"/>
      <c r="SJI217" s="123"/>
      <c r="SJJ217" s="123"/>
      <c r="SJK217" s="123"/>
      <c r="SJL217" s="123"/>
      <c r="SJM217" s="123"/>
      <c r="SJN217" s="123"/>
      <c r="SJO217" s="123"/>
      <c r="SJP217" s="123"/>
      <c r="SJQ217" s="123"/>
      <c r="SJR217" s="123"/>
      <c r="SJS217" s="123"/>
      <c r="SJT217" s="123"/>
      <c r="SJU217" s="123"/>
      <c r="SJV217" s="123"/>
      <c r="SJW217" s="123"/>
      <c r="SJX217" s="123"/>
      <c r="SJY217" s="123"/>
      <c r="SJZ217" s="123"/>
      <c r="SKA217" s="123"/>
      <c r="SKB217" s="123"/>
      <c r="SKC217" s="123"/>
      <c r="SKD217" s="123"/>
      <c r="SKE217" s="123"/>
      <c r="SKF217" s="123"/>
      <c r="SKG217" s="123"/>
      <c r="SKH217" s="123"/>
      <c r="SKI217" s="123"/>
      <c r="SKJ217" s="123"/>
      <c r="SKK217" s="123"/>
      <c r="SKL217" s="123"/>
      <c r="SKM217" s="123"/>
      <c r="SKN217" s="123"/>
      <c r="SKO217" s="123"/>
      <c r="SKP217" s="123"/>
      <c r="SKQ217" s="123"/>
      <c r="SKR217" s="123"/>
      <c r="SKS217" s="123"/>
      <c r="SKT217" s="123"/>
      <c r="SKU217" s="123"/>
      <c r="SKV217" s="123"/>
      <c r="SKW217" s="123"/>
      <c r="SKX217" s="123"/>
      <c r="SKY217" s="123"/>
      <c r="SKZ217" s="123"/>
      <c r="SLA217" s="123"/>
      <c r="SLB217" s="123"/>
      <c r="SLC217" s="123"/>
      <c r="SLD217" s="123"/>
      <c r="SLE217" s="123"/>
      <c r="SLF217" s="123"/>
      <c r="SLG217" s="123"/>
      <c r="SLH217" s="123"/>
      <c r="SLI217" s="123"/>
      <c r="SLJ217" s="123"/>
      <c r="SLK217" s="123"/>
      <c r="SLL217" s="123"/>
      <c r="SLM217" s="123"/>
      <c r="SLN217" s="123"/>
      <c r="SLO217" s="123"/>
      <c r="SLP217" s="123"/>
      <c r="SLQ217" s="123"/>
      <c r="SLR217" s="123"/>
      <c r="SLS217" s="123"/>
      <c r="SLT217" s="123"/>
      <c r="SLU217" s="123"/>
      <c r="SLV217" s="123"/>
      <c r="SLW217" s="123"/>
      <c r="SLX217" s="123"/>
      <c r="SLY217" s="123"/>
      <c r="SLZ217" s="123"/>
      <c r="SMA217" s="123"/>
      <c r="SMB217" s="123"/>
      <c r="SMC217" s="123"/>
      <c r="SMD217" s="123"/>
      <c r="SME217" s="123"/>
      <c r="SMF217" s="123"/>
      <c r="SMG217" s="123"/>
      <c r="SMH217" s="123"/>
      <c r="SMI217" s="123"/>
      <c r="SMJ217" s="123"/>
      <c r="SMK217" s="123"/>
      <c r="SML217" s="123"/>
      <c r="SMM217" s="123"/>
      <c r="SMN217" s="123"/>
      <c r="SMO217" s="123"/>
      <c r="SMP217" s="123"/>
      <c r="SMQ217" s="123"/>
      <c r="SMR217" s="123"/>
      <c r="SMS217" s="123"/>
      <c r="SMT217" s="123"/>
      <c r="SMU217" s="123"/>
      <c r="SMV217" s="123"/>
      <c r="SMW217" s="123"/>
      <c r="SMX217" s="123"/>
      <c r="SMY217" s="123"/>
      <c r="SMZ217" s="123"/>
      <c r="SNA217" s="123"/>
      <c r="SNB217" s="123"/>
      <c r="SNC217" s="123"/>
      <c r="SND217" s="123"/>
      <c r="SNE217" s="123"/>
      <c r="SNF217" s="123"/>
      <c r="SNG217" s="123"/>
      <c r="SNH217" s="123"/>
      <c r="SNI217" s="123"/>
      <c r="SNJ217" s="123"/>
      <c r="SNK217" s="123"/>
      <c r="SNL217" s="123"/>
      <c r="SNM217" s="123"/>
      <c r="SNN217" s="123"/>
      <c r="SNO217" s="123"/>
      <c r="SNP217" s="123"/>
      <c r="SNQ217" s="123"/>
      <c r="SNR217" s="123"/>
      <c r="SNS217" s="123"/>
      <c r="SNT217" s="123"/>
      <c r="SNU217" s="123"/>
      <c r="SNV217" s="123"/>
      <c r="SNW217" s="123"/>
      <c r="SNX217" s="123"/>
      <c r="SNY217" s="123"/>
      <c r="SNZ217" s="123"/>
      <c r="SOA217" s="123"/>
      <c r="SOB217" s="123"/>
      <c r="SOC217" s="123"/>
      <c r="SOD217" s="123"/>
      <c r="SOE217" s="123"/>
      <c r="SOF217" s="123"/>
      <c r="SOG217" s="123"/>
      <c r="SOH217" s="123"/>
      <c r="SOI217" s="123"/>
      <c r="SOJ217" s="123"/>
      <c r="SOK217" s="123"/>
      <c r="SOL217" s="123"/>
      <c r="SOM217" s="123"/>
      <c r="SON217" s="123"/>
      <c r="SOO217" s="123"/>
      <c r="SOP217" s="123"/>
      <c r="SOQ217" s="123"/>
      <c r="SOR217" s="123"/>
      <c r="SOS217" s="123"/>
      <c r="SOT217" s="123"/>
      <c r="SOU217" s="123"/>
      <c r="SOV217" s="123"/>
      <c r="SOW217" s="123"/>
      <c r="SOX217" s="123"/>
      <c r="SOY217" s="123"/>
      <c r="SOZ217" s="123"/>
      <c r="SPA217" s="123"/>
      <c r="SPB217" s="123"/>
      <c r="SPC217" s="123"/>
      <c r="SPD217" s="123"/>
      <c r="SPE217" s="123"/>
      <c r="SPF217" s="123"/>
      <c r="SPG217" s="123"/>
      <c r="SPH217" s="123"/>
      <c r="SPI217" s="123"/>
      <c r="SPJ217" s="123"/>
      <c r="SPK217" s="123"/>
      <c r="SPL217" s="123"/>
      <c r="SPM217" s="123"/>
      <c r="SPN217" s="123"/>
      <c r="SPO217" s="123"/>
      <c r="SPP217" s="123"/>
      <c r="SPQ217" s="123"/>
      <c r="SPR217" s="123"/>
      <c r="SPS217" s="123"/>
      <c r="SPT217" s="123"/>
      <c r="SPU217" s="123"/>
      <c r="SPV217" s="123"/>
      <c r="SPW217" s="123"/>
      <c r="SPX217" s="123"/>
      <c r="SPY217" s="123"/>
      <c r="SPZ217" s="123"/>
      <c r="SQA217" s="123"/>
      <c r="SQB217" s="123"/>
      <c r="SQC217" s="123"/>
      <c r="SQD217" s="123"/>
      <c r="SQE217" s="123"/>
      <c r="SQF217" s="123"/>
      <c r="SQG217" s="123"/>
      <c r="SQH217" s="123"/>
      <c r="SQI217" s="123"/>
      <c r="SQJ217" s="123"/>
      <c r="SQK217" s="123"/>
      <c r="SQL217" s="123"/>
      <c r="SQM217" s="123"/>
      <c r="SQN217" s="123"/>
      <c r="SQO217" s="123"/>
      <c r="SQP217" s="123"/>
      <c r="SQQ217" s="123"/>
      <c r="SQR217" s="123"/>
      <c r="SQS217" s="123"/>
      <c r="SQT217" s="123"/>
      <c r="SQU217" s="123"/>
      <c r="SQV217" s="123"/>
      <c r="SQW217" s="123"/>
      <c r="SQX217" s="123"/>
      <c r="SQY217" s="123"/>
      <c r="SQZ217" s="123"/>
      <c r="SRA217" s="123"/>
      <c r="SRB217" s="123"/>
      <c r="SRC217" s="123"/>
      <c r="SRD217" s="123"/>
      <c r="SRE217" s="123"/>
      <c r="SRF217" s="123"/>
      <c r="SRG217" s="123"/>
      <c r="SRH217" s="123"/>
      <c r="SRI217" s="123"/>
      <c r="SRJ217" s="123"/>
      <c r="SRK217" s="123"/>
      <c r="SRL217" s="123"/>
      <c r="SRM217" s="123"/>
      <c r="SRN217" s="123"/>
      <c r="SRO217" s="123"/>
      <c r="SRP217" s="123"/>
      <c r="SRQ217" s="123"/>
      <c r="SRR217" s="123"/>
      <c r="SRS217" s="123"/>
      <c r="SRT217" s="123"/>
      <c r="SRU217" s="123"/>
      <c r="SRV217" s="123"/>
      <c r="SRW217" s="123"/>
      <c r="SRX217" s="123"/>
      <c r="SRY217" s="123"/>
      <c r="SRZ217" s="123"/>
      <c r="SSA217" s="123"/>
      <c r="SSB217" s="123"/>
      <c r="SSC217" s="123"/>
      <c r="SSD217" s="123"/>
      <c r="SSE217" s="123"/>
      <c r="SSF217" s="123"/>
      <c r="SSG217" s="123"/>
      <c r="SSH217" s="123"/>
      <c r="SSI217" s="123"/>
      <c r="SSJ217" s="123"/>
      <c r="SSK217" s="123"/>
      <c r="SSL217" s="123"/>
      <c r="SSM217" s="123"/>
      <c r="SSN217" s="123"/>
      <c r="SSO217" s="123"/>
      <c r="SSP217" s="123"/>
      <c r="SSQ217" s="123"/>
      <c r="SSR217" s="123"/>
      <c r="SSS217" s="123"/>
      <c r="SST217" s="123"/>
      <c r="SSU217" s="123"/>
      <c r="SSV217" s="123"/>
      <c r="SSW217" s="123"/>
      <c r="SSX217" s="123"/>
      <c r="SSY217" s="123"/>
      <c r="SSZ217" s="123"/>
      <c r="STA217" s="123"/>
      <c r="STB217" s="123"/>
      <c r="STC217" s="123"/>
      <c r="STD217" s="123"/>
      <c r="STE217" s="123"/>
      <c r="STF217" s="123"/>
      <c r="STG217" s="123"/>
      <c r="STH217" s="123"/>
      <c r="STI217" s="123"/>
      <c r="STJ217" s="123"/>
      <c r="STK217" s="123"/>
      <c r="STL217" s="123"/>
      <c r="STM217" s="123"/>
      <c r="STN217" s="123"/>
      <c r="STO217" s="123"/>
      <c r="STP217" s="123"/>
      <c r="STQ217" s="123"/>
      <c r="STR217" s="123"/>
      <c r="STS217" s="123"/>
      <c r="STT217" s="123"/>
      <c r="STU217" s="123"/>
      <c r="STV217" s="123"/>
      <c r="STW217" s="123"/>
      <c r="STX217" s="123"/>
      <c r="STY217" s="123"/>
      <c r="STZ217" s="123"/>
      <c r="SUA217" s="123"/>
      <c r="SUB217" s="123"/>
      <c r="SUC217" s="123"/>
      <c r="SUD217" s="123"/>
      <c r="SUE217" s="123"/>
      <c r="SUF217" s="123"/>
      <c r="SUG217" s="123"/>
      <c r="SUH217" s="123"/>
      <c r="SUI217" s="123"/>
      <c r="SUJ217" s="123"/>
      <c r="SUK217" s="123"/>
      <c r="SUL217" s="123"/>
      <c r="SUM217" s="123"/>
      <c r="SUN217" s="123"/>
      <c r="SUO217" s="123"/>
      <c r="SUP217" s="123"/>
      <c r="SUQ217" s="123"/>
      <c r="SUR217" s="123"/>
      <c r="SUS217" s="123"/>
      <c r="SUT217" s="123"/>
      <c r="SUU217" s="123"/>
      <c r="SUV217" s="123"/>
      <c r="SUW217" s="123"/>
      <c r="SUX217" s="123"/>
      <c r="SUY217" s="123"/>
      <c r="SUZ217" s="123"/>
      <c r="SVA217" s="123"/>
      <c r="SVB217" s="123"/>
      <c r="SVC217" s="123"/>
      <c r="SVD217" s="123"/>
      <c r="SVE217" s="123"/>
      <c r="SVF217" s="123"/>
      <c r="SVG217" s="123"/>
      <c r="SVH217" s="123"/>
      <c r="SVI217" s="123"/>
      <c r="SVJ217" s="123"/>
      <c r="SVK217" s="123"/>
      <c r="SVL217" s="123"/>
      <c r="SVM217" s="123"/>
      <c r="SVN217" s="123"/>
      <c r="SVO217" s="123"/>
      <c r="SVP217" s="123"/>
      <c r="SVQ217" s="123"/>
      <c r="SVR217" s="123"/>
      <c r="SVS217" s="123"/>
      <c r="SVT217" s="123"/>
      <c r="SVU217" s="123"/>
      <c r="SVV217" s="123"/>
      <c r="SVW217" s="123"/>
      <c r="SVX217" s="123"/>
      <c r="SVY217" s="123"/>
      <c r="SVZ217" s="123"/>
      <c r="SWA217" s="123"/>
      <c r="SWB217" s="123"/>
      <c r="SWC217" s="123"/>
      <c r="SWD217" s="123"/>
      <c r="SWE217" s="123"/>
      <c r="SWF217" s="123"/>
      <c r="SWG217" s="123"/>
      <c r="SWH217" s="123"/>
      <c r="SWI217" s="123"/>
      <c r="SWJ217" s="123"/>
      <c r="SWK217" s="123"/>
      <c r="SWL217" s="123"/>
      <c r="SWM217" s="123"/>
      <c r="SWN217" s="123"/>
      <c r="SWO217" s="123"/>
      <c r="SWP217" s="123"/>
      <c r="SWQ217" s="123"/>
      <c r="SWR217" s="123"/>
      <c r="SWS217" s="123"/>
      <c r="SWT217" s="123"/>
      <c r="SWU217" s="123"/>
      <c r="SWV217" s="123"/>
      <c r="SWW217" s="123"/>
      <c r="SWX217" s="123"/>
      <c r="SWY217" s="123"/>
      <c r="SWZ217" s="123"/>
      <c r="SXA217" s="123"/>
      <c r="SXB217" s="123"/>
      <c r="SXC217" s="123"/>
      <c r="SXD217" s="123"/>
      <c r="SXE217" s="123"/>
      <c r="SXF217" s="123"/>
      <c r="SXG217" s="123"/>
      <c r="SXH217" s="123"/>
      <c r="SXI217" s="123"/>
      <c r="SXJ217" s="123"/>
      <c r="SXK217" s="123"/>
      <c r="SXL217" s="123"/>
      <c r="SXM217" s="123"/>
      <c r="SXN217" s="123"/>
      <c r="SXO217" s="123"/>
      <c r="SXP217" s="123"/>
      <c r="SXQ217" s="123"/>
      <c r="SXR217" s="123"/>
      <c r="SXS217" s="123"/>
      <c r="SXT217" s="123"/>
      <c r="SXU217" s="123"/>
      <c r="SXV217" s="123"/>
      <c r="SXW217" s="123"/>
      <c r="SXX217" s="123"/>
      <c r="SXY217" s="123"/>
      <c r="SXZ217" s="123"/>
      <c r="SYA217" s="123"/>
      <c r="SYB217" s="123"/>
      <c r="SYC217" s="123"/>
      <c r="SYD217" s="123"/>
      <c r="SYE217" s="123"/>
      <c r="SYF217" s="123"/>
      <c r="SYG217" s="123"/>
      <c r="SYH217" s="123"/>
      <c r="SYI217" s="123"/>
      <c r="SYJ217" s="123"/>
      <c r="SYK217" s="123"/>
      <c r="SYL217" s="123"/>
      <c r="SYM217" s="123"/>
      <c r="SYN217" s="123"/>
      <c r="SYO217" s="123"/>
      <c r="SYP217" s="123"/>
      <c r="SYQ217" s="123"/>
      <c r="SYR217" s="123"/>
      <c r="SYS217" s="123"/>
      <c r="SYT217" s="123"/>
      <c r="SYU217" s="123"/>
      <c r="SYV217" s="123"/>
      <c r="SYW217" s="123"/>
      <c r="SYX217" s="123"/>
      <c r="SYY217" s="123"/>
      <c r="SYZ217" s="123"/>
      <c r="SZA217" s="123"/>
      <c r="SZB217" s="123"/>
      <c r="SZC217" s="123"/>
      <c r="SZD217" s="123"/>
      <c r="SZE217" s="123"/>
      <c r="SZF217" s="123"/>
      <c r="SZG217" s="123"/>
      <c r="SZH217" s="123"/>
      <c r="SZI217" s="123"/>
      <c r="SZJ217" s="123"/>
      <c r="SZK217" s="123"/>
      <c r="SZL217" s="123"/>
      <c r="SZM217" s="123"/>
      <c r="SZN217" s="123"/>
      <c r="SZO217" s="123"/>
      <c r="SZP217" s="123"/>
      <c r="SZQ217" s="123"/>
      <c r="SZR217" s="123"/>
      <c r="SZS217" s="123"/>
      <c r="SZT217" s="123"/>
      <c r="SZU217" s="123"/>
      <c r="SZV217" s="123"/>
      <c r="SZW217" s="123"/>
      <c r="SZX217" s="123"/>
      <c r="SZY217" s="123"/>
      <c r="SZZ217" s="123"/>
      <c r="TAA217" s="123"/>
      <c r="TAB217" s="123"/>
      <c r="TAC217" s="123"/>
      <c r="TAD217" s="123"/>
      <c r="TAE217" s="123"/>
      <c r="TAF217" s="123"/>
      <c r="TAG217" s="123"/>
      <c r="TAH217" s="123"/>
      <c r="TAI217" s="123"/>
      <c r="TAJ217" s="123"/>
      <c r="TAK217" s="123"/>
      <c r="TAL217" s="123"/>
      <c r="TAM217" s="123"/>
      <c r="TAN217" s="123"/>
      <c r="TAO217" s="123"/>
      <c r="TAP217" s="123"/>
      <c r="TAQ217" s="123"/>
      <c r="TAR217" s="123"/>
      <c r="TAS217" s="123"/>
      <c r="TAT217" s="123"/>
      <c r="TAU217" s="123"/>
      <c r="TAV217" s="123"/>
      <c r="TAW217" s="123"/>
      <c r="TAX217" s="123"/>
      <c r="TAY217" s="123"/>
      <c r="TAZ217" s="123"/>
      <c r="TBA217" s="123"/>
      <c r="TBB217" s="123"/>
      <c r="TBC217" s="123"/>
      <c r="TBD217" s="123"/>
      <c r="TBE217" s="123"/>
      <c r="TBF217" s="123"/>
      <c r="TBG217" s="123"/>
      <c r="TBH217" s="123"/>
      <c r="TBI217" s="123"/>
      <c r="TBJ217" s="123"/>
      <c r="TBK217" s="123"/>
      <c r="TBL217" s="123"/>
      <c r="TBM217" s="123"/>
      <c r="TBN217" s="123"/>
      <c r="TBO217" s="123"/>
      <c r="TBP217" s="123"/>
      <c r="TBQ217" s="123"/>
      <c r="TBR217" s="123"/>
      <c r="TBS217" s="123"/>
      <c r="TBT217" s="123"/>
      <c r="TBU217" s="123"/>
      <c r="TBV217" s="123"/>
      <c r="TBW217" s="123"/>
      <c r="TBX217" s="123"/>
      <c r="TBY217" s="123"/>
      <c r="TBZ217" s="123"/>
      <c r="TCA217" s="123"/>
      <c r="TCB217" s="123"/>
      <c r="TCC217" s="123"/>
      <c r="TCD217" s="123"/>
      <c r="TCE217" s="123"/>
      <c r="TCF217" s="123"/>
      <c r="TCG217" s="123"/>
      <c r="TCH217" s="123"/>
      <c r="TCI217" s="123"/>
      <c r="TCJ217" s="123"/>
      <c r="TCK217" s="123"/>
      <c r="TCL217" s="123"/>
      <c r="TCM217" s="123"/>
      <c r="TCN217" s="123"/>
      <c r="TCO217" s="123"/>
      <c r="TCP217" s="123"/>
      <c r="TCQ217" s="123"/>
      <c r="TCR217" s="123"/>
      <c r="TCS217" s="123"/>
      <c r="TCT217" s="123"/>
      <c r="TCU217" s="123"/>
      <c r="TCV217" s="123"/>
      <c r="TCW217" s="123"/>
      <c r="TCX217" s="123"/>
      <c r="TCY217" s="123"/>
      <c r="TCZ217" s="123"/>
      <c r="TDA217" s="123"/>
      <c r="TDB217" s="123"/>
      <c r="TDC217" s="123"/>
      <c r="TDD217" s="123"/>
      <c r="TDE217" s="123"/>
      <c r="TDF217" s="123"/>
      <c r="TDG217" s="123"/>
      <c r="TDH217" s="123"/>
      <c r="TDI217" s="123"/>
      <c r="TDJ217" s="123"/>
      <c r="TDK217" s="123"/>
      <c r="TDL217" s="123"/>
      <c r="TDM217" s="123"/>
      <c r="TDN217" s="123"/>
      <c r="TDO217" s="123"/>
      <c r="TDP217" s="123"/>
      <c r="TDQ217" s="123"/>
      <c r="TDR217" s="123"/>
      <c r="TDS217" s="123"/>
      <c r="TDT217" s="123"/>
      <c r="TDU217" s="123"/>
      <c r="TDV217" s="123"/>
      <c r="TDW217" s="123"/>
      <c r="TDX217" s="123"/>
      <c r="TDY217" s="123"/>
      <c r="TDZ217" s="123"/>
      <c r="TEA217" s="123"/>
      <c r="TEB217" s="123"/>
      <c r="TEC217" s="123"/>
      <c r="TED217" s="123"/>
      <c r="TEE217" s="123"/>
      <c r="TEF217" s="123"/>
      <c r="TEG217" s="123"/>
      <c r="TEH217" s="123"/>
      <c r="TEI217" s="123"/>
      <c r="TEJ217" s="123"/>
      <c r="TEK217" s="123"/>
      <c r="TEL217" s="123"/>
      <c r="TEM217" s="123"/>
      <c r="TEN217" s="123"/>
      <c r="TEO217" s="123"/>
      <c r="TEP217" s="123"/>
      <c r="TEQ217" s="123"/>
      <c r="TER217" s="123"/>
      <c r="TES217" s="123"/>
      <c r="TET217" s="123"/>
      <c r="TEU217" s="123"/>
      <c r="TEV217" s="123"/>
      <c r="TEW217" s="123"/>
      <c r="TEX217" s="123"/>
      <c r="TEY217" s="123"/>
      <c r="TEZ217" s="123"/>
      <c r="TFA217" s="123"/>
      <c r="TFB217" s="123"/>
      <c r="TFC217" s="123"/>
      <c r="TFD217" s="123"/>
      <c r="TFE217" s="123"/>
      <c r="TFF217" s="123"/>
      <c r="TFG217" s="123"/>
      <c r="TFH217" s="123"/>
      <c r="TFI217" s="123"/>
      <c r="TFJ217" s="123"/>
      <c r="TFK217" s="123"/>
      <c r="TFL217" s="123"/>
      <c r="TFM217" s="123"/>
      <c r="TFN217" s="123"/>
      <c r="TFO217" s="123"/>
      <c r="TFP217" s="123"/>
      <c r="TFQ217" s="123"/>
      <c r="TFR217" s="123"/>
      <c r="TFS217" s="123"/>
      <c r="TFT217" s="123"/>
      <c r="TFU217" s="123"/>
      <c r="TFV217" s="123"/>
      <c r="TFW217" s="123"/>
      <c r="TFX217" s="123"/>
      <c r="TFY217" s="123"/>
      <c r="TFZ217" s="123"/>
      <c r="TGA217" s="123"/>
      <c r="TGB217" s="123"/>
      <c r="TGC217" s="123"/>
      <c r="TGD217" s="123"/>
      <c r="TGE217" s="123"/>
      <c r="TGF217" s="123"/>
      <c r="TGG217" s="123"/>
      <c r="TGH217" s="123"/>
      <c r="TGI217" s="123"/>
      <c r="TGJ217" s="123"/>
      <c r="TGK217" s="123"/>
      <c r="TGL217" s="123"/>
      <c r="TGM217" s="123"/>
      <c r="TGN217" s="123"/>
      <c r="TGO217" s="123"/>
      <c r="TGP217" s="123"/>
      <c r="TGQ217" s="123"/>
      <c r="TGR217" s="123"/>
      <c r="TGS217" s="123"/>
      <c r="TGT217" s="123"/>
      <c r="TGU217" s="123"/>
      <c r="TGV217" s="123"/>
      <c r="TGW217" s="123"/>
      <c r="TGX217" s="123"/>
      <c r="TGY217" s="123"/>
      <c r="TGZ217" s="123"/>
      <c r="THA217" s="123"/>
      <c r="THB217" s="123"/>
      <c r="THC217" s="123"/>
      <c r="THD217" s="123"/>
      <c r="THE217" s="123"/>
      <c r="THF217" s="123"/>
      <c r="THG217" s="123"/>
      <c r="THH217" s="123"/>
      <c r="THI217" s="123"/>
      <c r="THJ217" s="123"/>
      <c r="THK217" s="123"/>
      <c r="THL217" s="123"/>
      <c r="THM217" s="123"/>
      <c r="THN217" s="123"/>
      <c r="THO217" s="123"/>
      <c r="THP217" s="123"/>
      <c r="THQ217" s="123"/>
      <c r="THR217" s="123"/>
      <c r="THS217" s="123"/>
      <c r="THT217" s="123"/>
      <c r="THU217" s="123"/>
      <c r="THV217" s="123"/>
      <c r="THW217" s="123"/>
      <c r="THX217" s="123"/>
      <c r="THY217" s="123"/>
      <c r="THZ217" s="123"/>
      <c r="TIA217" s="123"/>
      <c r="TIB217" s="123"/>
      <c r="TIC217" s="123"/>
      <c r="TID217" s="123"/>
      <c r="TIE217" s="123"/>
      <c r="TIF217" s="123"/>
      <c r="TIG217" s="123"/>
      <c r="TIH217" s="123"/>
      <c r="TII217" s="123"/>
      <c r="TIJ217" s="123"/>
      <c r="TIK217" s="123"/>
      <c r="TIL217" s="123"/>
      <c r="TIM217" s="123"/>
      <c r="TIN217" s="123"/>
      <c r="TIO217" s="123"/>
      <c r="TIP217" s="123"/>
      <c r="TIQ217" s="123"/>
      <c r="TIR217" s="123"/>
      <c r="TIS217" s="123"/>
      <c r="TIT217" s="123"/>
      <c r="TIU217" s="123"/>
      <c r="TIV217" s="123"/>
      <c r="TIW217" s="123"/>
      <c r="TIX217" s="123"/>
      <c r="TIY217" s="123"/>
      <c r="TIZ217" s="123"/>
      <c r="TJA217" s="123"/>
      <c r="TJB217" s="123"/>
      <c r="TJC217" s="123"/>
      <c r="TJD217" s="123"/>
      <c r="TJE217" s="123"/>
      <c r="TJF217" s="123"/>
      <c r="TJG217" s="123"/>
      <c r="TJH217" s="123"/>
      <c r="TJI217" s="123"/>
      <c r="TJJ217" s="123"/>
      <c r="TJK217" s="123"/>
      <c r="TJL217" s="123"/>
      <c r="TJM217" s="123"/>
      <c r="TJN217" s="123"/>
      <c r="TJO217" s="123"/>
      <c r="TJP217" s="123"/>
      <c r="TJQ217" s="123"/>
      <c r="TJR217" s="123"/>
      <c r="TJS217" s="123"/>
      <c r="TJT217" s="123"/>
      <c r="TJU217" s="123"/>
      <c r="TJV217" s="123"/>
      <c r="TJW217" s="123"/>
      <c r="TJX217" s="123"/>
      <c r="TJY217" s="123"/>
      <c r="TJZ217" s="123"/>
      <c r="TKA217" s="123"/>
      <c r="TKB217" s="123"/>
      <c r="TKC217" s="123"/>
      <c r="TKD217" s="123"/>
      <c r="TKE217" s="123"/>
      <c r="TKF217" s="123"/>
      <c r="TKG217" s="123"/>
      <c r="TKH217" s="123"/>
      <c r="TKI217" s="123"/>
      <c r="TKJ217" s="123"/>
      <c r="TKK217" s="123"/>
      <c r="TKL217" s="123"/>
      <c r="TKM217" s="123"/>
      <c r="TKN217" s="123"/>
      <c r="TKO217" s="123"/>
      <c r="TKP217" s="123"/>
      <c r="TKQ217" s="123"/>
      <c r="TKR217" s="123"/>
      <c r="TKS217" s="123"/>
      <c r="TKT217" s="123"/>
      <c r="TKU217" s="123"/>
      <c r="TKV217" s="123"/>
      <c r="TKW217" s="123"/>
      <c r="TKX217" s="123"/>
      <c r="TKY217" s="123"/>
      <c r="TKZ217" s="123"/>
      <c r="TLA217" s="123"/>
      <c r="TLB217" s="123"/>
      <c r="TLC217" s="123"/>
      <c r="TLD217" s="123"/>
      <c r="TLE217" s="123"/>
      <c r="TLF217" s="123"/>
      <c r="TLG217" s="123"/>
      <c r="TLH217" s="123"/>
      <c r="TLI217" s="123"/>
      <c r="TLJ217" s="123"/>
      <c r="TLK217" s="123"/>
      <c r="TLL217" s="123"/>
      <c r="TLM217" s="123"/>
      <c r="TLN217" s="123"/>
      <c r="TLO217" s="123"/>
      <c r="TLP217" s="123"/>
      <c r="TLQ217" s="123"/>
      <c r="TLR217" s="123"/>
      <c r="TLS217" s="123"/>
      <c r="TLT217" s="123"/>
      <c r="TLU217" s="123"/>
      <c r="TLV217" s="123"/>
      <c r="TLW217" s="123"/>
      <c r="TLX217" s="123"/>
      <c r="TLY217" s="123"/>
      <c r="TLZ217" s="123"/>
      <c r="TMA217" s="123"/>
      <c r="TMB217" s="123"/>
      <c r="TMC217" s="123"/>
      <c r="TMD217" s="123"/>
      <c r="TME217" s="123"/>
      <c r="TMF217" s="123"/>
      <c r="TMG217" s="123"/>
      <c r="TMH217" s="123"/>
      <c r="TMI217" s="123"/>
      <c r="TMJ217" s="123"/>
      <c r="TMK217" s="123"/>
      <c r="TML217" s="123"/>
      <c r="TMM217" s="123"/>
      <c r="TMN217" s="123"/>
      <c r="TMO217" s="123"/>
      <c r="TMP217" s="123"/>
      <c r="TMQ217" s="123"/>
      <c r="TMR217" s="123"/>
      <c r="TMS217" s="123"/>
      <c r="TMT217" s="123"/>
      <c r="TMU217" s="123"/>
      <c r="TMV217" s="123"/>
      <c r="TMW217" s="123"/>
      <c r="TMX217" s="123"/>
      <c r="TMY217" s="123"/>
      <c r="TMZ217" s="123"/>
      <c r="TNA217" s="123"/>
      <c r="TNB217" s="123"/>
      <c r="TNC217" s="123"/>
      <c r="TND217" s="123"/>
      <c r="TNE217" s="123"/>
      <c r="TNF217" s="123"/>
      <c r="TNG217" s="123"/>
      <c r="TNH217" s="123"/>
      <c r="TNI217" s="123"/>
      <c r="TNJ217" s="123"/>
      <c r="TNK217" s="123"/>
      <c r="TNL217" s="123"/>
      <c r="TNM217" s="123"/>
      <c r="TNN217" s="123"/>
      <c r="TNO217" s="123"/>
      <c r="TNP217" s="123"/>
      <c r="TNQ217" s="123"/>
      <c r="TNR217" s="123"/>
      <c r="TNS217" s="123"/>
      <c r="TNT217" s="123"/>
      <c r="TNU217" s="123"/>
      <c r="TNV217" s="123"/>
      <c r="TNW217" s="123"/>
      <c r="TNX217" s="123"/>
      <c r="TNY217" s="123"/>
      <c r="TNZ217" s="123"/>
      <c r="TOA217" s="123"/>
      <c r="TOB217" s="123"/>
      <c r="TOC217" s="123"/>
      <c r="TOD217" s="123"/>
      <c r="TOE217" s="123"/>
      <c r="TOF217" s="123"/>
      <c r="TOG217" s="123"/>
      <c r="TOH217" s="123"/>
      <c r="TOI217" s="123"/>
      <c r="TOJ217" s="123"/>
      <c r="TOK217" s="123"/>
      <c r="TOL217" s="123"/>
      <c r="TOM217" s="123"/>
      <c r="TON217" s="123"/>
      <c r="TOO217" s="123"/>
      <c r="TOP217" s="123"/>
      <c r="TOQ217" s="123"/>
      <c r="TOR217" s="123"/>
      <c r="TOS217" s="123"/>
      <c r="TOT217" s="123"/>
      <c r="TOU217" s="123"/>
      <c r="TOV217" s="123"/>
      <c r="TOW217" s="123"/>
      <c r="TOX217" s="123"/>
      <c r="TOY217" s="123"/>
      <c r="TOZ217" s="123"/>
      <c r="TPA217" s="123"/>
      <c r="TPB217" s="123"/>
      <c r="TPC217" s="123"/>
      <c r="TPD217" s="123"/>
      <c r="TPE217" s="123"/>
      <c r="TPF217" s="123"/>
      <c r="TPG217" s="123"/>
      <c r="TPH217" s="123"/>
      <c r="TPI217" s="123"/>
      <c r="TPJ217" s="123"/>
      <c r="TPK217" s="123"/>
      <c r="TPL217" s="123"/>
      <c r="TPM217" s="123"/>
      <c r="TPN217" s="123"/>
      <c r="TPO217" s="123"/>
      <c r="TPP217" s="123"/>
      <c r="TPQ217" s="123"/>
      <c r="TPR217" s="123"/>
      <c r="TPS217" s="123"/>
      <c r="TPT217" s="123"/>
      <c r="TPU217" s="123"/>
      <c r="TPV217" s="123"/>
      <c r="TPW217" s="123"/>
      <c r="TPX217" s="123"/>
      <c r="TPY217" s="123"/>
      <c r="TPZ217" s="123"/>
      <c r="TQA217" s="123"/>
      <c r="TQB217" s="123"/>
      <c r="TQC217" s="123"/>
      <c r="TQD217" s="123"/>
      <c r="TQE217" s="123"/>
      <c r="TQF217" s="123"/>
      <c r="TQG217" s="123"/>
      <c r="TQH217" s="123"/>
      <c r="TQI217" s="123"/>
      <c r="TQJ217" s="123"/>
      <c r="TQK217" s="123"/>
      <c r="TQL217" s="123"/>
      <c r="TQM217" s="123"/>
      <c r="TQN217" s="123"/>
      <c r="TQO217" s="123"/>
      <c r="TQP217" s="123"/>
      <c r="TQQ217" s="123"/>
      <c r="TQR217" s="123"/>
      <c r="TQS217" s="123"/>
      <c r="TQT217" s="123"/>
      <c r="TQU217" s="123"/>
      <c r="TQV217" s="123"/>
      <c r="TQW217" s="123"/>
      <c r="TQX217" s="123"/>
      <c r="TQY217" s="123"/>
      <c r="TQZ217" s="123"/>
      <c r="TRA217" s="123"/>
      <c r="TRB217" s="123"/>
      <c r="TRC217" s="123"/>
      <c r="TRD217" s="123"/>
      <c r="TRE217" s="123"/>
      <c r="TRF217" s="123"/>
      <c r="TRG217" s="123"/>
      <c r="TRH217" s="123"/>
      <c r="TRI217" s="123"/>
      <c r="TRJ217" s="123"/>
      <c r="TRK217" s="123"/>
      <c r="TRL217" s="123"/>
      <c r="TRM217" s="123"/>
      <c r="TRN217" s="123"/>
      <c r="TRO217" s="123"/>
      <c r="TRP217" s="123"/>
      <c r="TRQ217" s="123"/>
      <c r="TRR217" s="123"/>
      <c r="TRS217" s="123"/>
      <c r="TRT217" s="123"/>
      <c r="TRU217" s="123"/>
      <c r="TRV217" s="123"/>
      <c r="TRW217" s="123"/>
      <c r="TRX217" s="123"/>
      <c r="TRY217" s="123"/>
      <c r="TRZ217" s="123"/>
      <c r="TSA217" s="123"/>
      <c r="TSB217" s="123"/>
      <c r="TSC217" s="123"/>
      <c r="TSD217" s="123"/>
      <c r="TSE217" s="123"/>
      <c r="TSF217" s="123"/>
      <c r="TSG217" s="123"/>
      <c r="TSH217" s="123"/>
      <c r="TSI217" s="123"/>
      <c r="TSJ217" s="123"/>
      <c r="TSK217" s="123"/>
      <c r="TSL217" s="123"/>
      <c r="TSM217" s="123"/>
      <c r="TSN217" s="123"/>
      <c r="TSO217" s="123"/>
      <c r="TSP217" s="123"/>
      <c r="TSQ217" s="123"/>
      <c r="TSR217" s="123"/>
      <c r="TSS217" s="123"/>
      <c r="TST217" s="123"/>
      <c r="TSU217" s="123"/>
      <c r="TSV217" s="123"/>
      <c r="TSW217" s="123"/>
      <c r="TSX217" s="123"/>
      <c r="TSY217" s="123"/>
      <c r="TSZ217" s="123"/>
      <c r="TTA217" s="123"/>
      <c r="TTB217" s="123"/>
      <c r="TTC217" s="123"/>
      <c r="TTD217" s="123"/>
      <c r="TTE217" s="123"/>
      <c r="TTF217" s="123"/>
      <c r="TTG217" s="123"/>
      <c r="TTH217" s="123"/>
      <c r="TTI217" s="123"/>
      <c r="TTJ217" s="123"/>
      <c r="TTK217" s="123"/>
      <c r="TTL217" s="123"/>
      <c r="TTM217" s="123"/>
      <c r="TTN217" s="123"/>
      <c r="TTO217" s="123"/>
      <c r="TTP217" s="123"/>
      <c r="TTQ217" s="123"/>
      <c r="TTR217" s="123"/>
      <c r="TTS217" s="123"/>
      <c r="TTT217" s="123"/>
      <c r="TTU217" s="123"/>
      <c r="TTV217" s="123"/>
      <c r="TTW217" s="123"/>
      <c r="TTX217" s="123"/>
      <c r="TTY217" s="123"/>
      <c r="TTZ217" s="123"/>
      <c r="TUA217" s="123"/>
      <c r="TUB217" s="123"/>
      <c r="TUC217" s="123"/>
      <c r="TUD217" s="123"/>
      <c r="TUE217" s="123"/>
      <c r="TUF217" s="123"/>
      <c r="TUG217" s="123"/>
      <c r="TUH217" s="123"/>
      <c r="TUI217" s="123"/>
      <c r="TUJ217" s="123"/>
      <c r="TUK217" s="123"/>
      <c r="TUL217" s="123"/>
      <c r="TUM217" s="123"/>
      <c r="TUN217" s="123"/>
      <c r="TUO217" s="123"/>
      <c r="TUP217" s="123"/>
      <c r="TUQ217" s="123"/>
      <c r="TUR217" s="123"/>
      <c r="TUS217" s="123"/>
      <c r="TUT217" s="123"/>
      <c r="TUU217" s="123"/>
      <c r="TUV217" s="123"/>
      <c r="TUW217" s="123"/>
      <c r="TUX217" s="123"/>
      <c r="TUY217" s="123"/>
      <c r="TUZ217" s="123"/>
      <c r="TVA217" s="123"/>
      <c r="TVB217" s="123"/>
      <c r="TVC217" s="123"/>
      <c r="TVD217" s="123"/>
      <c r="TVE217" s="123"/>
      <c r="TVF217" s="123"/>
      <c r="TVG217" s="123"/>
      <c r="TVH217" s="123"/>
      <c r="TVI217" s="123"/>
      <c r="TVJ217" s="123"/>
      <c r="TVK217" s="123"/>
      <c r="TVL217" s="123"/>
      <c r="TVM217" s="123"/>
      <c r="TVN217" s="123"/>
      <c r="TVO217" s="123"/>
      <c r="TVP217" s="123"/>
      <c r="TVQ217" s="123"/>
      <c r="TVR217" s="123"/>
      <c r="TVS217" s="123"/>
      <c r="TVT217" s="123"/>
      <c r="TVU217" s="123"/>
      <c r="TVV217" s="123"/>
      <c r="TVW217" s="123"/>
      <c r="TVX217" s="123"/>
      <c r="TVY217" s="123"/>
      <c r="TVZ217" s="123"/>
      <c r="TWA217" s="123"/>
      <c r="TWB217" s="123"/>
      <c r="TWC217" s="123"/>
      <c r="TWD217" s="123"/>
      <c r="TWE217" s="123"/>
      <c r="TWF217" s="123"/>
      <c r="TWG217" s="123"/>
      <c r="TWH217" s="123"/>
      <c r="TWI217" s="123"/>
      <c r="TWJ217" s="123"/>
      <c r="TWK217" s="123"/>
      <c r="TWL217" s="123"/>
      <c r="TWM217" s="123"/>
      <c r="TWN217" s="123"/>
      <c r="TWO217" s="123"/>
      <c r="TWP217" s="123"/>
      <c r="TWQ217" s="123"/>
      <c r="TWR217" s="123"/>
      <c r="TWS217" s="123"/>
      <c r="TWT217" s="123"/>
      <c r="TWU217" s="123"/>
      <c r="TWV217" s="123"/>
      <c r="TWW217" s="123"/>
      <c r="TWX217" s="123"/>
      <c r="TWY217" s="123"/>
      <c r="TWZ217" s="123"/>
      <c r="TXA217" s="123"/>
      <c r="TXB217" s="123"/>
      <c r="TXC217" s="123"/>
      <c r="TXD217" s="123"/>
      <c r="TXE217" s="123"/>
      <c r="TXF217" s="123"/>
      <c r="TXG217" s="123"/>
      <c r="TXH217" s="123"/>
      <c r="TXI217" s="123"/>
      <c r="TXJ217" s="123"/>
      <c r="TXK217" s="123"/>
      <c r="TXL217" s="123"/>
      <c r="TXM217" s="123"/>
      <c r="TXN217" s="123"/>
      <c r="TXO217" s="123"/>
      <c r="TXP217" s="123"/>
      <c r="TXQ217" s="123"/>
      <c r="TXR217" s="123"/>
      <c r="TXS217" s="123"/>
      <c r="TXT217" s="123"/>
      <c r="TXU217" s="123"/>
      <c r="TXV217" s="123"/>
      <c r="TXW217" s="123"/>
      <c r="TXX217" s="123"/>
      <c r="TXY217" s="123"/>
      <c r="TXZ217" s="123"/>
      <c r="TYA217" s="123"/>
      <c r="TYB217" s="123"/>
      <c r="TYC217" s="123"/>
      <c r="TYD217" s="123"/>
      <c r="TYE217" s="123"/>
      <c r="TYF217" s="123"/>
      <c r="TYG217" s="123"/>
      <c r="TYH217" s="123"/>
      <c r="TYI217" s="123"/>
      <c r="TYJ217" s="123"/>
      <c r="TYK217" s="123"/>
      <c r="TYL217" s="123"/>
      <c r="TYM217" s="123"/>
      <c r="TYN217" s="123"/>
      <c r="TYO217" s="123"/>
      <c r="TYP217" s="123"/>
      <c r="TYQ217" s="123"/>
      <c r="TYR217" s="123"/>
      <c r="TYS217" s="123"/>
      <c r="TYT217" s="123"/>
      <c r="TYU217" s="123"/>
      <c r="TYV217" s="123"/>
      <c r="TYW217" s="123"/>
      <c r="TYX217" s="123"/>
      <c r="TYY217" s="123"/>
      <c r="TYZ217" s="123"/>
      <c r="TZA217" s="123"/>
      <c r="TZB217" s="123"/>
      <c r="TZC217" s="123"/>
      <c r="TZD217" s="123"/>
      <c r="TZE217" s="123"/>
      <c r="TZF217" s="123"/>
      <c r="TZG217" s="123"/>
      <c r="TZH217" s="123"/>
      <c r="TZI217" s="123"/>
      <c r="TZJ217" s="123"/>
      <c r="TZK217" s="123"/>
      <c r="TZL217" s="123"/>
      <c r="TZM217" s="123"/>
      <c r="TZN217" s="123"/>
      <c r="TZO217" s="123"/>
      <c r="TZP217" s="123"/>
      <c r="TZQ217" s="123"/>
      <c r="TZR217" s="123"/>
      <c r="TZS217" s="123"/>
      <c r="TZT217" s="123"/>
      <c r="TZU217" s="123"/>
      <c r="TZV217" s="123"/>
      <c r="TZW217" s="123"/>
      <c r="TZX217" s="123"/>
      <c r="TZY217" s="123"/>
      <c r="TZZ217" s="123"/>
      <c r="UAA217" s="123"/>
      <c r="UAB217" s="123"/>
      <c r="UAC217" s="123"/>
      <c r="UAD217" s="123"/>
      <c r="UAE217" s="123"/>
      <c r="UAF217" s="123"/>
      <c r="UAG217" s="123"/>
      <c r="UAH217" s="123"/>
      <c r="UAI217" s="123"/>
      <c r="UAJ217" s="123"/>
      <c r="UAK217" s="123"/>
      <c r="UAL217" s="123"/>
      <c r="UAM217" s="123"/>
      <c r="UAN217" s="123"/>
      <c r="UAO217" s="123"/>
      <c r="UAP217" s="123"/>
      <c r="UAQ217" s="123"/>
      <c r="UAR217" s="123"/>
      <c r="UAS217" s="123"/>
      <c r="UAT217" s="123"/>
      <c r="UAU217" s="123"/>
      <c r="UAV217" s="123"/>
      <c r="UAW217" s="123"/>
      <c r="UAX217" s="123"/>
      <c r="UAY217" s="123"/>
      <c r="UAZ217" s="123"/>
      <c r="UBA217" s="123"/>
      <c r="UBB217" s="123"/>
      <c r="UBC217" s="123"/>
      <c r="UBD217" s="123"/>
      <c r="UBE217" s="123"/>
      <c r="UBF217" s="123"/>
      <c r="UBG217" s="123"/>
      <c r="UBH217" s="123"/>
      <c r="UBI217" s="123"/>
      <c r="UBJ217" s="123"/>
      <c r="UBK217" s="123"/>
      <c r="UBL217" s="123"/>
      <c r="UBM217" s="123"/>
      <c r="UBN217" s="123"/>
      <c r="UBO217" s="123"/>
      <c r="UBP217" s="123"/>
      <c r="UBQ217" s="123"/>
      <c r="UBR217" s="123"/>
      <c r="UBS217" s="123"/>
      <c r="UBT217" s="123"/>
      <c r="UBU217" s="123"/>
      <c r="UBV217" s="123"/>
      <c r="UBW217" s="123"/>
      <c r="UBX217" s="123"/>
      <c r="UBY217" s="123"/>
      <c r="UBZ217" s="123"/>
      <c r="UCA217" s="123"/>
      <c r="UCB217" s="123"/>
      <c r="UCC217" s="123"/>
      <c r="UCD217" s="123"/>
      <c r="UCE217" s="123"/>
      <c r="UCF217" s="123"/>
      <c r="UCG217" s="123"/>
      <c r="UCH217" s="123"/>
      <c r="UCI217" s="123"/>
      <c r="UCJ217" s="123"/>
      <c r="UCK217" s="123"/>
      <c r="UCL217" s="123"/>
      <c r="UCM217" s="123"/>
      <c r="UCN217" s="123"/>
      <c r="UCO217" s="123"/>
      <c r="UCP217" s="123"/>
      <c r="UCQ217" s="123"/>
      <c r="UCR217" s="123"/>
      <c r="UCS217" s="123"/>
      <c r="UCT217" s="123"/>
      <c r="UCU217" s="123"/>
      <c r="UCV217" s="123"/>
      <c r="UCW217" s="123"/>
      <c r="UCX217" s="123"/>
      <c r="UCY217" s="123"/>
      <c r="UCZ217" s="123"/>
      <c r="UDA217" s="123"/>
      <c r="UDB217" s="123"/>
      <c r="UDC217" s="123"/>
      <c r="UDD217" s="123"/>
      <c r="UDE217" s="123"/>
      <c r="UDF217" s="123"/>
      <c r="UDG217" s="123"/>
      <c r="UDH217" s="123"/>
      <c r="UDI217" s="123"/>
      <c r="UDJ217" s="123"/>
      <c r="UDK217" s="123"/>
      <c r="UDL217" s="123"/>
      <c r="UDM217" s="123"/>
      <c r="UDN217" s="123"/>
      <c r="UDO217" s="123"/>
      <c r="UDP217" s="123"/>
      <c r="UDQ217" s="123"/>
      <c r="UDR217" s="123"/>
      <c r="UDS217" s="123"/>
      <c r="UDT217" s="123"/>
      <c r="UDU217" s="123"/>
      <c r="UDV217" s="123"/>
      <c r="UDW217" s="123"/>
      <c r="UDX217" s="123"/>
      <c r="UDY217" s="123"/>
      <c r="UDZ217" s="123"/>
      <c r="UEA217" s="123"/>
      <c r="UEB217" s="123"/>
      <c r="UEC217" s="123"/>
      <c r="UED217" s="123"/>
      <c r="UEE217" s="123"/>
      <c r="UEF217" s="123"/>
      <c r="UEG217" s="123"/>
      <c r="UEH217" s="123"/>
      <c r="UEI217" s="123"/>
      <c r="UEJ217" s="123"/>
      <c r="UEK217" s="123"/>
      <c r="UEL217" s="123"/>
      <c r="UEM217" s="123"/>
      <c r="UEN217" s="123"/>
      <c r="UEO217" s="123"/>
      <c r="UEP217" s="123"/>
      <c r="UEQ217" s="123"/>
      <c r="UER217" s="123"/>
      <c r="UES217" s="123"/>
      <c r="UET217" s="123"/>
      <c r="UEU217" s="123"/>
      <c r="UEV217" s="123"/>
      <c r="UEW217" s="123"/>
      <c r="UEX217" s="123"/>
      <c r="UEY217" s="123"/>
      <c r="UEZ217" s="123"/>
      <c r="UFA217" s="123"/>
      <c r="UFB217" s="123"/>
      <c r="UFC217" s="123"/>
      <c r="UFD217" s="123"/>
      <c r="UFE217" s="123"/>
      <c r="UFF217" s="123"/>
      <c r="UFG217" s="123"/>
      <c r="UFH217" s="123"/>
      <c r="UFI217" s="123"/>
      <c r="UFJ217" s="123"/>
      <c r="UFK217" s="123"/>
      <c r="UFL217" s="123"/>
      <c r="UFM217" s="123"/>
      <c r="UFN217" s="123"/>
      <c r="UFO217" s="123"/>
      <c r="UFP217" s="123"/>
      <c r="UFQ217" s="123"/>
      <c r="UFR217" s="123"/>
      <c r="UFS217" s="123"/>
      <c r="UFT217" s="123"/>
      <c r="UFU217" s="123"/>
      <c r="UFV217" s="123"/>
      <c r="UFW217" s="123"/>
      <c r="UFX217" s="123"/>
      <c r="UFY217" s="123"/>
      <c r="UFZ217" s="123"/>
      <c r="UGA217" s="123"/>
      <c r="UGB217" s="123"/>
      <c r="UGC217" s="123"/>
      <c r="UGD217" s="123"/>
      <c r="UGE217" s="123"/>
      <c r="UGF217" s="123"/>
      <c r="UGG217" s="123"/>
      <c r="UGH217" s="123"/>
      <c r="UGI217" s="123"/>
      <c r="UGJ217" s="123"/>
      <c r="UGK217" s="123"/>
      <c r="UGL217" s="123"/>
      <c r="UGM217" s="123"/>
      <c r="UGN217" s="123"/>
      <c r="UGO217" s="123"/>
      <c r="UGP217" s="123"/>
      <c r="UGQ217" s="123"/>
      <c r="UGR217" s="123"/>
      <c r="UGS217" s="123"/>
      <c r="UGT217" s="123"/>
      <c r="UGU217" s="123"/>
      <c r="UGV217" s="123"/>
      <c r="UGW217" s="123"/>
      <c r="UGX217" s="123"/>
      <c r="UGY217" s="123"/>
      <c r="UGZ217" s="123"/>
      <c r="UHA217" s="123"/>
      <c r="UHB217" s="123"/>
      <c r="UHC217" s="123"/>
      <c r="UHD217" s="123"/>
      <c r="UHE217" s="123"/>
      <c r="UHF217" s="123"/>
      <c r="UHG217" s="123"/>
      <c r="UHH217" s="123"/>
      <c r="UHI217" s="123"/>
      <c r="UHJ217" s="123"/>
      <c r="UHK217" s="123"/>
      <c r="UHL217" s="123"/>
      <c r="UHM217" s="123"/>
      <c r="UHN217" s="123"/>
      <c r="UHO217" s="123"/>
      <c r="UHP217" s="123"/>
      <c r="UHQ217" s="123"/>
      <c r="UHR217" s="123"/>
      <c r="UHS217" s="123"/>
      <c r="UHT217" s="123"/>
      <c r="UHU217" s="123"/>
      <c r="UHV217" s="123"/>
      <c r="UHW217" s="123"/>
      <c r="UHX217" s="123"/>
      <c r="UHY217" s="123"/>
      <c r="UHZ217" s="123"/>
      <c r="UIA217" s="123"/>
      <c r="UIB217" s="123"/>
      <c r="UIC217" s="123"/>
      <c r="UID217" s="123"/>
      <c r="UIE217" s="123"/>
      <c r="UIF217" s="123"/>
      <c r="UIG217" s="123"/>
      <c r="UIH217" s="123"/>
      <c r="UII217" s="123"/>
      <c r="UIJ217" s="123"/>
      <c r="UIK217" s="123"/>
      <c r="UIL217" s="123"/>
      <c r="UIM217" s="123"/>
      <c r="UIN217" s="123"/>
      <c r="UIO217" s="123"/>
      <c r="UIP217" s="123"/>
      <c r="UIQ217" s="123"/>
      <c r="UIR217" s="123"/>
      <c r="UIS217" s="123"/>
      <c r="UIT217" s="123"/>
      <c r="UIU217" s="123"/>
      <c r="UIV217" s="123"/>
      <c r="UIW217" s="123"/>
      <c r="UIX217" s="123"/>
      <c r="UIY217" s="123"/>
      <c r="UIZ217" s="123"/>
      <c r="UJA217" s="123"/>
      <c r="UJB217" s="123"/>
      <c r="UJC217" s="123"/>
      <c r="UJD217" s="123"/>
      <c r="UJE217" s="123"/>
      <c r="UJF217" s="123"/>
      <c r="UJG217" s="123"/>
      <c r="UJH217" s="123"/>
      <c r="UJI217" s="123"/>
      <c r="UJJ217" s="123"/>
      <c r="UJK217" s="123"/>
      <c r="UJL217" s="123"/>
      <c r="UJM217" s="123"/>
      <c r="UJN217" s="123"/>
      <c r="UJO217" s="123"/>
      <c r="UJP217" s="123"/>
      <c r="UJQ217" s="123"/>
      <c r="UJR217" s="123"/>
      <c r="UJS217" s="123"/>
      <c r="UJT217" s="123"/>
      <c r="UJU217" s="123"/>
      <c r="UJV217" s="123"/>
      <c r="UJW217" s="123"/>
      <c r="UJX217" s="123"/>
      <c r="UJY217" s="123"/>
      <c r="UJZ217" s="123"/>
      <c r="UKA217" s="123"/>
      <c r="UKB217" s="123"/>
      <c r="UKC217" s="123"/>
      <c r="UKD217" s="123"/>
      <c r="UKE217" s="123"/>
      <c r="UKF217" s="123"/>
      <c r="UKG217" s="123"/>
      <c r="UKH217" s="123"/>
      <c r="UKI217" s="123"/>
      <c r="UKJ217" s="123"/>
      <c r="UKK217" s="123"/>
      <c r="UKL217" s="123"/>
      <c r="UKM217" s="123"/>
      <c r="UKN217" s="123"/>
      <c r="UKO217" s="123"/>
      <c r="UKP217" s="123"/>
      <c r="UKQ217" s="123"/>
      <c r="UKR217" s="123"/>
      <c r="UKS217" s="123"/>
      <c r="UKT217" s="123"/>
      <c r="UKU217" s="123"/>
      <c r="UKV217" s="123"/>
      <c r="UKW217" s="123"/>
      <c r="UKX217" s="123"/>
      <c r="UKY217" s="123"/>
      <c r="UKZ217" s="123"/>
      <c r="ULA217" s="123"/>
      <c r="ULB217" s="123"/>
      <c r="ULC217" s="123"/>
      <c r="ULD217" s="123"/>
      <c r="ULE217" s="123"/>
      <c r="ULF217" s="123"/>
      <c r="ULG217" s="123"/>
      <c r="ULH217" s="123"/>
      <c r="ULI217" s="123"/>
      <c r="ULJ217" s="123"/>
      <c r="ULK217" s="123"/>
      <c r="ULL217" s="123"/>
      <c r="ULM217" s="123"/>
      <c r="ULN217" s="123"/>
      <c r="ULO217" s="123"/>
      <c r="ULP217" s="123"/>
      <c r="ULQ217" s="123"/>
      <c r="ULR217" s="123"/>
      <c r="ULS217" s="123"/>
      <c r="ULT217" s="123"/>
      <c r="ULU217" s="123"/>
      <c r="ULV217" s="123"/>
      <c r="ULW217" s="123"/>
      <c r="ULX217" s="123"/>
      <c r="ULY217" s="123"/>
      <c r="ULZ217" s="123"/>
      <c r="UMA217" s="123"/>
      <c r="UMB217" s="123"/>
      <c r="UMC217" s="123"/>
      <c r="UMD217" s="123"/>
      <c r="UME217" s="123"/>
      <c r="UMF217" s="123"/>
      <c r="UMG217" s="123"/>
      <c r="UMH217" s="123"/>
      <c r="UMI217" s="123"/>
      <c r="UMJ217" s="123"/>
      <c r="UMK217" s="123"/>
      <c r="UML217" s="123"/>
      <c r="UMM217" s="123"/>
      <c r="UMN217" s="123"/>
      <c r="UMO217" s="123"/>
      <c r="UMP217" s="123"/>
      <c r="UMQ217" s="123"/>
      <c r="UMR217" s="123"/>
      <c r="UMS217" s="123"/>
      <c r="UMT217" s="123"/>
      <c r="UMU217" s="123"/>
      <c r="UMV217" s="123"/>
      <c r="UMW217" s="123"/>
      <c r="UMX217" s="123"/>
      <c r="UMY217" s="123"/>
      <c r="UMZ217" s="123"/>
      <c r="UNA217" s="123"/>
      <c r="UNB217" s="123"/>
      <c r="UNC217" s="123"/>
      <c r="UND217" s="123"/>
      <c r="UNE217" s="123"/>
      <c r="UNF217" s="123"/>
      <c r="UNG217" s="123"/>
      <c r="UNH217" s="123"/>
      <c r="UNI217" s="123"/>
      <c r="UNJ217" s="123"/>
      <c r="UNK217" s="123"/>
      <c r="UNL217" s="123"/>
      <c r="UNM217" s="123"/>
      <c r="UNN217" s="123"/>
      <c r="UNO217" s="123"/>
      <c r="UNP217" s="123"/>
      <c r="UNQ217" s="123"/>
      <c r="UNR217" s="123"/>
      <c r="UNS217" s="123"/>
      <c r="UNT217" s="123"/>
      <c r="UNU217" s="123"/>
      <c r="UNV217" s="123"/>
      <c r="UNW217" s="123"/>
      <c r="UNX217" s="123"/>
      <c r="UNY217" s="123"/>
      <c r="UNZ217" s="123"/>
      <c r="UOA217" s="123"/>
      <c r="UOB217" s="123"/>
      <c r="UOC217" s="123"/>
      <c r="UOD217" s="123"/>
      <c r="UOE217" s="123"/>
      <c r="UOF217" s="123"/>
      <c r="UOG217" s="123"/>
      <c r="UOH217" s="123"/>
      <c r="UOI217" s="123"/>
      <c r="UOJ217" s="123"/>
      <c r="UOK217" s="123"/>
      <c r="UOL217" s="123"/>
      <c r="UOM217" s="123"/>
      <c r="UON217" s="123"/>
      <c r="UOO217" s="123"/>
      <c r="UOP217" s="123"/>
      <c r="UOQ217" s="123"/>
      <c r="UOR217" s="123"/>
      <c r="UOS217" s="123"/>
      <c r="UOT217" s="123"/>
      <c r="UOU217" s="123"/>
      <c r="UOV217" s="123"/>
      <c r="UOW217" s="123"/>
      <c r="UOX217" s="123"/>
      <c r="UOY217" s="123"/>
      <c r="UOZ217" s="123"/>
      <c r="UPA217" s="123"/>
      <c r="UPB217" s="123"/>
      <c r="UPC217" s="123"/>
      <c r="UPD217" s="123"/>
      <c r="UPE217" s="123"/>
      <c r="UPF217" s="123"/>
      <c r="UPG217" s="123"/>
      <c r="UPH217" s="123"/>
      <c r="UPI217" s="123"/>
      <c r="UPJ217" s="123"/>
      <c r="UPK217" s="123"/>
      <c r="UPL217" s="123"/>
      <c r="UPM217" s="123"/>
      <c r="UPN217" s="123"/>
      <c r="UPO217" s="123"/>
      <c r="UPP217" s="123"/>
      <c r="UPQ217" s="123"/>
      <c r="UPR217" s="123"/>
      <c r="UPS217" s="123"/>
      <c r="UPT217" s="123"/>
      <c r="UPU217" s="123"/>
      <c r="UPV217" s="123"/>
      <c r="UPW217" s="123"/>
      <c r="UPX217" s="123"/>
      <c r="UPY217" s="123"/>
      <c r="UPZ217" s="123"/>
      <c r="UQA217" s="123"/>
      <c r="UQB217" s="123"/>
      <c r="UQC217" s="123"/>
      <c r="UQD217" s="123"/>
      <c r="UQE217" s="123"/>
      <c r="UQF217" s="123"/>
      <c r="UQG217" s="123"/>
      <c r="UQH217" s="123"/>
      <c r="UQI217" s="123"/>
      <c r="UQJ217" s="123"/>
      <c r="UQK217" s="123"/>
      <c r="UQL217" s="123"/>
      <c r="UQM217" s="123"/>
      <c r="UQN217" s="123"/>
      <c r="UQO217" s="123"/>
      <c r="UQP217" s="123"/>
      <c r="UQQ217" s="123"/>
      <c r="UQR217" s="123"/>
      <c r="UQS217" s="123"/>
      <c r="UQT217" s="123"/>
      <c r="UQU217" s="123"/>
      <c r="UQV217" s="123"/>
      <c r="UQW217" s="123"/>
      <c r="UQX217" s="123"/>
      <c r="UQY217" s="123"/>
      <c r="UQZ217" s="123"/>
      <c r="URA217" s="123"/>
      <c r="URB217" s="123"/>
      <c r="URC217" s="123"/>
      <c r="URD217" s="123"/>
      <c r="URE217" s="123"/>
      <c r="URF217" s="123"/>
      <c r="URG217" s="123"/>
      <c r="URH217" s="123"/>
      <c r="URI217" s="123"/>
      <c r="URJ217" s="123"/>
      <c r="URK217" s="123"/>
      <c r="URL217" s="123"/>
      <c r="URM217" s="123"/>
      <c r="URN217" s="123"/>
      <c r="URO217" s="123"/>
      <c r="URP217" s="123"/>
      <c r="URQ217" s="123"/>
      <c r="URR217" s="123"/>
      <c r="URS217" s="123"/>
      <c r="URT217" s="123"/>
      <c r="URU217" s="123"/>
      <c r="URV217" s="123"/>
      <c r="URW217" s="123"/>
      <c r="URX217" s="123"/>
      <c r="URY217" s="123"/>
      <c r="URZ217" s="123"/>
      <c r="USA217" s="123"/>
      <c r="USB217" s="123"/>
      <c r="USC217" s="123"/>
      <c r="USD217" s="123"/>
      <c r="USE217" s="123"/>
      <c r="USF217" s="123"/>
      <c r="USG217" s="123"/>
      <c r="USH217" s="123"/>
      <c r="USI217" s="123"/>
      <c r="USJ217" s="123"/>
      <c r="USK217" s="123"/>
      <c r="USL217" s="123"/>
      <c r="USM217" s="123"/>
      <c r="USN217" s="123"/>
      <c r="USO217" s="123"/>
      <c r="USP217" s="123"/>
      <c r="USQ217" s="123"/>
      <c r="USR217" s="123"/>
      <c r="USS217" s="123"/>
      <c r="UST217" s="123"/>
      <c r="USU217" s="123"/>
      <c r="USV217" s="123"/>
      <c r="USW217" s="123"/>
      <c r="USX217" s="123"/>
      <c r="USY217" s="123"/>
      <c r="USZ217" s="123"/>
      <c r="UTA217" s="123"/>
      <c r="UTB217" s="123"/>
      <c r="UTC217" s="123"/>
      <c r="UTD217" s="123"/>
      <c r="UTE217" s="123"/>
      <c r="UTF217" s="123"/>
      <c r="UTG217" s="123"/>
      <c r="UTH217" s="123"/>
      <c r="UTI217" s="123"/>
      <c r="UTJ217" s="123"/>
      <c r="UTK217" s="123"/>
      <c r="UTL217" s="123"/>
      <c r="UTM217" s="123"/>
      <c r="UTN217" s="123"/>
      <c r="UTO217" s="123"/>
      <c r="UTP217" s="123"/>
      <c r="UTQ217" s="123"/>
      <c r="UTR217" s="123"/>
      <c r="UTS217" s="123"/>
      <c r="UTT217" s="123"/>
      <c r="UTU217" s="123"/>
      <c r="UTV217" s="123"/>
      <c r="UTW217" s="123"/>
      <c r="UTX217" s="123"/>
      <c r="UTY217" s="123"/>
      <c r="UTZ217" s="123"/>
      <c r="UUA217" s="123"/>
      <c r="UUB217" s="123"/>
      <c r="UUC217" s="123"/>
      <c r="UUD217" s="123"/>
      <c r="UUE217" s="123"/>
      <c r="UUF217" s="123"/>
      <c r="UUG217" s="123"/>
      <c r="UUH217" s="123"/>
      <c r="UUI217" s="123"/>
      <c r="UUJ217" s="123"/>
      <c r="UUK217" s="123"/>
      <c r="UUL217" s="123"/>
      <c r="UUM217" s="123"/>
      <c r="UUN217" s="123"/>
      <c r="UUO217" s="123"/>
      <c r="UUP217" s="123"/>
      <c r="UUQ217" s="123"/>
      <c r="UUR217" s="123"/>
      <c r="UUS217" s="123"/>
      <c r="UUT217" s="123"/>
      <c r="UUU217" s="123"/>
      <c r="UUV217" s="123"/>
      <c r="UUW217" s="123"/>
      <c r="UUX217" s="123"/>
      <c r="UUY217" s="123"/>
      <c r="UUZ217" s="123"/>
      <c r="UVA217" s="123"/>
      <c r="UVB217" s="123"/>
      <c r="UVC217" s="123"/>
      <c r="UVD217" s="123"/>
      <c r="UVE217" s="123"/>
      <c r="UVF217" s="123"/>
      <c r="UVG217" s="123"/>
      <c r="UVH217" s="123"/>
      <c r="UVI217" s="123"/>
      <c r="UVJ217" s="123"/>
      <c r="UVK217" s="123"/>
      <c r="UVL217" s="123"/>
      <c r="UVM217" s="123"/>
      <c r="UVN217" s="123"/>
      <c r="UVO217" s="123"/>
      <c r="UVP217" s="123"/>
      <c r="UVQ217" s="123"/>
      <c r="UVR217" s="123"/>
      <c r="UVS217" s="123"/>
      <c r="UVT217" s="123"/>
      <c r="UVU217" s="123"/>
      <c r="UVV217" s="123"/>
      <c r="UVW217" s="123"/>
      <c r="UVX217" s="123"/>
      <c r="UVY217" s="123"/>
      <c r="UVZ217" s="123"/>
      <c r="UWA217" s="123"/>
      <c r="UWB217" s="123"/>
      <c r="UWC217" s="123"/>
      <c r="UWD217" s="123"/>
      <c r="UWE217" s="123"/>
      <c r="UWF217" s="123"/>
      <c r="UWG217" s="123"/>
      <c r="UWH217" s="123"/>
      <c r="UWI217" s="123"/>
      <c r="UWJ217" s="123"/>
      <c r="UWK217" s="123"/>
      <c r="UWL217" s="123"/>
      <c r="UWM217" s="123"/>
      <c r="UWN217" s="123"/>
      <c r="UWO217" s="123"/>
      <c r="UWP217" s="123"/>
      <c r="UWQ217" s="123"/>
      <c r="UWR217" s="123"/>
      <c r="UWS217" s="123"/>
      <c r="UWT217" s="123"/>
      <c r="UWU217" s="123"/>
      <c r="UWV217" s="123"/>
      <c r="UWW217" s="123"/>
      <c r="UWX217" s="123"/>
      <c r="UWY217" s="123"/>
      <c r="UWZ217" s="123"/>
      <c r="UXA217" s="123"/>
      <c r="UXB217" s="123"/>
      <c r="UXC217" s="123"/>
      <c r="UXD217" s="123"/>
      <c r="UXE217" s="123"/>
      <c r="UXF217" s="123"/>
      <c r="UXG217" s="123"/>
      <c r="UXH217" s="123"/>
      <c r="UXI217" s="123"/>
      <c r="UXJ217" s="123"/>
      <c r="UXK217" s="123"/>
      <c r="UXL217" s="123"/>
      <c r="UXM217" s="123"/>
      <c r="UXN217" s="123"/>
      <c r="UXO217" s="123"/>
      <c r="UXP217" s="123"/>
      <c r="UXQ217" s="123"/>
      <c r="UXR217" s="123"/>
      <c r="UXS217" s="123"/>
      <c r="UXT217" s="123"/>
      <c r="UXU217" s="123"/>
      <c r="UXV217" s="123"/>
      <c r="UXW217" s="123"/>
      <c r="UXX217" s="123"/>
      <c r="UXY217" s="123"/>
      <c r="UXZ217" s="123"/>
      <c r="UYA217" s="123"/>
      <c r="UYB217" s="123"/>
      <c r="UYC217" s="123"/>
      <c r="UYD217" s="123"/>
      <c r="UYE217" s="123"/>
      <c r="UYF217" s="123"/>
      <c r="UYG217" s="123"/>
      <c r="UYH217" s="123"/>
      <c r="UYI217" s="123"/>
      <c r="UYJ217" s="123"/>
      <c r="UYK217" s="123"/>
      <c r="UYL217" s="123"/>
      <c r="UYM217" s="123"/>
      <c r="UYN217" s="123"/>
      <c r="UYO217" s="123"/>
      <c r="UYP217" s="123"/>
      <c r="UYQ217" s="123"/>
      <c r="UYR217" s="123"/>
      <c r="UYS217" s="123"/>
      <c r="UYT217" s="123"/>
      <c r="UYU217" s="123"/>
      <c r="UYV217" s="123"/>
      <c r="UYW217" s="123"/>
      <c r="UYX217" s="123"/>
      <c r="UYY217" s="123"/>
      <c r="UYZ217" s="123"/>
      <c r="UZA217" s="123"/>
      <c r="UZB217" s="123"/>
      <c r="UZC217" s="123"/>
      <c r="UZD217" s="123"/>
      <c r="UZE217" s="123"/>
      <c r="UZF217" s="123"/>
      <c r="UZG217" s="123"/>
      <c r="UZH217" s="123"/>
      <c r="UZI217" s="123"/>
      <c r="UZJ217" s="123"/>
      <c r="UZK217" s="123"/>
      <c r="UZL217" s="123"/>
      <c r="UZM217" s="123"/>
      <c r="UZN217" s="123"/>
      <c r="UZO217" s="123"/>
      <c r="UZP217" s="123"/>
      <c r="UZQ217" s="123"/>
      <c r="UZR217" s="123"/>
      <c r="UZS217" s="123"/>
      <c r="UZT217" s="123"/>
      <c r="UZU217" s="123"/>
      <c r="UZV217" s="123"/>
      <c r="UZW217" s="123"/>
      <c r="UZX217" s="123"/>
      <c r="UZY217" s="123"/>
      <c r="UZZ217" s="123"/>
      <c r="VAA217" s="123"/>
      <c r="VAB217" s="123"/>
      <c r="VAC217" s="123"/>
      <c r="VAD217" s="123"/>
      <c r="VAE217" s="123"/>
      <c r="VAF217" s="123"/>
      <c r="VAG217" s="123"/>
      <c r="VAH217" s="123"/>
      <c r="VAI217" s="123"/>
      <c r="VAJ217" s="123"/>
      <c r="VAK217" s="123"/>
      <c r="VAL217" s="123"/>
      <c r="VAM217" s="123"/>
      <c r="VAN217" s="123"/>
      <c r="VAO217" s="123"/>
      <c r="VAP217" s="123"/>
      <c r="VAQ217" s="123"/>
      <c r="VAR217" s="123"/>
      <c r="VAS217" s="123"/>
      <c r="VAT217" s="123"/>
      <c r="VAU217" s="123"/>
      <c r="VAV217" s="123"/>
      <c r="VAW217" s="123"/>
      <c r="VAX217" s="123"/>
      <c r="VAY217" s="123"/>
      <c r="VAZ217" s="123"/>
      <c r="VBA217" s="123"/>
      <c r="VBB217" s="123"/>
      <c r="VBC217" s="123"/>
      <c r="VBD217" s="123"/>
      <c r="VBE217" s="123"/>
      <c r="VBF217" s="123"/>
      <c r="VBG217" s="123"/>
      <c r="VBH217" s="123"/>
      <c r="VBI217" s="123"/>
      <c r="VBJ217" s="123"/>
      <c r="VBK217" s="123"/>
      <c r="VBL217" s="123"/>
      <c r="VBM217" s="123"/>
      <c r="VBN217" s="123"/>
      <c r="VBO217" s="123"/>
      <c r="VBP217" s="123"/>
      <c r="VBQ217" s="123"/>
      <c r="VBR217" s="123"/>
      <c r="VBS217" s="123"/>
      <c r="VBT217" s="123"/>
      <c r="VBU217" s="123"/>
      <c r="VBV217" s="123"/>
      <c r="VBW217" s="123"/>
      <c r="VBX217" s="123"/>
      <c r="VBY217" s="123"/>
      <c r="VBZ217" s="123"/>
      <c r="VCA217" s="123"/>
      <c r="VCB217" s="123"/>
      <c r="VCC217" s="123"/>
      <c r="VCD217" s="123"/>
      <c r="VCE217" s="123"/>
      <c r="VCF217" s="123"/>
      <c r="VCG217" s="123"/>
      <c r="VCH217" s="123"/>
      <c r="VCI217" s="123"/>
      <c r="VCJ217" s="123"/>
      <c r="VCK217" s="123"/>
      <c r="VCL217" s="123"/>
      <c r="VCM217" s="123"/>
      <c r="VCN217" s="123"/>
      <c r="VCO217" s="123"/>
      <c r="VCP217" s="123"/>
      <c r="VCQ217" s="123"/>
      <c r="VCR217" s="123"/>
      <c r="VCS217" s="123"/>
      <c r="VCT217" s="123"/>
      <c r="VCU217" s="123"/>
      <c r="VCV217" s="123"/>
      <c r="VCW217" s="123"/>
      <c r="VCX217" s="123"/>
      <c r="VCY217" s="123"/>
      <c r="VCZ217" s="123"/>
      <c r="VDA217" s="123"/>
      <c r="VDB217" s="123"/>
      <c r="VDC217" s="123"/>
      <c r="VDD217" s="123"/>
      <c r="VDE217" s="123"/>
      <c r="VDF217" s="123"/>
      <c r="VDG217" s="123"/>
      <c r="VDH217" s="123"/>
      <c r="VDI217" s="123"/>
      <c r="VDJ217" s="123"/>
      <c r="VDK217" s="123"/>
      <c r="VDL217" s="123"/>
      <c r="VDM217" s="123"/>
      <c r="VDN217" s="123"/>
      <c r="VDO217" s="123"/>
      <c r="VDP217" s="123"/>
      <c r="VDQ217" s="123"/>
      <c r="VDR217" s="123"/>
      <c r="VDS217" s="123"/>
      <c r="VDT217" s="123"/>
      <c r="VDU217" s="123"/>
      <c r="VDV217" s="123"/>
      <c r="VDW217" s="123"/>
      <c r="VDX217" s="123"/>
      <c r="VDY217" s="123"/>
      <c r="VDZ217" s="123"/>
      <c r="VEA217" s="123"/>
      <c r="VEB217" s="123"/>
      <c r="VEC217" s="123"/>
      <c r="VED217" s="123"/>
      <c r="VEE217" s="123"/>
      <c r="VEF217" s="123"/>
      <c r="VEG217" s="123"/>
      <c r="VEH217" s="123"/>
      <c r="VEI217" s="123"/>
      <c r="VEJ217" s="123"/>
      <c r="VEK217" s="123"/>
      <c r="VEL217" s="123"/>
      <c r="VEM217" s="123"/>
      <c r="VEN217" s="123"/>
      <c r="VEO217" s="123"/>
      <c r="VEP217" s="123"/>
      <c r="VEQ217" s="123"/>
      <c r="VER217" s="123"/>
      <c r="VES217" s="123"/>
      <c r="VET217" s="123"/>
      <c r="VEU217" s="123"/>
      <c r="VEV217" s="123"/>
      <c r="VEW217" s="123"/>
      <c r="VEX217" s="123"/>
      <c r="VEY217" s="123"/>
      <c r="VEZ217" s="123"/>
      <c r="VFA217" s="123"/>
      <c r="VFB217" s="123"/>
      <c r="VFC217" s="123"/>
      <c r="VFD217" s="123"/>
      <c r="VFE217" s="123"/>
      <c r="VFF217" s="123"/>
      <c r="VFG217" s="123"/>
      <c r="VFH217" s="123"/>
      <c r="VFI217" s="123"/>
      <c r="VFJ217" s="123"/>
      <c r="VFK217" s="123"/>
      <c r="VFL217" s="123"/>
      <c r="VFM217" s="123"/>
      <c r="VFN217" s="123"/>
      <c r="VFO217" s="123"/>
      <c r="VFP217" s="123"/>
      <c r="VFQ217" s="123"/>
      <c r="VFR217" s="123"/>
      <c r="VFS217" s="123"/>
      <c r="VFT217" s="123"/>
      <c r="VFU217" s="123"/>
      <c r="VFV217" s="123"/>
      <c r="VFW217" s="123"/>
      <c r="VFX217" s="123"/>
      <c r="VFY217" s="123"/>
      <c r="VFZ217" s="123"/>
      <c r="VGA217" s="123"/>
      <c r="VGB217" s="123"/>
      <c r="VGC217" s="123"/>
      <c r="VGD217" s="123"/>
      <c r="VGE217" s="123"/>
      <c r="VGF217" s="123"/>
      <c r="VGG217" s="123"/>
      <c r="VGH217" s="123"/>
      <c r="VGI217" s="123"/>
      <c r="VGJ217" s="123"/>
      <c r="VGK217" s="123"/>
      <c r="VGL217" s="123"/>
      <c r="VGM217" s="123"/>
      <c r="VGN217" s="123"/>
      <c r="VGO217" s="123"/>
      <c r="VGP217" s="123"/>
      <c r="VGQ217" s="123"/>
      <c r="VGR217" s="123"/>
      <c r="VGS217" s="123"/>
      <c r="VGT217" s="123"/>
      <c r="VGU217" s="123"/>
      <c r="VGV217" s="123"/>
      <c r="VGW217" s="123"/>
      <c r="VGX217" s="123"/>
      <c r="VGY217" s="123"/>
      <c r="VGZ217" s="123"/>
      <c r="VHA217" s="123"/>
      <c r="VHB217" s="123"/>
      <c r="VHC217" s="123"/>
      <c r="VHD217" s="123"/>
      <c r="VHE217" s="123"/>
      <c r="VHF217" s="123"/>
      <c r="VHG217" s="123"/>
      <c r="VHH217" s="123"/>
      <c r="VHI217" s="123"/>
      <c r="VHJ217" s="123"/>
      <c r="VHK217" s="123"/>
      <c r="VHL217" s="123"/>
      <c r="VHM217" s="123"/>
      <c r="VHN217" s="123"/>
      <c r="VHO217" s="123"/>
      <c r="VHP217" s="123"/>
      <c r="VHQ217" s="123"/>
      <c r="VHR217" s="123"/>
      <c r="VHS217" s="123"/>
      <c r="VHT217" s="123"/>
      <c r="VHU217" s="123"/>
      <c r="VHV217" s="123"/>
      <c r="VHW217" s="123"/>
      <c r="VHX217" s="123"/>
      <c r="VHY217" s="123"/>
      <c r="VHZ217" s="123"/>
      <c r="VIA217" s="123"/>
      <c r="VIB217" s="123"/>
      <c r="VIC217" s="123"/>
      <c r="VID217" s="123"/>
      <c r="VIE217" s="123"/>
      <c r="VIF217" s="123"/>
      <c r="VIG217" s="123"/>
      <c r="VIH217" s="123"/>
      <c r="VII217" s="123"/>
      <c r="VIJ217" s="123"/>
      <c r="VIK217" s="123"/>
      <c r="VIL217" s="123"/>
      <c r="VIM217" s="123"/>
      <c r="VIN217" s="123"/>
      <c r="VIO217" s="123"/>
      <c r="VIP217" s="123"/>
      <c r="VIQ217" s="123"/>
      <c r="VIR217" s="123"/>
      <c r="VIS217" s="123"/>
      <c r="VIT217" s="123"/>
      <c r="VIU217" s="123"/>
      <c r="VIV217" s="123"/>
      <c r="VIW217" s="123"/>
      <c r="VIX217" s="123"/>
      <c r="VIY217" s="123"/>
      <c r="VIZ217" s="123"/>
      <c r="VJA217" s="123"/>
      <c r="VJB217" s="123"/>
      <c r="VJC217" s="123"/>
      <c r="VJD217" s="123"/>
      <c r="VJE217" s="123"/>
      <c r="VJF217" s="123"/>
      <c r="VJG217" s="123"/>
      <c r="VJH217" s="123"/>
      <c r="VJI217" s="123"/>
      <c r="VJJ217" s="123"/>
      <c r="VJK217" s="123"/>
      <c r="VJL217" s="123"/>
      <c r="VJM217" s="123"/>
      <c r="VJN217" s="123"/>
      <c r="VJO217" s="123"/>
      <c r="VJP217" s="123"/>
      <c r="VJQ217" s="123"/>
      <c r="VJR217" s="123"/>
      <c r="VJS217" s="123"/>
      <c r="VJT217" s="123"/>
      <c r="VJU217" s="123"/>
      <c r="VJV217" s="123"/>
      <c r="VJW217" s="123"/>
      <c r="VJX217" s="123"/>
      <c r="VJY217" s="123"/>
      <c r="VJZ217" s="123"/>
      <c r="VKA217" s="123"/>
      <c r="VKB217" s="123"/>
      <c r="VKC217" s="123"/>
      <c r="VKD217" s="123"/>
      <c r="VKE217" s="123"/>
      <c r="VKF217" s="123"/>
      <c r="VKG217" s="123"/>
      <c r="VKH217" s="123"/>
      <c r="VKI217" s="123"/>
      <c r="VKJ217" s="123"/>
      <c r="VKK217" s="123"/>
      <c r="VKL217" s="123"/>
      <c r="VKM217" s="123"/>
      <c r="VKN217" s="123"/>
      <c r="VKO217" s="123"/>
      <c r="VKP217" s="123"/>
      <c r="VKQ217" s="123"/>
      <c r="VKR217" s="123"/>
      <c r="VKS217" s="123"/>
      <c r="VKT217" s="123"/>
      <c r="VKU217" s="123"/>
      <c r="VKV217" s="123"/>
      <c r="VKW217" s="123"/>
      <c r="VKX217" s="123"/>
      <c r="VKY217" s="123"/>
      <c r="VKZ217" s="123"/>
      <c r="VLA217" s="123"/>
      <c r="VLB217" s="123"/>
      <c r="VLC217" s="123"/>
      <c r="VLD217" s="123"/>
      <c r="VLE217" s="123"/>
      <c r="VLF217" s="123"/>
      <c r="VLG217" s="123"/>
      <c r="VLH217" s="123"/>
      <c r="VLI217" s="123"/>
      <c r="VLJ217" s="123"/>
      <c r="VLK217" s="123"/>
      <c r="VLL217" s="123"/>
      <c r="VLM217" s="123"/>
      <c r="VLN217" s="123"/>
      <c r="VLO217" s="123"/>
      <c r="VLP217" s="123"/>
      <c r="VLQ217" s="123"/>
      <c r="VLR217" s="123"/>
      <c r="VLS217" s="123"/>
      <c r="VLT217" s="123"/>
      <c r="VLU217" s="123"/>
      <c r="VLV217" s="123"/>
      <c r="VLW217" s="123"/>
      <c r="VLX217" s="123"/>
      <c r="VLY217" s="123"/>
      <c r="VLZ217" s="123"/>
      <c r="VMA217" s="123"/>
      <c r="VMB217" s="123"/>
      <c r="VMC217" s="123"/>
      <c r="VMD217" s="123"/>
      <c r="VME217" s="123"/>
      <c r="VMF217" s="123"/>
      <c r="VMG217" s="123"/>
      <c r="VMH217" s="123"/>
      <c r="VMI217" s="123"/>
      <c r="VMJ217" s="123"/>
      <c r="VMK217" s="123"/>
      <c r="VML217" s="123"/>
      <c r="VMM217" s="123"/>
      <c r="VMN217" s="123"/>
      <c r="VMO217" s="123"/>
      <c r="VMP217" s="123"/>
      <c r="VMQ217" s="123"/>
      <c r="VMR217" s="123"/>
      <c r="VMS217" s="123"/>
      <c r="VMT217" s="123"/>
      <c r="VMU217" s="123"/>
      <c r="VMV217" s="123"/>
      <c r="VMW217" s="123"/>
      <c r="VMX217" s="123"/>
      <c r="VMY217" s="123"/>
      <c r="VMZ217" s="123"/>
      <c r="VNA217" s="123"/>
      <c r="VNB217" s="123"/>
      <c r="VNC217" s="123"/>
      <c r="VND217" s="123"/>
      <c r="VNE217" s="123"/>
      <c r="VNF217" s="123"/>
      <c r="VNG217" s="123"/>
      <c r="VNH217" s="123"/>
      <c r="VNI217" s="123"/>
      <c r="VNJ217" s="123"/>
      <c r="VNK217" s="123"/>
      <c r="VNL217" s="123"/>
      <c r="VNM217" s="123"/>
      <c r="VNN217" s="123"/>
      <c r="VNO217" s="123"/>
      <c r="VNP217" s="123"/>
      <c r="VNQ217" s="123"/>
      <c r="VNR217" s="123"/>
      <c r="VNS217" s="123"/>
      <c r="VNT217" s="123"/>
      <c r="VNU217" s="123"/>
      <c r="VNV217" s="123"/>
      <c r="VNW217" s="123"/>
      <c r="VNX217" s="123"/>
      <c r="VNY217" s="123"/>
      <c r="VNZ217" s="123"/>
      <c r="VOA217" s="123"/>
      <c r="VOB217" s="123"/>
      <c r="VOC217" s="123"/>
      <c r="VOD217" s="123"/>
      <c r="VOE217" s="123"/>
      <c r="VOF217" s="123"/>
      <c r="VOG217" s="123"/>
      <c r="VOH217" s="123"/>
      <c r="VOI217" s="123"/>
      <c r="VOJ217" s="123"/>
      <c r="VOK217" s="123"/>
      <c r="VOL217" s="123"/>
      <c r="VOM217" s="123"/>
      <c r="VON217" s="123"/>
      <c r="VOO217" s="123"/>
      <c r="VOP217" s="123"/>
      <c r="VOQ217" s="123"/>
      <c r="VOR217" s="123"/>
      <c r="VOS217" s="123"/>
      <c r="VOT217" s="123"/>
      <c r="VOU217" s="123"/>
      <c r="VOV217" s="123"/>
      <c r="VOW217" s="123"/>
      <c r="VOX217" s="123"/>
      <c r="VOY217" s="123"/>
      <c r="VOZ217" s="123"/>
      <c r="VPA217" s="123"/>
      <c r="VPB217" s="123"/>
      <c r="VPC217" s="123"/>
      <c r="VPD217" s="123"/>
      <c r="VPE217" s="123"/>
      <c r="VPF217" s="123"/>
      <c r="VPG217" s="123"/>
      <c r="VPH217" s="123"/>
      <c r="VPI217" s="123"/>
      <c r="VPJ217" s="123"/>
      <c r="VPK217" s="123"/>
      <c r="VPL217" s="123"/>
      <c r="VPM217" s="123"/>
      <c r="VPN217" s="123"/>
      <c r="VPO217" s="123"/>
      <c r="VPP217" s="123"/>
      <c r="VPQ217" s="123"/>
      <c r="VPR217" s="123"/>
      <c r="VPS217" s="123"/>
      <c r="VPT217" s="123"/>
      <c r="VPU217" s="123"/>
      <c r="VPV217" s="123"/>
      <c r="VPW217" s="123"/>
      <c r="VPX217" s="123"/>
      <c r="VPY217" s="123"/>
      <c r="VPZ217" s="123"/>
      <c r="VQA217" s="123"/>
      <c r="VQB217" s="123"/>
      <c r="VQC217" s="123"/>
      <c r="VQD217" s="123"/>
      <c r="VQE217" s="123"/>
      <c r="VQF217" s="123"/>
      <c r="VQG217" s="123"/>
      <c r="VQH217" s="123"/>
      <c r="VQI217" s="123"/>
      <c r="VQJ217" s="123"/>
      <c r="VQK217" s="123"/>
      <c r="VQL217" s="123"/>
      <c r="VQM217" s="123"/>
      <c r="VQN217" s="123"/>
      <c r="VQO217" s="123"/>
      <c r="VQP217" s="123"/>
      <c r="VQQ217" s="123"/>
      <c r="VQR217" s="123"/>
      <c r="VQS217" s="123"/>
      <c r="VQT217" s="123"/>
      <c r="VQU217" s="123"/>
      <c r="VQV217" s="123"/>
      <c r="VQW217" s="123"/>
      <c r="VQX217" s="123"/>
      <c r="VQY217" s="123"/>
      <c r="VQZ217" s="123"/>
      <c r="VRA217" s="123"/>
      <c r="VRB217" s="123"/>
      <c r="VRC217" s="123"/>
      <c r="VRD217" s="123"/>
      <c r="VRE217" s="123"/>
      <c r="VRF217" s="123"/>
      <c r="VRG217" s="123"/>
      <c r="VRH217" s="123"/>
      <c r="VRI217" s="123"/>
      <c r="VRJ217" s="123"/>
      <c r="VRK217" s="123"/>
      <c r="VRL217" s="123"/>
      <c r="VRM217" s="123"/>
      <c r="VRN217" s="123"/>
      <c r="VRO217" s="123"/>
      <c r="VRP217" s="123"/>
      <c r="VRQ217" s="123"/>
      <c r="VRR217" s="123"/>
      <c r="VRS217" s="123"/>
      <c r="VRT217" s="123"/>
      <c r="VRU217" s="123"/>
      <c r="VRV217" s="123"/>
      <c r="VRW217" s="123"/>
      <c r="VRX217" s="123"/>
      <c r="VRY217" s="123"/>
      <c r="VRZ217" s="123"/>
      <c r="VSA217" s="123"/>
      <c r="VSB217" s="123"/>
      <c r="VSC217" s="123"/>
      <c r="VSD217" s="123"/>
      <c r="VSE217" s="123"/>
      <c r="VSF217" s="123"/>
      <c r="VSG217" s="123"/>
      <c r="VSH217" s="123"/>
      <c r="VSI217" s="123"/>
      <c r="VSJ217" s="123"/>
      <c r="VSK217" s="123"/>
      <c r="VSL217" s="123"/>
      <c r="VSM217" s="123"/>
      <c r="VSN217" s="123"/>
      <c r="VSO217" s="123"/>
      <c r="VSP217" s="123"/>
      <c r="VSQ217" s="123"/>
      <c r="VSR217" s="123"/>
      <c r="VSS217" s="123"/>
      <c r="VST217" s="123"/>
      <c r="VSU217" s="123"/>
      <c r="VSV217" s="123"/>
      <c r="VSW217" s="123"/>
      <c r="VSX217" s="123"/>
      <c r="VSY217" s="123"/>
      <c r="VSZ217" s="123"/>
      <c r="VTA217" s="123"/>
      <c r="VTB217" s="123"/>
      <c r="VTC217" s="123"/>
      <c r="VTD217" s="123"/>
      <c r="VTE217" s="123"/>
      <c r="VTF217" s="123"/>
      <c r="VTG217" s="123"/>
      <c r="VTH217" s="123"/>
      <c r="VTI217" s="123"/>
      <c r="VTJ217" s="123"/>
      <c r="VTK217" s="123"/>
      <c r="VTL217" s="123"/>
      <c r="VTM217" s="123"/>
      <c r="VTN217" s="123"/>
      <c r="VTO217" s="123"/>
      <c r="VTP217" s="123"/>
      <c r="VTQ217" s="123"/>
      <c r="VTR217" s="123"/>
      <c r="VTS217" s="123"/>
      <c r="VTT217" s="123"/>
      <c r="VTU217" s="123"/>
      <c r="VTV217" s="123"/>
      <c r="VTW217" s="123"/>
      <c r="VTX217" s="123"/>
      <c r="VTY217" s="123"/>
      <c r="VTZ217" s="123"/>
      <c r="VUA217" s="123"/>
      <c r="VUB217" s="123"/>
      <c r="VUC217" s="123"/>
      <c r="VUD217" s="123"/>
      <c r="VUE217" s="123"/>
      <c r="VUF217" s="123"/>
      <c r="VUG217" s="123"/>
      <c r="VUH217" s="123"/>
      <c r="VUI217" s="123"/>
      <c r="VUJ217" s="123"/>
      <c r="VUK217" s="123"/>
      <c r="VUL217" s="123"/>
      <c r="VUM217" s="123"/>
      <c r="VUN217" s="123"/>
      <c r="VUO217" s="123"/>
      <c r="VUP217" s="123"/>
      <c r="VUQ217" s="123"/>
      <c r="VUR217" s="123"/>
      <c r="VUS217" s="123"/>
      <c r="VUT217" s="123"/>
      <c r="VUU217" s="123"/>
      <c r="VUV217" s="123"/>
      <c r="VUW217" s="123"/>
      <c r="VUX217" s="123"/>
      <c r="VUY217" s="123"/>
      <c r="VUZ217" s="123"/>
      <c r="VVA217" s="123"/>
      <c r="VVB217" s="123"/>
      <c r="VVC217" s="123"/>
      <c r="VVD217" s="123"/>
      <c r="VVE217" s="123"/>
      <c r="VVF217" s="123"/>
      <c r="VVG217" s="123"/>
      <c r="VVH217" s="123"/>
      <c r="VVI217" s="123"/>
      <c r="VVJ217" s="123"/>
      <c r="VVK217" s="123"/>
      <c r="VVL217" s="123"/>
      <c r="VVM217" s="123"/>
      <c r="VVN217" s="123"/>
      <c r="VVO217" s="123"/>
      <c r="VVP217" s="123"/>
      <c r="VVQ217" s="123"/>
      <c r="VVR217" s="123"/>
      <c r="VVS217" s="123"/>
      <c r="VVT217" s="123"/>
      <c r="VVU217" s="123"/>
      <c r="VVV217" s="123"/>
      <c r="VVW217" s="123"/>
      <c r="VVX217" s="123"/>
      <c r="VVY217" s="123"/>
      <c r="VVZ217" s="123"/>
      <c r="VWA217" s="123"/>
      <c r="VWB217" s="123"/>
      <c r="VWC217" s="123"/>
      <c r="VWD217" s="123"/>
      <c r="VWE217" s="123"/>
      <c r="VWF217" s="123"/>
      <c r="VWG217" s="123"/>
      <c r="VWH217" s="123"/>
      <c r="VWI217" s="123"/>
      <c r="VWJ217" s="123"/>
      <c r="VWK217" s="123"/>
      <c r="VWL217" s="123"/>
      <c r="VWM217" s="123"/>
      <c r="VWN217" s="123"/>
      <c r="VWO217" s="123"/>
      <c r="VWP217" s="123"/>
      <c r="VWQ217" s="123"/>
      <c r="VWR217" s="123"/>
      <c r="VWS217" s="123"/>
      <c r="VWT217" s="123"/>
      <c r="VWU217" s="123"/>
      <c r="VWV217" s="123"/>
      <c r="VWW217" s="123"/>
      <c r="VWX217" s="123"/>
      <c r="VWY217" s="123"/>
      <c r="VWZ217" s="123"/>
      <c r="VXA217" s="123"/>
      <c r="VXB217" s="123"/>
      <c r="VXC217" s="123"/>
      <c r="VXD217" s="123"/>
      <c r="VXE217" s="123"/>
      <c r="VXF217" s="123"/>
      <c r="VXG217" s="123"/>
      <c r="VXH217" s="123"/>
      <c r="VXI217" s="123"/>
      <c r="VXJ217" s="123"/>
      <c r="VXK217" s="123"/>
      <c r="VXL217" s="123"/>
      <c r="VXM217" s="123"/>
      <c r="VXN217" s="123"/>
      <c r="VXO217" s="123"/>
      <c r="VXP217" s="123"/>
      <c r="VXQ217" s="123"/>
      <c r="VXR217" s="123"/>
      <c r="VXS217" s="123"/>
      <c r="VXT217" s="123"/>
      <c r="VXU217" s="123"/>
      <c r="VXV217" s="123"/>
      <c r="VXW217" s="123"/>
      <c r="VXX217" s="123"/>
      <c r="VXY217" s="123"/>
      <c r="VXZ217" s="123"/>
      <c r="VYA217" s="123"/>
      <c r="VYB217" s="123"/>
      <c r="VYC217" s="123"/>
      <c r="VYD217" s="123"/>
      <c r="VYE217" s="123"/>
      <c r="VYF217" s="123"/>
      <c r="VYG217" s="123"/>
      <c r="VYH217" s="123"/>
      <c r="VYI217" s="123"/>
      <c r="VYJ217" s="123"/>
      <c r="VYK217" s="123"/>
      <c r="VYL217" s="123"/>
      <c r="VYM217" s="123"/>
      <c r="VYN217" s="123"/>
      <c r="VYO217" s="123"/>
      <c r="VYP217" s="123"/>
      <c r="VYQ217" s="123"/>
      <c r="VYR217" s="123"/>
      <c r="VYS217" s="123"/>
      <c r="VYT217" s="123"/>
      <c r="VYU217" s="123"/>
      <c r="VYV217" s="123"/>
      <c r="VYW217" s="123"/>
      <c r="VYX217" s="123"/>
      <c r="VYY217" s="123"/>
      <c r="VYZ217" s="123"/>
      <c r="VZA217" s="123"/>
      <c r="VZB217" s="123"/>
      <c r="VZC217" s="123"/>
      <c r="VZD217" s="123"/>
      <c r="VZE217" s="123"/>
      <c r="VZF217" s="123"/>
      <c r="VZG217" s="123"/>
      <c r="VZH217" s="123"/>
      <c r="VZI217" s="123"/>
      <c r="VZJ217" s="123"/>
      <c r="VZK217" s="123"/>
      <c r="VZL217" s="123"/>
      <c r="VZM217" s="123"/>
      <c r="VZN217" s="123"/>
      <c r="VZO217" s="123"/>
      <c r="VZP217" s="123"/>
      <c r="VZQ217" s="123"/>
      <c r="VZR217" s="123"/>
      <c r="VZS217" s="123"/>
      <c r="VZT217" s="123"/>
      <c r="VZU217" s="123"/>
      <c r="VZV217" s="123"/>
      <c r="VZW217" s="123"/>
      <c r="VZX217" s="123"/>
      <c r="VZY217" s="123"/>
      <c r="VZZ217" s="123"/>
      <c r="WAA217" s="123"/>
      <c r="WAB217" s="123"/>
      <c r="WAC217" s="123"/>
      <c r="WAD217" s="123"/>
      <c r="WAE217" s="123"/>
      <c r="WAF217" s="123"/>
      <c r="WAG217" s="123"/>
      <c r="WAH217" s="123"/>
      <c r="WAI217" s="123"/>
      <c r="WAJ217" s="123"/>
      <c r="WAK217" s="123"/>
      <c r="WAL217" s="123"/>
      <c r="WAM217" s="123"/>
      <c r="WAN217" s="123"/>
      <c r="WAO217" s="123"/>
      <c r="WAP217" s="123"/>
      <c r="WAQ217" s="123"/>
      <c r="WAR217" s="123"/>
      <c r="WAS217" s="123"/>
      <c r="WAT217" s="123"/>
      <c r="WAU217" s="123"/>
      <c r="WAV217" s="123"/>
      <c r="WAW217" s="123"/>
      <c r="WAX217" s="123"/>
      <c r="WAY217" s="123"/>
      <c r="WAZ217" s="123"/>
      <c r="WBA217" s="123"/>
      <c r="WBB217" s="123"/>
      <c r="WBC217" s="123"/>
      <c r="WBD217" s="123"/>
      <c r="WBE217" s="123"/>
      <c r="WBF217" s="123"/>
      <c r="WBG217" s="123"/>
      <c r="WBH217" s="123"/>
      <c r="WBI217" s="123"/>
      <c r="WBJ217" s="123"/>
      <c r="WBK217" s="123"/>
      <c r="WBL217" s="123"/>
      <c r="WBM217" s="123"/>
      <c r="WBN217" s="123"/>
      <c r="WBO217" s="123"/>
      <c r="WBP217" s="123"/>
      <c r="WBQ217" s="123"/>
      <c r="WBR217" s="123"/>
      <c r="WBS217" s="123"/>
      <c r="WBT217" s="123"/>
      <c r="WBU217" s="123"/>
      <c r="WBV217" s="123"/>
      <c r="WBW217" s="123"/>
      <c r="WBX217" s="123"/>
      <c r="WBY217" s="123"/>
      <c r="WBZ217" s="123"/>
      <c r="WCA217" s="123"/>
      <c r="WCB217" s="123"/>
      <c r="WCC217" s="123"/>
      <c r="WCD217" s="123"/>
      <c r="WCE217" s="123"/>
      <c r="WCF217" s="123"/>
      <c r="WCG217" s="123"/>
      <c r="WCH217" s="123"/>
      <c r="WCI217" s="123"/>
      <c r="WCJ217" s="123"/>
      <c r="WCK217" s="123"/>
      <c r="WCL217" s="123"/>
      <c r="WCM217" s="123"/>
      <c r="WCN217" s="123"/>
      <c r="WCO217" s="123"/>
      <c r="WCP217" s="123"/>
      <c r="WCQ217" s="123"/>
      <c r="WCR217" s="123"/>
      <c r="WCS217" s="123"/>
      <c r="WCT217" s="123"/>
      <c r="WCU217" s="123"/>
      <c r="WCV217" s="123"/>
      <c r="WCW217" s="123"/>
      <c r="WCX217" s="123"/>
      <c r="WCY217" s="123"/>
      <c r="WCZ217" s="123"/>
      <c r="WDA217" s="123"/>
      <c r="WDB217" s="123"/>
      <c r="WDC217" s="123"/>
      <c r="WDD217" s="123"/>
      <c r="WDE217" s="123"/>
      <c r="WDF217" s="123"/>
      <c r="WDG217" s="123"/>
      <c r="WDH217" s="123"/>
      <c r="WDI217" s="123"/>
      <c r="WDJ217" s="123"/>
      <c r="WDK217" s="123"/>
      <c r="WDL217" s="123"/>
      <c r="WDM217" s="123"/>
      <c r="WDN217" s="123"/>
      <c r="WDO217" s="123"/>
      <c r="WDP217" s="123"/>
      <c r="WDQ217" s="123"/>
      <c r="WDR217" s="123"/>
      <c r="WDS217" s="123"/>
      <c r="WDT217" s="123"/>
      <c r="WDU217" s="123"/>
      <c r="WDV217" s="123"/>
      <c r="WDW217" s="123"/>
      <c r="WDX217" s="123"/>
      <c r="WDY217" s="123"/>
      <c r="WDZ217" s="123"/>
      <c r="WEA217" s="123"/>
      <c r="WEB217" s="123"/>
      <c r="WEC217" s="123"/>
      <c r="WED217" s="123"/>
      <c r="WEE217" s="123"/>
      <c r="WEF217" s="123"/>
      <c r="WEG217" s="123"/>
      <c r="WEH217" s="123"/>
      <c r="WEI217" s="123"/>
      <c r="WEJ217" s="123"/>
      <c r="WEK217" s="123"/>
      <c r="WEL217" s="123"/>
      <c r="WEM217" s="123"/>
      <c r="WEN217" s="123"/>
      <c r="WEO217" s="123"/>
      <c r="WEP217" s="123"/>
      <c r="WEQ217" s="123"/>
      <c r="WER217" s="123"/>
      <c r="WES217" s="123"/>
      <c r="WET217" s="123"/>
      <c r="WEU217" s="123"/>
      <c r="WEV217" s="123"/>
      <c r="WEW217" s="123"/>
      <c r="WEX217" s="123"/>
      <c r="WEY217" s="123"/>
      <c r="WEZ217" s="123"/>
      <c r="WFA217" s="123"/>
      <c r="WFB217" s="123"/>
      <c r="WFC217" s="123"/>
      <c r="WFD217" s="123"/>
      <c r="WFE217" s="123"/>
      <c r="WFF217" s="123"/>
      <c r="WFG217" s="123"/>
      <c r="WFH217" s="123"/>
      <c r="WFI217" s="123"/>
      <c r="WFJ217" s="123"/>
      <c r="WFK217" s="123"/>
      <c r="WFL217" s="123"/>
      <c r="WFM217" s="123"/>
      <c r="WFN217" s="123"/>
      <c r="WFO217" s="123"/>
      <c r="WFP217" s="123"/>
      <c r="WFQ217" s="123"/>
      <c r="WFR217" s="123"/>
      <c r="WFS217" s="123"/>
      <c r="WFT217" s="123"/>
      <c r="WFU217" s="123"/>
      <c r="WFV217" s="123"/>
      <c r="WFW217" s="123"/>
      <c r="WFX217" s="123"/>
      <c r="WFY217" s="123"/>
      <c r="WFZ217" s="123"/>
      <c r="WGA217" s="123"/>
      <c r="WGB217" s="123"/>
      <c r="WGC217" s="123"/>
      <c r="WGD217" s="123"/>
      <c r="WGE217" s="123"/>
      <c r="WGF217" s="123"/>
      <c r="WGG217" s="123"/>
      <c r="WGH217" s="123"/>
      <c r="WGI217" s="123"/>
      <c r="WGJ217" s="123"/>
      <c r="WGK217" s="123"/>
      <c r="WGL217" s="123"/>
      <c r="WGM217" s="123"/>
      <c r="WGN217" s="123"/>
      <c r="WGO217" s="123"/>
      <c r="WGP217" s="123"/>
      <c r="WGQ217" s="123"/>
      <c r="WGR217" s="123"/>
      <c r="WGS217" s="123"/>
      <c r="WGT217" s="123"/>
      <c r="WGU217" s="123"/>
      <c r="WGV217" s="123"/>
      <c r="WGW217" s="123"/>
      <c r="WGX217" s="123"/>
      <c r="WGY217" s="123"/>
      <c r="WGZ217" s="123"/>
      <c r="WHA217" s="123"/>
      <c r="WHB217" s="123"/>
      <c r="WHC217" s="123"/>
      <c r="WHD217" s="123"/>
      <c r="WHE217" s="123"/>
      <c r="WHF217" s="123"/>
      <c r="WHG217" s="123"/>
      <c r="WHH217" s="123"/>
      <c r="WHI217" s="123"/>
      <c r="WHJ217" s="123"/>
      <c r="WHK217" s="123"/>
      <c r="WHL217" s="123"/>
      <c r="WHM217" s="123"/>
      <c r="WHN217" s="123"/>
      <c r="WHO217" s="123"/>
      <c r="WHP217" s="123"/>
      <c r="WHQ217" s="123"/>
      <c r="WHR217" s="123"/>
      <c r="WHS217" s="123"/>
      <c r="WHT217" s="123"/>
      <c r="WHU217" s="123"/>
      <c r="WHV217" s="123"/>
      <c r="WHW217" s="123"/>
      <c r="WHX217" s="123"/>
      <c r="WHY217" s="123"/>
      <c r="WHZ217" s="123"/>
      <c r="WIA217" s="123"/>
      <c r="WIB217" s="123"/>
      <c r="WIC217" s="123"/>
      <c r="WID217" s="123"/>
      <c r="WIE217" s="123"/>
      <c r="WIF217" s="123"/>
      <c r="WIG217" s="123"/>
      <c r="WIH217" s="123"/>
      <c r="WII217" s="123"/>
      <c r="WIJ217" s="123"/>
      <c r="WIK217" s="123"/>
      <c r="WIL217" s="123"/>
      <c r="WIM217" s="123"/>
      <c r="WIN217" s="123"/>
      <c r="WIO217" s="123"/>
      <c r="WIP217" s="123"/>
      <c r="WIQ217" s="123"/>
      <c r="WIR217" s="123"/>
      <c r="WIS217" s="123"/>
      <c r="WIT217" s="123"/>
      <c r="WIU217" s="123"/>
      <c r="WIV217" s="123"/>
      <c r="WIW217" s="123"/>
      <c r="WIX217" s="123"/>
      <c r="WIY217" s="123"/>
      <c r="WIZ217" s="123"/>
      <c r="WJA217" s="123"/>
      <c r="WJB217" s="123"/>
      <c r="WJC217" s="123"/>
      <c r="WJD217" s="123"/>
      <c r="WJE217" s="123"/>
      <c r="WJF217" s="123"/>
      <c r="WJG217" s="123"/>
      <c r="WJH217" s="123"/>
      <c r="WJI217" s="123"/>
      <c r="WJJ217" s="123"/>
      <c r="WJK217" s="123"/>
      <c r="WJL217" s="123"/>
      <c r="WJM217" s="123"/>
      <c r="WJN217" s="123"/>
      <c r="WJO217" s="123"/>
      <c r="WJP217" s="123"/>
      <c r="WJQ217" s="123"/>
      <c r="WJR217" s="123"/>
      <c r="WJS217" s="123"/>
      <c r="WJT217" s="123"/>
      <c r="WJU217" s="123"/>
      <c r="WJV217" s="123"/>
      <c r="WJW217" s="123"/>
      <c r="WJX217" s="123"/>
      <c r="WJY217" s="123"/>
      <c r="WJZ217" s="123"/>
      <c r="WKA217" s="123"/>
      <c r="WKB217" s="123"/>
      <c r="WKC217" s="123"/>
      <c r="WKD217" s="123"/>
      <c r="WKE217" s="123"/>
      <c r="WKF217" s="123"/>
      <c r="WKG217" s="123"/>
      <c r="WKH217" s="123"/>
      <c r="WKI217" s="123"/>
      <c r="WKJ217" s="123"/>
      <c r="WKK217" s="123"/>
      <c r="WKL217" s="123"/>
      <c r="WKM217" s="123"/>
      <c r="WKN217" s="123"/>
      <c r="WKO217" s="123"/>
      <c r="WKP217" s="123"/>
      <c r="WKQ217" s="123"/>
      <c r="WKR217" s="123"/>
      <c r="WKS217" s="123"/>
      <c r="WKT217" s="123"/>
      <c r="WKU217" s="123"/>
      <c r="WKV217" s="123"/>
      <c r="WKW217" s="123"/>
      <c r="WKX217" s="123"/>
      <c r="WKY217" s="123"/>
      <c r="WKZ217" s="123"/>
      <c r="WLA217" s="123"/>
      <c r="WLB217" s="123"/>
      <c r="WLC217" s="123"/>
      <c r="WLD217" s="123"/>
      <c r="WLE217" s="123"/>
      <c r="WLF217" s="123"/>
      <c r="WLG217" s="123"/>
      <c r="WLH217" s="123"/>
      <c r="WLI217" s="123"/>
      <c r="WLJ217" s="123"/>
      <c r="WLK217" s="123"/>
      <c r="WLL217" s="123"/>
      <c r="WLM217" s="123"/>
      <c r="WLN217" s="123"/>
      <c r="WLO217" s="123"/>
      <c r="WLP217" s="123"/>
      <c r="WLQ217" s="123"/>
      <c r="WLR217" s="123"/>
      <c r="WLS217" s="123"/>
      <c r="WLT217" s="123"/>
      <c r="WLU217" s="123"/>
      <c r="WLV217" s="123"/>
      <c r="WLW217" s="123"/>
      <c r="WLX217" s="123"/>
      <c r="WLY217" s="123"/>
      <c r="WLZ217" s="123"/>
      <c r="WMA217" s="123"/>
      <c r="WMB217" s="123"/>
      <c r="WMC217" s="123"/>
      <c r="WMD217" s="123"/>
      <c r="WME217" s="123"/>
      <c r="WMF217" s="123"/>
      <c r="WMG217" s="123"/>
      <c r="WMH217" s="123"/>
      <c r="WMI217" s="123"/>
      <c r="WMJ217" s="123"/>
      <c r="WMK217" s="123"/>
      <c r="WML217" s="123"/>
      <c r="WMM217" s="123"/>
      <c r="WMN217" s="123"/>
      <c r="WMO217" s="123"/>
      <c r="WMP217" s="123"/>
      <c r="WMQ217" s="123"/>
      <c r="WMR217" s="123"/>
      <c r="WMS217" s="123"/>
      <c r="WMT217" s="123"/>
      <c r="WMU217" s="123"/>
      <c r="WMV217" s="123"/>
      <c r="WMW217" s="123"/>
      <c r="WMX217" s="123"/>
      <c r="WMY217" s="123"/>
      <c r="WMZ217" s="123"/>
      <c r="WNA217" s="123"/>
      <c r="WNB217" s="123"/>
      <c r="WNC217" s="123"/>
      <c r="WND217" s="123"/>
      <c r="WNE217" s="123"/>
      <c r="WNF217" s="123"/>
      <c r="WNG217" s="123"/>
      <c r="WNH217" s="123"/>
      <c r="WNI217" s="123"/>
      <c r="WNJ217" s="123"/>
      <c r="WNK217" s="123"/>
      <c r="WNL217" s="123"/>
      <c r="WNM217" s="123"/>
      <c r="WNN217" s="123"/>
      <c r="WNO217" s="123"/>
      <c r="WNP217" s="123"/>
      <c r="WNQ217" s="123"/>
      <c r="WNR217" s="123"/>
      <c r="WNS217" s="123"/>
      <c r="WNT217" s="123"/>
      <c r="WNU217" s="123"/>
      <c r="WNV217" s="123"/>
      <c r="WNW217" s="123"/>
      <c r="WNX217" s="123"/>
      <c r="WNY217" s="123"/>
      <c r="WNZ217" s="123"/>
      <c r="WOA217" s="123"/>
      <c r="WOB217" s="123"/>
      <c r="WOC217" s="123"/>
      <c r="WOD217" s="123"/>
      <c r="WOE217" s="123"/>
      <c r="WOF217" s="123"/>
      <c r="WOG217" s="123"/>
      <c r="WOH217" s="123"/>
      <c r="WOI217" s="123"/>
      <c r="WOJ217" s="123"/>
      <c r="WOK217" s="123"/>
      <c r="WOL217" s="123"/>
      <c r="WOM217" s="123"/>
      <c r="WON217" s="123"/>
      <c r="WOO217" s="123"/>
      <c r="WOP217" s="123"/>
      <c r="WOQ217" s="123"/>
      <c r="WOR217" s="123"/>
      <c r="WOS217" s="123"/>
      <c r="WOT217" s="123"/>
      <c r="WOU217" s="123"/>
      <c r="WOV217" s="123"/>
      <c r="WOW217" s="123"/>
      <c r="WOX217" s="123"/>
      <c r="WOY217" s="123"/>
      <c r="WOZ217" s="123"/>
      <c r="WPA217" s="123"/>
      <c r="WPB217" s="123"/>
      <c r="WPC217" s="123"/>
      <c r="WPD217" s="123"/>
      <c r="WPE217" s="123"/>
      <c r="WPF217" s="123"/>
      <c r="WPG217" s="123"/>
      <c r="WPH217" s="123"/>
      <c r="WPI217" s="123"/>
      <c r="WPJ217" s="123"/>
      <c r="WPK217" s="123"/>
      <c r="WPL217" s="123"/>
      <c r="WPM217" s="123"/>
      <c r="WPN217" s="123"/>
      <c r="WPO217" s="123"/>
      <c r="WPP217" s="123"/>
      <c r="WPQ217" s="123"/>
      <c r="WPR217" s="123"/>
      <c r="WPS217" s="123"/>
      <c r="WPT217" s="123"/>
      <c r="WPU217" s="123"/>
      <c r="WPV217" s="123"/>
      <c r="WPW217" s="123"/>
      <c r="WPX217" s="123"/>
      <c r="WPY217" s="123"/>
      <c r="WPZ217" s="123"/>
      <c r="WQA217" s="123"/>
      <c r="WQB217" s="123"/>
      <c r="WQC217" s="123"/>
      <c r="WQD217" s="123"/>
      <c r="WQE217" s="123"/>
      <c r="WQF217" s="123"/>
      <c r="WQG217" s="123"/>
      <c r="WQH217" s="123"/>
      <c r="WQI217" s="123"/>
      <c r="WQJ217" s="123"/>
      <c r="WQK217" s="123"/>
      <c r="WQL217" s="123"/>
      <c r="WQM217" s="123"/>
      <c r="WQN217" s="123"/>
      <c r="WQO217" s="123"/>
      <c r="WQP217" s="123"/>
      <c r="WQQ217" s="123"/>
      <c r="WQR217" s="123"/>
      <c r="WQS217" s="123"/>
      <c r="WQT217" s="123"/>
      <c r="WQU217" s="123"/>
      <c r="WQV217" s="123"/>
      <c r="WQW217" s="123"/>
      <c r="WQX217" s="123"/>
      <c r="WQY217" s="123"/>
      <c r="WQZ217" s="123"/>
      <c r="WRA217" s="123"/>
      <c r="WRB217" s="123"/>
      <c r="WRC217" s="123"/>
      <c r="WRD217" s="123"/>
      <c r="WRE217" s="123"/>
      <c r="WRF217" s="123"/>
      <c r="WRG217" s="123"/>
      <c r="WRH217" s="123"/>
      <c r="WRI217" s="123"/>
      <c r="WRJ217" s="123"/>
      <c r="WRK217" s="123"/>
      <c r="WRL217" s="123"/>
      <c r="WRM217" s="123"/>
      <c r="WRN217" s="123"/>
      <c r="WRO217" s="123"/>
      <c r="WRP217" s="123"/>
      <c r="WRQ217" s="123"/>
      <c r="WRR217" s="123"/>
      <c r="WRS217" s="123"/>
      <c r="WRT217" s="123"/>
      <c r="WRU217" s="123"/>
      <c r="WRV217" s="123"/>
      <c r="WRW217" s="123"/>
      <c r="WRX217" s="123"/>
      <c r="WRY217" s="123"/>
      <c r="WRZ217" s="123"/>
      <c r="WSA217" s="123"/>
      <c r="WSB217" s="123"/>
      <c r="WSC217" s="123"/>
      <c r="WSD217" s="123"/>
      <c r="WSE217" s="123"/>
      <c r="WSF217" s="123"/>
      <c r="WSG217" s="123"/>
      <c r="WSH217" s="123"/>
      <c r="WSI217" s="123"/>
      <c r="WSJ217" s="123"/>
      <c r="WSK217" s="123"/>
      <c r="WSL217" s="123"/>
      <c r="WSM217" s="123"/>
      <c r="WSN217" s="123"/>
      <c r="WSO217" s="123"/>
      <c r="WSP217" s="123"/>
      <c r="WSQ217" s="123"/>
      <c r="WSR217" s="123"/>
      <c r="WSS217" s="123"/>
      <c r="WST217" s="123"/>
      <c r="WSU217" s="123"/>
      <c r="WSV217" s="123"/>
      <c r="WSW217" s="123"/>
      <c r="WSX217" s="123"/>
      <c r="WSY217" s="123"/>
      <c r="WSZ217" s="123"/>
      <c r="WTA217" s="123"/>
      <c r="WTB217" s="123"/>
      <c r="WTC217" s="123"/>
      <c r="WTD217" s="123"/>
      <c r="WTE217" s="123"/>
      <c r="WTF217" s="123"/>
      <c r="WTG217" s="123"/>
      <c r="WTH217" s="123"/>
      <c r="WTI217" s="123"/>
      <c r="WTJ217" s="123"/>
      <c r="WTK217" s="123"/>
      <c r="WTL217" s="123"/>
      <c r="WTM217" s="123"/>
      <c r="WTN217" s="123"/>
      <c r="WTO217" s="123"/>
      <c r="WTP217" s="123"/>
      <c r="WTQ217" s="123"/>
      <c r="WTR217" s="123"/>
      <c r="WTS217" s="123"/>
      <c r="WTT217" s="123"/>
      <c r="WTU217" s="123"/>
      <c r="WTV217" s="123"/>
      <c r="WTW217" s="123"/>
      <c r="WTX217" s="123"/>
      <c r="WTY217" s="123"/>
      <c r="WTZ217" s="123"/>
      <c r="WUA217" s="123"/>
      <c r="WUB217" s="123"/>
      <c r="WUC217" s="123"/>
      <c r="WUD217" s="123"/>
      <c r="WUE217" s="123"/>
      <c r="WUF217" s="123"/>
      <c r="WUG217" s="123"/>
      <c r="WUH217" s="123"/>
      <c r="WUI217" s="123"/>
      <c r="WUJ217" s="123"/>
      <c r="WUK217" s="123"/>
      <c r="WUL217" s="123"/>
      <c r="WUM217" s="123"/>
      <c r="WUN217" s="123"/>
      <c r="WUO217" s="123"/>
      <c r="WUP217" s="123"/>
      <c r="WUQ217" s="123"/>
      <c r="WUR217" s="123"/>
      <c r="WUS217" s="123"/>
      <c r="WUT217" s="123"/>
      <c r="WUU217" s="123"/>
      <c r="WUV217" s="123"/>
      <c r="WUW217" s="123"/>
      <c r="WUX217" s="123"/>
      <c r="WUY217" s="123"/>
      <c r="WUZ217" s="123"/>
      <c r="WVA217" s="123"/>
      <c r="WVB217" s="123"/>
      <c r="WVC217" s="123"/>
      <c r="WVD217" s="123"/>
      <c r="WVE217" s="123"/>
      <c r="WVF217" s="123"/>
      <c r="WVG217" s="123"/>
      <c r="WVH217" s="123"/>
      <c r="WVI217" s="123"/>
      <c r="WVJ217" s="123"/>
      <c r="WVK217" s="123"/>
      <c r="WVL217" s="123"/>
      <c r="WVM217" s="123"/>
      <c r="WVN217" s="123"/>
      <c r="WVO217" s="123"/>
      <c r="WVP217" s="123"/>
      <c r="WVQ217" s="123"/>
      <c r="WVR217" s="123"/>
      <c r="WVS217" s="123"/>
      <c r="WVT217" s="123"/>
      <c r="WVU217" s="123"/>
      <c r="WVV217" s="123"/>
      <c r="WVW217" s="123"/>
      <c r="WVX217" s="123"/>
      <c r="WVY217" s="123"/>
      <c r="WVZ217" s="123"/>
      <c r="WWA217" s="123"/>
      <c r="WWB217" s="123"/>
      <c r="WWC217" s="123"/>
      <c r="WWD217" s="123"/>
      <c r="WWE217" s="123"/>
      <c r="WWF217" s="123"/>
      <c r="WWG217" s="123"/>
      <c r="WWH217" s="123"/>
      <c r="WWI217" s="123"/>
      <c r="WWJ217" s="123"/>
      <c r="WWK217" s="123"/>
      <c r="WWL217" s="123"/>
      <c r="WWM217" s="123"/>
      <c r="WWN217" s="123"/>
      <c r="WWO217" s="123"/>
      <c r="WWP217" s="123"/>
      <c r="WWQ217" s="123"/>
      <c r="WWR217" s="123"/>
      <c r="WWS217" s="123"/>
      <c r="WWT217" s="123"/>
      <c r="WWU217" s="123"/>
      <c r="WWV217" s="123"/>
      <c r="WWW217" s="123"/>
      <c r="WWX217" s="123"/>
      <c r="WWY217" s="123"/>
      <c r="WWZ217" s="123"/>
      <c r="WXA217" s="123"/>
      <c r="WXB217" s="123"/>
      <c r="WXC217" s="123"/>
      <c r="WXD217" s="123"/>
      <c r="WXE217" s="123"/>
      <c r="WXF217" s="123"/>
      <c r="WXG217" s="123"/>
      <c r="WXH217" s="123"/>
      <c r="WXI217" s="123"/>
      <c r="WXJ217" s="123"/>
      <c r="WXK217" s="123"/>
      <c r="WXL217" s="123"/>
      <c r="WXM217" s="123"/>
      <c r="WXN217" s="123"/>
      <c r="WXO217" s="123"/>
      <c r="WXP217" s="123"/>
      <c r="WXQ217" s="123"/>
      <c r="WXR217" s="123"/>
      <c r="WXS217" s="123"/>
      <c r="WXT217" s="123"/>
      <c r="WXU217" s="123"/>
      <c r="WXV217" s="123"/>
      <c r="WXW217" s="123"/>
      <c r="WXX217" s="123"/>
      <c r="WXY217" s="123"/>
      <c r="WXZ217" s="123"/>
      <c r="WYA217" s="123"/>
      <c r="WYB217" s="123"/>
      <c r="WYC217" s="123"/>
      <c r="WYD217" s="123"/>
      <c r="WYE217" s="123"/>
      <c r="WYF217" s="123"/>
      <c r="WYG217" s="123"/>
      <c r="WYH217" s="123"/>
      <c r="WYI217" s="123"/>
      <c r="WYJ217" s="123"/>
      <c r="WYK217" s="123"/>
      <c r="WYL217" s="123"/>
      <c r="WYM217" s="123"/>
      <c r="WYN217" s="123"/>
      <c r="WYO217" s="123"/>
      <c r="WYP217" s="123"/>
      <c r="WYQ217" s="123"/>
      <c r="WYR217" s="123"/>
      <c r="WYS217" s="123"/>
      <c r="WYT217" s="123"/>
      <c r="WYU217" s="123"/>
      <c r="WYV217" s="123"/>
      <c r="WYW217" s="123"/>
      <c r="WYX217" s="123"/>
      <c r="WYY217" s="123"/>
      <c r="WYZ217" s="123"/>
      <c r="WZA217" s="123"/>
      <c r="WZB217" s="123"/>
      <c r="WZC217" s="123"/>
      <c r="WZD217" s="123"/>
      <c r="WZE217" s="123"/>
      <c r="WZF217" s="123"/>
      <c r="WZG217" s="123"/>
      <c r="WZH217" s="123"/>
      <c r="WZI217" s="123"/>
      <c r="WZJ217" s="123"/>
      <c r="WZK217" s="123"/>
      <c r="WZL217" s="123"/>
      <c r="WZM217" s="123"/>
      <c r="WZN217" s="123"/>
      <c r="WZO217" s="123"/>
      <c r="WZP217" s="123"/>
      <c r="WZQ217" s="123"/>
      <c r="WZR217" s="123"/>
      <c r="WZS217" s="123"/>
      <c r="WZT217" s="123"/>
      <c r="WZU217" s="123"/>
      <c r="WZV217" s="123"/>
      <c r="WZW217" s="123"/>
      <c r="WZX217" s="123"/>
      <c r="WZY217" s="123"/>
      <c r="WZZ217" s="123"/>
      <c r="XAA217" s="123"/>
      <c r="XAB217" s="123"/>
      <c r="XAC217" s="123"/>
      <c r="XAD217" s="123"/>
      <c r="XAE217" s="123"/>
      <c r="XAF217" s="123"/>
      <c r="XAG217" s="123"/>
      <c r="XAH217" s="123"/>
      <c r="XAI217" s="123"/>
      <c r="XAJ217" s="123"/>
      <c r="XAK217" s="123"/>
      <c r="XAL217" s="123"/>
      <c r="XAM217" s="123"/>
      <c r="XAN217" s="123"/>
      <c r="XAO217" s="123"/>
      <c r="XAP217" s="123"/>
      <c r="XAQ217" s="123"/>
      <c r="XAR217" s="123"/>
      <c r="XAS217" s="123"/>
      <c r="XAT217" s="123"/>
      <c r="XAU217" s="123"/>
      <c r="XAV217" s="123"/>
      <c r="XAW217" s="123"/>
      <c r="XAX217" s="123"/>
      <c r="XAY217" s="123"/>
      <c r="XAZ217" s="123"/>
      <c r="XBA217" s="123"/>
      <c r="XBB217" s="123"/>
      <c r="XBC217" s="123"/>
      <c r="XBD217" s="123"/>
      <c r="XBE217" s="123"/>
      <c r="XBF217" s="123"/>
      <c r="XBG217" s="123"/>
      <c r="XBH217" s="123"/>
      <c r="XBI217" s="123"/>
      <c r="XBJ217" s="123"/>
      <c r="XBK217" s="123"/>
      <c r="XBL217" s="123"/>
      <c r="XBM217" s="123"/>
      <c r="XBN217" s="123"/>
      <c r="XBO217" s="123"/>
      <c r="XBP217" s="123"/>
      <c r="XBQ217" s="123"/>
      <c r="XBR217" s="123"/>
      <c r="XBS217" s="123"/>
      <c r="XBT217" s="123"/>
      <c r="XBU217" s="123"/>
      <c r="XBV217" s="123"/>
      <c r="XBW217" s="123"/>
      <c r="XBX217" s="123"/>
      <c r="XBY217" s="123"/>
      <c r="XBZ217" s="123"/>
      <c r="XCA217" s="123"/>
      <c r="XCB217" s="123"/>
      <c r="XCC217" s="123"/>
      <c r="XCD217" s="123"/>
      <c r="XCE217" s="123"/>
      <c r="XCF217" s="123"/>
      <c r="XCG217" s="123"/>
      <c r="XCH217" s="123"/>
      <c r="XCI217" s="123"/>
      <c r="XCJ217" s="123"/>
      <c r="XCK217" s="123"/>
      <c r="XCL217" s="123"/>
      <c r="XCM217" s="123"/>
      <c r="XCN217" s="123"/>
      <c r="XCO217" s="123"/>
      <c r="XCP217" s="123"/>
      <c r="XCQ217" s="123"/>
      <c r="XCR217" s="123"/>
      <c r="XCS217" s="123"/>
      <c r="XCT217" s="123"/>
      <c r="XCU217" s="123"/>
      <c r="XCV217" s="123"/>
      <c r="XCW217" s="123"/>
      <c r="XCX217" s="123"/>
      <c r="XCY217" s="123"/>
      <c r="XCZ217" s="123"/>
      <c r="XDA217" s="123"/>
      <c r="XDB217" s="123"/>
      <c r="XDC217" s="123"/>
      <c r="XDD217" s="123"/>
      <c r="XDE217" s="123"/>
      <c r="XDF217" s="123"/>
      <c r="XDG217" s="123"/>
      <c r="XDH217" s="123"/>
      <c r="XDI217" s="123"/>
      <c r="XDJ217" s="123"/>
      <c r="XDK217" s="123"/>
      <c r="XDL217" s="123"/>
      <c r="XDM217" s="123"/>
      <c r="XDN217" s="123"/>
      <c r="XDO217" s="123"/>
      <c r="XDP217" s="123"/>
      <c r="XDQ217" s="123"/>
      <c r="XDR217" s="123"/>
      <c r="XDS217" s="123"/>
      <c r="XDT217" s="123"/>
      <c r="XDU217" s="123"/>
      <c r="XDV217" s="123"/>
      <c r="XDW217" s="123"/>
      <c r="XDX217" s="123"/>
      <c r="XDY217" s="123"/>
      <c r="XDZ217" s="123"/>
      <c r="XEA217" s="123"/>
      <c r="XEB217" s="123"/>
      <c r="XEC217" s="123"/>
      <c r="XED217" s="123"/>
      <c r="XEE217" s="123"/>
      <c r="XEF217" s="123"/>
      <c r="XEG217" s="123"/>
      <c r="XEH217" s="123"/>
      <c r="XEI217" s="123"/>
      <c r="XEJ217" s="123"/>
      <c r="XEK217" s="123"/>
      <c r="XEL217" s="123"/>
      <c r="XEM217" s="123"/>
      <c r="XEN217" s="123"/>
      <c r="XEO217" s="123"/>
      <c r="XEP217" s="123"/>
      <c r="XEQ217" s="123"/>
      <c r="XER217" s="123"/>
      <c r="XES217" s="123"/>
      <c r="XET217" s="123"/>
      <c r="XEU217" s="123"/>
      <c r="XEV217" s="123"/>
      <c r="XEW217" s="123"/>
      <c r="XEX217" s="123"/>
      <c r="XEY217" s="123"/>
      <c r="XEZ217" s="123"/>
      <c r="XFA217" s="123"/>
    </row>
    <row r="218" spans="1:16381" ht="51.75" thickBot="1" x14ac:dyDescent="0.3">
      <c r="A218" s="21" t="str">
        <f t="shared" ref="A218:A221" si="16">CONCATENATE(C$2," ",B218," - ",C218)</f>
        <v>Indicator 222 - Collateral Value Decrease</v>
      </c>
      <c r="B218" s="296">
        <f t="shared" si="15"/>
        <v>222</v>
      </c>
      <c r="C218" s="139" t="s">
        <v>1426</v>
      </c>
      <c r="D218" s="127" t="str">
        <f t="shared" si="14"/>
        <v>ID222</v>
      </c>
      <c r="E218" s="139" t="s">
        <v>1427</v>
      </c>
      <c r="F218" s="226" t="s">
        <v>1451</v>
      </c>
      <c r="G218" s="14" t="s">
        <v>1428</v>
      </c>
      <c r="H218" s="131" t="s">
        <v>1429</v>
      </c>
      <c r="I218" s="132" t="s">
        <v>9</v>
      </c>
      <c r="J218" s="128" t="s">
        <v>716</v>
      </c>
      <c r="K218" s="130" t="s">
        <v>1443</v>
      </c>
      <c r="L218" s="133" t="s">
        <v>1426</v>
      </c>
      <c r="M218" s="133" t="s">
        <v>1445</v>
      </c>
      <c r="N218" s="134">
        <v>1</v>
      </c>
      <c r="O218" s="134"/>
      <c r="P218" s="134">
        <v>1</v>
      </c>
      <c r="Q218" s="134"/>
      <c r="R218" s="134">
        <v>1</v>
      </c>
      <c r="S218" s="134"/>
      <c r="T218" s="135">
        <v>1</v>
      </c>
      <c r="U218" s="181"/>
      <c r="V218" s="135">
        <v>1</v>
      </c>
      <c r="W218" s="181"/>
      <c r="X218" s="135">
        <v>1</v>
      </c>
      <c r="Y218" s="181"/>
      <c r="Z218" s="212" t="s">
        <v>12</v>
      </c>
      <c r="AA218" s="213" t="s">
        <v>1153</v>
      </c>
      <c r="AB218" s="182" t="s">
        <v>12</v>
      </c>
      <c r="AC218" s="182" t="s">
        <v>12</v>
      </c>
      <c r="AD218" s="182" t="s">
        <v>837</v>
      </c>
      <c r="AE218" s="217"/>
      <c r="AF218" s="37">
        <v>0</v>
      </c>
      <c r="AG218" s="37" t="e">
        <v>#N/A</v>
      </c>
      <c r="AH218" s="37" t="e">
        <v>#N/A</v>
      </c>
      <c r="AI218" s="37" t="e">
        <v>#N/A</v>
      </c>
      <c r="AJ218" s="37" t="e">
        <v>#N/A</v>
      </c>
      <c r="AK218" s="37" t="e">
        <v>#N/A</v>
      </c>
      <c r="AL218" s="37" t="e">
        <v>#N/A</v>
      </c>
      <c r="AM218" s="37" t="e">
        <v>#N/A</v>
      </c>
      <c r="AN218" s="37" t="e">
        <v>#N/A</v>
      </c>
      <c r="AO218" s="37" t="e">
        <v>#N/A</v>
      </c>
      <c r="AP218" s="37" t="e">
        <v>#N/A</v>
      </c>
      <c r="AQ218" s="37" t="e">
        <v>#N/A</v>
      </c>
      <c r="AR218" s="37" t="e">
        <v>#N/A</v>
      </c>
      <c r="AS218" s="37" t="e">
        <v>#N/A</v>
      </c>
      <c r="AT218" s="37" t="e">
        <v>#N/A</v>
      </c>
      <c r="AU218" s="37" t="e">
        <v>#N/A</v>
      </c>
      <c r="AV218" s="37" t="e">
        <v>#N/A</v>
      </c>
      <c r="AW218" s="319"/>
      <c r="AX218" s="304"/>
      <c r="AY218" s="304"/>
      <c r="AZ218" s="304"/>
      <c r="BA218" s="304"/>
      <c r="BB218" s="304"/>
      <c r="BC218" s="71"/>
      <c r="BD218" s="126"/>
      <c r="BE218" s="311"/>
      <c r="BF218" s="69"/>
      <c r="BG218" s="69"/>
      <c r="BH218" s="69"/>
      <c r="BI218" s="69"/>
      <c r="BJ218" s="69"/>
      <c r="BK218" s="123"/>
      <c r="BL218" s="123"/>
      <c r="BM218" s="234" t="e">
        <v>#N/A</v>
      </c>
      <c r="BN218" s="234" t="e">
        <v>#N/A</v>
      </c>
      <c r="BO218" s="234" t="e">
        <v>#N/A</v>
      </c>
      <c r="BP218" s="234"/>
      <c r="BQ218" s="238"/>
      <c r="BR218" s="238"/>
      <c r="BS218" s="238"/>
      <c r="BT218" s="238"/>
      <c r="BU218" s="234"/>
      <c r="BV218" s="234"/>
      <c r="BW218" s="234"/>
      <c r="BX218" s="280"/>
      <c r="BY218" s="280"/>
      <c r="BZ218" s="280"/>
      <c r="CA218" s="299"/>
      <c r="CB218" s="299"/>
      <c r="CC218" s="280" t="e">
        <v>#N/A</v>
      </c>
      <c r="CD218" s="280" t="e">
        <v>#N/A</v>
      </c>
      <c r="CE218" s="280" t="e">
        <v>#N/A</v>
      </c>
      <c r="CF218" s="280" t="e">
        <v>#N/A</v>
      </c>
      <c r="CG218" s="280" t="e">
        <v>#N/A</v>
      </c>
      <c r="CH218" s="123"/>
      <c r="CI218" s="123"/>
      <c r="CJ218" s="123"/>
      <c r="CK218" s="123"/>
      <c r="CL218" s="123"/>
      <c r="CM218" s="123"/>
      <c r="CN218" s="123"/>
      <c r="CO218" s="123"/>
      <c r="CP218" s="123"/>
      <c r="CQ218" s="123"/>
      <c r="CR218" s="123"/>
      <c r="CS218" s="123"/>
      <c r="CT218" s="123"/>
      <c r="CU218" s="123"/>
      <c r="CV218" s="123"/>
      <c r="CW218" s="123"/>
      <c r="CX218" s="123"/>
      <c r="CY218" s="123"/>
      <c r="CZ218" s="123"/>
      <c r="DA218" s="123"/>
      <c r="DB218" s="123"/>
      <c r="DC218" s="123"/>
      <c r="DD218" s="123"/>
      <c r="DE218" s="123"/>
      <c r="DF218" s="123"/>
      <c r="DG218" s="123"/>
      <c r="DH218" s="123"/>
      <c r="DI218" s="123"/>
      <c r="DJ218" s="123"/>
      <c r="DK218" s="123"/>
      <c r="DL218" s="123"/>
      <c r="DM218" s="123"/>
      <c r="DN218" s="123"/>
      <c r="DO218" s="123"/>
      <c r="DP218" s="123"/>
      <c r="DQ218" s="123"/>
      <c r="DR218" s="123"/>
      <c r="DS218" s="123"/>
      <c r="DT218" s="123"/>
      <c r="DU218" s="123"/>
      <c r="DV218" s="123"/>
      <c r="DW218" s="123"/>
      <c r="DX218" s="123"/>
      <c r="DY218" s="123"/>
      <c r="DZ218" s="123"/>
      <c r="EA218" s="123"/>
      <c r="EB218" s="123"/>
      <c r="EC218" s="123"/>
      <c r="ED218" s="123"/>
      <c r="EE218" s="123"/>
      <c r="EF218" s="123"/>
      <c r="EG218" s="123"/>
      <c r="EH218" s="123"/>
      <c r="EI218" s="123"/>
      <c r="EJ218" s="123"/>
      <c r="EK218" s="123"/>
      <c r="EL218" s="123"/>
      <c r="EM218" s="123"/>
      <c r="EN218" s="123"/>
      <c r="EO218" s="123"/>
      <c r="EP218" s="123"/>
      <c r="EQ218" s="123"/>
      <c r="ER218" s="123"/>
      <c r="ES218" s="123"/>
      <c r="ET218" s="123"/>
      <c r="EU218" s="123"/>
      <c r="EV218" s="123"/>
      <c r="EW218" s="123"/>
      <c r="EX218" s="123"/>
      <c r="EY218" s="123"/>
      <c r="EZ218" s="123"/>
      <c r="FA218" s="123"/>
      <c r="FB218" s="123"/>
      <c r="FC218" s="123"/>
      <c r="FD218" s="123"/>
      <c r="FE218" s="123"/>
      <c r="FF218" s="123"/>
      <c r="FG218" s="123"/>
      <c r="FH218" s="123"/>
      <c r="FI218" s="123"/>
      <c r="FJ218" s="123"/>
      <c r="FK218" s="123"/>
      <c r="FL218" s="123"/>
      <c r="FM218" s="123"/>
      <c r="FN218" s="123"/>
      <c r="FO218" s="123"/>
      <c r="FP218" s="123"/>
      <c r="FQ218" s="123"/>
      <c r="FR218" s="123"/>
      <c r="FS218" s="123"/>
      <c r="FT218" s="123"/>
      <c r="FU218" s="123"/>
      <c r="FV218" s="123"/>
      <c r="FW218" s="123"/>
      <c r="FX218" s="123"/>
      <c r="FY218" s="123"/>
      <c r="FZ218" s="123"/>
      <c r="GA218" s="123"/>
      <c r="GB218" s="123"/>
      <c r="GC218" s="123"/>
      <c r="GD218" s="123"/>
      <c r="GE218" s="123"/>
      <c r="GF218" s="123"/>
      <c r="GG218" s="123"/>
      <c r="GH218" s="123"/>
      <c r="GI218" s="123"/>
      <c r="GJ218" s="123"/>
      <c r="GK218" s="123"/>
      <c r="GL218" s="123"/>
      <c r="GM218" s="123"/>
      <c r="GN218" s="123"/>
      <c r="GO218" s="123"/>
      <c r="GP218" s="123"/>
      <c r="GQ218" s="123"/>
      <c r="GR218" s="123"/>
      <c r="GS218" s="123"/>
      <c r="GT218" s="123"/>
      <c r="GU218" s="123"/>
      <c r="GV218" s="123"/>
      <c r="GW218" s="123"/>
      <c r="GX218" s="123"/>
      <c r="GY218" s="123"/>
      <c r="GZ218" s="123"/>
      <c r="HA218" s="123"/>
      <c r="HB218" s="123"/>
      <c r="HC218" s="123"/>
      <c r="HD218" s="123"/>
      <c r="HE218" s="123"/>
      <c r="HF218" s="123"/>
      <c r="HG218" s="123"/>
      <c r="HH218" s="123"/>
      <c r="HI218" s="123"/>
      <c r="HJ218" s="123"/>
      <c r="HK218" s="123"/>
      <c r="HL218" s="123"/>
      <c r="HM218" s="123"/>
      <c r="HN218" s="123"/>
      <c r="HO218" s="123"/>
      <c r="HP218" s="123"/>
      <c r="HQ218" s="123"/>
      <c r="HR218" s="123"/>
      <c r="HS218" s="123"/>
      <c r="HT218" s="123"/>
      <c r="HU218" s="123"/>
      <c r="HV218" s="123"/>
      <c r="HW218" s="123"/>
      <c r="HX218" s="123"/>
      <c r="HY218" s="123"/>
      <c r="HZ218" s="123"/>
      <c r="IA218" s="123"/>
      <c r="IB218" s="123"/>
      <c r="IC218" s="123"/>
      <c r="ID218" s="123"/>
      <c r="IE218" s="123"/>
      <c r="IF218" s="123"/>
      <c r="IG218" s="123"/>
      <c r="IH218" s="123"/>
      <c r="II218" s="123"/>
      <c r="IJ218" s="123"/>
      <c r="IK218" s="123"/>
      <c r="IL218" s="123"/>
      <c r="IM218" s="123"/>
      <c r="IN218" s="123"/>
      <c r="IO218" s="123"/>
      <c r="IP218" s="123"/>
      <c r="IQ218" s="123"/>
      <c r="IR218" s="123"/>
      <c r="IS218" s="123"/>
      <c r="IT218" s="123"/>
      <c r="IU218" s="123"/>
      <c r="IV218" s="123"/>
      <c r="IW218" s="123"/>
      <c r="IX218" s="123"/>
      <c r="IY218" s="123"/>
      <c r="IZ218" s="123"/>
      <c r="JA218" s="123"/>
      <c r="JB218" s="123"/>
      <c r="JC218" s="123"/>
      <c r="JD218" s="123"/>
      <c r="JE218" s="123"/>
      <c r="JF218" s="123"/>
      <c r="JG218" s="123"/>
      <c r="JH218" s="123"/>
      <c r="JI218" s="123"/>
      <c r="JJ218" s="123"/>
      <c r="JK218" s="123"/>
      <c r="JL218" s="123"/>
      <c r="JM218" s="123"/>
      <c r="JN218" s="123"/>
      <c r="JO218" s="123"/>
      <c r="JP218" s="123"/>
      <c r="JQ218" s="123"/>
      <c r="JR218" s="123"/>
      <c r="JS218" s="123"/>
      <c r="JT218" s="123"/>
      <c r="JU218" s="123"/>
      <c r="JV218" s="123"/>
      <c r="JW218" s="123"/>
      <c r="JX218" s="123"/>
      <c r="JY218" s="123"/>
      <c r="JZ218" s="123"/>
      <c r="KA218" s="123"/>
      <c r="KB218" s="123"/>
      <c r="KC218" s="123"/>
      <c r="KD218" s="123"/>
      <c r="KE218" s="123"/>
      <c r="KF218" s="123"/>
      <c r="KG218" s="123"/>
      <c r="KH218" s="123"/>
      <c r="KI218" s="123"/>
      <c r="KJ218" s="123"/>
      <c r="KK218" s="123"/>
      <c r="KL218" s="123"/>
      <c r="KM218" s="123"/>
      <c r="KN218" s="123"/>
      <c r="KO218" s="123"/>
      <c r="KP218" s="123"/>
      <c r="KQ218" s="123"/>
      <c r="KR218" s="123"/>
      <c r="KS218" s="123"/>
      <c r="KT218" s="123"/>
      <c r="KU218" s="123"/>
      <c r="KV218" s="123"/>
      <c r="KW218" s="123"/>
      <c r="KX218" s="123"/>
      <c r="KY218" s="123"/>
      <c r="KZ218" s="123"/>
      <c r="LA218" s="123"/>
      <c r="LB218" s="123"/>
      <c r="LC218" s="123"/>
      <c r="LD218" s="123"/>
      <c r="LE218" s="123"/>
      <c r="LF218" s="123"/>
      <c r="LG218" s="123"/>
      <c r="LH218" s="123"/>
      <c r="LI218" s="123"/>
      <c r="LJ218" s="123"/>
      <c r="LK218" s="123"/>
      <c r="LL218" s="123"/>
      <c r="LM218" s="123"/>
      <c r="LN218" s="123"/>
      <c r="LO218" s="123"/>
      <c r="LP218" s="123"/>
      <c r="LQ218" s="123"/>
      <c r="LR218" s="123"/>
      <c r="LS218" s="123"/>
      <c r="LT218" s="123"/>
      <c r="LU218" s="123"/>
      <c r="LV218" s="123"/>
      <c r="LW218" s="123"/>
      <c r="LX218" s="123"/>
      <c r="LY218" s="123"/>
      <c r="LZ218" s="123"/>
      <c r="MA218" s="123"/>
      <c r="MB218" s="123"/>
      <c r="MC218" s="123"/>
      <c r="MD218" s="123"/>
      <c r="ME218" s="123"/>
      <c r="MF218" s="123"/>
      <c r="MG218" s="123"/>
      <c r="MH218" s="123"/>
      <c r="MI218" s="123"/>
      <c r="MJ218" s="123"/>
      <c r="MK218" s="123"/>
      <c r="ML218" s="123"/>
      <c r="MM218" s="123"/>
      <c r="MN218" s="123"/>
      <c r="MO218" s="123"/>
      <c r="MP218" s="123"/>
      <c r="MQ218" s="123"/>
      <c r="MR218" s="123"/>
      <c r="MS218" s="123"/>
      <c r="MT218" s="123"/>
      <c r="MU218" s="123"/>
      <c r="MV218" s="123"/>
      <c r="MW218" s="123"/>
      <c r="MX218" s="123"/>
      <c r="MY218" s="123"/>
      <c r="MZ218" s="123"/>
      <c r="NA218" s="123"/>
      <c r="NB218" s="123"/>
      <c r="NC218" s="123"/>
      <c r="ND218" s="123"/>
      <c r="NE218" s="123"/>
      <c r="NF218" s="123"/>
      <c r="NG218" s="123"/>
      <c r="NH218" s="123"/>
      <c r="NI218" s="123"/>
      <c r="NJ218" s="123"/>
      <c r="NK218" s="123"/>
      <c r="NL218" s="123"/>
      <c r="NM218" s="123"/>
      <c r="NN218" s="123"/>
      <c r="NO218" s="123"/>
      <c r="NP218" s="123"/>
      <c r="NQ218" s="123"/>
      <c r="NR218" s="123"/>
      <c r="NS218" s="123"/>
      <c r="NT218" s="123"/>
      <c r="NU218" s="123"/>
      <c r="NV218" s="123"/>
      <c r="NW218" s="123"/>
      <c r="NX218" s="123"/>
      <c r="NY218" s="123"/>
      <c r="NZ218" s="123"/>
      <c r="OA218" s="123"/>
      <c r="OB218" s="123"/>
      <c r="OC218" s="123"/>
      <c r="OD218" s="123"/>
      <c r="OE218" s="123"/>
      <c r="OF218" s="123"/>
      <c r="OG218" s="123"/>
      <c r="OH218" s="123"/>
      <c r="OI218" s="123"/>
      <c r="OJ218" s="123"/>
      <c r="OK218" s="123"/>
      <c r="OL218" s="123"/>
      <c r="OM218" s="123"/>
      <c r="ON218" s="123"/>
      <c r="OO218" s="123"/>
      <c r="OP218" s="123"/>
      <c r="OQ218" s="123"/>
      <c r="OR218" s="123"/>
      <c r="OS218" s="123"/>
      <c r="OT218" s="123"/>
      <c r="OU218" s="123"/>
      <c r="OV218" s="123"/>
      <c r="OW218" s="123"/>
      <c r="OX218" s="123"/>
      <c r="OY218" s="123"/>
      <c r="OZ218" s="123"/>
      <c r="PA218" s="123"/>
      <c r="PB218" s="123"/>
      <c r="PC218" s="123"/>
      <c r="PD218" s="123"/>
      <c r="PE218" s="123"/>
      <c r="PF218" s="123"/>
      <c r="PG218" s="123"/>
      <c r="PH218" s="123"/>
      <c r="PI218" s="123"/>
      <c r="PJ218" s="123"/>
      <c r="PK218" s="123"/>
      <c r="PL218" s="123"/>
      <c r="PM218" s="123"/>
      <c r="PN218" s="123"/>
      <c r="PO218" s="123"/>
      <c r="PP218" s="123"/>
      <c r="PQ218" s="123"/>
      <c r="PR218" s="123"/>
      <c r="PS218" s="123"/>
      <c r="PT218" s="123"/>
      <c r="PU218" s="123"/>
      <c r="PV218" s="123"/>
      <c r="PW218" s="123"/>
      <c r="PX218" s="123"/>
      <c r="PY218" s="123"/>
      <c r="PZ218" s="123"/>
      <c r="QA218" s="123"/>
      <c r="QB218" s="123"/>
      <c r="QC218" s="123"/>
      <c r="QD218" s="123"/>
      <c r="QE218" s="123"/>
      <c r="QF218" s="123"/>
      <c r="QG218" s="123"/>
      <c r="QH218" s="123"/>
      <c r="QI218" s="123"/>
      <c r="QJ218" s="123"/>
      <c r="QK218" s="123"/>
      <c r="QL218" s="123"/>
      <c r="QM218" s="123"/>
      <c r="QN218" s="123"/>
      <c r="QO218" s="123"/>
      <c r="QP218" s="123"/>
      <c r="QQ218" s="123"/>
      <c r="QR218" s="123"/>
      <c r="QS218" s="123"/>
      <c r="QT218" s="123"/>
      <c r="QU218" s="123"/>
      <c r="QV218" s="123"/>
      <c r="QW218" s="123"/>
      <c r="QX218" s="123"/>
      <c r="QY218" s="123"/>
      <c r="QZ218" s="123"/>
      <c r="RA218" s="123"/>
      <c r="RB218" s="123"/>
      <c r="RC218" s="123"/>
      <c r="RD218" s="123"/>
      <c r="RE218" s="123"/>
      <c r="RF218" s="123"/>
      <c r="RG218" s="123"/>
      <c r="RH218" s="123"/>
      <c r="RI218" s="123"/>
      <c r="RJ218" s="123"/>
      <c r="RK218" s="123"/>
      <c r="RL218" s="123"/>
      <c r="RM218" s="123"/>
      <c r="RN218" s="123"/>
      <c r="RO218" s="123"/>
      <c r="RP218" s="123"/>
      <c r="RQ218" s="123"/>
      <c r="RR218" s="123"/>
      <c r="RS218" s="123"/>
      <c r="RT218" s="123"/>
      <c r="RU218" s="123"/>
      <c r="RV218" s="123"/>
      <c r="RW218" s="123"/>
      <c r="RX218" s="123"/>
      <c r="RY218" s="123"/>
      <c r="RZ218" s="123"/>
      <c r="SA218" s="123"/>
      <c r="SB218" s="123"/>
      <c r="SC218" s="123"/>
      <c r="SD218" s="123"/>
      <c r="SE218" s="123"/>
      <c r="SF218" s="123"/>
      <c r="SG218" s="123"/>
      <c r="SH218" s="123"/>
      <c r="SI218" s="123"/>
      <c r="SJ218" s="123"/>
      <c r="SK218" s="123"/>
      <c r="SL218" s="123"/>
      <c r="SM218" s="123"/>
      <c r="SN218" s="123"/>
      <c r="SO218" s="123"/>
      <c r="SP218" s="123"/>
      <c r="SQ218" s="123"/>
      <c r="SR218" s="123"/>
      <c r="SS218" s="123"/>
      <c r="ST218" s="123"/>
      <c r="SU218" s="123"/>
      <c r="SV218" s="123"/>
      <c r="SW218" s="123"/>
      <c r="SX218" s="123"/>
      <c r="SY218" s="123"/>
      <c r="SZ218" s="123"/>
      <c r="TA218" s="123"/>
      <c r="TB218" s="123"/>
      <c r="TC218" s="123"/>
      <c r="TD218" s="123"/>
      <c r="TE218" s="123"/>
      <c r="TF218" s="123"/>
      <c r="TG218" s="123"/>
      <c r="TH218" s="123"/>
      <c r="TI218" s="123"/>
      <c r="TJ218" s="123"/>
      <c r="TK218" s="123"/>
      <c r="TL218" s="123"/>
      <c r="TM218" s="123"/>
      <c r="TN218" s="123"/>
      <c r="TO218" s="123"/>
      <c r="TP218" s="123"/>
      <c r="TQ218" s="123"/>
      <c r="TR218" s="123"/>
      <c r="TS218" s="123"/>
      <c r="TT218" s="123"/>
      <c r="TU218" s="123"/>
      <c r="TV218" s="123"/>
      <c r="TW218" s="123"/>
      <c r="TX218" s="123"/>
      <c r="TY218" s="123"/>
      <c r="TZ218" s="123"/>
      <c r="UA218" s="123"/>
      <c r="UB218" s="123"/>
      <c r="UC218" s="123"/>
      <c r="UD218" s="123"/>
      <c r="UE218" s="123"/>
      <c r="UF218" s="123"/>
      <c r="UG218" s="123"/>
      <c r="UH218" s="123"/>
      <c r="UI218" s="123"/>
      <c r="UJ218" s="123"/>
      <c r="UK218" s="123"/>
      <c r="UL218" s="123"/>
      <c r="UM218" s="123"/>
      <c r="UN218" s="123"/>
      <c r="UO218" s="123"/>
      <c r="UP218" s="123"/>
      <c r="UQ218" s="123"/>
      <c r="UR218" s="123"/>
      <c r="US218" s="123"/>
      <c r="UT218" s="123"/>
      <c r="UU218" s="123"/>
      <c r="UV218" s="123"/>
      <c r="UW218" s="123"/>
      <c r="UX218" s="123"/>
      <c r="UY218" s="123"/>
      <c r="UZ218" s="123"/>
      <c r="VA218" s="123"/>
      <c r="VB218" s="123"/>
      <c r="VC218" s="123"/>
      <c r="VD218" s="123"/>
      <c r="VE218" s="123"/>
      <c r="VF218" s="123"/>
      <c r="VG218" s="123"/>
      <c r="VH218" s="123"/>
      <c r="VI218" s="123"/>
      <c r="VJ218" s="123"/>
      <c r="VK218" s="123"/>
      <c r="VL218" s="123"/>
      <c r="VM218" s="123"/>
      <c r="VN218" s="123"/>
      <c r="VO218" s="123"/>
      <c r="VP218" s="123"/>
      <c r="VQ218" s="123"/>
      <c r="VR218" s="123"/>
      <c r="VS218" s="123"/>
      <c r="VT218" s="123"/>
      <c r="VU218" s="123"/>
      <c r="VV218" s="123"/>
      <c r="VW218" s="123"/>
      <c r="VX218" s="123"/>
      <c r="VY218" s="123"/>
      <c r="VZ218" s="123"/>
      <c r="WA218" s="123"/>
      <c r="WB218" s="123"/>
      <c r="WC218" s="123"/>
      <c r="WD218" s="123"/>
      <c r="WE218" s="123"/>
      <c r="WF218" s="123"/>
      <c r="WG218" s="123"/>
      <c r="WH218" s="123"/>
      <c r="WI218" s="123"/>
      <c r="WJ218" s="123"/>
      <c r="WK218" s="123"/>
      <c r="WL218" s="123"/>
      <c r="WM218" s="123"/>
      <c r="WN218" s="123"/>
      <c r="WO218" s="123"/>
      <c r="WP218" s="123"/>
      <c r="WQ218" s="123"/>
      <c r="WR218" s="123"/>
      <c r="WS218" s="123"/>
      <c r="WT218" s="123"/>
      <c r="WU218" s="123"/>
      <c r="WV218" s="123"/>
      <c r="WW218" s="123"/>
      <c r="WX218" s="123"/>
      <c r="WY218" s="123"/>
      <c r="WZ218" s="123"/>
      <c r="XA218" s="123"/>
      <c r="XB218" s="123"/>
      <c r="XC218" s="123"/>
      <c r="XD218" s="123"/>
      <c r="XE218" s="123"/>
      <c r="XF218" s="123"/>
      <c r="XG218" s="123"/>
      <c r="XH218" s="123"/>
      <c r="XI218" s="123"/>
      <c r="XJ218" s="123"/>
      <c r="XK218" s="123"/>
      <c r="XL218" s="123"/>
      <c r="XM218" s="123"/>
      <c r="XN218" s="123"/>
      <c r="XO218" s="123"/>
      <c r="XP218" s="123"/>
      <c r="XQ218" s="123"/>
      <c r="XR218" s="123"/>
      <c r="XS218" s="123"/>
      <c r="XT218" s="123"/>
      <c r="XU218" s="123"/>
      <c r="XV218" s="123"/>
      <c r="XW218" s="123"/>
      <c r="XX218" s="123"/>
      <c r="XY218" s="123"/>
      <c r="XZ218" s="123"/>
      <c r="YA218" s="123"/>
      <c r="YB218" s="123"/>
      <c r="YC218" s="123"/>
      <c r="YD218" s="123"/>
      <c r="YE218" s="123"/>
      <c r="YF218" s="123"/>
      <c r="YG218" s="123"/>
      <c r="YH218" s="123"/>
      <c r="YI218" s="123"/>
      <c r="YJ218" s="123"/>
      <c r="YK218" s="123"/>
      <c r="YL218" s="123"/>
      <c r="YM218" s="123"/>
      <c r="YN218" s="123"/>
      <c r="YO218" s="123"/>
      <c r="YP218" s="123"/>
      <c r="YQ218" s="123"/>
      <c r="YR218" s="123"/>
      <c r="YS218" s="123"/>
      <c r="YT218" s="123"/>
      <c r="YU218" s="123"/>
      <c r="YV218" s="123"/>
      <c r="YW218" s="123"/>
      <c r="YX218" s="123"/>
      <c r="YY218" s="123"/>
      <c r="YZ218" s="123"/>
      <c r="ZA218" s="123"/>
      <c r="ZB218" s="123"/>
      <c r="ZC218" s="123"/>
      <c r="ZD218" s="123"/>
      <c r="ZE218" s="123"/>
      <c r="ZF218" s="123"/>
      <c r="ZG218" s="123"/>
      <c r="ZH218" s="123"/>
      <c r="ZI218" s="123"/>
      <c r="ZJ218" s="123"/>
      <c r="ZK218" s="123"/>
      <c r="ZL218" s="123"/>
      <c r="ZM218" s="123"/>
      <c r="ZN218" s="123"/>
      <c r="ZO218" s="123"/>
      <c r="ZP218" s="123"/>
      <c r="ZQ218" s="123"/>
      <c r="ZR218" s="123"/>
      <c r="ZS218" s="123"/>
      <c r="ZT218" s="123"/>
      <c r="ZU218" s="123"/>
      <c r="ZV218" s="123"/>
      <c r="ZW218" s="123"/>
      <c r="ZX218" s="123"/>
      <c r="ZY218" s="123"/>
      <c r="ZZ218" s="123"/>
      <c r="AAA218" s="123"/>
      <c r="AAB218" s="123"/>
      <c r="AAC218" s="123"/>
      <c r="AAD218" s="123"/>
      <c r="AAE218" s="123"/>
      <c r="AAF218" s="123"/>
      <c r="AAG218" s="123"/>
      <c r="AAH218" s="123"/>
      <c r="AAI218" s="123"/>
      <c r="AAJ218" s="123"/>
      <c r="AAK218" s="123"/>
      <c r="AAL218" s="123"/>
      <c r="AAM218" s="123"/>
      <c r="AAN218" s="123"/>
      <c r="AAO218" s="123"/>
      <c r="AAP218" s="123"/>
      <c r="AAQ218" s="123"/>
      <c r="AAR218" s="123"/>
      <c r="AAS218" s="123"/>
      <c r="AAT218" s="123"/>
      <c r="AAU218" s="123"/>
      <c r="AAV218" s="123"/>
      <c r="AAW218" s="123"/>
      <c r="AAX218" s="123"/>
      <c r="AAY218" s="123"/>
      <c r="AAZ218" s="123"/>
      <c r="ABA218" s="123"/>
      <c r="ABB218" s="123"/>
      <c r="ABC218" s="123"/>
      <c r="ABD218" s="123"/>
      <c r="ABE218" s="123"/>
      <c r="ABF218" s="123"/>
      <c r="ABG218" s="123"/>
      <c r="ABH218" s="123"/>
      <c r="ABI218" s="123"/>
      <c r="ABJ218" s="123"/>
      <c r="ABK218" s="123"/>
      <c r="ABL218" s="123"/>
      <c r="ABM218" s="123"/>
      <c r="ABN218" s="123"/>
      <c r="ABO218" s="123"/>
      <c r="ABP218" s="123"/>
      <c r="ABQ218" s="123"/>
      <c r="ABR218" s="123"/>
      <c r="ABS218" s="123"/>
      <c r="ABT218" s="123"/>
      <c r="ABU218" s="123"/>
      <c r="ABV218" s="123"/>
      <c r="ABW218" s="123"/>
      <c r="ABX218" s="123"/>
      <c r="ABY218" s="123"/>
      <c r="ABZ218" s="123"/>
      <c r="ACA218" s="123"/>
      <c r="ACB218" s="123"/>
      <c r="ACC218" s="123"/>
      <c r="ACD218" s="123"/>
      <c r="ACE218" s="123"/>
      <c r="ACF218" s="123"/>
      <c r="ACG218" s="123"/>
      <c r="ACH218" s="123"/>
      <c r="ACI218" s="123"/>
      <c r="ACJ218" s="123"/>
      <c r="ACK218" s="123"/>
      <c r="ACL218" s="123"/>
      <c r="ACM218" s="123"/>
      <c r="ACN218" s="123"/>
      <c r="ACO218" s="123"/>
      <c r="ACP218" s="123"/>
      <c r="ACQ218" s="123"/>
      <c r="ACR218" s="123"/>
      <c r="ACS218" s="123"/>
      <c r="ACT218" s="123"/>
      <c r="ACU218" s="123"/>
      <c r="ACV218" s="123"/>
      <c r="ACW218" s="123"/>
      <c r="ACX218" s="123"/>
      <c r="ACY218" s="123"/>
      <c r="ACZ218" s="123"/>
      <c r="ADA218" s="123"/>
      <c r="ADB218" s="123"/>
      <c r="ADC218" s="123"/>
      <c r="ADD218" s="123"/>
      <c r="ADE218" s="123"/>
      <c r="ADF218" s="123"/>
      <c r="ADG218" s="123"/>
      <c r="ADH218" s="123"/>
      <c r="ADI218" s="123"/>
      <c r="ADJ218" s="123"/>
      <c r="ADK218" s="123"/>
      <c r="ADL218" s="123"/>
      <c r="ADM218" s="123"/>
      <c r="ADN218" s="123"/>
      <c r="ADO218" s="123"/>
      <c r="ADP218" s="123"/>
      <c r="ADQ218" s="123"/>
      <c r="ADR218" s="123"/>
      <c r="ADS218" s="123"/>
      <c r="ADT218" s="123"/>
      <c r="ADU218" s="123"/>
      <c r="ADV218" s="123"/>
      <c r="ADW218" s="123"/>
      <c r="ADX218" s="123"/>
      <c r="ADY218" s="123"/>
      <c r="ADZ218" s="123"/>
      <c r="AEA218" s="123"/>
      <c r="AEB218" s="123"/>
      <c r="AEC218" s="123"/>
      <c r="AED218" s="123"/>
      <c r="AEE218" s="123"/>
      <c r="AEF218" s="123"/>
      <c r="AEG218" s="123"/>
      <c r="AEH218" s="123"/>
      <c r="AEI218" s="123"/>
      <c r="AEJ218" s="123"/>
      <c r="AEK218" s="123"/>
      <c r="AEL218" s="123"/>
      <c r="AEM218" s="123"/>
      <c r="AEN218" s="123"/>
      <c r="AEO218" s="123"/>
      <c r="AEP218" s="123"/>
      <c r="AEQ218" s="123"/>
      <c r="AER218" s="123"/>
      <c r="AES218" s="123"/>
      <c r="AET218" s="123"/>
      <c r="AEU218" s="123"/>
      <c r="AEV218" s="123"/>
      <c r="AEW218" s="123"/>
      <c r="AEX218" s="123"/>
      <c r="AEY218" s="123"/>
      <c r="AEZ218" s="123"/>
      <c r="AFA218" s="123"/>
      <c r="AFB218" s="123"/>
      <c r="AFC218" s="123"/>
      <c r="AFD218" s="123"/>
      <c r="AFE218" s="123"/>
      <c r="AFF218" s="123"/>
      <c r="AFG218" s="123"/>
      <c r="AFH218" s="123"/>
      <c r="AFI218" s="123"/>
      <c r="AFJ218" s="123"/>
      <c r="AFK218" s="123"/>
      <c r="AFL218" s="123"/>
      <c r="AFM218" s="123"/>
      <c r="AFN218" s="123"/>
      <c r="AFO218" s="123"/>
      <c r="AFP218" s="123"/>
      <c r="AFQ218" s="123"/>
      <c r="AFR218" s="123"/>
      <c r="AFS218" s="123"/>
      <c r="AFT218" s="123"/>
      <c r="AFU218" s="123"/>
      <c r="AFV218" s="123"/>
      <c r="AFW218" s="123"/>
      <c r="AFX218" s="123"/>
      <c r="AFY218" s="123"/>
      <c r="AFZ218" s="123"/>
      <c r="AGA218" s="123"/>
      <c r="AGB218" s="123"/>
      <c r="AGC218" s="123"/>
      <c r="AGD218" s="123"/>
      <c r="AGE218" s="123"/>
      <c r="AGF218" s="123"/>
      <c r="AGG218" s="123"/>
      <c r="AGH218" s="123"/>
      <c r="AGI218" s="123"/>
      <c r="AGJ218" s="123"/>
      <c r="AGK218" s="123"/>
      <c r="AGL218" s="123"/>
      <c r="AGM218" s="123"/>
      <c r="AGN218" s="123"/>
      <c r="AGO218" s="123"/>
      <c r="AGP218" s="123"/>
      <c r="AGQ218" s="123"/>
      <c r="AGR218" s="123"/>
      <c r="AGS218" s="123"/>
      <c r="AGT218" s="123"/>
      <c r="AGU218" s="123"/>
      <c r="AGV218" s="123"/>
      <c r="AGW218" s="123"/>
      <c r="AGX218" s="123"/>
      <c r="AGY218" s="123"/>
      <c r="AGZ218" s="123"/>
      <c r="AHA218" s="123"/>
      <c r="AHB218" s="123"/>
      <c r="AHC218" s="123"/>
      <c r="AHD218" s="123"/>
      <c r="AHE218" s="123"/>
      <c r="AHF218" s="123"/>
      <c r="AHG218" s="123"/>
      <c r="AHH218" s="123"/>
      <c r="AHI218" s="123"/>
      <c r="AHJ218" s="123"/>
      <c r="AHK218" s="123"/>
      <c r="AHL218" s="123"/>
      <c r="AHM218" s="123"/>
      <c r="AHN218" s="123"/>
      <c r="AHO218" s="123"/>
      <c r="AHP218" s="123"/>
      <c r="AHQ218" s="123"/>
      <c r="AHR218" s="123"/>
      <c r="AHS218" s="123"/>
      <c r="AHT218" s="123"/>
      <c r="AHU218" s="123"/>
      <c r="AHV218" s="123"/>
      <c r="AHW218" s="123"/>
      <c r="AHX218" s="123"/>
      <c r="AHY218" s="123"/>
      <c r="AHZ218" s="123"/>
      <c r="AIA218" s="123"/>
      <c r="AIB218" s="123"/>
      <c r="AIC218" s="123"/>
      <c r="AID218" s="123"/>
      <c r="AIE218" s="123"/>
      <c r="AIF218" s="123"/>
      <c r="AIG218" s="123"/>
      <c r="AIH218" s="123"/>
      <c r="AII218" s="123"/>
      <c r="AIJ218" s="123"/>
      <c r="AIK218" s="123"/>
      <c r="AIL218" s="123"/>
      <c r="AIM218" s="123"/>
      <c r="AIN218" s="123"/>
      <c r="AIO218" s="123"/>
      <c r="AIP218" s="123"/>
      <c r="AIQ218" s="123"/>
      <c r="AIR218" s="123"/>
      <c r="AIS218" s="123"/>
      <c r="AIT218" s="123"/>
      <c r="AIU218" s="123"/>
      <c r="AIV218" s="123"/>
      <c r="AIW218" s="123"/>
      <c r="AIX218" s="123"/>
      <c r="AIY218" s="123"/>
      <c r="AIZ218" s="123"/>
      <c r="AJA218" s="123"/>
      <c r="AJB218" s="123"/>
      <c r="AJC218" s="123"/>
      <c r="AJD218" s="123"/>
      <c r="AJE218" s="123"/>
      <c r="AJF218" s="123"/>
      <c r="AJG218" s="123"/>
      <c r="AJH218" s="123"/>
      <c r="AJI218" s="123"/>
      <c r="AJJ218" s="123"/>
      <c r="AJK218" s="123"/>
      <c r="AJL218" s="123"/>
      <c r="AJM218" s="123"/>
      <c r="AJN218" s="123"/>
      <c r="AJO218" s="123"/>
      <c r="AJP218" s="123"/>
      <c r="AJQ218" s="123"/>
      <c r="AJR218" s="123"/>
      <c r="AJS218" s="123"/>
      <c r="AJT218" s="123"/>
      <c r="AJU218" s="123"/>
      <c r="AJV218" s="123"/>
      <c r="AJW218" s="123"/>
      <c r="AJX218" s="123"/>
      <c r="AJY218" s="123"/>
      <c r="AJZ218" s="123"/>
      <c r="AKA218" s="123"/>
      <c r="AKB218" s="123"/>
      <c r="AKC218" s="123"/>
      <c r="AKD218" s="123"/>
      <c r="AKE218" s="123"/>
      <c r="AKF218" s="123"/>
      <c r="AKG218" s="123"/>
      <c r="AKH218" s="123"/>
      <c r="AKI218" s="123"/>
      <c r="AKJ218" s="123"/>
      <c r="AKK218" s="123"/>
      <c r="AKL218" s="123"/>
      <c r="AKM218" s="123"/>
      <c r="AKN218" s="123"/>
      <c r="AKO218" s="123"/>
      <c r="AKP218" s="123"/>
      <c r="AKQ218" s="123"/>
      <c r="AKR218" s="123"/>
      <c r="AKS218" s="123"/>
      <c r="AKT218" s="123"/>
      <c r="AKU218" s="123"/>
      <c r="AKV218" s="123"/>
      <c r="AKW218" s="123"/>
      <c r="AKX218" s="123"/>
      <c r="AKY218" s="123"/>
      <c r="AKZ218" s="123"/>
      <c r="ALA218" s="123"/>
      <c r="ALB218" s="123"/>
      <c r="ALC218" s="123"/>
      <c r="ALD218" s="123"/>
      <c r="ALE218" s="123"/>
      <c r="ALF218" s="123"/>
      <c r="ALG218" s="123"/>
      <c r="ALH218" s="123"/>
      <c r="ALI218" s="123"/>
      <c r="ALJ218" s="123"/>
      <c r="ALK218" s="123"/>
      <c r="ALL218" s="123"/>
      <c r="ALM218" s="123"/>
      <c r="ALN218" s="123"/>
      <c r="ALO218" s="123"/>
      <c r="ALP218" s="123"/>
      <c r="ALQ218" s="123"/>
      <c r="ALR218" s="123"/>
      <c r="ALS218" s="123"/>
      <c r="ALT218" s="123"/>
      <c r="ALU218" s="123"/>
      <c r="ALV218" s="123"/>
      <c r="ALW218" s="123"/>
      <c r="ALX218" s="123"/>
      <c r="ALY218" s="123"/>
      <c r="ALZ218" s="123"/>
      <c r="AMA218" s="123"/>
      <c r="AMB218" s="123"/>
      <c r="AMC218" s="123"/>
      <c r="AMD218" s="123"/>
      <c r="AME218" s="123"/>
      <c r="AMF218" s="123"/>
      <c r="AMG218" s="123"/>
      <c r="AMH218" s="123"/>
      <c r="AMI218" s="123"/>
      <c r="AMJ218" s="123"/>
      <c r="AMK218" s="123"/>
      <c r="AML218" s="123"/>
      <c r="AMM218" s="123"/>
      <c r="AMN218" s="123"/>
      <c r="AMO218" s="123"/>
      <c r="AMP218" s="123"/>
      <c r="AMQ218" s="123"/>
      <c r="AMR218" s="123"/>
      <c r="AMS218" s="123"/>
      <c r="AMT218" s="123"/>
      <c r="AMU218" s="123"/>
      <c r="AMV218" s="123"/>
      <c r="AMW218" s="123"/>
      <c r="AMX218" s="123"/>
      <c r="AMY218" s="123"/>
      <c r="AMZ218" s="123"/>
      <c r="ANA218" s="123"/>
      <c r="ANB218" s="123"/>
      <c r="ANC218" s="123"/>
      <c r="AND218" s="123"/>
      <c r="ANE218" s="123"/>
      <c r="ANF218" s="123"/>
      <c r="ANG218" s="123"/>
      <c r="ANH218" s="123"/>
      <c r="ANI218" s="123"/>
      <c r="ANJ218" s="123"/>
      <c r="ANK218" s="123"/>
      <c r="ANL218" s="123"/>
      <c r="ANM218" s="123"/>
      <c r="ANN218" s="123"/>
      <c r="ANO218" s="123"/>
      <c r="ANP218" s="123"/>
      <c r="ANQ218" s="123"/>
      <c r="ANR218" s="123"/>
      <c r="ANS218" s="123"/>
      <c r="ANT218" s="123"/>
      <c r="ANU218" s="123"/>
      <c r="ANV218" s="123"/>
      <c r="ANW218" s="123"/>
      <c r="ANX218" s="123"/>
      <c r="ANY218" s="123"/>
      <c r="ANZ218" s="123"/>
      <c r="AOA218" s="123"/>
      <c r="AOB218" s="123"/>
      <c r="AOC218" s="123"/>
      <c r="AOD218" s="123"/>
      <c r="AOE218" s="123"/>
      <c r="AOF218" s="123"/>
      <c r="AOG218" s="123"/>
      <c r="AOH218" s="123"/>
      <c r="AOI218" s="123"/>
      <c r="AOJ218" s="123"/>
      <c r="AOK218" s="123"/>
      <c r="AOL218" s="123"/>
      <c r="AOM218" s="123"/>
      <c r="AON218" s="123"/>
      <c r="AOO218" s="123"/>
      <c r="AOP218" s="123"/>
      <c r="AOQ218" s="123"/>
      <c r="AOR218" s="123"/>
      <c r="AOS218" s="123"/>
      <c r="AOT218" s="123"/>
      <c r="AOU218" s="123"/>
      <c r="AOV218" s="123"/>
      <c r="AOW218" s="123"/>
      <c r="AOX218" s="123"/>
      <c r="AOY218" s="123"/>
      <c r="AOZ218" s="123"/>
      <c r="APA218" s="123"/>
      <c r="APB218" s="123"/>
      <c r="APC218" s="123"/>
      <c r="APD218" s="123"/>
      <c r="APE218" s="123"/>
      <c r="APF218" s="123"/>
      <c r="APG218" s="123"/>
      <c r="APH218" s="123"/>
      <c r="API218" s="123"/>
      <c r="APJ218" s="123"/>
      <c r="APK218" s="123"/>
      <c r="APL218" s="123"/>
      <c r="APM218" s="123"/>
      <c r="APN218" s="123"/>
      <c r="APO218" s="123"/>
      <c r="APP218" s="123"/>
      <c r="APQ218" s="123"/>
      <c r="APR218" s="123"/>
      <c r="APS218" s="123"/>
      <c r="APT218" s="123"/>
      <c r="APU218" s="123"/>
      <c r="APV218" s="123"/>
      <c r="APW218" s="123"/>
      <c r="APX218" s="123"/>
      <c r="APY218" s="123"/>
      <c r="APZ218" s="123"/>
      <c r="AQA218" s="123"/>
      <c r="AQB218" s="123"/>
      <c r="AQC218" s="123"/>
      <c r="AQD218" s="123"/>
      <c r="AQE218" s="123"/>
      <c r="AQF218" s="123"/>
      <c r="AQG218" s="123"/>
      <c r="AQH218" s="123"/>
      <c r="AQI218" s="123"/>
      <c r="AQJ218" s="123"/>
      <c r="AQK218" s="123"/>
      <c r="AQL218" s="123"/>
      <c r="AQM218" s="123"/>
      <c r="AQN218" s="123"/>
      <c r="AQO218" s="123"/>
      <c r="AQP218" s="123"/>
      <c r="AQQ218" s="123"/>
      <c r="AQR218" s="123"/>
      <c r="AQS218" s="123"/>
      <c r="AQT218" s="123"/>
      <c r="AQU218" s="123"/>
      <c r="AQV218" s="123"/>
      <c r="AQW218" s="123"/>
      <c r="AQX218" s="123"/>
      <c r="AQY218" s="123"/>
      <c r="AQZ218" s="123"/>
      <c r="ARA218" s="123"/>
      <c r="ARB218" s="123"/>
      <c r="ARC218" s="123"/>
      <c r="ARD218" s="123"/>
      <c r="ARE218" s="123"/>
      <c r="ARF218" s="123"/>
      <c r="ARG218" s="123"/>
      <c r="ARH218" s="123"/>
      <c r="ARI218" s="123"/>
      <c r="ARJ218" s="123"/>
      <c r="ARK218" s="123"/>
      <c r="ARL218" s="123"/>
      <c r="ARM218" s="123"/>
      <c r="ARN218" s="123"/>
      <c r="ARO218" s="123"/>
      <c r="ARP218" s="123"/>
      <c r="ARQ218" s="123"/>
      <c r="ARR218" s="123"/>
      <c r="ARS218" s="123"/>
      <c r="ART218" s="123"/>
      <c r="ARU218" s="123"/>
      <c r="ARV218" s="123"/>
      <c r="ARW218" s="123"/>
      <c r="ARX218" s="123"/>
      <c r="ARY218" s="123"/>
      <c r="ARZ218" s="123"/>
      <c r="ASA218" s="123"/>
      <c r="ASB218" s="123"/>
      <c r="ASC218" s="123"/>
      <c r="ASD218" s="123"/>
      <c r="ASE218" s="123"/>
      <c r="ASF218" s="123"/>
      <c r="ASG218" s="123"/>
      <c r="ASH218" s="123"/>
      <c r="ASI218" s="123"/>
      <c r="ASJ218" s="123"/>
      <c r="ASK218" s="123"/>
      <c r="ASL218" s="123"/>
      <c r="ASM218" s="123"/>
      <c r="ASN218" s="123"/>
      <c r="ASO218" s="123"/>
      <c r="ASP218" s="123"/>
      <c r="ASQ218" s="123"/>
      <c r="ASR218" s="123"/>
      <c r="ASS218" s="123"/>
      <c r="AST218" s="123"/>
      <c r="ASU218" s="123"/>
      <c r="ASV218" s="123"/>
      <c r="ASW218" s="123"/>
      <c r="ASX218" s="123"/>
      <c r="ASY218" s="123"/>
      <c r="ASZ218" s="123"/>
      <c r="ATA218" s="123"/>
      <c r="ATB218" s="123"/>
      <c r="ATC218" s="123"/>
      <c r="ATD218" s="123"/>
      <c r="ATE218" s="123"/>
      <c r="ATF218" s="123"/>
      <c r="ATG218" s="123"/>
      <c r="ATH218" s="123"/>
      <c r="ATI218" s="123"/>
      <c r="ATJ218" s="123"/>
      <c r="ATK218" s="123"/>
      <c r="ATL218" s="123"/>
      <c r="ATM218" s="123"/>
      <c r="ATN218" s="123"/>
      <c r="ATO218" s="123"/>
      <c r="ATP218" s="123"/>
      <c r="ATQ218" s="123"/>
      <c r="ATR218" s="123"/>
      <c r="ATS218" s="123"/>
      <c r="ATT218" s="123"/>
      <c r="ATU218" s="123"/>
      <c r="ATV218" s="123"/>
      <c r="ATW218" s="123"/>
      <c r="ATX218" s="123"/>
      <c r="ATY218" s="123"/>
      <c r="ATZ218" s="123"/>
      <c r="AUA218" s="123"/>
      <c r="AUB218" s="123"/>
      <c r="AUC218" s="123"/>
      <c r="AUD218" s="123"/>
      <c r="AUE218" s="123"/>
      <c r="AUF218" s="123"/>
      <c r="AUG218" s="123"/>
      <c r="AUH218" s="123"/>
      <c r="AUI218" s="123"/>
      <c r="AUJ218" s="123"/>
      <c r="AUK218" s="123"/>
      <c r="AUL218" s="123"/>
      <c r="AUM218" s="123"/>
      <c r="AUN218" s="123"/>
      <c r="AUO218" s="123"/>
      <c r="AUP218" s="123"/>
      <c r="AUQ218" s="123"/>
      <c r="AUR218" s="123"/>
      <c r="AUS218" s="123"/>
      <c r="AUT218" s="123"/>
      <c r="AUU218" s="123"/>
      <c r="AUV218" s="123"/>
      <c r="AUW218" s="123"/>
      <c r="AUX218" s="123"/>
      <c r="AUY218" s="123"/>
      <c r="AUZ218" s="123"/>
      <c r="AVA218" s="123"/>
      <c r="AVB218" s="123"/>
      <c r="AVC218" s="123"/>
      <c r="AVD218" s="123"/>
      <c r="AVE218" s="123"/>
      <c r="AVF218" s="123"/>
      <c r="AVG218" s="123"/>
      <c r="AVH218" s="123"/>
      <c r="AVI218" s="123"/>
      <c r="AVJ218" s="123"/>
      <c r="AVK218" s="123"/>
      <c r="AVL218" s="123"/>
      <c r="AVM218" s="123"/>
      <c r="AVN218" s="123"/>
      <c r="AVO218" s="123"/>
      <c r="AVP218" s="123"/>
      <c r="AVQ218" s="123"/>
      <c r="AVR218" s="123"/>
      <c r="AVS218" s="123"/>
      <c r="AVT218" s="123"/>
      <c r="AVU218" s="123"/>
      <c r="AVV218" s="123"/>
      <c r="AVW218" s="123"/>
      <c r="AVX218" s="123"/>
      <c r="AVY218" s="123"/>
      <c r="AVZ218" s="123"/>
      <c r="AWA218" s="123"/>
      <c r="AWB218" s="123"/>
      <c r="AWC218" s="123"/>
      <c r="AWD218" s="123"/>
      <c r="AWE218" s="123"/>
      <c r="AWF218" s="123"/>
      <c r="AWG218" s="123"/>
      <c r="AWH218" s="123"/>
      <c r="AWI218" s="123"/>
      <c r="AWJ218" s="123"/>
      <c r="AWK218" s="123"/>
      <c r="AWL218" s="123"/>
      <c r="AWM218" s="123"/>
      <c r="AWN218" s="123"/>
      <c r="AWO218" s="123"/>
      <c r="AWP218" s="123"/>
      <c r="AWQ218" s="123"/>
      <c r="AWR218" s="123"/>
      <c r="AWS218" s="123"/>
      <c r="AWT218" s="123"/>
      <c r="AWU218" s="123"/>
      <c r="AWV218" s="123"/>
      <c r="AWW218" s="123"/>
      <c r="AWX218" s="123"/>
      <c r="AWY218" s="123"/>
      <c r="AWZ218" s="123"/>
      <c r="AXA218" s="123"/>
      <c r="AXB218" s="123"/>
      <c r="AXC218" s="123"/>
      <c r="AXD218" s="123"/>
      <c r="AXE218" s="123"/>
      <c r="AXF218" s="123"/>
      <c r="AXG218" s="123"/>
      <c r="AXH218" s="123"/>
      <c r="AXI218" s="123"/>
      <c r="AXJ218" s="123"/>
      <c r="AXK218" s="123"/>
      <c r="AXL218" s="123"/>
      <c r="AXM218" s="123"/>
      <c r="AXN218" s="123"/>
      <c r="AXO218" s="123"/>
      <c r="AXP218" s="123"/>
      <c r="AXQ218" s="123"/>
      <c r="AXR218" s="123"/>
      <c r="AXS218" s="123"/>
      <c r="AXT218" s="123"/>
      <c r="AXU218" s="123"/>
      <c r="AXV218" s="123"/>
      <c r="AXW218" s="123"/>
      <c r="AXX218" s="123"/>
      <c r="AXY218" s="123"/>
      <c r="AXZ218" s="123"/>
      <c r="AYA218" s="123"/>
      <c r="AYB218" s="123"/>
      <c r="AYC218" s="123"/>
      <c r="AYD218" s="123"/>
      <c r="AYE218" s="123"/>
      <c r="AYF218" s="123"/>
      <c r="AYG218" s="123"/>
      <c r="AYH218" s="123"/>
      <c r="AYI218" s="123"/>
      <c r="AYJ218" s="123"/>
      <c r="AYK218" s="123"/>
      <c r="AYL218" s="123"/>
      <c r="AYM218" s="123"/>
      <c r="AYN218" s="123"/>
      <c r="AYO218" s="123"/>
      <c r="AYP218" s="123"/>
      <c r="AYQ218" s="123"/>
      <c r="AYR218" s="123"/>
      <c r="AYS218" s="123"/>
      <c r="AYT218" s="123"/>
      <c r="AYU218" s="123"/>
      <c r="AYV218" s="123"/>
      <c r="AYW218" s="123"/>
      <c r="AYX218" s="123"/>
      <c r="AYY218" s="123"/>
      <c r="AYZ218" s="123"/>
      <c r="AZA218" s="123"/>
      <c r="AZB218" s="123"/>
      <c r="AZC218" s="123"/>
      <c r="AZD218" s="123"/>
      <c r="AZE218" s="123"/>
      <c r="AZF218" s="123"/>
      <c r="AZG218" s="123"/>
      <c r="AZH218" s="123"/>
      <c r="AZI218" s="123"/>
      <c r="AZJ218" s="123"/>
      <c r="AZK218" s="123"/>
      <c r="AZL218" s="123"/>
      <c r="AZM218" s="123"/>
      <c r="AZN218" s="123"/>
      <c r="AZO218" s="123"/>
      <c r="AZP218" s="123"/>
      <c r="AZQ218" s="123"/>
      <c r="AZR218" s="123"/>
      <c r="AZS218" s="123"/>
      <c r="AZT218" s="123"/>
      <c r="AZU218" s="123"/>
      <c r="AZV218" s="123"/>
      <c r="AZW218" s="123"/>
      <c r="AZX218" s="123"/>
      <c r="AZY218" s="123"/>
      <c r="AZZ218" s="123"/>
      <c r="BAA218" s="123"/>
      <c r="BAB218" s="123"/>
      <c r="BAC218" s="123"/>
      <c r="BAD218" s="123"/>
      <c r="BAE218" s="123"/>
      <c r="BAF218" s="123"/>
      <c r="BAG218" s="123"/>
      <c r="BAH218" s="123"/>
      <c r="BAI218" s="123"/>
      <c r="BAJ218" s="123"/>
      <c r="BAK218" s="123"/>
      <c r="BAL218" s="123"/>
      <c r="BAM218" s="123"/>
      <c r="BAN218" s="123"/>
      <c r="BAO218" s="123"/>
      <c r="BAP218" s="123"/>
      <c r="BAQ218" s="123"/>
      <c r="BAR218" s="123"/>
      <c r="BAS218" s="123"/>
      <c r="BAT218" s="123"/>
      <c r="BAU218" s="123"/>
      <c r="BAV218" s="123"/>
      <c r="BAW218" s="123"/>
      <c r="BAX218" s="123"/>
      <c r="BAY218" s="123"/>
      <c r="BAZ218" s="123"/>
      <c r="BBA218" s="123"/>
      <c r="BBB218" s="123"/>
      <c r="BBC218" s="123"/>
      <c r="BBD218" s="123"/>
      <c r="BBE218" s="123"/>
      <c r="BBF218" s="123"/>
      <c r="BBG218" s="123"/>
      <c r="BBH218" s="123"/>
      <c r="BBI218" s="123"/>
      <c r="BBJ218" s="123"/>
      <c r="BBK218" s="123"/>
      <c r="BBL218" s="123"/>
      <c r="BBM218" s="123"/>
      <c r="BBN218" s="123"/>
      <c r="BBO218" s="123"/>
      <c r="BBP218" s="123"/>
      <c r="BBQ218" s="123"/>
      <c r="BBR218" s="123"/>
      <c r="BBS218" s="123"/>
      <c r="BBT218" s="123"/>
      <c r="BBU218" s="123"/>
      <c r="BBV218" s="123"/>
      <c r="BBW218" s="123"/>
      <c r="BBX218" s="123"/>
      <c r="BBY218" s="123"/>
      <c r="BBZ218" s="123"/>
      <c r="BCA218" s="123"/>
      <c r="BCB218" s="123"/>
      <c r="BCC218" s="123"/>
      <c r="BCD218" s="123"/>
      <c r="BCE218" s="123"/>
      <c r="BCF218" s="123"/>
      <c r="BCG218" s="123"/>
      <c r="BCH218" s="123"/>
      <c r="BCI218" s="123"/>
      <c r="BCJ218" s="123"/>
      <c r="BCK218" s="123"/>
      <c r="BCL218" s="123"/>
      <c r="BCM218" s="123"/>
      <c r="BCN218" s="123"/>
      <c r="BCO218" s="123"/>
      <c r="BCP218" s="123"/>
      <c r="BCQ218" s="123"/>
      <c r="BCR218" s="123"/>
      <c r="BCS218" s="123"/>
      <c r="BCT218" s="123"/>
      <c r="BCU218" s="123"/>
      <c r="BCV218" s="123"/>
      <c r="BCW218" s="123"/>
      <c r="BCX218" s="123"/>
      <c r="BCY218" s="123"/>
      <c r="BCZ218" s="123"/>
      <c r="BDA218" s="123"/>
      <c r="BDB218" s="123"/>
      <c r="BDC218" s="123"/>
      <c r="BDD218" s="123"/>
      <c r="BDE218" s="123"/>
      <c r="BDF218" s="123"/>
      <c r="BDG218" s="123"/>
      <c r="BDH218" s="123"/>
      <c r="BDI218" s="123"/>
      <c r="BDJ218" s="123"/>
      <c r="BDK218" s="123"/>
      <c r="BDL218" s="123"/>
      <c r="BDM218" s="123"/>
      <c r="BDN218" s="123"/>
      <c r="BDO218" s="123"/>
      <c r="BDP218" s="123"/>
      <c r="BDQ218" s="123"/>
      <c r="BDR218" s="123"/>
      <c r="BDS218" s="123"/>
      <c r="BDT218" s="123"/>
      <c r="BDU218" s="123"/>
      <c r="BDV218" s="123"/>
      <c r="BDW218" s="123"/>
      <c r="BDX218" s="123"/>
      <c r="BDY218" s="123"/>
      <c r="BDZ218" s="123"/>
      <c r="BEA218" s="123"/>
      <c r="BEB218" s="123"/>
      <c r="BEC218" s="123"/>
      <c r="BED218" s="123"/>
      <c r="BEE218" s="123"/>
      <c r="BEF218" s="123"/>
      <c r="BEG218" s="123"/>
      <c r="BEH218" s="123"/>
      <c r="BEI218" s="123"/>
      <c r="BEJ218" s="123"/>
      <c r="BEK218" s="123"/>
      <c r="BEL218" s="123"/>
      <c r="BEM218" s="123"/>
      <c r="BEN218" s="123"/>
      <c r="BEO218" s="123"/>
      <c r="BEP218" s="123"/>
      <c r="BEQ218" s="123"/>
      <c r="BER218" s="123"/>
      <c r="BES218" s="123"/>
      <c r="BET218" s="123"/>
      <c r="BEU218" s="123"/>
      <c r="BEV218" s="123"/>
      <c r="BEW218" s="123"/>
      <c r="BEX218" s="123"/>
      <c r="BEY218" s="123"/>
      <c r="BEZ218" s="123"/>
      <c r="BFA218" s="123"/>
      <c r="BFB218" s="123"/>
      <c r="BFC218" s="123"/>
      <c r="BFD218" s="123"/>
      <c r="BFE218" s="123"/>
      <c r="BFF218" s="123"/>
      <c r="BFG218" s="123"/>
      <c r="BFH218" s="123"/>
      <c r="BFI218" s="123"/>
      <c r="BFJ218" s="123"/>
      <c r="BFK218" s="123"/>
      <c r="BFL218" s="123"/>
      <c r="BFM218" s="123"/>
      <c r="BFN218" s="123"/>
      <c r="BFO218" s="123"/>
      <c r="BFP218" s="123"/>
      <c r="BFQ218" s="123"/>
      <c r="BFR218" s="123"/>
      <c r="BFS218" s="123"/>
      <c r="BFT218" s="123"/>
      <c r="BFU218" s="123"/>
      <c r="BFV218" s="123"/>
      <c r="BFW218" s="123"/>
      <c r="BFX218" s="123"/>
      <c r="BFY218" s="123"/>
      <c r="BFZ218" s="123"/>
      <c r="BGA218" s="123"/>
      <c r="BGB218" s="123"/>
      <c r="BGC218" s="123"/>
      <c r="BGD218" s="123"/>
      <c r="BGE218" s="123"/>
      <c r="BGF218" s="123"/>
      <c r="BGG218" s="123"/>
      <c r="BGH218" s="123"/>
      <c r="BGI218" s="123"/>
      <c r="BGJ218" s="123"/>
      <c r="BGK218" s="123"/>
      <c r="BGL218" s="123"/>
      <c r="BGM218" s="123"/>
      <c r="BGN218" s="123"/>
      <c r="BGO218" s="123"/>
      <c r="BGP218" s="123"/>
      <c r="BGQ218" s="123"/>
      <c r="BGR218" s="123"/>
      <c r="BGS218" s="123"/>
      <c r="BGT218" s="123"/>
      <c r="BGU218" s="123"/>
      <c r="BGV218" s="123"/>
      <c r="BGW218" s="123"/>
      <c r="BGX218" s="123"/>
      <c r="BGY218" s="123"/>
      <c r="BGZ218" s="123"/>
      <c r="BHA218" s="123"/>
      <c r="BHB218" s="123"/>
      <c r="BHC218" s="123"/>
      <c r="BHD218" s="123"/>
      <c r="BHE218" s="123"/>
      <c r="BHF218" s="123"/>
      <c r="BHG218" s="123"/>
      <c r="BHH218" s="123"/>
      <c r="BHI218" s="123"/>
      <c r="BHJ218" s="123"/>
      <c r="BHK218" s="123"/>
      <c r="BHL218" s="123"/>
      <c r="BHM218" s="123"/>
      <c r="BHN218" s="123"/>
      <c r="BHO218" s="123"/>
      <c r="BHP218" s="123"/>
      <c r="BHQ218" s="123"/>
      <c r="BHR218" s="123"/>
      <c r="BHS218" s="123"/>
      <c r="BHT218" s="123"/>
      <c r="BHU218" s="123"/>
      <c r="BHV218" s="123"/>
      <c r="BHW218" s="123"/>
      <c r="BHX218" s="123"/>
      <c r="BHY218" s="123"/>
      <c r="BHZ218" s="123"/>
      <c r="BIA218" s="123"/>
      <c r="BIB218" s="123"/>
      <c r="BIC218" s="123"/>
      <c r="BID218" s="123"/>
      <c r="BIE218" s="123"/>
      <c r="BIF218" s="123"/>
      <c r="BIG218" s="123"/>
      <c r="BIH218" s="123"/>
      <c r="BII218" s="123"/>
      <c r="BIJ218" s="123"/>
      <c r="BIK218" s="123"/>
      <c r="BIL218" s="123"/>
      <c r="BIM218" s="123"/>
      <c r="BIN218" s="123"/>
      <c r="BIO218" s="123"/>
      <c r="BIP218" s="123"/>
      <c r="BIQ218" s="123"/>
      <c r="BIR218" s="123"/>
      <c r="BIS218" s="123"/>
      <c r="BIT218" s="123"/>
      <c r="BIU218" s="123"/>
      <c r="BIV218" s="123"/>
      <c r="BIW218" s="123"/>
      <c r="BIX218" s="123"/>
      <c r="BIY218" s="123"/>
      <c r="BIZ218" s="123"/>
      <c r="BJA218" s="123"/>
      <c r="BJB218" s="123"/>
      <c r="BJC218" s="123"/>
      <c r="BJD218" s="123"/>
      <c r="BJE218" s="123"/>
      <c r="BJF218" s="123"/>
      <c r="BJG218" s="123"/>
      <c r="BJH218" s="123"/>
      <c r="BJI218" s="123"/>
      <c r="BJJ218" s="123"/>
      <c r="BJK218" s="123"/>
      <c r="BJL218" s="123"/>
      <c r="BJM218" s="123"/>
      <c r="BJN218" s="123"/>
      <c r="BJO218" s="123"/>
      <c r="BJP218" s="123"/>
      <c r="BJQ218" s="123"/>
      <c r="BJR218" s="123"/>
      <c r="BJS218" s="123"/>
      <c r="BJT218" s="123"/>
      <c r="BJU218" s="123"/>
      <c r="BJV218" s="123"/>
      <c r="BJW218" s="123"/>
      <c r="BJX218" s="123"/>
      <c r="BJY218" s="123"/>
      <c r="BJZ218" s="123"/>
      <c r="BKA218" s="123"/>
      <c r="BKB218" s="123"/>
      <c r="BKC218" s="123"/>
      <c r="BKD218" s="123"/>
      <c r="BKE218" s="123"/>
      <c r="BKF218" s="123"/>
      <c r="BKG218" s="123"/>
      <c r="BKH218" s="123"/>
      <c r="BKI218" s="123"/>
      <c r="BKJ218" s="123"/>
      <c r="BKK218" s="123"/>
      <c r="BKL218" s="123"/>
      <c r="BKM218" s="123"/>
      <c r="BKN218" s="123"/>
      <c r="BKO218" s="123"/>
      <c r="BKP218" s="123"/>
      <c r="BKQ218" s="123"/>
      <c r="BKR218" s="123"/>
      <c r="BKS218" s="123"/>
      <c r="BKT218" s="123"/>
      <c r="BKU218" s="123"/>
      <c r="BKV218" s="123"/>
      <c r="BKW218" s="123"/>
      <c r="BKX218" s="123"/>
      <c r="BKY218" s="123"/>
      <c r="BKZ218" s="123"/>
      <c r="BLA218" s="123"/>
      <c r="BLB218" s="123"/>
      <c r="BLC218" s="123"/>
      <c r="BLD218" s="123"/>
      <c r="BLE218" s="123"/>
      <c r="BLF218" s="123"/>
      <c r="BLG218" s="123"/>
      <c r="BLH218" s="123"/>
      <c r="BLI218" s="123"/>
      <c r="BLJ218" s="123"/>
      <c r="BLK218" s="123"/>
      <c r="BLL218" s="123"/>
      <c r="BLM218" s="123"/>
      <c r="BLN218" s="123"/>
      <c r="BLO218" s="123"/>
      <c r="BLP218" s="123"/>
      <c r="BLQ218" s="123"/>
      <c r="BLR218" s="123"/>
      <c r="BLS218" s="123"/>
      <c r="BLT218" s="123"/>
      <c r="BLU218" s="123"/>
      <c r="BLV218" s="123"/>
      <c r="BLW218" s="123"/>
      <c r="BLX218" s="123"/>
      <c r="BLY218" s="123"/>
      <c r="BLZ218" s="123"/>
      <c r="BMA218" s="123"/>
      <c r="BMB218" s="123"/>
      <c r="BMC218" s="123"/>
      <c r="BMD218" s="123"/>
      <c r="BME218" s="123"/>
      <c r="BMF218" s="123"/>
      <c r="BMG218" s="123"/>
      <c r="BMH218" s="123"/>
      <c r="BMI218" s="123"/>
      <c r="BMJ218" s="123"/>
      <c r="BMK218" s="123"/>
      <c r="BML218" s="123"/>
      <c r="BMM218" s="123"/>
      <c r="BMN218" s="123"/>
      <c r="BMO218" s="123"/>
      <c r="BMP218" s="123"/>
      <c r="BMQ218" s="123"/>
      <c r="BMR218" s="123"/>
      <c r="BMS218" s="123"/>
      <c r="BMT218" s="123"/>
      <c r="BMU218" s="123"/>
      <c r="BMV218" s="123"/>
      <c r="BMW218" s="123"/>
      <c r="BMX218" s="123"/>
      <c r="BMY218" s="123"/>
      <c r="BMZ218" s="123"/>
      <c r="BNA218" s="123"/>
      <c r="BNB218" s="123"/>
      <c r="BNC218" s="123"/>
      <c r="BND218" s="123"/>
      <c r="BNE218" s="123"/>
      <c r="BNF218" s="123"/>
      <c r="BNG218" s="123"/>
      <c r="BNH218" s="123"/>
      <c r="BNI218" s="123"/>
      <c r="BNJ218" s="123"/>
      <c r="BNK218" s="123"/>
      <c r="BNL218" s="123"/>
      <c r="BNM218" s="123"/>
      <c r="BNN218" s="123"/>
      <c r="BNO218" s="123"/>
      <c r="BNP218" s="123"/>
      <c r="BNQ218" s="123"/>
      <c r="BNR218" s="123"/>
      <c r="BNS218" s="123"/>
      <c r="BNT218" s="123"/>
      <c r="BNU218" s="123"/>
      <c r="BNV218" s="123"/>
      <c r="BNW218" s="123"/>
      <c r="BNX218" s="123"/>
      <c r="BNY218" s="123"/>
      <c r="BNZ218" s="123"/>
      <c r="BOA218" s="123"/>
      <c r="BOB218" s="123"/>
      <c r="BOC218" s="123"/>
      <c r="BOD218" s="123"/>
      <c r="BOE218" s="123"/>
      <c r="BOF218" s="123"/>
      <c r="BOG218" s="123"/>
      <c r="BOH218" s="123"/>
      <c r="BOI218" s="123"/>
      <c r="BOJ218" s="123"/>
      <c r="BOK218" s="123"/>
      <c r="BOL218" s="123"/>
      <c r="BOM218" s="123"/>
      <c r="BON218" s="123"/>
      <c r="BOO218" s="123"/>
      <c r="BOP218" s="123"/>
      <c r="BOQ218" s="123"/>
      <c r="BOR218" s="123"/>
      <c r="BOS218" s="123"/>
      <c r="BOT218" s="123"/>
      <c r="BOU218" s="123"/>
      <c r="BOV218" s="123"/>
      <c r="BOW218" s="123"/>
      <c r="BOX218" s="123"/>
      <c r="BOY218" s="123"/>
      <c r="BOZ218" s="123"/>
      <c r="BPA218" s="123"/>
      <c r="BPB218" s="123"/>
      <c r="BPC218" s="123"/>
      <c r="BPD218" s="123"/>
      <c r="BPE218" s="123"/>
      <c r="BPF218" s="123"/>
      <c r="BPG218" s="123"/>
      <c r="BPH218" s="123"/>
      <c r="BPI218" s="123"/>
      <c r="BPJ218" s="123"/>
      <c r="BPK218" s="123"/>
      <c r="BPL218" s="123"/>
      <c r="BPM218" s="123"/>
      <c r="BPN218" s="123"/>
      <c r="BPO218" s="123"/>
      <c r="BPP218" s="123"/>
      <c r="BPQ218" s="123"/>
      <c r="BPR218" s="123"/>
      <c r="BPS218" s="123"/>
      <c r="BPT218" s="123"/>
      <c r="BPU218" s="123"/>
      <c r="BPV218" s="123"/>
      <c r="BPW218" s="123"/>
      <c r="BPX218" s="123"/>
      <c r="BPY218" s="123"/>
      <c r="BPZ218" s="123"/>
      <c r="BQA218" s="123"/>
      <c r="BQB218" s="123"/>
      <c r="BQC218" s="123"/>
      <c r="BQD218" s="123"/>
      <c r="BQE218" s="123"/>
      <c r="BQF218" s="123"/>
      <c r="BQG218" s="123"/>
      <c r="BQH218" s="123"/>
      <c r="BQI218" s="123"/>
      <c r="BQJ218" s="123"/>
      <c r="BQK218" s="123"/>
      <c r="BQL218" s="123"/>
      <c r="BQM218" s="123"/>
      <c r="BQN218" s="123"/>
      <c r="BQO218" s="123"/>
      <c r="BQP218" s="123"/>
      <c r="BQQ218" s="123"/>
      <c r="BQR218" s="123"/>
      <c r="BQS218" s="123"/>
      <c r="BQT218" s="123"/>
      <c r="BQU218" s="123"/>
      <c r="BQV218" s="123"/>
      <c r="BQW218" s="123"/>
      <c r="BQX218" s="123"/>
      <c r="BQY218" s="123"/>
      <c r="BQZ218" s="123"/>
      <c r="BRA218" s="123"/>
      <c r="BRB218" s="123"/>
      <c r="BRC218" s="123"/>
      <c r="BRD218" s="123"/>
      <c r="BRE218" s="123"/>
      <c r="BRF218" s="123"/>
      <c r="BRG218" s="123"/>
      <c r="BRH218" s="123"/>
      <c r="BRI218" s="123"/>
      <c r="BRJ218" s="123"/>
      <c r="BRK218" s="123"/>
      <c r="BRL218" s="123"/>
      <c r="BRM218" s="123"/>
      <c r="BRN218" s="123"/>
      <c r="BRO218" s="123"/>
      <c r="BRP218" s="123"/>
      <c r="BRQ218" s="123"/>
      <c r="BRR218" s="123"/>
      <c r="BRS218" s="123"/>
      <c r="BRT218" s="123"/>
      <c r="BRU218" s="123"/>
      <c r="BRV218" s="123"/>
      <c r="BRW218" s="123"/>
      <c r="BRX218" s="123"/>
      <c r="BRY218" s="123"/>
      <c r="BRZ218" s="123"/>
      <c r="BSA218" s="123"/>
      <c r="BSB218" s="123"/>
      <c r="BSC218" s="123"/>
      <c r="BSD218" s="123"/>
      <c r="BSE218" s="123"/>
      <c r="BSF218" s="123"/>
      <c r="BSG218" s="123"/>
      <c r="BSH218" s="123"/>
      <c r="BSI218" s="123"/>
      <c r="BSJ218" s="123"/>
      <c r="BSK218" s="123"/>
      <c r="BSL218" s="123"/>
      <c r="BSM218" s="123"/>
      <c r="BSN218" s="123"/>
      <c r="BSO218" s="123"/>
      <c r="BSP218" s="123"/>
      <c r="BSQ218" s="123"/>
      <c r="BSR218" s="123"/>
      <c r="BSS218" s="123"/>
      <c r="BST218" s="123"/>
      <c r="BSU218" s="123"/>
      <c r="BSV218" s="123"/>
      <c r="BSW218" s="123"/>
      <c r="BSX218" s="123"/>
      <c r="BSY218" s="123"/>
      <c r="BSZ218" s="123"/>
      <c r="BTA218" s="123"/>
      <c r="BTB218" s="123"/>
      <c r="BTC218" s="123"/>
      <c r="BTD218" s="123"/>
      <c r="BTE218" s="123"/>
      <c r="BTF218" s="123"/>
      <c r="BTG218" s="123"/>
      <c r="BTH218" s="123"/>
      <c r="BTI218" s="123"/>
      <c r="BTJ218" s="123"/>
      <c r="BTK218" s="123"/>
      <c r="BTL218" s="123"/>
      <c r="BTM218" s="123"/>
      <c r="BTN218" s="123"/>
      <c r="BTO218" s="123"/>
      <c r="BTP218" s="123"/>
      <c r="BTQ218" s="123"/>
      <c r="BTR218" s="123"/>
      <c r="BTS218" s="123"/>
      <c r="BTT218" s="123"/>
      <c r="BTU218" s="123"/>
      <c r="BTV218" s="123"/>
      <c r="BTW218" s="123"/>
      <c r="BTX218" s="123"/>
      <c r="BTY218" s="123"/>
      <c r="BTZ218" s="123"/>
      <c r="BUA218" s="123"/>
      <c r="BUB218" s="123"/>
      <c r="BUC218" s="123"/>
      <c r="BUD218" s="123"/>
      <c r="BUE218" s="123"/>
      <c r="BUF218" s="123"/>
      <c r="BUG218" s="123"/>
      <c r="BUH218" s="123"/>
      <c r="BUI218" s="123"/>
      <c r="BUJ218" s="123"/>
      <c r="BUK218" s="123"/>
      <c r="BUL218" s="123"/>
      <c r="BUM218" s="123"/>
      <c r="BUN218" s="123"/>
      <c r="BUO218" s="123"/>
      <c r="BUP218" s="123"/>
      <c r="BUQ218" s="123"/>
      <c r="BUR218" s="123"/>
      <c r="BUS218" s="123"/>
      <c r="BUT218" s="123"/>
      <c r="BUU218" s="123"/>
      <c r="BUV218" s="123"/>
      <c r="BUW218" s="123"/>
      <c r="BUX218" s="123"/>
      <c r="BUY218" s="123"/>
      <c r="BUZ218" s="123"/>
      <c r="BVA218" s="123"/>
      <c r="BVB218" s="123"/>
      <c r="BVC218" s="123"/>
      <c r="BVD218" s="123"/>
      <c r="BVE218" s="123"/>
      <c r="BVF218" s="123"/>
      <c r="BVG218" s="123"/>
      <c r="BVH218" s="123"/>
      <c r="BVI218" s="123"/>
      <c r="BVJ218" s="123"/>
      <c r="BVK218" s="123"/>
      <c r="BVL218" s="123"/>
      <c r="BVM218" s="123"/>
      <c r="BVN218" s="123"/>
      <c r="BVO218" s="123"/>
      <c r="BVP218" s="123"/>
      <c r="BVQ218" s="123"/>
      <c r="BVR218" s="123"/>
      <c r="BVS218" s="123"/>
      <c r="BVT218" s="123"/>
      <c r="BVU218" s="123"/>
      <c r="BVV218" s="123"/>
      <c r="BVW218" s="123"/>
      <c r="BVX218" s="123"/>
      <c r="BVY218" s="123"/>
      <c r="BVZ218" s="123"/>
      <c r="BWA218" s="123"/>
      <c r="BWB218" s="123"/>
      <c r="BWC218" s="123"/>
      <c r="BWD218" s="123"/>
      <c r="BWE218" s="123"/>
      <c r="BWF218" s="123"/>
      <c r="BWG218" s="123"/>
      <c r="BWH218" s="123"/>
      <c r="BWI218" s="123"/>
      <c r="BWJ218" s="123"/>
      <c r="BWK218" s="123"/>
      <c r="BWL218" s="123"/>
      <c r="BWM218" s="123"/>
      <c r="BWN218" s="123"/>
      <c r="BWO218" s="123"/>
      <c r="BWP218" s="123"/>
      <c r="BWQ218" s="123"/>
      <c r="BWR218" s="123"/>
      <c r="BWS218" s="123"/>
      <c r="BWT218" s="123"/>
      <c r="BWU218" s="123"/>
      <c r="BWV218" s="123"/>
      <c r="BWW218" s="123"/>
      <c r="BWX218" s="123"/>
      <c r="BWY218" s="123"/>
      <c r="BWZ218" s="123"/>
      <c r="BXA218" s="123"/>
      <c r="BXB218" s="123"/>
      <c r="BXC218" s="123"/>
      <c r="BXD218" s="123"/>
      <c r="BXE218" s="123"/>
      <c r="BXF218" s="123"/>
      <c r="BXG218" s="123"/>
      <c r="BXH218" s="123"/>
      <c r="BXI218" s="123"/>
      <c r="BXJ218" s="123"/>
      <c r="BXK218" s="123"/>
      <c r="BXL218" s="123"/>
      <c r="BXM218" s="123"/>
      <c r="BXN218" s="123"/>
      <c r="BXO218" s="123"/>
      <c r="BXP218" s="123"/>
      <c r="BXQ218" s="123"/>
      <c r="BXR218" s="123"/>
      <c r="BXS218" s="123"/>
      <c r="BXT218" s="123"/>
      <c r="BXU218" s="123"/>
      <c r="BXV218" s="123"/>
      <c r="BXW218" s="123"/>
      <c r="BXX218" s="123"/>
      <c r="BXY218" s="123"/>
      <c r="BXZ218" s="123"/>
      <c r="BYA218" s="123"/>
      <c r="BYB218" s="123"/>
      <c r="BYC218" s="123"/>
      <c r="BYD218" s="123"/>
      <c r="BYE218" s="123"/>
      <c r="BYF218" s="123"/>
      <c r="BYG218" s="123"/>
      <c r="BYH218" s="123"/>
      <c r="BYI218" s="123"/>
      <c r="BYJ218" s="123"/>
      <c r="BYK218" s="123"/>
      <c r="BYL218" s="123"/>
      <c r="BYM218" s="123"/>
      <c r="BYN218" s="123"/>
      <c r="BYO218" s="123"/>
      <c r="BYP218" s="123"/>
      <c r="BYQ218" s="123"/>
      <c r="BYR218" s="123"/>
      <c r="BYS218" s="123"/>
      <c r="BYT218" s="123"/>
      <c r="BYU218" s="123"/>
      <c r="BYV218" s="123"/>
      <c r="BYW218" s="123"/>
      <c r="BYX218" s="123"/>
      <c r="BYY218" s="123"/>
      <c r="BYZ218" s="123"/>
      <c r="BZA218" s="123"/>
      <c r="BZB218" s="123"/>
      <c r="BZC218" s="123"/>
      <c r="BZD218" s="123"/>
      <c r="BZE218" s="123"/>
      <c r="BZF218" s="123"/>
      <c r="BZG218" s="123"/>
      <c r="BZH218" s="123"/>
      <c r="BZI218" s="123"/>
      <c r="BZJ218" s="123"/>
      <c r="BZK218" s="123"/>
      <c r="BZL218" s="123"/>
      <c r="BZM218" s="123"/>
      <c r="BZN218" s="123"/>
      <c r="BZO218" s="123"/>
      <c r="BZP218" s="123"/>
      <c r="BZQ218" s="123"/>
      <c r="BZR218" s="123"/>
      <c r="BZS218" s="123"/>
      <c r="BZT218" s="123"/>
      <c r="BZU218" s="123"/>
      <c r="BZV218" s="123"/>
      <c r="BZW218" s="123"/>
      <c r="BZX218" s="123"/>
      <c r="BZY218" s="123"/>
      <c r="BZZ218" s="123"/>
      <c r="CAA218" s="123"/>
      <c r="CAB218" s="123"/>
      <c r="CAC218" s="123"/>
      <c r="CAD218" s="123"/>
      <c r="CAE218" s="123"/>
      <c r="CAF218" s="123"/>
      <c r="CAG218" s="123"/>
      <c r="CAH218" s="123"/>
      <c r="CAI218" s="123"/>
      <c r="CAJ218" s="123"/>
      <c r="CAK218" s="123"/>
      <c r="CAL218" s="123"/>
      <c r="CAM218" s="123"/>
      <c r="CAN218" s="123"/>
      <c r="CAO218" s="123"/>
      <c r="CAP218" s="123"/>
      <c r="CAQ218" s="123"/>
      <c r="CAR218" s="123"/>
      <c r="CAS218" s="123"/>
      <c r="CAT218" s="123"/>
      <c r="CAU218" s="123"/>
      <c r="CAV218" s="123"/>
      <c r="CAW218" s="123"/>
      <c r="CAX218" s="123"/>
      <c r="CAY218" s="123"/>
      <c r="CAZ218" s="123"/>
      <c r="CBA218" s="123"/>
      <c r="CBB218" s="123"/>
      <c r="CBC218" s="123"/>
      <c r="CBD218" s="123"/>
      <c r="CBE218" s="123"/>
      <c r="CBF218" s="123"/>
      <c r="CBG218" s="123"/>
      <c r="CBH218" s="123"/>
      <c r="CBI218" s="123"/>
      <c r="CBJ218" s="123"/>
      <c r="CBK218" s="123"/>
      <c r="CBL218" s="123"/>
      <c r="CBM218" s="123"/>
      <c r="CBN218" s="123"/>
      <c r="CBO218" s="123"/>
      <c r="CBP218" s="123"/>
      <c r="CBQ218" s="123"/>
      <c r="CBR218" s="123"/>
      <c r="CBS218" s="123"/>
      <c r="CBT218" s="123"/>
      <c r="CBU218" s="123"/>
      <c r="CBV218" s="123"/>
      <c r="CBW218" s="123"/>
      <c r="CBX218" s="123"/>
      <c r="CBY218" s="123"/>
      <c r="CBZ218" s="123"/>
      <c r="CCA218" s="123"/>
      <c r="CCB218" s="123"/>
      <c r="CCC218" s="123"/>
      <c r="CCD218" s="123"/>
      <c r="CCE218" s="123"/>
      <c r="CCF218" s="123"/>
      <c r="CCG218" s="123"/>
      <c r="CCH218" s="123"/>
      <c r="CCI218" s="123"/>
      <c r="CCJ218" s="123"/>
      <c r="CCK218" s="123"/>
      <c r="CCL218" s="123"/>
      <c r="CCM218" s="123"/>
      <c r="CCN218" s="123"/>
      <c r="CCO218" s="123"/>
      <c r="CCP218" s="123"/>
      <c r="CCQ218" s="123"/>
      <c r="CCR218" s="123"/>
      <c r="CCS218" s="123"/>
      <c r="CCT218" s="123"/>
      <c r="CCU218" s="123"/>
      <c r="CCV218" s="123"/>
      <c r="CCW218" s="123"/>
      <c r="CCX218" s="123"/>
      <c r="CCY218" s="123"/>
      <c r="CCZ218" s="123"/>
      <c r="CDA218" s="123"/>
      <c r="CDB218" s="123"/>
      <c r="CDC218" s="123"/>
      <c r="CDD218" s="123"/>
      <c r="CDE218" s="123"/>
      <c r="CDF218" s="123"/>
      <c r="CDG218" s="123"/>
      <c r="CDH218" s="123"/>
      <c r="CDI218" s="123"/>
      <c r="CDJ218" s="123"/>
      <c r="CDK218" s="123"/>
      <c r="CDL218" s="123"/>
      <c r="CDM218" s="123"/>
      <c r="CDN218" s="123"/>
      <c r="CDO218" s="123"/>
      <c r="CDP218" s="123"/>
      <c r="CDQ218" s="123"/>
      <c r="CDR218" s="123"/>
      <c r="CDS218" s="123"/>
      <c r="CDT218" s="123"/>
      <c r="CDU218" s="123"/>
      <c r="CDV218" s="123"/>
      <c r="CDW218" s="123"/>
      <c r="CDX218" s="123"/>
      <c r="CDY218" s="123"/>
      <c r="CDZ218" s="123"/>
      <c r="CEA218" s="123"/>
      <c r="CEB218" s="123"/>
      <c r="CEC218" s="123"/>
      <c r="CED218" s="123"/>
      <c r="CEE218" s="123"/>
      <c r="CEF218" s="123"/>
      <c r="CEG218" s="123"/>
      <c r="CEH218" s="123"/>
      <c r="CEI218" s="123"/>
      <c r="CEJ218" s="123"/>
      <c r="CEK218" s="123"/>
      <c r="CEL218" s="123"/>
      <c r="CEM218" s="123"/>
      <c r="CEN218" s="123"/>
      <c r="CEO218" s="123"/>
      <c r="CEP218" s="123"/>
      <c r="CEQ218" s="123"/>
      <c r="CER218" s="123"/>
      <c r="CES218" s="123"/>
      <c r="CET218" s="123"/>
      <c r="CEU218" s="123"/>
      <c r="CEV218" s="123"/>
      <c r="CEW218" s="123"/>
      <c r="CEX218" s="123"/>
      <c r="CEY218" s="123"/>
      <c r="CEZ218" s="123"/>
      <c r="CFA218" s="123"/>
      <c r="CFB218" s="123"/>
      <c r="CFC218" s="123"/>
      <c r="CFD218" s="123"/>
      <c r="CFE218" s="123"/>
      <c r="CFF218" s="123"/>
      <c r="CFG218" s="123"/>
      <c r="CFH218" s="123"/>
      <c r="CFI218" s="123"/>
      <c r="CFJ218" s="123"/>
      <c r="CFK218" s="123"/>
      <c r="CFL218" s="123"/>
      <c r="CFM218" s="123"/>
      <c r="CFN218" s="123"/>
      <c r="CFO218" s="123"/>
      <c r="CFP218" s="123"/>
      <c r="CFQ218" s="123"/>
      <c r="CFR218" s="123"/>
      <c r="CFS218" s="123"/>
      <c r="CFT218" s="123"/>
      <c r="CFU218" s="123"/>
      <c r="CFV218" s="123"/>
      <c r="CFW218" s="123"/>
      <c r="CFX218" s="123"/>
      <c r="CFY218" s="123"/>
      <c r="CFZ218" s="123"/>
      <c r="CGA218" s="123"/>
      <c r="CGB218" s="123"/>
      <c r="CGC218" s="123"/>
      <c r="CGD218" s="123"/>
      <c r="CGE218" s="123"/>
      <c r="CGF218" s="123"/>
      <c r="CGG218" s="123"/>
      <c r="CGH218" s="123"/>
      <c r="CGI218" s="123"/>
      <c r="CGJ218" s="123"/>
      <c r="CGK218" s="123"/>
      <c r="CGL218" s="123"/>
      <c r="CGM218" s="123"/>
      <c r="CGN218" s="123"/>
      <c r="CGO218" s="123"/>
      <c r="CGP218" s="123"/>
      <c r="CGQ218" s="123"/>
      <c r="CGR218" s="123"/>
      <c r="CGS218" s="123"/>
      <c r="CGT218" s="123"/>
      <c r="CGU218" s="123"/>
      <c r="CGV218" s="123"/>
      <c r="CGW218" s="123"/>
      <c r="CGX218" s="123"/>
      <c r="CGY218" s="123"/>
      <c r="CGZ218" s="123"/>
      <c r="CHA218" s="123"/>
      <c r="CHB218" s="123"/>
      <c r="CHC218" s="123"/>
      <c r="CHD218" s="123"/>
      <c r="CHE218" s="123"/>
      <c r="CHF218" s="123"/>
      <c r="CHG218" s="123"/>
      <c r="CHH218" s="123"/>
      <c r="CHI218" s="123"/>
      <c r="CHJ218" s="123"/>
      <c r="CHK218" s="123"/>
      <c r="CHL218" s="123"/>
      <c r="CHM218" s="123"/>
      <c r="CHN218" s="123"/>
      <c r="CHO218" s="123"/>
      <c r="CHP218" s="123"/>
      <c r="CHQ218" s="123"/>
      <c r="CHR218" s="123"/>
      <c r="CHS218" s="123"/>
      <c r="CHT218" s="123"/>
      <c r="CHU218" s="123"/>
      <c r="CHV218" s="123"/>
      <c r="CHW218" s="123"/>
      <c r="CHX218" s="123"/>
      <c r="CHY218" s="123"/>
      <c r="CHZ218" s="123"/>
      <c r="CIA218" s="123"/>
      <c r="CIB218" s="123"/>
      <c r="CIC218" s="123"/>
      <c r="CID218" s="123"/>
      <c r="CIE218" s="123"/>
      <c r="CIF218" s="123"/>
      <c r="CIG218" s="123"/>
      <c r="CIH218" s="123"/>
      <c r="CII218" s="123"/>
      <c r="CIJ218" s="123"/>
      <c r="CIK218" s="123"/>
      <c r="CIL218" s="123"/>
      <c r="CIM218" s="123"/>
      <c r="CIN218" s="123"/>
      <c r="CIO218" s="123"/>
      <c r="CIP218" s="123"/>
      <c r="CIQ218" s="123"/>
      <c r="CIR218" s="123"/>
      <c r="CIS218" s="123"/>
      <c r="CIT218" s="123"/>
      <c r="CIU218" s="123"/>
      <c r="CIV218" s="123"/>
      <c r="CIW218" s="123"/>
      <c r="CIX218" s="123"/>
      <c r="CIY218" s="123"/>
      <c r="CIZ218" s="123"/>
      <c r="CJA218" s="123"/>
      <c r="CJB218" s="123"/>
      <c r="CJC218" s="123"/>
      <c r="CJD218" s="123"/>
      <c r="CJE218" s="123"/>
      <c r="CJF218" s="123"/>
      <c r="CJG218" s="123"/>
      <c r="CJH218" s="123"/>
      <c r="CJI218" s="123"/>
      <c r="CJJ218" s="123"/>
      <c r="CJK218" s="123"/>
      <c r="CJL218" s="123"/>
      <c r="CJM218" s="123"/>
      <c r="CJN218" s="123"/>
      <c r="CJO218" s="123"/>
      <c r="CJP218" s="123"/>
      <c r="CJQ218" s="123"/>
      <c r="CJR218" s="123"/>
      <c r="CJS218" s="123"/>
      <c r="CJT218" s="123"/>
      <c r="CJU218" s="123"/>
      <c r="CJV218" s="123"/>
      <c r="CJW218" s="123"/>
      <c r="CJX218" s="123"/>
      <c r="CJY218" s="123"/>
      <c r="CJZ218" s="123"/>
      <c r="CKA218" s="123"/>
      <c r="CKB218" s="123"/>
      <c r="CKC218" s="123"/>
      <c r="CKD218" s="123"/>
      <c r="CKE218" s="123"/>
      <c r="CKF218" s="123"/>
      <c r="CKG218" s="123"/>
      <c r="CKH218" s="123"/>
      <c r="CKI218" s="123"/>
      <c r="CKJ218" s="123"/>
      <c r="CKK218" s="123"/>
      <c r="CKL218" s="123"/>
      <c r="CKM218" s="123"/>
      <c r="CKN218" s="123"/>
      <c r="CKO218" s="123"/>
      <c r="CKP218" s="123"/>
      <c r="CKQ218" s="123"/>
      <c r="CKR218" s="123"/>
      <c r="CKS218" s="123"/>
      <c r="CKT218" s="123"/>
      <c r="CKU218" s="123"/>
      <c r="CKV218" s="123"/>
      <c r="CKW218" s="123"/>
      <c r="CKX218" s="123"/>
      <c r="CKY218" s="123"/>
      <c r="CKZ218" s="123"/>
      <c r="CLA218" s="123"/>
      <c r="CLB218" s="123"/>
      <c r="CLC218" s="123"/>
      <c r="CLD218" s="123"/>
      <c r="CLE218" s="123"/>
      <c r="CLF218" s="123"/>
      <c r="CLG218" s="123"/>
      <c r="CLH218" s="123"/>
      <c r="CLI218" s="123"/>
      <c r="CLJ218" s="123"/>
      <c r="CLK218" s="123"/>
      <c r="CLL218" s="123"/>
      <c r="CLM218" s="123"/>
      <c r="CLN218" s="123"/>
      <c r="CLO218" s="123"/>
      <c r="CLP218" s="123"/>
      <c r="CLQ218" s="123"/>
      <c r="CLR218" s="123"/>
      <c r="CLS218" s="123"/>
      <c r="CLT218" s="123"/>
      <c r="CLU218" s="123"/>
      <c r="CLV218" s="123"/>
      <c r="CLW218" s="123"/>
      <c r="CLX218" s="123"/>
      <c r="CLY218" s="123"/>
      <c r="CLZ218" s="123"/>
      <c r="CMA218" s="123"/>
      <c r="CMB218" s="123"/>
      <c r="CMC218" s="123"/>
      <c r="CMD218" s="123"/>
      <c r="CME218" s="123"/>
      <c r="CMF218" s="123"/>
      <c r="CMG218" s="123"/>
      <c r="CMH218" s="123"/>
      <c r="CMI218" s="123"/>
      <c r="CMJ218" s="123"/>
      <c r="CMK218" s="123"/>
      <c r="CML218" s="123"/>
      <c r="CMM218" s="123"/>
      <c r="CMN218" s="123"/>
      <c r="CMO218" s="123"/>
      <c r="CMP218" s="123"/>
      <c r="CMQ218" s="123"/>
      <c r="CMR218" s="123"/>
      <c r="CMS218" s="123"/>
      <c r="CMT218" s="123"/>
      <c r="CMU218" s="123"/>
      <c r="CMV218" s="123"/>
      <c r="CMW218" s="123"/>
      <c r="CMX218" s="123"/>
      <c r="CMY218" s="123"/>
      <c r="CMZ218" s="123"/>
      <c r="CNA218" s="123"/>
      <c r="CNB218" s="123"/>
      <c r="CNC218" s="123"/>
      <c r="CND218" s="123"/>
      <c r="CNE218" s="123"/>
      <c r="CNF218" s="123"/>
      <c r="CNG218" s="123"/>
      <c r="CNH218" s="123"/>
      <c r="CNI218" s="123"/>
      <c r="CNJ218" s="123"/>
      <c r="CNK218" s="123"/>
      <c r="CNL218" s="123"/>
      <c r="CNM218" s="123"/>
      <c r="CNN218" s="123"/>
      <c r="CNO218" s="123"/>
      <c r="CNP218" s="123"/>
      <c r="CNQ218" s="123"/>
      <c r="CNR218" s="123"/>
      <c r="CNS218" s="123"/>
      <c r="CNT218" s="123"/>
      <c r="CNU218" s="123"/>
      <c r="CNV218" s="123"/>
      <c r="CNW218" s="123"/>
      <c r="CNX218" s="123"/>
      <c r="CNY218" s="123"/>
      <c r="CNZ218" s="123"/>
      <c r="COA218" s="123"/>
      <c r="COB218" s="123"/>
      <c r="COC218" s="123"/>
      <c r="COD218" s="123"/>
      <c r="COE218" s="123"/>
      <c r="COF218" s="123"/>
      <c r="COG218" s="123"/>
      <c r="COH218" s="123"/>
      <c r="COI218" s="123"/>
      <c r="COJ218" s="123"/>
      <c r="COK218" s="123"/>
      <c r="COL218" s="123"/>
      <c r="COM218" s="123"/>
      <c r="CON218" s="123"/>
      <c r="COO218" s="123"/>
      <c r="COP218" s="123"/>
      <c r="COQ218" s="123"/>
      <c r="COR218" s="123"/>
      <c r="COS218" s="123"/>
      <c r="COT218" s="123"/>
      <c r="COU218" s="123"/>
      <c r="COV218" s="123"/>
      <c r="COW218" s="123"/>
      <c r="COX218" s="123"/>
      <c r="COY218" s="123"/>
      <c r="COZ218" s="123"/>
      <c r="CPA218" s="123"/>
      <c r="CPB218" s="123"/>
      <c r="CPC218" s="123"/>
      <c r="CPD218" s="123"/>
      <c r="CPE218" s="123"/>
      <c r="CPF218" s="123"/>
      <c r="CPG218" s="123"/>
      <c r="CPH218" s="123"/>
      <c r="CPI218" s="123"/>
      <c r="CPJ218" s="123"/>
      <c r="CPK218" s="123"/>
      <c r="CPL218" s="123"/>
      <c r="CPM218" s="123"/>
      <c r="CPN218" s="123"/>
      <c r="CPO218" s="123"/>
      <c r="CPP218" s="123"/>
      <c r="CPQ218" s="123"/>
      <c r="CPR218" s="123"/>
      <c r="CPS218" s="123"/>
      <c r="CPT218" s="123"/>
      <c r="CPU218" s="123"/>
      <c r="CPV218" s="123"/>
      <c r="CPW218" s="123"/>
      <c r="CPX218" s="123"/>
      <c r="CPY218" s="123"/>
      <c r="CPZ218" s="123"/>
      <c r="CQA218" s="123"/>
      <c r="CQB218" s="123"/>
      <c r="CQC218" s="123"/>
      <c r="CQD218" s="123"/>
      <c r="CQE218" s="123"/>
      <c r="CQF218" s="123"/>
      <c r="CQG218" s="123"/>
      <c r="CQH218" s="123"/>
      <c r="CQI218" s="123"/>
      <c r="CQJ218" s="123"/>
      <c r="CQK218" s="123"/>
      <c r="CQL218" s="123"/>
      <c r="CQM218" s="123"/>
      <c r="CQN218" s="123"/>
      <c r="CQO218" s="123"/>
      <c r="CQP218" s="123"/>
      <c r="CQQ218" s="123"/>
      <c r="CQR218" s="123"/>
      <c r="CQS218" s="123"/>
      <c r="CQT218" s="123"/>
      <c r="CQU218" s="123"/>
      <c r="CQV218" s="123"/>
      <c r="CQW218" s="123"/>
      <c r="CQX218" s="123"/>
      <c r="CQY218" s="123"/>
      <c r="CQZ218" s="123"/>
      <c r="CRA218" s="123"/>
      <c r="CRB218" s="123"/>
      <c r="CRC218" s="123"/>
      <c r="CRD218" s="123"/>
      <c r="CRE218" s="123"/>
      <c r="CRF218" s="123"/>
      <c r="CRG218" s="123"/>
      <c r="CRH218" s="123"/>
      <c r="CRI218" s="123"/>
      <c r="CRJ218" s="123"/>
      <c r="CRK218" s="123"/>
      <c r="CRL218" s="123"/>
      <c r="CRM218" s="123"/>
      <c r="CRN218" s="123"/>
      <c r="CRO218" s="123"/>
      <c r="CRP218" s="123"/>
      <c r="CRQ218" s="123"/>
      <c r="CRR218" s="123"/>
      <c r="CRS218" s="123"/>
      <c r="CRT218" s="123"/>
      <c r="CRU218" s="123"/>
      <c r="CRV218" s="123"/>
      <c r="CRW218" s="123"/>
      <c r="CRX218" s="123"/>
      <c r="CRY218" s="123"/>
      <c r="CRZ218" s="123"/>
      <c r="CSA218" s="123"/>
      <c r="CSB218" s="123"/>
      <c r="CSC218" s="123"/>
      <c r="CSD218" s="123"/>
      <c r="CSE218" s="123"/>
      <c r="CSF218" s="123"/>
      <c r="CSG218" s="123"/>
      <c r="CSH218" s="123"/>
      <c r="CSI218" s="123"/>
      <c r="CSJ218" s="123"/>
      <c r="CSK218" s="123"/>
      <c r="CSL218" s="123"/>
      <c r="CSM218" s="123"/>
      <c r="CSN218" s="123"/>
      <c r="CSO218" s="123"/>
      <c r="CSP218" s="123"/>
      <c r="CSQ218" s="123"/>
      <c r="CSR218" s="123"/>
      <c r="CSS218" s="123"/>
      <c r="CST218" s="123"/>
      <c r="CSU218" s="123"/>
      <c r="CSV218" s="123"/>
      <c r="CSW218" s="123"/>
      <c r="CSX218" s="123"/>
      <c r="CSY218" s="123"/>
      <c r="CSZ218" s="123"/>
      <c r="CTA218" s="123"/>
      <c r="CTB218" s="123"/>
      <c r="CTC218" s="123"/>
      <c r="CTD218" s="123"/>
      <c r="CTE218" s="123"/>
      <c r="CTF218" s="123"/>
      <c r="CTG218" s="123"/>
      <c r="CTH218" s="123"/>
      <c r="CTI218" s="123"/>
      <c r="CTJ218" s="123"/>
      <c r="CTK218" s="123"/>
      <c r="CTL218" s="123"/>
      <c r="CTM218" s="123"/>
      <c r="CTN218" s="123"/>
      <c r="CTO218" s="123"/>
      <c r="CTP218" s="123"/>
      <c r="CTQ218" s="123"/>
      <c r="CTR218" s="123"/>
      <c r="CTS218" s="123"/>
      <c r="CTT218" s="123"/>
      <c r="CTU218" s="123"/>
      <c r="CTV218" s="123"/>
      <c r="CTW218" s="123"/>
      <c r="CTX218" s="123"/>
      <c r="CTY218" s="123"/>
      <c r="CTZ218" s="123"/>
      <c r="CUA218" s="123"/>
      <c r="CUB218" s="123"/>
      <c r="CUC218" s="123"/>
      <c r="CUD218" s="123"/>
      <c r="CUE218" s="123"/>
      <c r="CUF218" s="123"/>
      <c r="CUG218" s="123"/>
      <c r="CUH218" s="123"/>
      <c r="CUI218" s="123"/>
      <c r="CUJ218" s="123"/>
      <c r="CUK218" s="123"/>
      <c r="CUL218" s="123"/>
      <c r="CUM218" s="123"/>
      <c r="CUN218" s="123"/>
      <c r="CUO218" s="123"/>
      <c r="CUP218" s="123"/>
      <c r="CUQ218" s="123"/>
      <c r="CUR218" s="123"/>
      <c r="CUS218" s="123"/>
      <c r="CUT218" s="123"/>
      <c r="CUU218" s="123"/>
      <c r="CUV218" s="123"/>
      <c r="CUW218" s="123"/>
      <c r="CUX218" s="123"/>
      <c r="CUY218" s="123"/>
      <c r="CUZ218" s="123"/>
      <c r="CVA218" s="123"/>
      <c r="CVB218" s="123"/>
      <c r="CVC218" s="123"/>
      <c r="CVD218" s="123"/>
      <c r="CVE218" s="123"/>
      <c r="CVF218" s="123"/>
      <c r="CVG218" s="123"/>
      <c r="CVH218" s="123"/>
      <c r="CVI218" s="123"/>
      <c r="CVJ218" s="123"/>
      <c r="CVK218" s="123"/>
      <c r="CVL218" s="123"/>
      <c r="CVM218" s="123"/>
      <c r="CVN218" s="123"/>
      <c r="CVO218" s="123"/>
      <c r="CVP218" s="123"/>
      <c r="CVQ218" s="123"/>
      <c r="CVR218" s="123"/>
      <c r="CVS218" s="123"/>
      <c r="CVT218" s="123"/>
      <c r="CVU218" s="123"/>
      <c r="CVV218" s="123"/>
      <c r="CVW218" s="123"/>
      <c r="CVX218" s="123"/>
      <c r="CVY218" s="123"/>
      <c r="CVZ218" s="123"/>
      <c r="CWA218" s="123"/>
      <c r="CWB218" s="123"/>
      <c r="CWC218" s="123"/>
      <c r="CWD218" s="123"/>
      <c r="CWE218" s="123"/>
      <c r="CWF218" s="123"/>
      <c r="CWG218" s="123"/>
      <c r="CWH218" s="123"/>
      <c r="CWI218" s="123"/>
      <c r="CWJ218" s="123"/>
      <c r="CWK218" s="123"/>
      <c r="CWL218" s="123"/>
      <c r="CWM218" s="123"/>
      <c r="CWN218" s="123"/>
      <c r="CWO218" s="123"/>
      <c r="CWP218" s="123"/>
      <c r="CWQ218" s="123"/>
      <c r="CWR218" s="123"/>
      <c r="CWS218" s="123"/>
      <c r="CWT218" s="123"/>
      <c r="CWU218" s="123"/>
      <c r="CWV218" s="123"/>
      <c r="CWW218" s="123"/>
      <c r="CWX218" s="123"/>
      <c r="CWY218" s="123"/>
      <c r="CWZ218" s="123"/>
      <c r="CXA218" s="123"/>
      <c r="CXB218" s="123"/>
      <c r="CXC218" s="123"/>
      <c r="CXD218" s="123"/>
      <c r="CXE218" s="123"/>
      <c r="CXF218" s="123"/>
      <c r="CXG218" s="123"/>
      <c r="CXH218" s="123"/>
      <c r="CXI218" s="123"/>
      <c r="CXJ218" s="123"/>
      <c r="CXK218" s="123"/>
      <c r="CXL218" s="123"/>
      <c r="CXM218" s="123"/>
      <c r="CXN218" s="123"/>
      <c r="CXO218" s="123"/>
      <c r="CXP218" s="123"/>
      <c r="CXQ218" s="123"/>
      <c r="CXR218" s="123"/>
      <c r="CXS218" s="123"/>
      <c r="CXT218" s="123"/>
      <c r="CXU218" s="123"/>
      <c r="CXV218" s="123"/>
      <c r="CXW218" s="123"/>
      <c r="CXX218" s="123"/>
      <c r="CXY218" s="123"/>
      <c r="CXZ218" s="123"/>
      <c r="CYA218" s="123"/>
      <c r="CYB218" s="123"/>
      <c r="CYC218" s="123"/>
      <c r="CYD218" s="123"/>
      <c r="CYE218" s="123"/>
      <c r="CYF218" s="123"/>
      <c r="CYG218" s="123"/>
      <c r="CYH218" s="123"/>
      <c r="CYI218" s="123"/>
      <c r="CYJ218" s="123"/>
      <c r="CYK218" s="123"/>
      <c r="CYL218" s="123"/>
      <c r="CYM218" s="123"/>
      <c r="CYN218" s="123"/>
      <c r="CYO218" s="123"/>
      <c r="CYP218" s="123"/>
      <c r="CYQ218" s="123"/>
      <c r="CYR218" s="123"/>
      <c r="CYS218" s="123"/>
      <c r="CYT218" s="123"/>
      <c r="CYU218" s="123"/>
      <c r="CYV218" s="123"/>
      <c r="CYW218" s="123"/>
      <c r="CYX218" s="123"/>
      <c r="CYY218" s="123"/>
      <c r="CYZ218" s="123"/>
      <c r="CZA218" s="123"/>
      <c r="CZB218" s="123"/>
      <c r="CZC218" s="123"/>
      <c r="CZD218" s="123"/>
      <c r="CZE218" s="123"/>
      <c r="CZF218" s="123"/>
      <c r="CZG218" s="123"/>
      <c r="CZH218" s="123"/>
      <c r="CZI218" s="123"/>
      <c r="CZJ218" s="123"/>
      <c r="CZK218" s="123"/>
      <c r="CZL218" s="123"/>
      <c r="CZM218" s="123"/>
      <c r="CZN218" s="123"/>
      <c r="CZO218" s="123"/>
      <c r="CZP218" s="123"/>
      <c r="CZQ218" s="123"/>
      <c r="CZR218" s="123"/>
      <c r="CZS218" s="123"/>
      <c r="CZT218" s="123"/>
      <c r="CZU218" s="123"/>
      <c r="CZV218" s="123"/>
      <c r="CZW218" s="123"/>
      <c r="CZX218" s="123"/>
      <c r="CZY218" s="123"/>
      <c r="CZZ218" s="123"/>
      <c r="DAA218" s="123"/>
      <c r="DAB218" s="123"/>
      <c r="DAC218" s="123"/>
      <c r="DAD218" s="123"/>
      <c r="DAE218" s="123"/>
      <c r="DAF218" s="123"/>
      <c r="DAG218" s="123"/>
      <c r="DAH218" s="123"/>
      <c r="DAI218" s="123"/>
      <c r="DAJ218" s="123"/>
      <c r="DAK218" s="123"/>
      <c r="DAL218" s="123"/>
      <c r="DAM218" s="123"/>
      <c r="DAN218" s="123"/>
      <c r="DAO218" s="123"/>
      <c r="DAP218" s="123"/>
      <c r="DAQ218" s="123"/>
      <c r="DAR218" s="123"/>
      <c r="DAS218" s="123"/>
      <c r="DAT218" s="123"/>
      <c r="DAU218" s="123"/>
      <c r="DAV218" s="123"/>
      <c r="DAW218" s="123"/>
      <c r="DAX218" s="123"/>
      <c r="DAY218" s="123"/>
      <c r="DAZ218" s="123"/>
      <c r="DBA218" s="123"/>
      <c r="DBB218" s="123"/>
      <c r="DBC218" s="123"/>
      <c r="DBD218" s="123"/>
      <c r="DBE218" s="123"/>
      <c r="DBF218" s="123"/>
      <c r="DBG218" s="123"/>
      <c r="DBH218" s="123"/>
      <c r="DBI218" s="123"/>
      <c r="DBJ218" s="123"/>
      <c r="DBK218" s="123"/>
      <c r="DBL218" s="123"/>
      <c r="DBM218" s="123"/>
      <c r="DBN218" s="123"/>
      <c r="DBO218" s="123"/>
      <c r="DBP218" s="123"/>
      <c r="DBQ218" s="123"/>
      <c r="DBR218" s="123"/>
      <c r="DBS218" s="123"/>
      <c r="DBT218" s="123"/>
      <c r="DBU218" s="123"/>
      <c r="DBV218" s="123"/>
      <c r="DBW218" s="123"/>
      <c r="DBX218" s="123"/>
      <c r="DBY218" s="123"/>
      <c r="DBZ218" s="123"/>
      <c r="DCA218" s="123"/>
      <c r="DCB218" s="123"/>
      <c r="DCC218" s="123"/>
      <c r="DCD218" s="123"/>
      <c r="DCE218" s="123"/>
      <c r="DCF218" s="123"/>
      <c r="DCG218" s="123"/>
      <c r="DCH218" s="123"/>
      <c r="DCI218" s="123"/>
      <c r="DCJ218" s="123"/>
      <c r="DCK218" s="123"/>
      <c r="DCL218" s="123"/>
      <c r="DCM218" s="123"/>
      <c r="DCN218" s="123"/>
      <c r="DCO218" s="123"/>
      <c r="DCP218" s="123"/>
      <c r="DCQ218" s="123"/>
      <c r="DCR218" s="123"/>
      <c r="DCS218" s="123"/>
      <c r="DCT218" s="123"/>
      <c r="DCU218" s="123"/>
      <c r="DCV218" s="123"/>
      <c r="DCW218" s="123"/>
      <c r="DCX218" s="123"/>
      <c r="DCY218" s="123"/>
      <c r="DCZ218" s="123"/>
      <c r="DDA218" s="123"/>
      <c r="DDB218" s="123"/>
      <c r="DDC218" s="123"/>
      <c r="DDD218" s="123"/>
      <c r="DDE218" s="123"/>
      <c r="DDF218" s="123"/>
      <c r="DDG218" s="123"/>
      <c r="DDH218" s="123"/>
      <c r="DDI218" s="123"/>
      <c r="DDJ218" s="123"/>
      <c r="DDK218" s="123"/>
      <c r="DDL218" s="123"/>
      <c r="DDM218" s="123"/>
      <c r="DDN218" s="123"/>
      <c r="DDO218" s="123"/>
      <c r="DDP218" s="123"/>
      <c r="DDQ218" s="123"/>
      <c r="DDR218" s="123"/>
      <c r="DDS218" s="123"/>
      <c r="DDT218" s="123"/>
      <c r="DDU218" s="123"/>
      <c r="DDV218" s="123"/>
      <c r="DDW218" s="123"/>
      <c r="DDX218" s="123"/>
      <c r="DDY218" s="123"/>
      <c r="DDZ218" s="123"/>
      <c r="DEA218" s="123"/>
      <c r="DEB218" s="123"/>
      <c r="DEC218" s="123"/>
      <c r="DED218" s="123"/>
      <c r="DEE218" s="123"/>
      <c r="DEF218" s="123"/>
      <c r="DEG218" s="123"/>
      <c r="DEH218" s="123"/>
      <c r="DEI218" s="123"/>
      <c r="DEJ218" s="123"/>
      <c r="DEK218" s="123"/>
      <c r="DEL218" s="123"/>
      <c r="DEM218" s="123"/>
      <c r="DEN218" s="123"/>
      <c r="DEO218" s="123"/>
      <c r="DEP218" s="123"/>
      <c r="DEQ218" s="123"/>
      <c r="DER218" s="123"/>
      <c r="DES218" s="123"/>
      <c r="DET218" s="123"/>
      <c r="DEU218" s="123"/>
      <c r="DEV218" s="123"/>
      <c r="DEW218" s="123"/>
      <c r="DEX218" s="123"/>
      <c r="DEY218" s="123"/>
      <c r="DEZ218" s="123"/>
      <c r="DFA218" s="123"/>
      <c r="DFB218" s="123"/>
      <c r="DFC218" s="123"/>
      <c r="DFD218" s="123"/>
      <c r="DFE218" s="123"/>
      <c r="DFF218" s="123"/>
      <c r="DFG218" s="123"/>
      <c r="DFH218" s="123"/>
      <c r="DFI218" s="123"/>
      <c r="DFJ218" s="123"/>
      <c r="DFK218" s="123"/>
      <c r="DFL218" s="123"/>
      <c r="DFM218" s="123"/>
      <c r="DFN218" s="123"/>
      <c r="DFO218" s="123"/>
      <c r="DFP218" s="123"/>
      <c r="DFQ218" s="123"/>
      <c r="DFR218" s="123"/>
      <c r="DFS218" s="123"/>
      <c r="DFT218" s="123"/>
      <c r="DFU218" s="123"/>
      <c r="DFV218" s="123"/>
      <c r="DFW218" s="123"/>
      <c r="DFX218" s="123"/>
      <c r="DFY218" s="123"/>
      <c r="DFZ218" s="123"/>
      <c r="DGA218" s="123"/>
      <c r="DGB218" s="123"/>
      <c r="DGC218" s="123"/>
      <c r="DGD218" s="123"/>
      <c r="DGE218" s="123"/>
      <c r="DGF218" s="123"/>
      <c r="DGG218" s="123"/>
      <c r="DGH218" s="123"/>
      <c r="DGI218" s="123"/>
      <c r="DGJ218" s="123"/>
      <c r="DGK218" s="123"/>
      <c r="DGL218" s="123"/>
      <c r="DGM218" s="123"/>
      <c r="DGN218" s="123"/>
      <c r="DGO218" s="123"/>
      <c r="DGP218" s="123"/>
      <c r="DGQ218" s="123"/>
      <c r="DGR218" s="123"/>
      <c r="DGS218" s="123"/>
      <c r="DGT218" s="123"/>
      <c r="DGU218" s="123"/>
      <c r="DGV218" s="123"/>
      <c r="DGW218" s="123"/>
      <c r="DGX218" s="123"/>
      <c r="DGY218" s="123"/>
      <c r="DGZ218" s="123"/>
      <c r="DHA218" s="123"/>
      <c r="DHB218" s="123"/>
      <c r="DHC218" s="123"/>
      <c r="DHD218" s="123"/>
      <c r="DHE218" s="123"/>
      <c r="DHF218" s="123"/>
      <c r="DHG218" s="123"/>
      <c r="DHH218" s="123"/>
      <c r="DHI218" s="123"/>
      <c r="DHJ218" s="123"/>
      <c r="DHK218" s="123"/>
      <c r="DHL218" s="123"/>
      <c r="DHM218" s="123"/>
      <c r="DHN218" s="123"/>
      <c r="DHO218" s="123"/>
      <c r="DHP218" s="123"/>
      <c r="DHQ218" s="123"/>
      <c r="DHR218" s="123"/>
      <c r="DHS218" s="123"/>
      <c r="DHT218" s="123"/>
      <c r="DHU218" s="123"/>
      <c r="DHV218" s="123"/>
      <c r="DHW218" s="123"/>
      <c r="DHX218" s="123"/>
      <c r="DHY218" s="123"/>
      <c r="DHZ218" s="123"/>
      <c r="DIA218" s="123"/>
      <c r="DIB218" s="123"/>
      <c r="DIC218" s="123"/>
      <c r="DID218" s="123"/>
      <c r="DIE218" s="123"/>
      <c r="DIF218" s="123"/>
      <c r="DIG218" s="123"/>
      <c r="DIH218" s="123"/>
      <c r="DII218" s="123"/>
      <c r="DIJ218" s="123"/>
      <c r="DIK218" s="123"/>
      <c r="DIL218" s="123"/>
      <c r="DIM218" s="123"/>
      <c r="DIN218" s="123"/>
      <c r="DIO218" s="123"/>
      <c r="DIP218" s="123"/>
      <c r="DIQ218" s="123"/>
      <c r="DIR218" s="123"/>
      <c r="DIS218" s="123"/>
      <c r="DIT218" s="123"/>
      <c r="DIU218" s="123"/>
      <c r="DIV218" s="123"/>
      <c r="DIW218" s="123"/>
      <c r="DIX218" s="123"/>
      <c r="DIY218" s="123"/>
      <c r="DIZ218" s="123"/>
      <c r="DJA218" s="123"/>
      <c r="DJB218" s="123"/>
      <c r="DJC218" s="123"/>
      <c r="DJD218" s="123"/>
      <c r="DJE218" s="123"/>
      <c r="DJF218" s="123"/>
      <c r="DJG218" s="123"/>
      <c r="DJH218" s="123"/>
      <c r="DJI218" s="123"/>
      <c r="DJJ218" s="123"/>
      <c r="DJK218" s="123"/>
      <c r="DJL218" s="123"/>
      <c r="DJM218" s="123"/>
      <c r="DJN218" s="123"/>
      <c r="DJO218" s="123"/>
      <c r="DJP218" s="123"/>
      <c r="DJQ218" s="123"/>
      <c r="DJR218" s="123"/>
      <c r="DJS218" s="123"/>
      <c r="DJT218" s="123"/>
      <c r="DJU218" s="123"/>
      <c r="DJV218" s="123"/>
      <c r="DJW218" s="123"/>
      <c r="DJX218" s="123"/>
      <c r="DJY218" s="123"/>
      <c r="DJZ218" s="123"/>
      <c r="DKA218" s="123"/>
      <c r="DKB218" s="123"/>
      <c r="DKC218" s="123"/>
      <c r="DKD218" s="123"/>
      <c r="DKE218" s="123"/>
      <c r="DKF218" s="123"/>
      <c r="DKG218" s="123"/>
      <c r="DKH218" s="123"/>
      <c r="DKI218" s="123"/>
      <c r="DKJ218" s="123"/>
      <c r="DKK218" s="123"/>
      <c r="DKL218" s="123"/>
      <c r="DKM218" s="123"/>
      <c r="DKN218" s="123"/>
      <c r="DKO218" s="123"/>
      <c r="DKP218" s="123"/>
      <c r="DKQ218" s="123"/>
      <c r="DKR218" s="123"/>
      <c r="DKS218" s="123"/>
      <c r="DKT218" s="123"/>
      <c r="DKU218" s="123"/>
      <c r="DKV218" s="123"/>
      <c r="DKW218" s="123"/>
      <c r="DKX218" s="123"/>
      <c r="DKY218" s="123"/>
      <c r="DKZ218" s="123"/>
      <c r="DLA218" s="123"/>
      <c r="DLB218" s="123"/>
      <c r="DLC218" s="123"/>
      <c r="DLD218" s="123"/>
      <c r="DLE218" s="123"/>
      <c r="DLF218" s="123"/>
      <c r="DLG218" s="123"/>
      <c r="DLH218" s="123"/>
      <c r="DLI218" s="123"/>
      <c r="DLJ218" s="123"/>
      <c r="DLK218" s="123"/>
      <c r="DLL218" s="123"/>
      <c r="DLM218" s="123"/>
      <c r="DLN218" s="123"/>
      <c r="DLO218" s="123"/>
      <c r="DLP218" s="123"/>
      <c r="DLQ218" s="123"/>
      <c r="DLR218" s="123"/>
      <c r="DLS218" s="123"/>
      <c r="DLT218" s="123"/>
      <c r="DLU218" s="123"/>
      <c r="DLV218" s="123"/>
      <c r="DLW218" s="123"/>
      <c r="DLX218" s="123"/>
      <c r="DLY218" s="123"/>
      <c r="DLZ218" s="123"/>
      <c r="DMA218" s="123"/>
      <c r="DMB218" s="123"/>
      <c r="DMC218" s="123"/>
      <c r="DMD218" s="123"/>
      <c r="DME218" s="123"/>
      <c r="DMF218" s="123"/>
      <c r="DMG218" s="123"/>
      <c r="DMH218" s="123"/>
      <c r="DMI218" s="123"/>
      <c r="DMJ218" s="123"/>
      <c r="DMK218" s="123"/>
      <c r="DML218" s="123"/>
      <c r="DMM218" s="123"/>
      <c r="DMN218" s="123"/>
      <c r="DMO218" s="123"/>
      <c r="DMP218" s="123"/>
      <c r="DMQ218" s="123"/>
      <c r="DMR218" s="123"/>
      <c r="DMS218" s="123"/>
      <c r="DMT218" s="123"/>
      <c r="DMU218" s="123"/>
      <c r="DMV218" s="123"/>
      <c r="DMW218" s="123"/>
      <c r="DMX218" s="123"/>
      <c r="DMY218" s="123"/>
      <c r="DMZ218" s="123"/>
      <c r="DNA218" s="123"/>
      <c r="DNB218" s="123"/>
      <c r="DNC218" s="123"/>
      <c r="DND218" s="123"/>
      <c r="DNE218" s="123"/>
      <c r="DNF218" s="123"/>
      <c r="DNG218" s="123"/>
      <c r="DNH218" s="123"/>
      <c r="DNI218" s="123"/>
      <c r="DNJ218" s="123"/>
      <c r="DNK218" s="123"/>
      <c r="DNL218" s="123"/>
      <c r="DNM218" s="123"/>
      <c r="DNN218" s="123"/>
      <c r="DNO218" s="123"/>
      <c r="DNP218" s="123"/>
      <c r="DNQ218" s="123"/>
      <c r="DNR218" s="123"/>
      <c r="DNS218" s="123"/>
      <c r="DNT218" s="123"/>
      <c r="DNU218" s="123"/>
      <c r="DNV218" s="123"/>
      <c r="DNW218" s="123"/>
      <c r="DNX218" s="123"/>
      <c r="DNY218" s="123"/>
      <c r="DNZ218" s="123"/>
      <c r="DOA218" s="123"/>
      <c r="DOB218" s="123"/>
      <c r="DOC218" s="123"/>
      <c r="DOD218" s="123"/>
      <c r="DOE218" s="123"/>
      <c r="DOF218" s="123"/>
      <c r="DOG218" s="123"/>
      <c r="DOH218" s="123"/>
      <c r="DOI218" s="123"/>
      <c r="DOJ218" s="123"/>
      <c r="DOK218" s="123"/>
      <c r="DOL218" s="123"/>
      <c r="DOM218" s="123"/>
      <c r="DON218" s="123"/>
      <c r="DOO218" s="123"/>
      <c r="DOP218" s="123"/>
      <c r="DOQ218" s="123"/>
      <c r="DOR218" s="123"/>
      <c r="DOS218" s="123"/>
      <c r="DOT218" s="123"/>
      <c r="DOU218" s="123"/>
      <c r="DOV218" s="123"/>
      <c r="DOW218" s="123"/>
      <c r="DOX218" s="123"/>
      <c r="DOY218" s="123"/>
      <c r="DOZ218" s="123"/>
      <c r="DPA218" s="123"/>
      <c r="DPB218" s="123"/>
      <c r="DPC218" s="123"/>
      <c r="DPD218" s="123"/>
      <c r="DPE218" s="123"/>
      <c r="DPF218" s="123"/>
      <c r="DPG218" s="123"/>
      <c r="DPH218" s="123"/>
      <c r="DPI218" s="123"/>
      <c r="DPJ218" s="123"/>
      <c r="DPK218" s="123"/>
      <c r="DPL218" s="123"/>
      <c r="DPM218" s="123"/>
      <c r="DPN218" s="123"/>
      <c r="DPO218" s="123"/>
      <c r="DPP218" s="123"/>
      <c r="DPQ218" s="123"/>
      <c r="DPR218" s="123"/>
      <c r="DPS218" s="123"/>
      <c r="DPT218" s="123"/>
      <c r="DPU218" s="123"/>
      <c r="DPV218" s="123"/>
      <c r="DPW218" s="123"/>
      <c r="DPX218" s="123"/>
      <c r="DPY218" s="123"/>
      <c r="DPZ218" s="123"/>
      <c r="DQA218" s="123"/>
      <c r="DQB218" s="123"/>
      <c r="DQC218" s="123"/>
      <c r="DQD218" s="123"/>
      <c r="DQE218" s="123"/>
      <c r="DQF218" s="123"/>
      <c r="DQG218" s="123"/>
      <c r="DQH218" s="123"/>
      <c r="DQI218" s="123"/>
      <c r="DQJ218" s="123"/>
      <c r="DQK218" s="123"/>
      <c r="DQL218" s="123"/>
      <c r="DQM218" s="123"/>
      <c r="DQN218" s="123"/>
      <c r="DQO218" s="123"/>
      <c r="DQP218" s="123"/>
      <c r="DQQ218" s="123"/>
      <c r="DQR218" s="123"/>
      <c r="DQS218" s="123"/>
      <c r="DQT218" s="123"/>
      <c r="DQU218" s="123"/>
      <c r="DQV218" s="123"/>
      <c r="DQW218" s="123"/>
      <c r="DQX218" s="123"/>
      <c r="DQY218" s="123"/>
      <c r="DQZ218" s="123"/>
      <c r="DRA218" s="123"/>
      <c r="DRB218" s="123"/>
      <c r="DRC218" s="123"/>
      <c r="DRD218" s="123"/>
      <c r="DRE218" s="123"/>
      <c r="DRF218" s="123"/>
      <c r="DRG218" s="123"/>
      <c r="DRH218" s="123"/>
      <c r="DRI218" s="123"/>
      <c r="DRJ218" s="123"/>
      <c r="DRK218" s="123"/>
      <c r="DRL218" s="123"/>
      <c r="DRM218" s="123"/>
      <c r="DRN218" s="123"/>
      <c r="DRO218" s="123"/>
      <c r="DRP218" s="123"/>
      <c r="DRQ218" s="123"/>
      <c r="DRR218" s="123"/>
      <c r="DRS218" s="123"/>
      <c r="DRT218" s="123"/>
      <c r="DRU218" s="123"/>
      <c r="DRV218" s="123"/>
      <c r="DRW218" s="123"/>
      <c r="DRX218" s="123"/>
      <c r="DRY218" s="123"/>
      <c r="DRZ218" s="123"/>
      <c r="DSA218" s="123"/>
      <c r="DSB218" s="123"/>
      <c r="DSC218" s="123"/>
      <c r="DSD218" s="123"/>
      <c r="DSE218" s="123"/>
      <c r="DSF218" s="123"/>
      <c r="DSG218" s="123"/>
      <c r="DSH218" s="123"/>
      <c r="DSI218" s="123"/>
      <c r="DSJ218" s="123"/>
      <c r="DSK218" s="123"/>
      <c r="DSL218" s="123"/>
      <c r="DSM218" s="123"/>
      <c r="DSN218" s="123"/>
      <c r="DSO218" s="123"/>
      <c r="DSP218" s="123"/>
      <c r="DSQ218" s="123"/>
      <c r="DSR218" s="123"/>
      <c r="DSS218" s="123"/>
      <c r="DST218" s="123"/>
      <c r="DSU218" s="123"/>
      <c r="DSV218" s="123"/>
      <c r="DSW218" s="123"/>
      <c r="DSX218" s="123"/>
      <c r="DSY218" s="123"/>
      <c r="DSZ218" s="123"/>
      <c r="DTA218" s="123"/>
      <c r="DTB218" s="123"/>
      <c r="DTC218" s="123"/>
      <c r="DTD218" s="123"/>
      <c r="DTE218" s="123"/>
      <c r="DTF218" s="123"/>
      <c r="DTG218" s="123"/>
      <c r="DTH218" s="123"/>
      <c r="DTI218" s="123"/>
      <c r="DTJ218" s="123"/>
      <c r="DTK218" s="123"/>
      <c r="DTL218" s="123"/>
      <c r="DTM218" s="123"/>
      <c r="DTN218" s="123"/>
      <c r="DTO218" s="123"/>
      <c r="DTP218" s="123"/>
      <c r="DTQ218" s="123"/>
      <c r="DTR218" s="123"/>
      <c r="DTS218" s="123"/>
      <c r="DTT218" s="123"/>
      <c r="DTU218" s="123"/>
      <c r="DTV218" s="123"/>
      <c r="DTW218" s="123"/>
      <c r="DTX218" s="123"/>
      <c r="DTY218" s="123"/>
      <c r="DTZ218" s="123"/>
      <c r="DUA218" s="123"/>
      <c r="DUB218" s="123"/>
      <c r="DUC218" s="123"/>
      <c r="DUD218" s="123"/>
      <c r="DUE218" s="123"/>
      <c r="DUF218" s="123"/>
      <c r="DUG218" s="123"/>
      <c r="DUH218" s="123"/>
      <c r="DUI218" s="123"/>
      <c r="DUJ218" s="123"/>
      <c r="DUK218" s="123"/>
      <c r="DUL218" s="123"/>
      <c r="DUM218" s="123"/>
      <c r="DUN218" s="123"/>
      <c r="DUO218" s="123"/>
      <c r="DUP218" s="123"/>
      <c r="DUQ218" s="123"/>
      <c r="DUR218" s="123"/>
      <c r="DUS218" s="123"/>
      <c r="DUT218" s="123"/>
      <c r="DUU218" s="123"/>
      <c r="DUV218" s="123"/>
      <c r="DUW218" s="123"/>
      <c r="DUX218" s="123"/>
      <c r="DUY218" s="123"/>
      <c r="DUZ218" s="123"/>
      <c r="DVA218" s="123"/>
      <c r="DVB218" s="123"/>
      <c r="DVC218" s="123"/>
      <c r="DVD218" s="123"/>
      <c r="DVE218" s="123"/>
      <c r="DVF218" s="123"/>
      <c r="DVG218" s="123"/>
      <c r="DVH218" s="123"/>
      <c r="DVI218" s="123"/>
      <c r="DVJ218" s="123"/>
      <c r="DVK218" s="123"/>
      <c r="DVL218" s="123"/>
      <c r="DVM218" s="123"/>
      <c r="DVN218" s="123"/>
      <c r="DVO218" s="123"/>
      <c r="DVP218" s="123"/>
      <c r="DVQ218" s="123"/>
      <c r="DVR218" s="123"/>
      <c r="DVS218" s="123"/>
      <c r="DVT218" s="123"/>
      <c r="DVU218" s="123"/>
      <c r="DVV218" s="123"/>
      <c r="DVW218" s="123"/>
      <c r="DVX218" s="123"/>
      <c r="DVY218" s="123"/>
      <c r="DVZ218" s="123"/>
      <c r="DWA218" s="123"/>
      <c r="DWB218" s="123"/>
      <c r="DWC218" s="123"/>
      <c r="DWD218" s="123"/>
      <c r="DWE218" s="123"/>
      <c r="DWF218" s="123"/>
      <c r="DWG218" s="123"/>
      <c r="DWH218" s="123"/>
      <c r="DWI218" s="123"/>
      <c r="DWJ218" s="123"/>
      <c r="DWK218" s="123"/>
      <c r="DWL218" s="123"/>
      <c r="DWM218" s="123"/>
      <c r="DWN218" s="123"/>
      <c r="DWO218" s="123"/>
      <c r="DWP218" s="123"/>
      <c r="DWQ218" s="123"/>
      <c r="DWR218" s="123"/>
      <c r="DWS218" s="123"/>
      <c r="DWT218" s="123"/>
      <c r="DWU218" s="123"/>
      <c r="DWV218" s="123"/>
      <c r="DWW218" s="123"/>
      <c r="DWX218" s="123"/>
      <c r="DWY218" s="123"/>
      <c r="DWZ218" s="123"/>
      <c r="DXA218" s="123"/>
      <c r="DXB218" s="123"/>
      <c r="DXC218" s="123"/>
      <c r="DXD218" s="123"/>
      <c r="DXE218" s="123"/>
      <c r="DXF218" s="123"/>
      <c r="DXG218" s="123"/>
      <c r="DXH218" s="123"/>
      <c r="DXI218" s="123"/>
      <c r="DXJ218" s="123"/>
      <c r="DXK218" s="123"/>
      <c r="DXL218" s="123"/>
      <c r="DXM218" s="123"/>
      <c r="DXN218" s="123"/>
      <c r="DXO218" s="123"/>
      <c r="DXP218" s="123"/>
      <c r="DXQ218" s="123"/>
      <c r="DXR218" s="123"/>
      <c r="DXS218" s="123"/>
      <c r="DXT218" s="123"/>
      <c r="DXU218" s="123"/>
      <c r="DXV218" s="123"/>
      <c r="DXW218" s="123"/>
      <c r="DXX218" s="123"/>
      <c r="DXY218" s="123"/>
      <c r="DXZ218" s="123"/>
      <c r="DYA218" s="123"/>
      <c r="DYB218" s="123"/>
      <c r="DYC218" s="123"/>
      <c r="DYD218" s="123"/>
      <c r="DYE218" s="123"/>
      <c r="DYF218" s="123"/>
      <c r="DYG218" s="123"/>
      <c r="DYH218" s="123"/>
      <c r="DYI218" s="123"/>
      <c r="DYJ218" s="123"/>
      <c r="DYK218" s="123"/>
      <c r="DYL218" s="123"/>
      <c r="DYM218" s="123"/>
      <c r="DYN218" s="123"/>
      <c r="DYO218" s="123"/>
      <c r="DYP218" s="123"/>
      <c r="DYQ218" s="123"/>
      <c r="DYR218" s="123"/>
      <c r="DYS218" s="123"/>
      <c r="DYT218" s="123"/>
      <c r="DYU218" s="123"/>
      <c r="DYV218" s="123"/>
      <c r="DYW218" s="123"/>
      <c r="DYX218" s="123"/>
      <c r="DYY218" s="123"/>
      <c r="DYZ218" s="123"/>
      <c r="DZA218" s="123"/>
      <c r="DZB218" s="123"/>
      <c r="DZC218" s="123"/>
      <c r="DZD218" s="123"/>
      <c r="DZE218" s="123"/>
      <c r="DZF218" s="123"/>
      <c r="DZG218" s="123"/>
      <c r="DZH218" s="123"/>
      <c r="DZI218" s="123"/>
      <c r="DZJ218" s="123"/>
      <c r="DZK218" s="123"/>
      <c r="DZL218" s="123"/>
      <c r="DZM218" s="123"/>
      <c r="DZN218" s="123"/>
      <c r="DZO218" s="123"/>
      <c r="DZP218" s="123"/>
      <c r="DZQ218" s="123"/>
      <c r="DZR218" s="123"/>
      <c r="DZS218" s="123"/>
      <c r="DZT218" s="123"/>
      <c r="DZU218" s="123"/>
      <c r="DZV218" s="123"/>
      <c r="DZW218" s="123"/>
      <c r="DZX218" s="123"/>
      <c r="DZY218" s="123"/>
      <c r="DZZ218" s="123"/>
      <c r="EAA218" s="123"/>
      <c r="EAB218" s="123"/>
      <c r="EAC218" s="123"/>
      <c r="EAD218" s="123"/>
      <c r="EAE218" s="123"/>
      <c r="EAF218" s="123"/>
      <c r="EAG218" s="123"/>
      <c r="EAH218" s="123"/>
      <c r="EAI218" s="123"/>
      <c r="EAJ218" s="123"/>
      <c r="EAK218" s="123"/>
      <c r="EAL218" s="123"/>
      <c r="EAM218" s="123"/>
      <c r="EAN218" s="123"/>
      <c r="EAO218" s="123"/>
      <c r="EAP218" s="123"/>
      <c r="EAQ218" s="123"/>
      <c r="EAR218" s="123"/>
      <c r="EAS218" s="123"/>
      <c r="EAT218" s="123"/>
      <c r="EAU218" s="123"/>
      <c r="EAV218" s="123"/>
      <c r="EAW218" s="123"/>
      <c r="EAX218" s="123"/>
      <c r="EAY218" s="123"/>
      <c r="EAZ218" s="123"/>
      <c r="EBA218" s="123"/>
      <c r="EBB218" s="123"/>
      <c r="EBC218" s="123"/>
      <c r="EBD218" s="123"/>
      <c r="EBE218" s="123"/>
      <c r="EBF218" s="123"/>
      <c r="EBG218" s="123"/>
      <c r="EBH218" s="123"/>
      <c r="EBI218" s="123"/>
      <c r="EBJ218" s="123"/>
      <c r="EBK218" s="123"/>
      <c r="EBL218" s="123"/>
      <c r="EBM218" s="123"/>
      <c r="EBN218" s="123"/>
      <c r="EBO218" s="123"/>
      <c r="EBP218" s="123"/>
      <c r="EBQ218" s="123"/>
      <c r="EBR218" s="123"/>
      <c r="EBS218" s="123"/>
      <c r="EBT218" s="123"/>
      <c r="EBU218" s="123"/>
      <c r="EBV218" s="123"/>
      <c r="EBW218" s="123"/>
      <c r="EBX218" s="123"/>
      <c r="EBY218" s="123"/>
      <c r="EBZ218" s="123"/>
      <c r="ECA218" s="123"/>
      <c r="ECB218" s="123"/>
      <c r="ECC218" s="123"/>
      <c r="ECD218" s="123"/>
      <c r="ECE218" s="123"/>
      <c r="ECF218" s="123"/>
      <c r="ECG218" s="123"/>
      <c r="ECH218" s="123"/>
      <c r="ECI218" s="123"/>
      <c r="ECJ218" s="123"/>
      <c r="ECK218" s="123"/>
      <c r="ECL218" s="123"/>
      <c r="ECM218" s="123"/>
      <c r="ECN218" s="123"/>
      <c r="ECO218" s="123"/>
      <c r="ECP218" s="123"/>
      <c r="ECQ218" s="123"/>
      <c r="ECR218" s="123"/>
      <c r="ECS218" s="123"/>
      <c r="ECT218" s="123"/>
      <c r="ECU218" s="123"/>
      <c r="ECV218" s="123"/>
      <c r="ECW218" s="123"/>
      <c r="ECX218" s="123"/>
      <c r="ECY218" s="123"/>
      <c r="ECZ218" s="123"/>
      <c r="EDA218" s="123"/>
      <c r="EDB218" s="123"/>
      <c r="EDC218" s="123"/>
      <c r="EDD218" s="123"/>
      <c r="EDE218" s="123"/>
      <c r="EDF218" s="123"/>
      <c r="EDG218" s="123"/>
      <c r="EDH218" s="123"/>
      <c r="EDI218" s="123"/>
      <c r="EDJ218" s="123"/>
      <c r="EDK218" s="123"/>
      <c r="EDL218" s="123"/>
      <c r="EDM218" s="123"/>
      <c r="EDN218" s="123"/>
      <c r="EDO218" s="123"/>
      <c r="EDP218" s="123"/>
      <c r="EDQ218" s="123"/>
      <c r="EDR218" s="123"/>
      <c r="EDS218" s="123"/>
      <c r="EDT218" s="123"/>
      <c r="EDU218" s="123"/>
      <c r="EDV218" s="123"/>
      <c r="EDW218" s="123"/>
      <c r="EDX218" s="123"/>
      <c r="EDY218" s="123"/>
      <c r="EDZ218" s="123"/>
      <c r="EEA218" s="123"/>
      <c r="EEB218" s="123"/>
      <c r="EEC218" s="123"/>
      <c r="EED218" s="123"/>
      <c r="EEE218" s="123"/>
      <c r="EEF218" s="123"/>
      <c r="EEG218" s="123"/>
      <c r="EEH218" s="123"/>
      <c r="EEI218" s="123"/>
      <c r="EEJ218" s="123"/>
      <c r="EEK218" s="123"/>
      <c r="EEL218" s="123"/>
      <c r="EEM218" s="123"/>
      <c r="EEN218" s="123"/>
      <c r="EEO218" s="123"/>
      <c r="EEP218" s="123"/>
      <c r="EEQ218" s="123"/>
      <c r="EER218" s="123"/>
      <c r="EES218" s="123"/>
      <c r="EET218" s="123"/>
      <c r="EEU218" s="123"/>
      <c r="EEV218" s="123"/>
      <c r="EEW218" s="123"/>
      <c r="EEX218" s="123"/>
      <c r="EEY218" s="123"/>
      <c r="EEZ218" s="123"/>
      <c r="EFA218" s="123"/>
      <c r="EFB218" s="123"/>
      <c r="EFC218" s="123"/>
      <c r="EFD218" s="123"/>
      <c r="EFE218" s="123"/>
      <c r="EFF218" s="123"/>
      <c r="EFG218" s="123"/>
      <c r="EFH218" s="123"/>
      <c r="EFI218" s="123"/>
      <c r="EFJ218" s="123"/>
      <c r="EFK218" s="123"/>
      <c r="EFL218" s="123"/>
      <c r="EFM218" s="123"/>
      <c r="EFN218" s="123"/>
      <c r="EFO218" s="123"/>
      <c r="EFP218" s="123"/>
      <c r="EFQ218" s="123"/>
      <c r="EFR218" s="123"/>
      <c r="EFS218" s="123"/>
      <c r="EFT218" s="123"/>
      <c r="EFU218" s="123"/>
      <c r="EFV218" s="123"/>
      <c r="EFW218" s="123"/>
      <c r="EFX218" s="123"/>
      <c r="EFY218" s="123"/>
      <c r="EFZ218" s="123"/>
      <c r="EGA218" s="123"/>
      <c r="EGB218" s="123"/>
      <c r="EGC218" s="123"/>
      <c r="EGD218" s="123"/>
      <c r="EGE218" s="123"/>
      <c r="EGF218" s="123"/>
      <c r="EGG218" s="123"/>
      <c r="EGH218" s="123"/>
      <c r="EGI218" s="123"/>
      <c r="EGJ218" s="123"/>
      <c r="EGK218" s="123"/>
      <c r="EGL218" s="123"/>
      <c r="EGM218" s="123"/>
      <c r="EGN218" s="123"/>
      <c r="EGO218" s="123"/>
      <c r="EGP218" s="123"/>
      <c r="EGQ218" s="123"/>
      <c r="EGR218" s="123"/>
      <c r="EGS218" s="123"/>
      <c r="EGT218" s="123"/>
      <c r="EGU218" s="123"/>
      <c r="EGV218" s="123"/>
      <c r="EGW218" s="123"/>
      <c r="EGX218" s="123"/>
      <c r="EGY218" s="123"/>
      <c r="EGZ218" s="123"/>
      <c r="EHA218" s="123"/>
      <c r="EHB218" s="123"/>
      <c r="EHC218" s="123"/>
      <c r="EHD218" s="123"/>
      <c r="EHE218" s="123"/>
      <c r="EHF218" s="123"/>
      <c r="EHG218" s="123"/>
      <c r="EHH218" s="123"/>
      <c r="EHI218" s="123"/>
      <c r="EHJ218" s="123"/>
      <c r="EHK218" s="123"/>
      <c r="EHL218" s="123"/>
      <c r="EHM218" s="123"/>
      <c r="EHN218" s="123"/>
      <c r="EHO218" s="123"/>
      <c r="EHP218" s="123"/>
      <c r="EHQ218" s="123"/>
      <c r="EHR218" s="123"/>
      <c r="EHS218" s="123"/>
      <c r="EHT218" s="123"/>
      <c r="EHU218" s="123"/>
      <c r="EHV218" s="123"/>
      <c r="EHW218" s="123"/>
      <c r="EHX218" s="123"/>
      <c r="EHY218" s="123"/>
      <c r="EHZ218" s="123"/>
      <c r="EIA218" s="123"/>
      <c r="EIB218" s="123"/>
      <c r="EIC218" s="123"/>
      <c r="EID218" s="123"/>
      <c r="EIE218" s="123"/>
      <c r="EIF218" s="123"/>
      <c r="EIG218" s="123"/>
      <c r="EIH218" s="123"/>
      <c r="EII218" s="123"/>
      <c r="EIJ218" s="123"/>
      <c r="EIK218" s="123"/>
      <c r="EIL218" s="123"/>
      <c r="EIM218" s="123"/>
      <c r="EIN218" s="123"/>
      <c r="EIO218" s="123"/>
      <c r="EIP218" s="123"/>
      <c r="EIQ218" s="123"/>
      <c r="EIR218" s="123"/>
      <c r="EIS218" s="123"/>
      <c r="EIT218" s="123"/>
      <c r="EIU218" s="123"/>
      <c r="EIV218" s="123"/>
      <c r="EIW218" s="123"/>
      <c r="EIX218" s="123"/>
      <c r="EIY218" s="123"/>
      <c r="EIZ218" s="123"/>
      <c r="EJA218" s="123"/>
      <c r="EJB218" s="123"/>
      <c r="EJC218" s="123"/>
      <c r="EJD218" s="123"/>
      <c r="EJE218" s="123"/>
      <c r="EJF218" s="123"/>
      <c r="EJG218" s="123"/>
      <c r="EJH218" s="123"/>
      <c r="EJI218" s="123"/>
      <c r="EJJ218" s="123"/>
      <c r="EJK218" s="123"/>
      <c r="EJL218" s="123"/>
      <c r="EJM218" s="123"/>
      <c r="EJN218" s="123"/>
      <c r="EJO218" s="123"/>
      <c r="EJP218" s="123"/>
      <c r="EJQ218" s="123"/>
      <c r="EJR218" s="123"/>
      <c r="EJS218" s="123"/>
      <c r="EJT218" s="123"/>
      <c r="EJU218" s="123"/>
      <c r="EJV218" s="123"/>
      <c r="EJW218" s="123"/>
      <c r="EJX218" s="123"/>
      <c r="EJY218" s="123"/>
      <c r="EJZ218" s="123"/>
      <c r="EKA218" s="123"/>
      <c r="EKB218" s="123"/>
      <c r="EKC218" s="123"/>
      <c r="EKD218" s="123"/>
      <c r="EKE218" s="123"/>
      <c r="EKF218" s="123"/>
      <c r="EKG218" s="123"/>
      <c r="EKH218" s="123"/>
      <c r="EKI218" s="123"/>
      <c r="EKJ218" s="123"/>
      <c r="EKK218" s="123"/>
      <c r="EKL218" s="123"/>
      <c r="EKM218" s="123"/>
      <c r="EKN218" s="123"/>
      <c r="EKO218" s="123"/>
      <c r="EKP218" s="123"/>
      <c r="EKQ218" s="123"/>
      <c r="EKR218" s="123"/>
      <c r="EKS218" s="123"/>
      <c r="EKT218" s="123"/>
      <c r="EKU218" s="123"/>
      <c r="EKV218" s="123"/>
      <c r="EKW218" s="123"/>
      <c r="EKX218" s="123"/>
      <c r="EKY218" s="123"/>
      <c r="EKZ218" s="123"/>
      <c r="ELA218" s="123"/>
      <c r="ELB218" s="123"/>
      <c r="ELC218" s="123"/>
      <c r="ELD218" s="123"/>
      <c r="ELE218" s="123"/>
      <c r="ELF218" s="123"/>
      <c r="ELG218" s="123"/>
      <c r="ELH218" s="123"/>
      <c r="ELI218" s="123"/>
      <c r="ELJ218" s="123"/>
      <c r="ELK218" s="123"/>
      <c r="ELL218" s="123"/>
      <c r="ELM218" s="123"/>
      <c r="ELN218" s="123"/>
      <c r="ELO218" s="123"/>
      <c r="ELP218" s="123"/>
      <c r="ELQ218" s="123"/>
      <c r="ELR218" s="123"/>
      <c r="ELS218" s="123"/>
      <c r="ELT218" s="123"/>
      <c r="ELU218" s="123"/>
      <c r="ELV218" s="123"/>
      <c r="ELW218" s="123"/>
      <c r="ELX218" s="123"/>
      <c r="ELY218" s="123"/>
      <c r="ELZ218" s="123"/>
      <c r="EMA218" s="123"/>
      <c r="EMB218" s="123"/>
      <c r="EMC218" s="123"/>
      <c r="EMD218" s="123"/>
      <c r="EME218" s="123"/>
      <c r="EMF218" s="123"/>
      <c r="EMG218" s="123"/>
      <c r="EMH218" s="123"/>
      <c r="EMI218" s="123"/>
      <c r="EMJ218" s="123"/>
      <c r="EMK218" s="123"/>
      <c r="EML218" s="123"/>
      <c r="EMM218" s="123"/>
      <c r="EMN218" s="123"/>
      <c r="EMO218" s="123"/>
      <c r="EMP218" s="123"/>
      <c r="EMQ218" s="123"/>
      <c r="EMR218" s="123"/>
      <c r="EMS218" s="123"/>
      <c r="EMT218" s="123"/>
      <c r="EMU218" s="123"/>
      <c r="EMV218" s="123"/>
      <c r="EMW218" s="123"/>
      <c r="EMX218" s="123"/>
      <c r="EMY218" s="123"/>
      <c r="EMZ218" s="123"/>
      <c r="ENA218" s="123"/>
      <c r="ENB218" s="123"/>
      <c r="ENC218" s="123"/>
      <c r="END218" s="123"/>
      <c r="ENE218" s="123"/>
      <c r="ENF218" s="123"/>
      <c r="ENG218" s="123"/>
      <c r="ENH218" s="123"/>
      <c r="ENI218" s="123"/>
      <c r="ENJ218" s="123"/>
      <c r="ENK218" s="123"/>
      <c r="ENL218" s="123"/>
      <c r="ENM218" s="123"/>
      <c r="ENN218" s="123"/>
      <c r="ENO218" s="123"/>
      <c r="ENP218" s="123"/>
      <c r="ENQ218" s="123"/>
      <c r="ENR218" s="123"/>
      <c r="ENS218" s="123"/>
      <c r="ENT218" s="123"/>
      <c r="ENU218" s="123"/>
      <c r="ENV218" s="123"/>
      <c r="ENW218" s="123"/>
      <c r="ENX218" s="123"/>
      <c r="ENY218" s="123"/>
      <c r="ENZ218" s="123"/>
      <c r="EOA218" s="123"/>
      <c r="EOB218" s="123"/>
      <c r="EOC218" s="123"/>
      <c r="EOD218" s="123"/>
      <c r="EOE218" s="123"/>
      <c r="EOF218" s="123"/>
      <c r="EOG218" s="123"/>
      <c r="EOH218" s="123"/>
      <c r="EOI218" s="123"/>
      <c r="EOJ218" s="123"/>
      <c r="EOK218" s="123"/>
      <c r="EOL218" s="123"/>
      <c r="EOM218" s="123"/>
      <c r="EON218" s="123"/>
      <c r="EOO218" s="123"/>
      <c r="EOP218" s="123"/>
      <c r="EOQ218" s="123"/>
      <c r="EOR218" s="123"/>
      <c r="EOS218" s="123"/>
      <c r="EOT218" s="123"/>
      <c r="EOU218" s="123"/>
      <c r="EOV218" s="123"/>
      <c r="EOW218" s="123"/>
      <c r="EOX218" s="123"/>
      <c r="EOY218" s="123"/>
      <c r="EOZ218" s="123"/>
      <c r="EPA218" s="123"/>
      <c r="EPB218" s="123"/>
      <c r="EPC218" s="123"/>
      <c r="EPD218" s="123"/>
      <c r="EPE218" s="123"/>
      <c r="EPF218" s="123"/>
      <c r="EPG218" s="123"/>
      <c r="EPH218" s="123"/>
      <c r="EPI218" s="123"/>
      <c r="EPJ218" s="123"/>
      <c r="EPK218" s="123"/>
      <c r="EPL218" s="123"/>
      <c r="EPM218" s="123"/>
      <c r="EPN218" s="123"/>
      <c r="EPO218" s="123"/>
      <c r="EPP218" s="123"/>
      <c r="EPQ218" s="123"/>
      <c r="EPR218" s="123"/>
      <c r="EPS218" s="123"/>
      <c r="EPT218" s="123"/>
      <c r="EPU218" s="123"/>
      <c r="EPV218" s="123"/>
      <c r="EPW218" s="123"/>
      <c r="EPX218" s="123"/>
      <c r="EPY218" s="123"/>
      <c r="EPZ218" s="123"/>
      <c r="EQA218" s="123"/>
      <c r="EQB218" s="123"/>
      <c r="EQC218" s="123"/>
      <c r="EQD218" s="123"/>
      <c r="EQE218" s="123"/>
      <c r="EQF218" s="123"/>
      <c r="EQG218" s="123"/>
      <c r="EQH218" s="123"/>
      <c r="EQI218" s="123"/>
      <c r="EQJ218" s="123"/>
      <c r="EQK218" s="123"/>
      <c r="EQL218" s="123"/>
      <c r="EQM218" s="123"/>
      <c r="EQN218" s="123"/>
      <c r="EQO218" s="123"/>
      <c r="EQP218" s="123"/>
      <c r="EQQ218" s="123"/>
      <c r="EQR218" s="123"/>
      <c r="EQS218" s="123"/>
      <c r="EQT218" s="123"/>
      <c r="EQU218" s="123"/>
      <c r="EQV218" s="123"/>
      <c r="EQW218" s="123"/>
      <c r="EQX218" s="123"/>
      <c r="EQY218" s="123"/>
      <c r="EQZ218" s="123"/>
      <c r="ERA218" s="123"/>
      <c r="ERB218" s="123"/>
      <c r="ERC218" s="123"/>
      <c r="ERD218" s="123"/>
      <c r="ERE218" s="123"/>
      <c r="ERF218" s="123"/>
      <c r="ERG218" s="123"/>
      <c r="ERH218" s="123"/>
      <c r="ERI218" s="123"/>
      <c r="ERJ218" s="123"/>
      <c r="ERK218" s="123"/>
      <c r="ERL218" s="123"/>
      <c r="ERM218" s="123"/>
      <c r="ERN218" s="123"/>
      <c r="ERO218" s="123"/>
      <c r="ERP218" s="123"/>
      <c r="ERQ218" s="123"/>
      <c r="ERR218" s="123"/>
      <c r="ERS218" s="123"/>
      <c r="ERT218" s="123"/>
      <c r="ERU218" s="123"/>
      <c r="ERV218" s="123"/>
      <c r="ERW218" s="123"/>
      <c r="ERX218" s="123"/>
      <c r="ERY218" s="123"/>
      <c r="ERZ218" s="123"/>
      <c r="ESA218" s="123"/>
      <c r="ESB218" s="123"/>
      <c r="ESC218" s="123"/>
      <c r="ESD218" s="123"/>
      <c r="ESE218" s="123"/>
      <c r="ESF218" s="123"/>
      <c r="ESG218" s="123"/>
      <c r="ESH218" s="123"/>
      <c r="ESI218" s="123"/>
      <c r="ESJ218" s="123"/>
      <c r="ESK218" s="123"/>
      <c r="ESL218" s="123"/>
      <c r="ESM218" s="123"/>
      <c r="ESN218" s="123"/>
      <c r="ESO218" s="123"/>
      <c r="ESP218" s="123"/>
      <c r="ESQ218" s="123"/>
      <c r="ESR218" s="123"/>
      <c r="ESS218" s="123"/>
      <c r="EST218" s="123"/>
      <c r="ESU218" s="123"/>
      <c r="ESV218" s="123"/>
      <c r="ESW218" s="123"/>
      <c r="ESX218" s="123"/>
      <c r="ESY218" s="123"/>
      <c r="ESZ218" s="123"/>
      <c r="ETA218" s="123"/>
      <c r="ETB218" s="123"/>
      <c r="ETC218" s="123"/>
      <c r="ETD218" s="123"/>
      <c r="ETE218" s="123"/>
      <c r="ETF218" s="123"/>
      <c r="ETG218" s="123"/>
      <c r="ETH218" s="123"/>
      <c r="ETI218" s="123"/>
      <c r="ETJ218" s="123"/>
      <c r="ETK218" s="123"/>
      <c r="ETL218" s="123"/>
      <c r="ETM218" s="123"/>
      <c r="ETN218" s="123"/>
      <c r="ETO218" s="123"/>
      <c r="ETP218" s="123"/>
      <c r="ETQ218" s="123"/>
      <c r="ETR218" s="123"/>
      <c r="ETS218" s="123"/>
      <c r="ETT218" s="123"/>
      <c r="ETU218" s="123"/>
      <c r="ETV218" s="123"/>
      <c r="ETW218" s="123"/>
      <c r="ETX218" s="123"/>
      <c r="ETY218" s="123"/>
      <c r="ETZ218" s="123"/>
      <c r="EUA218" s="123"/>
      <c r="EUB218" s="123"/>
      <c r="EUC218" s="123"/>
      <c r="EUD218" s="123"/>
      <c r="EUE218" s="123"/>
      <c r="EUF218" s="123"/>
      <c r="EUG218" s="123"/>
      <c r="EUH218" s="123"/>
      <c r="EUI218" s="123"/>
      <c r="EUJ218" s="123"/>
      <c r="EUK218" s="123"/>
      <c r="EUL218" s="123"/>
      <c r="EUM218" s="123"/>
      <c r="EUN218" s="123"/>
      <c r="EUO218" s="123"/>
      <c r="EUP218" s="123"/>
      <c r="EUQ218" s="123"/>
      <c r="EUR218" s="123"/>
      <c r="EUS218" s="123"/>
      <c r="EUT218" s="123"/>
      <c r="EUU218" s="123"/>
      <c r="EUV218" s="123"/>
      <c r="EUW218" s="123"/>
      <c r="EUX218" s="123"/>
      <c r="EUY218" s="123"/>
      <c r="EUZ218" s="123"/>
      <c r="EVA218" s="123"/>
      <c r="EVB218" s="123"/>
      <c r="EVC218" s="123"/>
      <c r="EVD218" s="123"/>
      <c r="EVE218" s="123"/>
      <c r="EVF218" s="123"/>
      <c r="EVG218" s="123"/>
      <c r="EVH218" s="123"/>
      <c r="EVI218" s="123"/>
      <c r="EVJ218" s="123"/>
      <c r="EVK218" s="123"/>
      <c r="EVL218" s="123"/>
      <c r="EVM218" s="123"/>
      <c r="EVN218" s="123"/>
      <c r="EVO218" s="123"/>
      <c r="EVP218" s="123"/>
      <c r="EVQ218" s="123"/>
      <c r="EVR218" s="123"/>
      <c r="EVS218" s="123"/>
      <c r="EVT218" s="123"/>
      <c r="EVU218" s="123"/>
      <c r="EVV218" s="123"/>
      <c r="EVW218" s="123"/>
      <c r="EVX218" s="123"/>
      <c r="EVY218" s="123"/>
      <c r="EVZ218" s="123"/>
      <c r="EWA218" s="123"/>
      <c r="EWB218" s="123"/>
      <c r="EWC218" s="123"/>
      <c r="EWD218" s="123"/>
      <c r="EWE218" s="123"/>
      <c r="EWF218" s="123"/>
      <c r="EWG218" s="123"/>
      <c r="EWH218" s="123"/>
      <c r="EWI218" s="123"/>
      <c r="EWJ218" s="123"/>
      <c r="EWK218" s="123"/>
      <c r="EWL218" s="123"/>
      <c r="EWM218" s="123"/>
      <c r="EWN218" s="123"/>
      <c r="EWO218" s="123"/>
      <c r="EWP218" s="123"/>
      <c r="EWQ218" s="123"/>
      <c r="EWR218" s="123"/>
      <c r="EWS218" s="123"/>
      <c r="EWT218" s="123"/>
      <c r="EWU218" s="123"/>
      <c r="EWV218" s="123"/>
      <c r="EWW218" s="123"/>
      <c r="EWX218" s="123"/>
      <c r="EWY218" s="123"/>
      <c r="EWZ218" s="123"/>
      <c r="EXA218" s="123"/>
      <c r="EXB218" s="123"/>
      <c r="EXC218" s="123"/>
      <c r="EXD218" s="123"/>
      <c r="EXE218" s="123"/>
      <c r="EXF218" s="123"/>
      <c r="EXG218" s="123"/>
      <c r="EXH218" s="123"/>
      <c r="EXI218" s="123"/>
      <c r="EXJ218" s="123"/>
      <c r="EXK218" s="123"/>
      <c r="EXL218" s="123"/>
      <c r="EXM218" s="123"/>
      <c r="EXN218" s="123"/>
      <c r="EXO218" s="123"/>
      <c r="EXP218" s="123"/>
      <c r="EXQ218" s="123"/>
      <c r="EXR218" s="123"/>
      <c r="EXS218" s="123"/>
      <c r="EXT218" s="123"/>
      <c r="EXU218" s="123"/>
      <c r="EXV218" s="123"/>
      <c r="EXW218" s="123"/>
      <c r="EXX218" s="123"/>
      <c r="EXY218" s="123"/>
      <c r="EXZ218" s="123"/>
      <c r="EYA218" s="123"/>
      <c r="EYB218" s="123"/>
      <c r="EYC218" s="123"/>
      <c r="EYD218" s="123"/>
      <c r="EYE218" s="123"/>
      <c r="EYF218" s="123"/>
      <c r="EYG218" s="123"/>
      <c r="EYH218" s="123"/>
      <c r="EYI218" s="123"/>
      <c r="EYJ218" s="123"/>
      <c r="EYK218" s="123"/>
      <c r="EYL218" s="123"/>
      <c r="EYM218" s="123"/>
      <c r="EYN218" s="123"/>
      <c r="EYO218" s="123"/>
      <c r="EYP218" s="123"/>
      <c r="EYQ218" s="123"/>
      <c r="EYR218" s="123"/>
      <c r="EYS218" s="123"/>
      <c r="EYT218" s="123"/>
      <c r="EYU218" s="123"/>
      <c r="EYV218" s="123"/>
      <c r="EYW218" s="123"/>
      <c r="EYX218" s="123"/>
      <c r="EYY218" s="123"/>
      <c r="EYZ218" s="123"/>
      <c r="EZA218" s="123"/>
      <c r="EZB218" s="123"/>
      <c r="EZC218" s="123"/>
      <c r="EZD218" s="123"/>
      <c r="EZE218" s="123"/>
      <c r="EZF218" s="123"/>
      <c r="EZG218" s="123"/>
      <c r="EZH218" s="123"/>
      <c r="EZI218" s="123"/>
      <c r="EZJ218" s="123"/>
      <c r="EZK218" s="123"/>
      <c r="EZL218" s="123"/>
      <c r="EZM218" s="123"/>
      <c r="EZN218" s="123"/>
      <c r="EZO218" s="123"/>
      <c r="EZP218" s="123"/>
      <c r="EZQ218" s="123"/>
      <c r="EZR218" s="123"/>
      <c r="EZS218" s="123"/>
      <c r="EZT218" s="123"/>
      <c r="EZU218" s="123"/>
      <c r="EZV218" s="123"/>
      <c r="EZW218" s="123"/>
      <c r="EZX218" s="123"/>
      <c r="EZY218" s="123"/>
      <c r="EZZ218" s="123"/>
      <c r="FAA218" s="123"/>
      <c r="FAB218" s="123"/>
      <c r="FAC218" s="123"/>
      <c r="FAD218" s="123"/>
      <c r="FAE218" s="123"/>
      <c r="FAF218" s="123"/>
      <c r="FAG218" s="123"/>
      <c r="FAH218" s="123"/>
      <c r="FAI218" s="123"/>
      <c r="FAJ218" s="123"/>
      <c r="FAK218" s="123"/>
      <c r="FAL218" s="123"/>
      <c r="FAM218" s="123"/>
      <c r="FAN218" s="123"/>
      <c r="FAO218" s="123"/>
      <c r="FAP218" s="123"/>
      <c r="FAQ218" s="123"/>
      <c r="FAR218" s="123"/>
      <c r="FAS218" s="123"/>
      <c r="FAT218" s="123"/>
      <c r="FAU218" s="123"/>
      <c r="FAV218" s="123"/>
      <c r="FAW218" s="123"/>
      <c r="FAX218" s="123"/>
      <c r="FAY218" s="123"/>
      <c r="FAZ218" s="123"/>
      <c r="FBA218" s="123"/>
      <c r="FBB218" s="123"/>
      <c r="FBC218" s="123"/>
      <c r="FBD218" s="123"/>
      <c r="FBE218" s="123"/>
      <c r="FBF218" s="123"/>
      <c r="FBG218" s="123"/>
      <c r="FBH218" s="123"/>
      <c r="FBI218" s="123"/>
      <c r="FBJ218" s="123"/>
      <c r="FBK218" s="123"/>
      <c r="FBL218" s="123"/>
      <c r="FBM218" s="123"/>
      <c r="FBN218" s="123"/>
      <c r="FBO218" s="123"/>
      <c r="FBP218" s="123"/>
      <c r="FBQ218" s="123"/>
      <c r="FBR218" s="123"/>
      <c r="FBS218" s="123"/>
      <c r="FBT218" s="123"/>
      <c r="FBU218" s="123"/>
      <c r="FBV218" s="123"/>
      <c r="FBW218" s="123"/>
      <c r="FBX218" s="123"/>
      <c r="FBY218" s="123"/>
      <c r="FBZ218" s="123"/>
      <c r="FCA218" s="123"/>
      <c r="FCB218" s="123"/>
      <c r="FCC218" s="123"/>
      <c r="FCD218" s="123"/>
      <c r="FCE218" s="123"/>
      <c r="FCF218" s="123"/>
      <c r="FCG218" s="123"/>
      <c r="FCH218" s="123"/>
      <c r="FCI218" s="123"/>
      <c r="FCJ218" s="123"/>
      <c r="FCK218" s="123"/>
      <c r="FCL218" s="123"/>
      <c r="FCM218" s="123"/>
      <c r="FCN218" s="123"/>
      <c r="FCO218" s="123"/>
      <c r="FCP218" s="123"/>
      <c r="FCQ218" s="123"/>
      <c r="FCR218" s="123"/>
      <c r="FCS218" s="123"/>
      <c r="FCT218" s="123"/>
      <c r="FCU218" s="123"/>
      <c r="FCV218" s="123"/>
      <c r="FCW218" s="123"/>
      <c r="FCX218" s="123"/>
      <c r="FCY218" s="123"/>
      <c r="FCZ218" s="123"/>
      <c r="FDA218" s="123"/>
      <c r="FDB218" s="123"/>
      <c r="FDC218" s="123"/>
      <c r="FDD218" s="123"/>
      <c r="FDE218" s="123"/>
      <c r="FDF218" s="123"/>
      <c r="FDG218" s="123"/>
      <c r="FDH218" s="123"/>
      <c r="FDI218" s="123"/>
      <c r="FDJ218" s="123"/>
      <c r="FDK218" s="123"/>
      <c r="FDL218" s="123"/>
      <c r="FDM218" s="123"/>
      <c r="FDN218" s="123"/>
      <c r="FDO218" s="123"/>
      <c r="FDP218" s="123"/>
      <c r="FDQ218" s="123"/>
      <c r="FDR218" s="123"/>
      <c r="FDS218" s="123"/>
      <c r="FDT218" s="123"/>
      <c r="FDU218" s="123"/>
      <c r="FDV218" s="123"/>
      <c r="FDW218" s="123"/>
      <c r="FDX218" s="123"/>
      <c r="FDY218" s="123"/>
      <c r="FDZ218" s="123"/>
      <c r="FEA218" s="123"/>
      <c r="FEB218" s="123"/>
      <c r="FEC218" s="123"/>
      <c r="FED218" s="123"/>
      <c r="FEE218" s="123"/>
      <c r="FEF218" s="123"/>
      <c r="FEG218" s="123"/>
      <c r="FEH218" s="123"/>
      <c r="FEI218" s="123"/>
      <c r="FEJ218" s="123"/>
      <c r="FEK218" s="123"/>
      <c r="FEL218" s="123"/>
      <c r="FEM218" s="123"/>
      <c r="FEN218" s="123"/>
      <c r="FEO218" s="123"/>
      <c r="FEP218" s="123"/>
      <c r="FEQ218" s="123"/>
      <c r="FER218" s="123"/>
      <c r="FES218" s="123"/>
      <c r="FET218" s="123"/>
      <c r="FEU218" s="123"/>
      <c r="FEV218" s="123"/>
      <c r="FEW218" s="123"/>
      <c r="FEX218" s="123"/>
      <c r="FEY218" s="123"/>
      <c r="FEZ218" s="123"/>
      <c r="FFA218" s="123"/>
      <c r="FFB218" s="123"/>
      <c r="FFC218" s="123"/>
      <c r="FFD218" s="123"/>
      <c r="FFE218" s="123"/>
      <c r="FFF218" s="123"/>
      <c r="FFG218" s="123"/>
      <c r="FFH218" s="123"/>
      <c r="FFI218" s="123"/>
      <c r="FFJ218" s="123"/>
      <c r="FFK218" s="123"/>
      <c r="FFL218" s="123"/>
      <c r="FFM218" s="123"/>
      <c r="FFN218" s="123"/>
      <c r="FFO218" s="123"/>
      <c r="FFP218" s="123"/>
      <c r="FFQ218" s="123"/>
      <c r="FFR218" s="123"/>
      <c r="FFS218" s="123"/>
      <c r="FFT218" s="123"/>
      <c r="FFU218" s="123"/>
      <c r="FFV218" s="123"/>
      <c r="FFW218" s="123"/>
      <c r="FFX218" s="123"/>
      <c r="FFY218" s="123"/>
      <c r="FFZ218" s="123"/>
      <c r="FGA218" s="123"/>
      <c r="FGB218" s="123"/>
      <c r="FGC218" s="123"/>
      <c r="FGD218" s="123"/>
      <c r="FGE218" s="123"/>
      <c r="FGF218" s="123"/>
      <c r="FGG218" s="123"/>
      <c r="FGH218" s="123"/>
      <c r="FGI218" s="123"/>
      <c r="FGJ218" s="123"/>
      <c r="FGK218" s="123"/>
      <c r="FGL218" s="123"/>
      <c r="FGM218" s="123"/>
      <c r="FGN218" s="123"/>
      <c r="FGO218" s="123"/>
      <c r="FGP218" s="123"/>
      <c r="FGQ218" s="123"/>
      <c r="FGR218" s="123"/>
      <c r="FGS218" s="123"/>
      <c r="FGT218" s="123"/>
      <c r="FGU218" s="123"/>
      <c r="FGV218" s="123"/>
      <c r="FGW218" s="123"/>
      <c r="FGX218" s="123"/>
      <c r="FGY218" s="123"/>
      <c r="FGZ218" s="123"/>
      <c r="FHA218" s="123"/>
      <c r="FHB218" s="123"/>
      <c r="FHC218" s="123"/>
      <c r="FHD218" s="123"/>
      <c r="FHE218" s="123"/>
      <c r="FHF218" s="123"/>
      <c r="FHG218" s="123"/>
      <c r="FHH218" s="123"/>
      <c r="FHI218" s="123"/>
      <c r="FHJ218" s="123"/>
      <c r="FHK218" s="123"/>
      <c r="FHL218" s="123"/>
      <c r="FHM218" s="123"/>
      <c r="FHN218" s="123"/>
      <c r="FHO218" s="123"/>
      <c r="FHP218" s="123"/>
      <c r="FHQ218" s="123"/>
      <c r="FHR218" s="123"/>
      <c r="FHS218" s="123"/>
      <c r="FHT218" s="123"/>
      <c r="FHU218" s="123"/>
      <c r="FHV218" s="123"/>
      <c r="FHW218" s="123"/>
      <c r="FHX218" s="123"/>
      <c r="FHY218" s="123"/>
      <c r="FHZ218" s="123"/>
      <c r="FIA218" s="123"/>
      <c r="FIB218" s="123"/>
      <c r="FIC218" s="123"/>
      <c r="FID218" s="123"/>
      <c r="FIE218" s="123"/>
      <c r="FIF218" s="123"/>
      <c r="FIG218" s="123"/>
      <c r="FIH218" s="123"/>
      <c r="FII218" s="123"/>
      <c r="FIJ218" s="123"/>
      <c r="FIK218" s="123"/>
      <c r="FIL218" s="123"/>
      <c r="FIM218" s="123"/>
      <c r="FIN218" s="123"/>
      <c r="FIO218" s="123"/>
      <c r="FIP218" s="123"/>
      <c r="FIQ218" s="123"/>
      <c r="FIR218" s="123"/>
      <c r="FIS218" s="123"/>
      <c r="FIT218" s="123"/>
      <c r="FIU218" s="123"/>
      <c r="FIV218" s="123"/>
      <c r="FIW218" s="123"/>
      <c r="FIX218" s="123"/>
      <c r="FIY218" s="123"/>
      <c r="FIZ218" s="123"/>
      <c r="FJA218" s="123"/>
      <c r="FJB218" s="123"/>
      <c r="FJC218" s="123"/>
      <c r="FJD218" s="123"/>
      <c r="FJE218" s="123"/>
      <c r="FJF218" s="123"/>
      <c r="FJG218" s="123"/>
      <c r="FJH218" s="123"/>
      <c r="FJI218" s="123"/>
      <c r="FJJ218" s="123"/>
      <c r="FJK218" s="123"/>
      <c r="FJL218" s="123"/>
      <c r="FJM218" s="123"/>
      <c r="FJN218" s="123"/>
      <c r="FJO218" s="123"/>
      <c r="FJP218" s="123"/>
      <c r="FJQ218" s="123"/>
      <c r="FJR218" s="123"/>
      <c r="FJS218" s="123"/>
      <c r="FJT218" s="123"/>
      <c r="FJU218" s="123"/>
      <c r="FJV218" s="123"/>
      <c r="FJW218" s="123"/>
      <c r="FJX218" s="123"/>
      <c r="FJY218" s="123"/>
      <c r="FJZ218" s="123"/>
      <c r="FKA218" s="123"/>
      <c r="FKB218" s="123"/>
      <c r="FKC218" s="123"/>
      <c r="FKD218" s="123"/>
      <c r="FKE218" s="123"/>
      <c r="FKF218" s="123"/>
      <c r="FKG218" s="123"/>
      <c r="FKH218" s="123"/>
      <c r="FKI218" s="123"/>
      <c r="FKJ218" s="123"/>
      <c r="FKK218" s="123"/>
      <c r="FKL218" s="123"/>
      <c r="FKM218" s="123"/>
      <c r="FKN218" s="123"/>
      <c r="FKO218" s="123"/>
      <c r="FKP218" s="123"/>
      <c r="FKQ218" s="123"/>
      <c r="FKR218" s="123"/>
      <c r="FKS218" s="123"/>
      <c r="FKT218" s="123"/>
      <c r="FKU218" s="123"/>
      <c r="FKV218" s="123"/>
      <c r="FKW218" s="123"/>
      <c r="FKX218" s="123"/>
      <c r="FKY218" s="123"/>
      <c r="FKZ218" s="123"/>
      <c r="FLA218" s="123"/>
      <c r="FLB218" s="123"/>
      <c r="FLC218" s="123"/>
      <c r="FLD218" s="123"/>
      <c r="FLE218" s="123"/>
      <c r="FLF218" s="123"/>
      <c r="FLG218" s="123"/>
      <c r="FLH218" s="123"/>
      <c r="FLI218" s="123"/>
      <c r="FLJ218" s="123"/>
      <c r="FLK218" s="123"/>
      <c r="FLL218" s="123"/>
      <c r="FLM218" s="123"/>
      <c r="FLN218" s="123"/>
      <c r="FLO218" s="123"/>
      <c r="FLP218" s="123"/>
      <c r="FLQ218" s="123"/>
      <c r="FLR218" s="123"/>
      <c r="FLS218" s="123"/>
      <c r="FLT218" s="123"/>
      <c r="FLU218" s="123"/>
      <c r="FLV218" s="123"/>
      <c r="FLW218" s="123"/>
      <c r="FLX218" s="123"/>
      <c r="FLY218" s="123"/>
      <c r="FLZ218" s="123"/>
      <c r="FMA218" s="123"/>
      <c r="FMB218" s="123"/>
      <c r="FMC218" s="123"/>
      <c r="FMD218" s="123"/>
      <c r="FME218" s="123"/>
      <c r="FMF218" s="123"/>
      <c r="FMG218" s="123"/>
      <c r="FMH218" s="123"/>
      <c r="FMI218" s="123"/>
      <c r="FMJ218" s="123"/>
      <c r="FMK218" s="123"/>
      <c r="FML218" s="123"/>
      <c r="FMM218" s="123"/>
      <c r="FMN218" s="123"/>
      <c r="FMO218" s="123"/>
      <c r="FMP218" s="123"/>
      <c r="FMQ218" s="123"/>
      <c r="FMR218" s="123"/>
      <c r="FMS218" s="123"/>
      <c r="FMT218" s="123"/>
      <c r="FMU218" s="123"/>
      <c r="FMV218" s="123"/>
      <c r="FMW218" s="123"/>
      <c r="FMX218" s="123"/>
      <c r="FMY218" s="123"/>
      <c r="FMZ218" s="123"/>
      <c r="FNA218" s="123"/>
      <c r="FNB218" s="123"/>
      <c r="FNC218" s="123"/>
      <c r="FND218" s="123"/>
      <c r="FNE218" s="123"/>
      <c r="FNF218" s="123"/>
      <c r="FNG218" s="123"/>
      <c r="FNH218" s="123"/>
      <c r="FNI218" s="123"/>
      <c r="FNJ218" s="123"/>
      <c r="FNK218" s="123"/>
      <c r="FNL218" s="123"/>
      <c r="FNM218" s="123"/>
      <c r="FNN218" s="123"/>
      <c r="FNO218" s="123"/>
      <c r="FNP218" s="123"/>
      <c r="FNQ218" s="123"/>
      <c r="FNR218" s="123"/>
      <c r="FNS218" s="123"/>
      <c r="FNT218" s="123"/>
      <c r="FNU218" s="123"/>
      <c r="FNV218" s="123"/>
      <c r="FNW218" s="123"/>
      <c r="FNX218" s="123"/>
      <c r="FNY218" s="123"/>
      <c r="FNZ218" s="123"/>
      <c r="FOA218" s="123"/>
      <c r="FOB218" s="123"/>
      <c r="FOC218" s="123"/>
      <c r="FOD218" s="123"/>
      <c r="FOE218" s="123"/>
      <c r="FOF218" s="123"/>
      <c r="FOG218" s="123"/>
      <c r="FOH218" s="123"/>
      <c r="FOI218" s="123"/>
      <c r="FOJ218" s="123"/>
      <c r="FOK218" s="123"/>
      <c r="FOL218" s="123"/>
      <c r="FOM218" s="123"/>
      <c r="FON218" s="123"/>
      <c r="FOO218" s="123"/>
      <c r="FOP218" s="123"/>
      <c r="FOQ218" s="123"/>
      <c r="FOR218" s="123"/>
      <c r="FOS218" s="123"/>
      <c r="FOT218" s="123"/>
      <c r="FOU218" s="123"/>
      <c r="FOV218" s="123"/>
      <c r="FOW218" s="123"/>
      <c r="FOX218" s="123"/>
      <c r="FOY218" s="123"/>
      <c r="FOZ218" s="123"/>
      <c r="FPA218" s="123"/>
      <c r="FPB218" s="123"/>
      <c r="FPC218" s="123"/>
      <c r="FPD218" s="123"/>
      <c r="FPE218" s="123"/>
      <c r="FPF218" s="123"/>
      <c r="FPG218" s="123"/>
      <c r="FPH218" s="123"/>
      <c r="FPI218" s="123"/>
      <c r="FPJ218" s="123"/>
      <c r="FPK218" s="123"/>
      <c r="FPL218" s="123"/>
      <c r="FPM218" s="123"/>
      <c r="FPN218" s="123"/>
      <c r="FPO218" s="123"/>
      <c r="FPP218" s="123"/>
      <c r="FPQ218" s="123"/>
      <c r="FPR218" s="123"/>
      <c r="FPS218" s="123"/>
      <c r="FPT218" s="123"/>
      <c r="FPU218" s="123"/>
      <c r="FPV218" s="123"/>
      <c r="FPW218" s="123"/>
      <c r="FPX218" s="123"/>
      <c r="FPY218" s="123"/>
      <c r="FPZ218" s="123"/>
      <c r="FQA218" s="123"/>
      <c r="FQB218" s="123"/>
      <c r="FQC218" s="123"/>
      <c r="FQD218" s="123"/>
      <c r="FQE218" s="123"/>
      <c r="FQF218" s="123"/>
      <c r="FQG218" s="123"/>
      <c r="FQH218" s="123"/>
      <c r="FQI218" s="123"/>
      <c r="FQJ218" s="123"/>
      <c r="FQK218" s="123"/>
      <c r="FQL218" s="123"/>
      <c r="FQM218" s="123"/>
      <c r="FQN218" s="123"/>
      <c r="FQO218" s="123"/>
      <c r="FQP218" s="123"/>
      <c r="FQQ218" s="123"/>
      <c r="FQR218" s="123"/>
      <c r="FQS218" s="123"/>
      <c r="FQT218" s="123"/>
      <c r="FQU218" s="123"/>
      <c r="FQV218" s="123"/>
      <c r="FQW218" s="123"/>
      <c r="FQX218" s="123"/>
      <c r="FQY218" s="123"/>
      <c r="FQZ218" s="123"/>
      <c r="FRA218" s="123"/>
      <c r="FRB218" s="123"/>
      <c r="FRC218" s="123"/>
      <c r="FRD218" s="123"/>
      <c r="FRE218" s="123"/>
      <c r="FRF218" s="123"/>
      <c r="FRG218" s="123"/>
      <c r="FRH218" s="123"/>
      <c r="FRI218" s="123"/>
      <c r="FRJ218" s="123"/>
      <c r="FRK218" s="123"/>
      <c r="FRL218" s="123"/>
      <c r="FRM218" s="123"/>
      <c r="FRN218" s="123"/>
      <c r="FRO218" s="123"/>
      <c r="FRP218" s="123"/>
      <c r="FRQ218" s="123"/>
      <c r="FRR218" s="123"/>
      <c r="FRS218" s="123"/>
      <c r="FRT218" s="123"/>
      <c r="FRU218" s="123"/>
      <c r="FRV218" s="123"/>
      <c r="FRW218" s="123"/>
      <c r="FRX218" s="123"/>
      <c r="FRY218" s="123"/>
      <c r="FRZ218" s="123"/>
      <c r="FSA218" s="123"/>
      <c r="FSB218" s="123"/>
      <c r="FSC218" s="123"/>
      <c r="FSD218" s="123"/>
      <c r="FSE218" s="123"/>
      <c r="FSF218" s="123"/>
      <c r="FSG218" s="123"/>
      <c r="FSH218" s="123"/>
      <c r="FSI218" s="123"/>
      <c r="FSJ218" s="123"/>
      <c r="FSK218" s="123"/>
      <c r="FSL218" s="123"/>
      <c r="FSM218" s="123"/>
      <c r="FSN218" s="123"/>
      <c r="FSO218" s="123"/>
      <c r="FSP218" s="123"/>
      <c r="FSQ218" s="123"/>
      <c r="FSR218" s="123"/>
      <c r="FSS218" s="123"/>
      <c r="FST218" s="123"/>
      <c r="FSU218" s="123"/>
      <c r="FSV218" s="123"/>
      <c r="FSW218" s="123"/>
      <c r="FSX218" s="123"/>
      <c r="FSY218" s="123"/>
      <c r="FSZ218" s="123"/>
      <c r="FTA218" s="123"/>
      <c r="FTB218" s="123"/>
      <c r="FTC218" s="123"/>
      <c r="FTD218" s="123"/>
      <c r="FTE218" s="123"/>
      <c r="FTF218" s="123"/>
      <c r="FTG218" s="123"/>
      <c r="FTH218" s="123"/>
      <c r="FTI218" s="123"/>
      <c r="FTJ218" s="123"/>
      <c r="FTK218" s="123"/>
      <c r="FTL218" s="123"/>
      <c r="FTM218" s="123"/>
      <c r="FTN218" s="123"/>
      <c r="FTO218" s="123"/>
      <c r="FTP218" s="123"/>
      <c r="FTQ218" s="123"/>
      <c r="FTR218" s="123"/>
      <c r="FTS218" s="123"/>
      <c r="FTT218" s="123"/>
      <c r="FTU218" s="123"/>
      <c r="FTV218" s="123"/>
      <c r="FTW218" s="123"/>
      <c r="FTX218" s="123"/>
      <c r="FTY218" s="123"/>
      <c r="FTZ218" s="123"/>
      <c r="FUA218" s="123"/>
      <c r="FUB218" s="123"/>
      <c r="FUC218" s="123"/>
      <c r="FUD218" s="123"/>
      <c r="FUE218" s="123"/>
      <c r="FUF218" s="123"/>
      <c r="FUG218" s="123"/>
      <c r="FUH218" s="123"/>
      <c r="FUI218" s="123"/>
      <c r="FUJ218" s="123"/>
      <c r="FUK218" s="123"/>
      <c r="FUL218" s="123"/>
      <c r="FUM218" s="123"/>
      <c r="FUN218" s="123"/>
      <c r="FUO218" s="123"/>
      <c r="FUP218" s="123"/>
      <c r="FUQ218" s="123"/>
      <c r="FUR218" s="123"/>
      <c r="FUS218" s="123"/>
      <c r="FUT218" s="123"/>
      <c r="FUU218" s="123"/>
      <c r="FUV218" s="123"/>
      <c r="FUW218" s="123"/>
      <c r="FUX218" s="123"/>
      <c r="FUY218" s="123"/>
      <c r="FUZ218" s="123"/>
      <c r="FVA218" s="123"/>
      <c r="FVB218" s="123"/>
      <c r="FVC218" s="123"/>
      <c r="FVD218" s="123"/>
      <c r="FVE218" s="123"/>
      <c r="FVF218" s="123"/>
      <c r="FVG218" s="123"/>
      <c r="FVH218" s="123"/>
      <c r="FVI218" s="123"/>
      <c r="FVJ218" s="123"/>
      <c r="FVK218" s="123"/>
      <c r="FVL218" s="123"/>
      <c r="FVM218" s="123"/>
      <c r="FVN218" s="123"/>
      <c r="FVO218" s="123"/>
      <c r="FVP218" s="123"/>
      <c r="FVQ218" s="123"/>
      <c r="FVR218" s="123"/>
      <c r="FVS218" s="123"/>
      <c r="FVT218" s="123"/>
      <c r="FVU218" s="123"/>
      <c r="FVV218" s="123"/>
      <c r="FVW218" s="123"/>
      <c r="FVX218" s="123"/>
      <c r="FVY218" s="123"/>
      <c r="FVZ218" s="123"/>
      <c r="FWA218" s="123"/>
      <c r="FWB218" s="123"/>
      <c r="FWC218" s="123"/>
      <c r="FWD218" s="123"/>
      <c r="FWE218" s="123"/>
      <c r="FWF218" s="123"/>
      <c r="FWG218" s="123"/>
      <c r="FWH218" s="123"/>
      <c r="FWI218" s="123"/>
      <c r="FWJ218" s="123"/>
      <c r="FWK218" s="123"/>
      <c r="FWL218" s="123"/>
      <c r="FWM218" s="123"/>
      <c r="FWN218" s="123"/>
      <c r="FWO218" s="123"/>
      <c r="FWP218" s="123"/>
      <c r="FWQ218" s="123"/>
      <c r="FWR218" s="123"/>
      <c r="FWS218" s="123"/>
      <c r="FWT218" s="123"/>
      <c r="FWU218" s="123"/>
      <c r="FWV218" s="123"/>
      <c r="FWW218" s="123"/>
      <c r="FWX218" s="123"/>
      <c r="FWY218" s="123"/>
      <c r="FWZ218" s="123"/>
      <c r="FXA218" s="123"/>
      <c r="FXB218" s="123"/>
      <c r="FXC218" s="123"/>
      <c r="FXD218" s="123"/>
      <c r="FXE218" s="123"/>
      <c r="FXF218" s="123"/>
      <c r="FXG218" s="123"/>
      <c r="FXH218" s="123"/>
      <c r="FXI218" s="123"/>
      <c r="FXJ218" s="123"/>
      <c r="FXK218" s="123"/>
      <c r="FXL218" s="123"/>
      <c r="FXM218" s="123"/>
      <c r="FXN218" s="123"/>
      <c r="FXO218" s="123"/>
      <c r="FXP218" s="123"/>
      <c r="FXQ218" s="123"/>
      <c r="FXR218" s="123"/>
      <c r="FXS218" s="123"/>
      <c r="FXT218" s="123"/>
      <c r="FXU218" s="123"/>
      <c r="FXV218" s="123"/>
      <c r="FXW218" s="123"/>
      <c r="FXX218" s="123"/>
      <c r="FXY218" s="123"/>
      <c r="FXZ218" s="123"/>
      <c r="FYA218" s="123"/>
      <c r="FYB218" s="123"/>
      <c r="FYC218" s="123"/>
      <c r="FYD218" s="123"/>
      <c r="FYE218" s="123"/>
      <c r="FYF218" s="123"/>
      <c r="FYG218" s="123"/>
      <c r="FYH218" s="123"/>
      <c r="FYI218" s="123"/>
      <c r="FYJ218" s="123"/>
      <c r="FYK218" s="123"/>
      <c r="FYL218" s="123"/>
      <c r="FYM218" s="123"/>
      <c r="FYN218" s="123"/>
      <c r="FYO218" s="123"/>
      <c r="FYP218" s="123"/>
      <c r="FYQ218" s="123"/>
      <c r="FYR218" s="123"/>
      <c r="FYS218" s="123"/>
      <c r="FYT218" s="123"/>
      <c r="FYU218" s="123"/>
      <c r="FYV218" s="123"/>
      <c r="FYW218" s="123"/>
      <c r="FYX218" s="123"/>
      <c r="FYY218" s="123"/>
      <c r="FYZ218" s="123"/>
      <c r="FZA218" s="123"/>
      <c r="FZB218" s="123"/>
      <c r="FZC218" s="123"/>
      <c r="FZD218" s="123"/>
      <c r="FZE218" s="123"/>
      <c r="FZF218" s="123"/>
      <c r="FZG218" s="123"/>
      <c r="FZH218" s="123"/>
      <c r="FZI218" s="123"/>
      <c r="FZJ218" s="123"/>
      <c r="FZK218" s="123"/>
      <c r="FZL218" s="123"/>
      <c r="FZM218" s="123"/>
      <c r="FZN218" s="123"/>
      <c r="FZO218" s="123"/>
      <c r="FZP218" s="123"/>
      <c r="FZQ218" s="123"/>
      <c r="FZR218" s="123"/>
      <c r="FZS218" s="123"/>
      <c r="FZT218" s="123"/>
      <c r="FZU218" s="123"/>
      <c r="FZV218" s="123"/>
      <c r="FZW218" s="123"/>
      <c r="FZX218" s="123"/>
      <c r="FZY218" s="123"/>
      <c r="FZZ218" s="123"/>
      <c r="GAA218" s="123"/>
      <c r="GAB218" s="123"/>
      <c r="GAC218" s="123"/>
      <c r="GAD218" s="123"/>
      <c r="GAE218" s="123"/>
      <c r="GAF218" s="123"/>
      <c r="GAG218" s="123"/>
      <c r="GAH218" s="123"/>
      <c r="GAI218" s="123"/>
      <c r="GAJ218" s="123"/>
      <c r="GAK218" s="123"/>
      <c r="GAL218" s="123"/>
      <c r="GAM218" s="123"/>
      <c r="GAN218" s="123"/>
      <c r="GAO218" s="123"/>
      <c r="GAP218" s="123"/>
      <c r="GAQ218" s="123"/>
      <c r="GAR218" s="123"/>
      <c r="GAS218" s="123"/>
      <c r="GAT218" s="123"/>
      <c r="GAU218" s="123"/>
      <c r="GAV218" s="123"/>
      <c r="GAW218" s="123"/>
      <c r="GAX218" s="123"/>
      <c r="GAY218" s="123"/>
      <c r="GAZ218" s="123"/>
      <c r="GBA218" s="123"/>
      <c r="GBB218" s="123"/>
      <c r="GBC218" s="123"/>
      <c r="GBD218" s="123"/>
      <c r="GBE218" s="123"/>
      <c r="GBF218" s="123"/>
      <c r="GBG218" s="123"/>
      <c r="GBH218" s="123"/>
      <c r="GBI218" s="123"/>
      <c r="GBJ218" s="123"/>
      <c r="GBK218" s="123"/>
      <c r="GBL218" s="123"/>
      <c r="GBM218" s="123"/>
      <c r="GBN218" s="123"/>
      <c r="GBO218" s="123"/>
      <c r="GBP218" s="123"/>
      <c r="GBQ218" s="123"/>
      <c r="GBR218" s="123"/>
      <c r="GBS218" s="123"/>
      <c r="GBT218" s="123"/>
      <c r="GBU218" s="123"/>
      <c r="GBV218" s="123"/>
      <c r="GBW218" s="123"/>
      <c r="GBX218" s="123"/>
      <c r="GBY218" s="123"/>
      <c r="GBZ218" s="123"/>
      <c r="GCA218" s="123"/>
      <c r="GCB218" s="123"/>
      <c r="GCC218" s="123"/>
      <c r="GCD218" s="123"/>
      <c r="GCE218" s="123"/>
      <c r="GCF218" s="123"/>
      <c r="GCG218" s="123"/>
      <c r="GCH218" s="123"/>
      <c r="GCI218" s="123"/>
      <c r="GCJ218" s="123"/>
      <c r="GCK218" s="123"/>
      <c r="GCL218" s="123"/>
      <c r="GCM218" s="123"/>
      <c r="GCN218" s="123"/>
      <c r="GCO218" s="123"/>
      <c r="GCP218" s="123"/>
      <c r="GCQ218" s="123"/>
      <c r="GCR218" s="123"/>
      <c r="GCS218" s="123"/>
      <c r="GCT218" s="123"/>
      <c r="GCU218" s="123"/>
      <c r="GCV218" s="123"/>
      <c r="GCW218" s="123"/>
      <c r="GCX218" s="123"/>
      <c r="GCY218" s="123"/>
      <c r="GCZ218" s="123"/>
      <c r="GDA218" s="123"/>
      <c r="GDB218" s="123"/>
      <c r="GDC218" s="123"/>
      <c r="GDD218" s="123"/>
      <c r="GDE218" s="123"/>
      <c r="GDF218" s="123"/>
      <c r="GDG218" s="123"/>
      <c r="GDH218" s="123"/>
      <c r="GDI218" s="123"/>
      <c r="GDJ218" s="123"/>
      <c r="GDK218" s="123"/>
      <c r="GDL218" s="123"/>
      <c r="GDM218" s="123"/>
      <c r="GDN218" s="123"/>
      <c r="GDO218" s="123"/>
      <c r="GDP218" s="123"/>
      <c r="GDQ218" s="123"/>
      <c r="GDR218" s="123"/>
      <c r="GDS218" s="123"/>
      <c r="GDT218" s="123"/>
      <c r="GDU218" s="123"/>
      <c r="GDV218" s="123"/>
      <c r="GDW218" s="123"/>
      <c r="GDX218" s="123"/>
      <c r="GDY218" s="123"/>
      <c r="GDZ218" s="123"/>
      <c r="GEA218" s="123"/>
      <c r="GEB218" s="123"/>
      <c r="GEC218" s="123"/>
      <c r="GED218" s="123"/>
      <c r="GEE218" s="123"/>
      <c r="GEF218" s="123"/>
      <c r="GEG218" s="123"/>
      <c r="GEH218" s="123"/>
      <c r="GEI218" s="123"/>
      <c r="GEJ218" s="123"/>
      <c r="GEK218" s="123"/>
      <c r="GEL218" s="123"/>
      <c r="GEM218" s="123"/>
      <c r="GEN218" s="123"/>
      <c r="GEO218" s="123"/>
      <c r="GEP218" s="123"/>
      <c r="GEQ218" s="123"/>
      <c r="GER218" s="123"/>
      <c r="GES218" s="123"/>
      <c r="GET218" s="123"/>
      <c r="GEU218" s="123"/>
      <c r="GEV218" s="123"/>
      <c r="GEW218" s="123"/>
      <c r="GEX218" s="123"/>
      <c r="GEY218" s="123"/>
      <c r="GEZ218" s="123"/>
      <c r="GFA218" s="123"/>
      <c r="GFB218" s="123"/>
      <c r="GFC218" s="123"/>
      <c r="GFD218" s="123"/>
      <c r="GFE218" s="123"/>
      <c r="GFF218" s="123"/>
      <c r="GFG218" s="123"/>
      <c r="GFH218" s="123"/>
      <c r="GFI218" s="123"/>
      <c r="GFJ218" s="123"/>
      <c r="GFK218" s="123"/>
      <c r="GFL218" s="123"/>
      <c r="GFM218" s="123"/>
      <c r="GFN218" s="123"/>
      <c r="GFO218" s="123"/>
      <c r="GFP218" s="123"/>
      <c r="GFQ218" s="123"/>
      <c r="GFR218" s="123"/>
      <c r="GFS218" s="123"/>
      <c r="GFT218" s="123"/>
      <c r="GFU218" s="123"/>
      <c r="GFV218" s="123"/>
      <c r="GFW218" s="123"/>
      <c r="GFX218" s="123"/>
      <c r="GFY218" s="123"/>
      <c r="GFZ218" s="123"/>
      <c r="GGA218" s="123"/>
      <c r="GGB218" s="123"/>
      <c r="GGC218" s="123"/>
      <c r="GGD218" s="123"/>
      <c r="GGE218" s="123"/>
      <c r="GGF218" s="123"/>
      <c r="GGG218" s="123"/>
      <c r="GGH218" s="123"/>
      <c r="GGI218" s="123"/>
      <c r="GGJ218" s="123"/>
      <c r="GGK218" s="123"/>
      <c r="GGL218" s="123"/>
      <c r="GGM218" s="123"/>
      <c r="GGN218" s="123"/>
      <c r="GGO218" s="123"/>
      <c r="GGP218" s="123"/>
      <c r="GGQ218" s="123"/>
      <c r="GGR218" s="123"/>
      <c r="GGS218" s="123"/>
      <c r="GGT218" s="123"/>
      <c r="GGU218" s="123"/>
      <c r="GGV218" s="123"/>
      <c r="GGW218" s="123"/>
      <c r="GGX218" s="123"/>
      <c r="GGY218" s="123"/>
      <c r="GGZ218" s="123"/>
      <c r="GHA218" s="123"/>
      <c r="GHB218" s="123"/>
      <c r="GHC218" s="123"/>
      <c r="GHD218" s="123"/>
      <c r="GHE218" s="123"/>
      <c r="GHF218" s="123"/>
      <c r="GHG218" s="123"/>
      <c r="GHH218" s="123"/>
      <c r="GHI218" s="123"/>
      <c r="GHJ218" s="123"/>
      <c r="GHK218" s="123"/>
      <c r="GHL218" s="123"/>
      <c r="GHM218" s="123"/>
      <c r="GHN218" s="123"/>
      <c r="GHO218" s="123"/>
      <c r="GHP218" s="123"/>
      <c r="GHQ218" s="123"/>
      <c r="GHR218" s="123"/>
      <c r="GHS218" s="123"/>
      <c r="GHT218" s="123"/>
      <c r="GHU218" s="123"/>
      <c r="GHV218" s="123"/>
      <c r="GHW218" s="123"/>
      <c r="GHX218" s="123"/>
      <c r="GHY218" s="123"/>
      <c r="GHZ218" s="123"/>
      <c r="GIA218" s="123"/>
      <c r="GIB218" s="123"/>
      <c r="GIC218" s="123"/>
      <c r="GID218" s="123"/>
      <c r="GIE218" s="123"/>
      <c r="GIF218" s="123"/>
      <c r="GIG218" s="123"/>
      <c r="GIH218" s="123"/>
      <c r="GII218" s="123"/>
      <c r="GIJ218" s="123"/>
      <c r="GIK218" s="123"/>
      <c r="GIL218" s="123"/>
      <c r="GIM218" s="123"/>
      <c r="GIN218" s="123"/>
      <c r="GIO218" s="123"/>
      <c r="GIP218" s="123"/>
      <c r="GIQ218" s="123"/>
      <c r="GIR218" s="123"/>
      <c r="GIS218" s="123"/>
      <c r="GIT218" s="123"/>
      <c r="GIU218" s="123"/>
      <c r="GIV218" s="123"/>
      <c r="GIW218" s="123"/>
      <c r="GIX218" s="123"/>
      <c r="GIY218" s="123"/>
      <c r="GIZ218" s="123"/>
      <c r="GJA218" s="123"/>
      <c r="GJB218" s="123"/>
      <c r="GJC218" s="123"/>
      <c r="GJD218" s="123"/>
      <c r="GJE218" s="123"/>
      <c r="GJF218" s="123"/>
      <c r="GJG218" s="123"/>
      <c r="GJH218" s="123"/>
      <c r="GJI218" s="123"/>
      <c r="GJJ218" s="123"/>
      <c r="GJK218" s="123"/>
      <c r="GJL218" s="123"/>
      <c r="GJM218" s="123"/>
      <c r="GJN218" s="123"/>
      <c r="GJO218" s="123"/>
      <c r="GJP218" s="123"/>
      <c r="GJQ218" s="123"/>
      <c r="GJR218" s="123"/>
      <c r="GJS218" s="123"/>
      <c r="GJT218" s="123"/>
      <c r="GJU218" s="123"/>
      <c r="GJV218" s="123"/>
      <c r="GJW218" s="123"/>
      <c r="GJX218" s="123"/>
      <c r="GJY218" s="123"/>
      <c r="GJZ218" s="123"/>
      <c r="GKA218" s="123"/>
      <c r="GKB218" s="123"/>
      <c r="GKC218" s="123"/>
      <c r="GKD218" s="123"/>
      <c r="GKE218" s="123"/>
      <c r="GKF218" s="123"/>
      <c r="GKG218" s="123"/>
      <c r="GKH218" s="123"/>
      <c r="GKI218" s="123"/>
      <c r="GKJ218" s="123"/>
      <c r="GKK218" s="123"/>
      <c r="GKL218" s="123"/>
      <c r="GKM218" s="123"/>
      <c r="GKN218" s="123"/>
      <c r="GKO218" s="123"/>
      <c r="GKP218" s="123"/>
      <c r="GKQ218" s="123"/>
      <c r="GKR218" s="123"/>
      <c r="GKS218" s="123"/>
      <c r="GKT218" s="123"/>
      <c r="GKU218" s="123"/>
      <c r="GKV218" s="123"/>
      <c r="GKW218" s="123"/>
      <c r="GKX218" s="123"/>
      <c r="GKY218" s="123"/>
      <c r="GKZ218" s="123"/>
      <c r="GLA218" s="123"/>
      <c r="GLB218" s="123"/>
      <c r="GLC218" s="123"/>
      <c r="GLD218" s="123"/>
      <c r="GLE218" s="123"/>
      <c r="GLF218" s="123"/>
      <c r="GLG218" s="123"/>
      <c r="GLH218" s="123"/>
      <c r="GLI218" s="123"/>
      <c r="GLJ218" s="123"/>
      <c r="GLK218" s="123"/>
      <c r="GLL218" s="123"/>
      <c r="GLM218" s="123"/>
      <c r="GLN218" s="123"/>
      <c r="GLO218" s="123"/>
      <c r="GLP218" s="123"/>
      <c r="GLQ218" s="123"/>
      <c r="GLR218" s="123"/>
      <c r="GLS218" s="123"/>
      <c r="GLT218" s="123"/>
      <c r="GLU218" s="123"/>
      <c r="GLV218" s="123"/>
      <c r="GLW218" s="123"/>
      <c r="GLX218" s="123"/>
      <c r="GLY218" s="123"/>
      <c r="GLZ218" s="123"/>
      <c r="GMA218" s="123"/>
      <c r="GMB218" s="123"/>
      <c r="GMC218" s="123"/>
      <c r="GMD218" s="123"/>
      <c r="GME218" s="123"/>
      <c r="GMF218" s="123"/>
      <c r="GMG218" s="123"/>
      <c r="GMH218" s="123"/>
      <c r="GMI218" s="123"/>
      <c r="GMJ218" s="123"/>
      <c r="GMK218" s="123"/>
      <c r="GML218" s="123"/>
      <c r="GMM218" s="123"/>
      <c r="GMN218" s="123"/>
      <c r="GMO218" s="123"/>
      <c r="GMP218" s="123"/>
      <c r="GMQ218" s="123"/>
      <c r="GMR218" s="123"/>
      <c r="GMS218" s="123"/>
      <c r="GMT218" s="123"/>
      <c r="GMU218" s="123"/>
      <c r="GMV218" s="123"/>
      <c r="GMW218" s="123"/>
      <c r="GMX218" s="123"/>
      <c r="GMY218" s="123"/>
      <c r="GMZ218" s="123"/>
      <c r="GNA218" s="123"/>
      <c r="GNB218" s="123"/>
      <c r="GNC218" s="123"/>
      <c r="GND218" s="123"/>
      <c r="GNE218" s="123"/>
      <c r="GNF218" s="123"/>
      <c r="GNG218" s="123"/>
      <c r="GNH218" s="123"/>
      <c r="GNI218" s="123"/>
      <c r="GNJ218" s="123"/>
      <c r="GNK218" s="123"/>
      <c r="GNL218" s="123"/>
      <c r="GNM218" s="123"/>
      <c r="GNN218" s="123"/>
      <c r="GNO218" s="123"/>
      <c r="GNP218" s="123"/>
      <c r="GNQ218" s="123"/>
      <c r="GNR218" s="123"/>
      <c r="GNS218" s="123"/>
      <c r="GNT218" s="123"/>
      <c r="GNU218" s="123"/>
      <c r="GNV218" s="123"/>
      <c r="GNW218" s="123"/>
      <c r="GNX218" s="123"/>
      <c r="GNY218" s="123"/>
      <c r="GNZ218" s="123"/>
      <c r="GOA218" s="123"/>
      <c r="GOB218" s="123"/>
      <c r="GOC218" s="123"/>
      <c r="GOD218" s="123"/>
      <c r="GOE218" s="123"/>
      <c r="GOF218" s="123"/>
      <c r="GOG218" s="123"/>
      <c r="GOH218" s="123"/>
      <c r="GOI218" s="123"/>
      <c r="GOJ218" s="123"/>
      <c r="GOK218" s="123"/>
      <c r="GOL218" s="123"/>
      <c r="GOM218" s="123"/>
      <c r="GON218" s="123"/>
      <c r="GOO218" s="123"/>
      <c r="GOP218" s="123"/>
      <c r="GOQ218" s="123"/>
      <c r="GOR218" s="123"/>
      <c r="GOS218" s="123"/>
      <c r="GOT218" s="123"/>
      <c r="GOU218" s="123"/>
      <c r="GOV218" s="123"/>
      <c r="GOW218" s="123"/>
      <c r="GOX218" s="123"/>
      <c r="GOY218" s="123"/>
      <c r="GOZ218" s="123"/>
      <c r="GPA218" s="123"/>
      <c r="GPB218" s="123"/>
      <c r="GPC218" s="123"/>
      <c r="GPD218" s="123"/>
      <c r="GPE218" s="123"/>
      <c r="GPF218" s="123"/>
      <c r="GPG218" s="123"/>
      <c r="GPH218" s="123"/>
      <c r="GPI218" s="123"/>
      <c r="GPJ218" s="123"/>
      <c r="GPK218" s="123"/>
      <c r="GPL218" s="123"/>
      <c r="GPM218" s="123"/>
      <c r="GPN218" s="123"/>
      <c r="GPO218" s="123"/>
      <c r="GPP218" s="123"/>
      <c r="GPQ218" s="123"/>
      <c r="GPR218" s="123"/>
      <c r="GPS218" s="123"/>
      <c r="GPT218" s="123"/>
      <c r="GPU218" s="123"/>
      <c r="GPV218" s="123"/>
      <c r="GPW218" s="123"/>
      <c r="GPX218" s="123"/>
      <c r="GPY218" s="123"/>
      <c r="GPZ218" s="123"/>
      <c r="GQA218" s="123"/>
      <c r="GQB218" s="123"/>
      <c r="GQC218" s="123"/>
      <c r="GQD218" s="123"/>
      <c r="GQE218" s="123"/>
      <c r="GQF218" s="123"/>
      <c r="GQG218" s="123"/>
      <c r="GQH218" s="123"/>
      <c r="GQI218" s="123"/>
      <c r="GQJ218" s="123"/>
      <c r="GQK218" s="123"/>
      <c r="GQL218" s="123"/>
      <c r="GQM218" s="123"/>
      <c r="GQN218" s="123"/>
      <c r="GQO218" s="123"/>
      <c r="GQP218" s="123"/>
      <c r="GQQ218" s="123"/>
      <c r="GQR218" s="123"/>
      <c r="GQS218" s="123"/>
      <c r="GQT218" s="123"/>
      <c r="GQU218" s="123"/>
      <c r="GQV218" s="123"/>
      <c r="GQW218" s="123"/>
      <c r="GQX218" s="123"/>
      <c r="GQY218" s="123"/>
      <c r="GQZ218" s="123"/>
      <c r="GRA218" s="123"/>
      <c r="GRB218" s="123"/>
      <c r="GRC218" s="123"/>
      <c r="GRD218" s="123"/>
      <c r="GRE218" s="123"/>
      <c r="GRF218" s="123"/>
      <c r="GRG218" s="123"/>
      <c r="GRH218" s="123"/>
      <c r="GRI218" s="123"/>
      <c r="GRJ218" s="123"/>
      <c r="GRK218" s="123"/>
      <c r="GRL218" s="123"/>
      <c r="GRM218" s="123"/>
      <c r="GRN218" s="123"/>
      <c r="GRO218" s="123"/>
      <c r="GRP218" s="123"/>
      <c r="GRQ218" s="123"/>
      <c r="GRR218" s="123"/>
      <c r="GRS218" s="123"/>
      <c r="GRT218" s="123"/>
      <c r="GRU218" s="123"/>
      <c r="GRV218" s="123"/>
      <c r="GRW218" s="123"/>
      <c r="GRX218" s="123"/>
      <c r="GRY218" s="123"/>
      <c r="GRZ218" s="123"/>
      <c r="GSA218" s="123"/>
      <c r="GSB218" s="123"/>
      <c r="GSC218" s="123"/>
      <c r="GSD218" s="123"/>
      <c r="GSE218" s="123"/>
      <c r="GSF218" s="123"/>
      <c r="GSG218" s="123"/>
      <c r="GSH218" s="123"/>
      <c r="GSI218" s="123"/>
      <c r="GSJ218" s="123"/>
      <c r="GSK218" s="123"/>
      <c r="GSL218" s="123"/>
      <c r="GSM218" s="123"/>
      <c r="GSN218" s="123"/>
      <c r="GSO218" s="123"/>
      <c r="GSP218" s="123"/>
      <c r="GSQ218" s="123"/>
      <c r="GSR218" s="123"/>
      <c r="GSS218" s="123"/>
      <c r="GST218" s="123"/>
      <c r="GSU218" s="123"/>
      <c r="GSV218" s="123"/>
      <c r="GSW218" s="123"/>
      <c r="GSX218" s="123"/>
      <c r="GSY218" s="123"/>
      <c r="GSZ218" s="123"/>
      <c r="GTA218" s="123"/>
      <c r="GTB218" s="123"/>
      <c r="GTC218" s="123"/>
      <c r="GTD218" s="123"/>
      <c r="GTE218" s="123"/>
      <c r="GTF218" s="123"/>
      <c r="GTG218" s="123"/>
      <c r="GTH218" s="123"/>
      <c r="GTI218" s="123"/>
      <c r="GTJ218" s="123"/>
      <c r="GTK218" s="123"/>
      <c r="GTL218" s="123"/>
      <c r="GTM218" s="123"/>
      <c r="GTN218" s="123"/>
      <c r="GTO218" s="123"/>
      <c r="GTP218" s="123"/>
      <c r="GTQ218" s="123"/>
      <c r="GTR218" s="123"/>
      <c r="GTS218" s="123"/>
      <c r="GTT218" s="123"/>
      <c r="GTU218" s="123"/>
      <c r="GTV218" s="123"/>
      <c r="GTW218" s="123"/>
      <c r="GTX218" s="123"/>
      <c r="GTY218" s="123"/>
      <c r="GTZ218" s="123"/>
      <c r="GUA218" s="123"/>
      <c r="GUB218" s="123"/>
      <c r="GUC218" s="123"/>
      <c r="GUD218" s="123"/>
      <c r="GUE218" s="123"/>
      <c r="GUF218" s="123"/>
      <c r="GUG218" s="123"/>
      <c r="GUH218" s="123"/>
      <c r="GUI218" s="123"/>
      <c r="GUJ218" s="123"/>
      <c r="GUK218" s="123"/>
      <c r="GUL218" s="123"/>
      <c r="GUM218" s="123"/>
      <c r="GUN218" s="123"/>
      <c r="GUO218" s="123"/>
      <c r="GUP218" s="123"/>
      <c r="GUQ218" s="123"/>
      <c r="GUR218" s="123"/>
      <c r="GUS218" s="123"/>
      <c r="GUT218" s="123"/>
      <c r="GUU218" s="123"/>
      <c r="GUV218" s="123"/>
      <c r="GUW218" s="123"/>
      <c r="GUX218" s="123"/>
      <c r="GUY218" s="123"/>
      <c r="GUZ218" s="123"/>
      <c r="GVA218" s="123"/>
      <c r="GVB218" s="123"/>
      <c r="GVC218" s="123"/>
      <c r="GVD218" s="123"/>
      <c r="GVE218" s="123"/>
      <c r="GVF218" s="123"/>
      <c r="GVG218" s="123"/>
      <c r="GVH218" s="123"/>
      <c r="GVI218" s="123"/>
      <c r="GVJ218" s="123"/>
      <c r="GVK218" s="123"/>
      <c r="GVL218" s="123"/>
      <c r="GVM218" s="123"/>
      <c r="GVN218" s="123"/>
      <c r="GVO218" s="123"/>
      <c r="GVP218" s="123"/>
      <c r="GVQ218" s="123"/>
      <c r="GVR218" s="123"/>
      <c r="GVS218" s="123"/>
      <c r="GVT218" s="123"/>
      <c r="GVU218" s="123"/>
      <c r="GVV218" s="123"/>
      <c r="GVW218" s="123"/>
      <c r="GVX218" s="123"/>
      <c r="GVY218" s="123"/>
      <c r="GVZ218" s="123"/>
      <c r="GWA218" s="123"/>
      <c r="GWB218" s="123"/>
      <c r="GWC218" s="123"/>
      <c r="GWD218" s="123"/>
      <c r="GWE218" s="123"/>
      <c r="GWF218" s="123"/>
      <c r="GWG218" s="123"/>
      <c r="GWH218" s="123"/>
      <c r="GWI218" s="123"/>
      <c r="GWJ218" s="123"/>
      <c r="GWK218" s="123"/>
      <c r="GWL218" s="123"/>
      <c r="GWM218" s="123"/>
      <c r="GWN218" s="123"/>
      <c r="GWO218" s="123"/>
      <c r="GWP218" s="123"/>
      <c r="GWQ218" s="123"/>
      <c r="GWR218" s="123"/>
      <c r="GWS218" s="123"/>
      <c r="GWT218" s="123"/>
      <c r="GWU218" s="123"/>
      <c r="GWV218" s="123"/>
      <c r="GWW218" s="123"/>
      <c r="GWX218" s="123"/>
      <c r="GWY218" s="123"/>
      <c r="GWZ218" s="123"/>
      <c r="GXA218" s="123"/>
      <c r="GXB218" s="123"/>
      <c r="GXC218" s="123"/>
      <c r="GXD218" s="123"/>
      <c r="GXE218" s="123"/>
      <c r="GXF218" s="123"/>
      <c r="GXG218" s="123"/>
      <c r="GXH218" s="123"/>
      <c r="GXI218" s="123"/>
      <c r="GXJ218" s="123"/>
      <c r="GXK218" s="123"/>
      <c r="GXL218" s="123"/>
      <c r="GXM218" s="123"/>
      <c r="GXN218" s="123"/>
      <c r="GXO218" s="123"/>
      <c r="GXP218" s="123"/>
      <c r="GXQ218" s="123"/>
      <c r="GXR218" s="123"/>
      <c r="GXS218" s="123"/>
      <c r="GXT218" s="123"/>
      <c r="GXU218" s="123"/>
      <c r="GXV218" s="123"/>
      <c r="GXW218" s="123"/>
      <c r="GXX218" s="123"/>
      <c r="GXY218" s="123"/>
      <c r="GXZ218" s="123"/>
      <c r="GYA218" s="123"/>
      <c r="GYB218" s="123"/>
      <c r="GYC218" s="123"/>
      <c r="GYD218" s="123"/>
      <c r="GYE218" s="123"/>
      <c r="GYF218" s="123"/>
      <c r="GYG218" s="123"/>
      <c r="GYH218" s="123"/>
      <c r="GYI218" s="123"/>
      <c r="GYJ218" s="123"/>
      <c r="GYK218" s="123"/>
      <c r="GYL218" s="123"/>
      <c r="GYM218" s="123"/>
      <c r="GYN218" s="123"/>
      <c r="GYO218" s="123"/>
      <c r="GYP218" s="123"/>
      <c r="GYQ218" s="123"/>
      <c r="GYR218" s="123"/>
      <c r="GYS218" s="123"/>
      <c r="GYT218" s="123"/>
      <c r="GYU218" s="123"/>
      <c r="GYV218" s="123"/>
      <c r="GYW218" s="123"/>
      <c r="GYX218" s="123"/>
      <c r="GYY218" s="123"/>
      <c r="GYZ218" s="123"/>
      <c r="GZA218" s="123"/>
      <c r="GZB218" s="123"/>
      <c r="GZC218" s="123"/>
      <c r="GZD218" s="123"/>
      <c r="GZE218" s="123"/>
      <c r="GZF218" s="123"/>
      <c r="GZG218" s="123"/>
      <c r="GZH218" s="123"/>
      <c r="GZI218" s="123"/>
      <c r="GZJ218" s="123"/>
      <c r="GZK218" s="123"/>
      <c r="GZL218" s="123"/>
      <c r="GZM218" s="123"/>
      <c r="GZN218" s="123"/>
      <c r="GZO218" s="123"/>
      <c r="GZP218" s="123"/>
      <c r="GZQ218" s="123"/>
      <c r="GZR218" s="123"/>
      <c r="GZS218" s="123"/>
      <c r="GZT218" s="123"/>
      <c r="GZU218" s="123"/>
      <c r="GZV218" s="123"/>
      <c r="GZW218" s="123"/>
      <c r="GZX218" s="123"/>
      <c r="GZY218" s="123"/>
      <c r="GZZ218" s="123"/>
      <c r="HAA218" s="123"/>
      <c r="HAB218" s="123"/>
      <c r="HAC218" s="123"/>
      <c r="HAD218" s="123"/>
      <c r="HAE218" s="123"/>
      <c r="HAF218" s="123"/>
      <c r="HAG218" s="123"/>
      <c r="HAH218" s="123"/>
      <c r="HAI218" s="123"/>
      <c r="HAJ218" s="123"/>
      <c r="HAK218" s="123"/>
      <c r="HAL218" s="123"/>
      <c r="HAM218" s="123"/>
      <c r="HAN218" s="123"/>
      <c r="HAO218" s="123"/>
      <c r="HAP218" s="123"/>
      <c r="HAQ218" s="123"/>
      <c r="HAR218" s="123"/>
      <c r="HAS218" s="123"/>
      <c r="HAT218" s="123"/>
      <c r="HAU218" s="123"/>
      <c r="HAV218" s="123"/>
      <c r="HAW218" s="123"/>
      <c r="HAX218" s="123"/>
      <c r="HAY218" s="123"/>
      <c r="HAZ218" s="123"/>
      <c r="HBA218" s="123"/>
      <c r="HBB218" s="123"/>
      <c r="HBC218" s="123"/>
      <c r="HBD218" s="123"/>
      <c r="HBE218" s="123"/>
      <c r="HBF218" s="123"/>
      <c r="HBG218" s="123"/>
      <c r="HBH218" s="123"/>
      <c r="HBI218" s="123"/>
      <c r="HBJ218" s="123"/>
      <c r="HBK218" s="123"/>
      <c r="HBL218" s="123"/>
      <c r="HBM218" s="123"/>
      <c r="HBN218" s="123"/>
      <c r="HBO218" s="123"/>
      <c r="HBP218" s="123"/>
      <c r="HBQ218" s="123"/>
      <c r="HBR218" s="123"/>
      <c r="HBS218" s="123"/>
      <c r="HBT218" s="123"/>
      <c r="HBU218" s="123"/>
      <c r="HBV218" s="123"/>
      <c r="HBW218" s="123"/>
      <c r="HBX218" s="123"/>
      <c r="HBY218" s="123"/>
      <c r="HBZ218" s="123"/>
      <c r="HCA218" s="123"/>
      <c r="HCB218" s="123"/>
      <c r="HCC218" s="123"/>
      <c r="HCD218" s="123"/>
      <c r="HCE218" s="123"/>
      <c r="HCF218" s="123"/>
      <c r="HCG218" s="123"/>
      <c r="HCH218" s="123"/>
      <c r="HCI218" s="123"/>
      <c r="HCJ218" s="123"/>
      <c r="HCK218" s="123"/>
      <c r="HCL218" s="123"/>
      <c r="HCM218" s="123"/>
      <c r="HCN218" s="123"/>
      <c r="HCO218" s="123"/>
      <c r="HCP218" s="123"/>
      <c r="HCQ218" s="123"/>
      <c r="HCR218" s="123"/>
      <c r="HCS218" s="123"/>
      <c r="HCT218" s="123"/>
      <c r="HCU218" s="123"/>
      <c r="HCV218" s="123"/>
      <c r="HCW218" s="123"/>
      <c r="HCX218" s="123"/>
      <c r="HCY218" s="123"/>
      <c r="HCZ218" s="123"/>
      <c r="HDA218" s="123"/>
      <c r="HDB218" s="123"/>
      <c r="HDC218" s="123"/>
      <c r="HDD218" s="123"/>
      <c r="HDE218" s="123"/>
      <c r="HDF218" s="123"/>
      <c r="HDG218" s="123"/>
      <c r="HDH218" s="123"/>
      <c r="HDI218" s="123"/>
      <c r="HDJ218" s="123"/>
      <c r="HDK218" s="123"/>
      <c r="HDL218" s="123"/>
      <c r="HDM218" s="123"/>
      <c r="HDN218" s="123"/>
      <c r="HDO218" s="123"/>
      <c r="HDP218" s="123"/>
      <c r="HDQ218" s="123"/>
      <c r="HDR218" s="123"/>
      <c r="HDS218" s="123"/>
      <c r="HDT218" s="123"/>
      <c r="HDU218" s="123"/>
      <c r="HDV218" s="123"/>
      <c r="HDW218" s="123"/>
      <c r="HDX218" s="123"/>
      <c r="HDY218" s="123"/>
      <c r="HDZ218" s="123"/>
      <c r="HEA218" s="123"/>
      <c r="HEB218" s="123"/>
      <c r="HEC218" s="123"/>
      <c r="HED218" s="123"/>
      <c r="HEE218" s="123"/>
      <c r="HEF218" s="123"/>
      <c r="HEG218" s="123"/>
      <c r="HEH218" s="123"/>
      <c r="HEI218" s="123"/>
      <c r="HEJ218" s="123"/>
      <c r="HEK218" s="123"/>
      <c r="HEL218" s="123"/>
      <c r="HEM218" s="123"/>
      <c r="HEN218" s="123"/>
      <c r="HEO218" s="123"/>
      <c r="HEP218" s="123"/>
      <c r="HEQ218" s="123"/>
      <c r="HER218" s="123"/>
      <c r="HES218" s="123"/>
      <c r="HET218" s="123"/>
      <c r="HEU218" s="123"/>
      <c r="HEV218" s="123"/>
      <c r="HEW218" s="123"/>
      <c r="HEX218" s="123"/>
      <c r="HEY218" s="123"/>
      <c r="HEZ218" s="123"/>
      <c r="HFA218" s="123"/>
      <c r="HFB218" s="123"/>
      <c r="HFC218" s="123"/>
      <c r="HFD218" s="123"/>
      <c r="HFE218" s="123"/>
      <c r="HFF218" s="123"/>
      <c r="HFG218" s="123"/>
      <c r="HFH218" s="123"/>
      <c r="HFI218" s="123"/>
      <c r="HFJ218" s="123"/>
      <c r="HFK218" s="123"/>
      <c r="HFL218" s="123"/>
      <c r="HFM218" s="123"/>
      <c r="HFN218" s="123"/>
      <c r="HFO218" s="123"/>
      <c r="HFP218" s="123"/>
      <c r="HFQ218" s="123"/>
      <c r="HFR218" s="123"/>
      <c r="HFS218" s="123"/>
      <c r="HFT218" s="123"/>
      <c r="HFU218" s="123"/>
      <c r="HFV218" s="123"/>
      <c r="HFW218" s="123"/>
      <c r="HFX218" s="123"/>
      <c r="HFY218" s="123"/>
      <c r="HFZ218" s="123"/>
      <c r="HGA218" s="123"/>
      <c r="HGB218" s="123"/>
      <c r="HGC218" s="123"/>
      <c r="HGD218" s="123"/>
      <c r="HGE218" s="123"/>
      <c r="HGF218" s="123"/>
      <c r="HGG218" s="123"/>
      <c r="HGH218" s="123"/>
      <c r="HGI218" s="123"/>
      <c r="HGJ218" s="123"/>
      <c r="HGK218" s="123"/>
      <c r="HGL218" s="123"/>
      <c r="HGM218" s="123"/>
      <c r="HGN218" s="123"/>
      <c r="HGO218" s="123"/>
      <c r="HGP218" s="123"/>
      <c r="HGQ218" s="123"/>
      <c r="HGR218" s="123"/>
      <c r="HGS218" s="123"/>
      <c r="HGT218" s="123"/>
      <c r="HGU218" s="123"/>
      <c r="HGV218" s="123"/>
      <c r="HGW218" s="123"/>
      <c r="HGX218" s="123"/>
      <c r="HGY218" s="123"/>
      <c r="HGZ218" s="123"/>
      <c r="HHA218" s="123"/>
      <c r="HHB218" s="123"/>
      <c r="HHC218" s="123"/>
      <c r="HHD218" s="123"/>
      <c r="HHE218" s="123"/>
      <c r="HHF218" s="123"/>
      <c r="HHG218" s="123"/>
      <c r="HHH218" s="123"/>
      <c r="HHI218" s="123"/>
      <c r="HHJ218" s="123"/>
      <c r="HHK218" s="123"/>
      <c r="HHL218" s="123"/>
      <c r="HHM218" s="123"/>
      <c r="HHN218" s="123"/>
      <c r="HHO218" s="123"/>
      <c r="HHP218" s="123"/>
      <c r="HHQ218" s="123"/>
      <c r="HHR218" s="123"/>
      <c r="HHS218" s="123"/>
      <c r="HHT218" s="123"/>
      <c r="HHU218" s="123"/>
      <c r="HHV218" s="123"/>
      <c r="HHW218" s="123"/>
      <c r="HHX218" s="123"/>
      <c r="HHY218" s="123"/>
      <c r="HHZ218" s="123"/>
      <c r="HIA218" s="123"/>
      <c r="HIB218" s="123"/>
      <c r="HIC218" s="123"/>
      <c r="HID218" s="123"/>
      <c r="HIE218" s="123"/>
      <c r="HIF218" s="123"/>
      <c r="HIG218" s="123"/>
      <c r="HIH218" s="123"/>
      <c r="HII218" s="123"/>
      <c r="HIJ218" s="123"/>
      <c r="HIK218" s="123"/>
      <c r="HIL218" s="123"/>
      <c r="HIM218" s="123"/>
      <c r="HIN218" s="123"/>
      <c r="HIO218" s="123"/>
      <c r="HIP218" s="123"/>
      <c r="HIQ218" s="123"/>
      <c r="HIR218" s="123"/>
      <c r="HIS218" s="123"/>
      <c r="HIT218" s="123"/>
      <c r="HIU218" s="123"/>
      <c r="HIV218" s="123"/>
      <c r="HIW218" s="123"/>
      <c r="HIX218" s="123"/>
      <c r="HIY218" s="123"/>
      <c r="HIZ218" s="123"/>
      <c r="HJA218" s="123"/>
      <c r="HJB218" s="123"/>
      <c r="HJC218" s="123"/>
      <c r="HJD218" s="123"/>
      <c r="HJE218" s="123"/>
      <c r="HJF218" s="123"/>
      <c r="HJG218" s="123"/>
      <c r="HJH218" s="123"/>
      <c r="HJI218" s="123"/>
      <c r="HJJ218" s="123"/>
      <c r="HJK218" s="123"/>
      <c r="HJL218" s="123"/>
      <c r="HJM218" s="123"/>
      <c r="HJN218" s="123"/>
      <c r="HJO218" s="123"/>
      <c r="HJP218" s="123"/>
      <c r="HJQ218" s="123"/>
      <c r="HJR218" s="123"/>
      <c r="HJS218" s="123"/>
      <c r="HJT218" s="123"/>
      <c r="HJU218" s="123"/>
      <c r="HJV218" s="123"/>
      <c r="HJW218" s="123"/>
      <c r="HJX218" s="123"/>
      <c r="HJY218" s="123"/>
      <c r="HJZ218" s="123"/>
      <c r="HKA218" s="123"/>
      <c r="HKB218" s="123"/>
      <c r="HKC218" s="123"/>
      <c r="HKD218" s="123"/>
      <c r="HKE218" s="123"/>
      <c r="HKF218" s="123"/>
      <c r="HKG218" s="123"/>
      <c r="HKH218" s="123"/>
      <c r="HKI218" s="123"/>
      <c r="HKJ218" s="123"/>
      <c r="HKK218" s="123"/>
      <c r="HKL218" s="123"/>
      <c r="HKM218" s="123"/>
      <c r="HKN218" s="123"/>
      <c r="HKO218" s="123"/>
      <c r="HKP218" s="123"/>
      <c r="HKQ218" s="123"/>
      <c r="HKR218" s="123"/>
      <c r="HKS218" s="123"/>
      <c r="HKT218" s="123"/>
      <c r="HKU218" s="123"/>
      <c r="HKV218" s="123"/>
      <c r="HKW218" s="123"/>
      <c r="HKX218" s="123"/>
      <c r="HKY218" s="123"/>
      <c r="HKZ218" s="123"/>
      <c r="HLA218" s="123"/>
      <c r="HLB218" s="123"/>
      <c r="HLC218" s="123"/>
      <c r="HLD218" s="123"/>
      <c r="HLE218" s="123"/>
      <c r="HLF218" s="123"/>
      <c r="HLG218" s="123"/>
      <c r="HLH218" s="123"/>
      <c r="HLI218" s="123"/>
      <c r="HLJ218" s="123"/>
      <c r="HLK218" s="123"/>
      <c r="HLL218" s="123"/>
      <c r="HLM218" s="123"/>
      <c r="HLN218" s="123"/>
      <c r="HLO218" s="123"/>
      <c r="HLP218" s="123"/>
      <c r="HLQ218" s="123"/>
      <c r="HLR218" s="123"/>
      <c r="HLS218" s="123"/>
      <c r="HLT218" s="123"/>
      <c r="HLU218" s="123"/>
      <c r="HLV218" s="123"/>
      <c r="HLW218" s="123"/>
      <c r="HLX218" s="123"/>
      <c r="HLY218" s="123"/>
      <c r="HLZ218" s="123"/>
      <c r="HMA218" s="123"/>
      <c r="HMB218" s="123"/>
      <c r="HMC218" s="123"/>
      <c r="HMD218" s="123"/>
      <c r="HME218" s="123"/>
      <c r="HMF218" s="123"/>
      <c r="HMG218" s="123"/>
      <c r="HMH218" s="123"/>
      <c r="HMI218" s="123"/>
      <c r="HMJ218" s="123"/>
      <c r="HMK218" s="123"/>
      <c r="HML218" s="123"/>
      <c r="HMM218" s="123"/>
      <c r="HMN218" s="123"/>
      <c r="HMO218" s="123"/>
      <c r="HMP218" s="123"/>
      <c r="HMQ218" s="123"/>
      <c r="HMR218" s="123"/>
      <c r="HMS218" s="123"/>
      <c r="HMT218" s="123"/>
      <c r="HMU218" s="123"/>
      <c r="HMV218" s="123"/>
      <c r="HMW218" s="123"/>
      <c r="HMX218" s="123"/>
      <c r="HMY218" s="123"/>
      <c r="HMZ218" s="123"/>
      <c r="HNA218" s="123"/>
      <c r="HNB218" s="123"/>
      <c r="HNC218" s="123"/>
      <c r="HND218" s="123"/>
      <c r="HNE218" s="123"/>
      <c r="HNF218" s="123"/>
      <c r="HNG218" s="123"/>
      <c r="HNH218" s="123"/>
      <c r="HNI218" s="123"/>
      <c r="HNJ218" s="123"/>
      <c r="HNK218" s="123"/>
      <c r="HNL218" s="123"/>
      <c r="HNM218" s="123"/>
      <c r="HNN218" s="123"/>
      <c r="HNO218" s="123"/>
      <c r="HNP218" s="123"/>
      <c r="HNQ218" s="123"/>
      <c r="HNR218" s="123"/>
      <c r="HNS218" s="123"/>
      <c r="HNT218" s="123"/>
      <c r="HNU218" s="123"/>
      <c r="HNV218" s="123"/>
      <c r="HNW218" s="123"/>
      <c r="HNX218" s="123"/>
      <c r="HNY218" s="123"/>
      <c r="HNZ218" s="123"/>
      <c r="HOA218" s="123"/>
      <c r="HOB218" s="123"/>
      <c r="HOC218" s="123"/>
      <c r="HOD218" s="123"/>
      <c r="HOE218" s="123"/>
      <c r="HOF218" s="123"/>
      <c r="HOG218" s="123"/>
      <c r="HOH218" s="123"/>
      <c r="HOI218" s="123"/>
      <c r="HOJ218" s="123"/>
      <c r="HOK218" s="123"/>
      <c r="HOL218" s="123"/>
      <c r="HOM218" s="123"/>
      <c r="HON218" s="123"/>
      <c r="HOO218" s="123"/>
      <c r="HOP218" s="123"/>
      <c r="HOQ218" s="123"/>
      <c r="HOR218" s="123"/>
      <c r="HOS218" s="123"/>
      <c r="HOT218" s="123"/>
      <c r="HOU218" s="123"/>
      <c r="HOV218" s="123"/>
      <c r="HOW218" s="123"/>
      <c r="HOX218" s="123"/>
      <c r="HOY218" s="123"/>
      <c r="HOZ218" s="123"/>
      <c r="HPA218" s="123"/>
      <c r="HPB218" s="123"/>
      <c r="HPC218" s="123"/>
      <c r="HPD218" s="123"/>
      <c r="HPE218" s="123"/>
      <c r="HPF218" s="123"/>
      <c r="HPG218" s="123"/>
      <c r="HPH218" s="123"/>
      <c r="HPI218" s="123"/>
      <c r="HPJ218" s="123"/>
      <c r="HPK218" s="123"/>
      <c r="HPL218" s="123"/>
      <c r="HPM218" s="123"/>
      <c r="HPN218" s="123"/>
      <c r="HPO218" s="123"/>
      <c r="HPP218" s="123"/>
      <c r="HPQ218" s="123"/>
      <c r="HPR218" s="123"/>
      <c r="HPS218" s="123"/>
      <c r="HPT218" s="123"/>
      <c r="HPU218" s="123"/>
      <c r="HPV218" s="123"/>
      <c r="HPW218" s="123"/>
      <c r="HPX218" s="123"/>
      <c r="HPY218" s="123"/>
      <c r="HPZ218" s="123"/>
      <c r="HQA218" s="123"/>
      <c r="HQB218" s="123"/>
      <c r="HQC218" s="123"/>
      <c r="HQD218" s="123"/>
      <c r="HQE218" s="123"/>
      <c r="HQF218" s="123"/>
      <c r="HQG218" s="123"/>
      <c r="HQH218" s="123"/>
      <c r="HQI218" s="123"/>
      <c r="HQJ218" s="123"/>
      <c r="HQK218" s="123"/>
      <c r="HQL218" s="123"/>
      <c r="HQM218" s="123"/>
      <c r="HQN218" s="123"/>
      <c r="HQO218" s="123"/>
      <c r="HQP218" s="123"/>
      <c r="HQQ218" s="123"/>
      <c r="HQR218" s="123"/>
      <c r="HQS218" s="123"/>
      <c r="HQT218" s="123"/>
      <c r="HQU218" s="123"/>
      <c r="HQV218" s="123"/>
      <c r="HQW218" s="123"/>
      <c r="HQX218" s="123"/>
      <c r="HQY218" s="123"/>
      <c r="HQZ218" s="123"/>
      <c r="HRA218" s="123"/>
      <c r="HRB218" s="123"/>
      <c r="HRC218" s="123"/>
      <c r="HRD218" s="123"/>
      <c r="HRE218" s="123"/>
      <c r="HRF218" s="123"/>
      <c r="HRG218" s="123"/>
      <c r="HRH218" s="123"/>
      <c r="HRI218" s="123"/>
      <c r="HRJ218" s="123"/>
      <c r="HRK218" s="123"/>
      <c r="HRL218" s="123"/>
      <c r="HRM218" s="123"/>
      <c r="HRN218" s="123"/>
      <c r="HRO218" s="123"/>
      <c r="HRP218" s="123"/>
      <c r="HRQ218" s="123"/>
      <c r="HRR218" s="123"/>
      <c r="HRS218" s="123"/>
      <c r="HRT218" s="123"/>
      <c r="HRU218" s="123"/>
      <c r="HRV218" s="123"/>
      <c r="HRW218" s="123"/>
      <c r="HRX218" s="123"/>
      <c r="HRY218" s="123"/>
      <c r="HRZ218" s="123"/>
      <c r="HSA218" s="123"/>
      <c r="HSB218" s="123"/>
      <c r="HSC218" s="123"/>
      <c r="HSD218" s="123"/>
      <c r="HSE218" s="123"/>
      <c r="HSF218" s="123"/>
      <c r="HSG218" s="123"/>
      <c r="HSH218" s="123"/>
      <c r="HSI218" s="123"/>
      <c r="HSJ218" s="123"/>
      <c r="HSK218" s="123"/>
      <c r="HSL218" s="123"/>
      <c r="HSM218" s="123"/>
      <c r="HSN218" s="123"/>
      <c r="HSO218" s="123"/>
      <c r="HSP218" s="123"/>
      <c r="HSQ218" s="123"/>
      <c r="HSR218" s="123"/>
      <c r="HSS218" s="123"/>
      <c r="HST218" s="123"/>
      <c r="HSU218" s="123"/>
      <c r="HSV218" s="123"/>
      <c r="HSW218" s="123"/>
      <c r="HSX218" s="123"/>
      <c r="HSY218" s="123"/>
      <c r="HSZ218" s="123"/>
      <c r="HTA218" s="123"/>
      <c r="HTB218" s="123"/>
      <c r="HTC218" s="123"/>
      <c r="HTD218" s="123"/>
      <c r="HTE218" s="123"/>
      <c r="HTF218" s="123"/>
      <c r="HTG218" s="123"/>
      <c r="HTH218" s="123"/>
      <c r="HTI218" s="123"/>
      <c r="HTJ218" s="123"/>
      <c r="HTK218" s="123"/>
      <c r="HTL218" s="123"/>
      <c r="HTM218" s="123"/>
      <c r="HTN218" s="123"/>
      <c r="HTO218" s="123"/>
      <c r="HTP218" s="123"/>
      <c r="HTQ218" s="123"/>
      <c r="HTR218" s="123"/>
      <c r="HTS218" s="123"/>
      <c r="HTT218" s="123"/>
      <c r="HTU218" s="123"/>
      <c r="HTV218" s="123"/>
      <c r="HTW218" s="123"/>
      <c r="HTX218" s="123"/>
      <c r="HTY218" s="123"/>
      <c r="HTZ218" s="123"/>
      <c r="HUA218" s="123"/>
      <c r="HUB218" s="123"/>
      <c r="HUC218" s="123"/>
      <c r="HUD218" s="123"/>
      <c r="HUE218" s="123"/>
      <c r="HUF218" s="123"/>
      <c r="HUG218" s="123"/>
      <c r="HUH218" s="123"/>
      <c r="HUI218" s="123"/>
      <c r="HUJ218" s="123"/>
      <c r="HUK218" s="123"/>
      <c r="HUL218" s="123"/>
      <c r="HUM218" s="123"/>
      <c r="HUN218" s="123"/>
      <c r="HUO218" s="123"/>
      <c r="HUP218" s="123"/>
      <c r="HUQ218" s="123"/>
      <c r="HUR218" s="123"/>
      <c r="HUS218" s="123"/>
      <c r="HUT218" s="123"/>
      <c r="HUU218" s="123"/>
      <c r="HUV218" s="123"/>
      <c r="HUW218" s="123"/>
      <c r="HUX218" s="123"/>
      <c r="HUY218" s="123"/>
      <c r="HUZ218" s="123"/>
      <c r="HVA218" s="123"/>
      <c r="HVB218" s="123"/>
      <c r="HVC218" s="123"/>
      <c r="HVD218" s="123"/>
      <c r="HVE218" s="123"/>
      <c r="HVF218" s="123"/>
      <c r="HVG218" s="123"/>
      <c r="HVH218" s="123"/>
      <c r="HVI218" s="123"/>
      <c r="HVJ218" s="123"/>
      <c r="HVK218" s="123"/>
      <c r="HVL218" s="123"/>
      <c r="HVM218" s="123"/>
      <c r="HVN218" s="123"/>
      <c r="HVO218" s="123"/>
      <c r="HVP218" s="123"/>
      <c r="HVQ218" s="123"/>
      <c r="HVR218" s="123"/>
      <c r="HVS218" s="123"/>
      <c r="HVT218" s="123"/>
      <c r="HVU218" s="123"/>
      <c r="HVV218" s="123"/>
      <c r="HVW218" s="123"/>
      <c r="HVX218" s="123"/>
      <c r="HVY218" s="123"/>
      <c r="HVZ218" s="123"/>
      <c r="HWA218" s="123"/>
      <c r="HWB218" s="123"/>
      <c r="HWC218" s="123"/>
      <c r="HWD218" s="123"/>
      <c r="HWE218" s="123"/>
      <c r="HWF218" s="123"/>
      <c r="HWG218" s="123"/>
      <c r="HWH218" s="123"/>
      <c r="HWI218" s="123"/>
      <c r="HWJ218" s="123"/>
      <c r="HWK218" s="123"/>
      <c r="HWL218" s="123"/>
      <c r="HWM218" s="123"/>
      <c r="HWN218" s="123"/>
      <c r="HWO218" s="123"/>
      <c r="HWP218" s="123"/>
      <c r="HWQ218" s="123"/>
      <c r="HWR218" s="123"/>
      <c r="HWS218" s="123"/>
      <c r="HWT218" s="123"/>
      <c r="HWU218" s="123"/>
      <c r="HWV218" s="123"/>
      <c r="HWW218" s="123"/>
      <c r="HWX218" s="123"/>
      <c r="HWY218" s="123"/>
      <c r="HWZ218" s="123"/>
      <c r="HXA218" s="123"/>
      <c r="HXB218" s="123"/>
      <c r="HXC218" s="123"/>
      <c r="HXD218" s="123"/>
      <c r="HXE218" s="123"/>
      <c r="HXF218" s="123"/>
      <c r="HXG218" s="123"/>
      <c r="HXH218" s="123"/>
      <c r="HXI218" s="123"/>
      <c r="HXJ218" s="123"/>
      <c r="HXK218" s="123"/>
      <c r="HXL218" s="123"/>
      <c r="HXM218" s="123"/>
      <c r="HXN218" s="123"/>
      <c r="HXO218" s="123"/>
      <c r="HXP218" s="123"/>
      <c r="HXQ218" s="123"/>
      <c r="HXR218" s="123"/>
      <c r="HXS218" s="123"/>
      <c r="HXT218" s="123"/>
      <c r="HXU218" s="123"/>
      <c r="HXV218" s="123"/>
      <c r="HXW218" s="123"/>
      <c r="HXX218" s="123"/>
      <c r="HXY218" s="123"/>
      <c r="HXZ218" s="123"/>
      <c r="HYA218" s="123"/>
      <c r="HYB218" s="123"/>
      <c r="HYC218" s="123"/>
      <c r="HYD218" s="123"/>
      <c r="HYE218" s="123"/>
      <c r="HYF218" s="123"/>
      <c r="HYG218" s="123"/>
      <c r="HYH218" s="123"/>
      <c r="HYI218" s="123"/>
      <c r="HYJ218" s="123"/>
      <c r="HYK218" s="123"/>
      <c r="HYL218" s="123"/>
      <c r="HYM218" s="123"/>
      <c r="HYN218" s="123"/>
      <c r="HYO218" s="123"/>
      <c r="HYP218" s="123"/>
      <c r="HYQ218" s="123"/>
      <c r="HYR218" s="123"/>
      <c r="HYS218" s="123"/>
      <c r="HYT218" s="123"/>
      <c r="HYU218" s="123"/>
      <c r="HYV218" s="123"/>
      <c r="HYW218" s="123"/>
      <c r="HYX218" s="123"/>
      <c r="HYY218" s="123"/>
      <c r="HYZ218" s="123"/>
      <c r="HZA218" s="123"/>
      <c r="HZB218" s="123"/>
      <c r="HZC218" s="123"/>
      <c r="HZD218" s="123"/>
      <c r="HZE218" s="123"/>
      <c r="HZF218" s="123"/>
      <c r="HZG218" s="123"/>
      <c r="HZH218" s="123"/>
      <c r="HZI218" s="123"/>
      <c r="HZJ218" s="123"/>
      <c r="HZK218" s="123"/>
      <c r="HZL218" s="123"/>
      <c r="HZM218" s="123"/>
      <c r="HZN218" s="123"/>
      <c r="HZO218" s="123"/>
      <c r="HZP218" s="123"/>
      <c r="HZQ218" s="123"/>
      <c r="HZR218" s="123"/>
      <c r="HZS218" s="123"/>
      <c r="HZT218" s="123"/>
      <c r="HZU218" s="123"/>
      <c r="HZV218" s="123"/>
      <c r="HZW218" s="123"/>
      <c r="HZX218" s="123"/>
      <c r="HZY218" s="123"/>
      <c r="HZZ218" s="123"/>
      <c r="IAA218" s="123"/>
      <c r="IAB218" s="123"/>
      <c r="IAC218" s="123"/>
      <c r="IAD218" s="123"/>
      <c r="IAE218" s="123"/>
      <c r="IAF218" s="123"/>
      <c r="IAG218" s="123"/>
      <c r="IAH218" s="123"/>
      <c r="IAI218" s="123"/>
      <c r="IAJ218" s="123"/>
      <c r="IAK218" s="123"/>
      <c r="IAL218" s="123"/>
      <c r="IAM218" s="123"/>
      <c r="IAN218" s="123"/>
      <c r="IAO218" s="123"/>
      <c r="IAP218" s="123"/>
      <c r="IAQ218" s="123"/>
      <c r="IAR218" s="123"/>
      <c r="IAS218" s="123"/>
      <c r="IAT218" s="123"/>
      <c r="IAU218" s="123"/>
      <c r="IAV218" s="123"/>
      <c r="IAW218" s="123"/>
      <c r="IAX218" s="123"/>
      <c r="IAY218" s="123"/>
      <c r="IAZ218" s="123"/>
      <c r="IBA218" s="123"/>
      <c r="IBB218" s="123"/>
      <c r="IBC218" s="123"/>
      <c r="IBD218" s="123"/>
      <c r="IBE218" s="123"/>
      <c r="IBF218" s="123"/>
      <c r="IBG218" s="123"/>
      <c r="IBH218" s="123"/>
      <c r="IBI218" s="123"/>
      <c r="IBJ218" s="123"/>
      <c r="IBK218" s="123"/>
      <c r="IBL218" s="123"/>
      <c r="IBM218" s="123"/>
      <c r="IBN218" s="123"/>
      <c r="IBO218" s="123"/>
      <c r="IBP218" s="123"/>
      <c r="IBQ218" s="123"/>
      <c r="IBR218" s="123"/>
      <c r="IBS218" s="123"/>
      <c r="IBT218" s="123"/>
      <c r="IBU218" s="123"/>
      <c r="IBV218" s="123"/>
      <c r="IBW218" s="123"/>
      <c r="IBX218" s="123"/>
      <c r="IBY218" s="123"/>
      <c r="IBZ218" s="123"/>
      <c r="ICA218" s="123"/>
      <c r="ICB218" s="123"/>
      <c r="ICC218" s="123"/>
      <c r="ICD218" s="123"/>
      <c r="ICE218" s="123"/>
      <c r="ICF218" s="123"/>
      <c r="ICG218" s="123"/>
      <c r="ICH218" s="123"/>
      <c r="ICI218" s="123"/>
      <c r="ICJ218" s="123"/>
      <c r="ICK218" s="123"/>
      <c r="ICL218" s="123"/>
      <c r="ICM218" s="123"/>
      <c r="ICN218" s="123"/>
      <c r="ICO218" s="123"/>
      <c r="ICP218" s="123"/>
      <c r="ICQ218" s="123"/>
      <c r="ICR218" s="123"/>
      <c r="ICS218" s="123"/>
      <c r="ICT218" s="123"/>
      <c r="ICU218" s="123"/>
      <c r="ICV218" s="123"/>
      <c r="ICW218" s="123"/>
      <c r="ICX218" s="123"/>
      <c r="ICY218" s="123"/>
      <c r="ICZ218" s="123"/>
      <c r="IDA218" s="123"/>
      <c r="IDB218" s="123"/>
      <c r="IDC218" s="123"/>
      <c r="IDD218" s="123"/>
      <c r="IDE218" s="123"/>
      <c r="IDF218" s="123"/>
      <c r="IDG218" s="123"/>
      <c r="IDH218" s="123"/>
      <c r="IDI218" s="123"/>
      <c r="IDJ218" s="123"/>
      <c r="IDK218" s="123"/>
      <c r="IDL218" s="123"/>
      <c r="IDM218" s="123"/>
      <c r="IDN218" s="123"/>
      <c r="IDO218" s="123"/>
      <c r="IDP218" s="123"/>
      <c r="IDQ218" s="123"/>
      <c r="IDR218" s="123"/>
      <c r="IDS218" s="123"/>
      <c r="IDT218" s="123"/>
      <c r="IDU218" s="123"/>
      <c r="IDV218" s="123"/>
      <c r="IDW218" s="123"/>
      <c r="IDX218" s="123"/>
      <c r="IDY218" s="123"/>
      <c r="IDZ218" s="123"/>
      <c r="IEA218" s="123"/>
      <c r="IEB218" s="123"/>
      <c r="IEC218" s="123"/>
      <c r="IED218" s="123"/>
      <c r="IEE218" s="123"/>
      <c r="IEF218" s="123"/>
      <c r="IEG218" s="123"/>
      <c r="IEH218" s="123"/>
      <c r="IEI218" s="123"/>
      <c r="IEJ218" s="123"/>
      <c r="IEK218" s="123"/>
      <c r="IEL218" s="123"/>
      <c r="IEM218" s="123"/>
      <c r="IEN218" s="123"/>
      <c r="IEO218" s="123"/>
      <c r="IEP218" s="123"/>
      <c r="IEQ218" s="123"/>
      <c r="IER218" s="123"/>
      <c r="IES218" s="123"/>
      <c r="IET218" s="123"/>
      <c r="IEU218" s="123"/>
      <c r="IEV218" s="123"/>
      <c r="IEW218" s="123"/>
      <c r="IEX218" s="123"/>
      <c r="IEY218" s="123"/>
      <c r="IEZ218" s="123"/>
      <c r="IFA218" s="123"/>
      <c r="IFB218" s="123"/>
      <c r="IFC218" s="123"/>
      <c r="IFD218" s="123"/>
      <c r="IFE218" s="123"/>
      <c r="IFF218" s="123"/>
      <c r="IFG218" s="123"/>
      <c r="IFH218" s="123"/>
      <c r="IFI218" s="123"/>
      <c r="IFJ218" s="123"/>
      <c r="IFK218" s="123"/>
      <c r="IFL218" s="123"/>
      <c r="IFM218" s="123"/>
      <c r="IFN218" s="123"/>
      <c r="IFO218" s="123"/>
      <c r="IFP218" s="123"/>
      <c r="IFQ218" s="123"/>
      <c r="IFR218" s="123"/>
      <c r="IFS218" s="123"/>
      <c r="IFT218" s="123"/>
      <c r="IFU218" s="123"/>
      <c r="IFV218" s="123"/>
      <c r="IFW218" s="123"/>
      <c r="IFX218" s="123"/>
      <c r="IFY218" s="123"/>
      <c r="IFZ218" s="123"/>
      <c r="IGA218" s="123"/>
      <c r="IGB218" s="123"/>
      <c r="IGC218" s="123"/>
      <c r="IGD218" s="123"/>
      <c r="IGE218" s="123"/>
      <c r="IGF218" s="123"/>
      <c r="IGG218" s="123"/>
      <c r="IGH218" s="123"/>
      <c r="IGI218" s="123"/>
      <c r="IGJ218" s="123"/>
      <c r="IGK218" s="123"/>
      <c r="IGL218" s="123"/>
      <c r="IGM218" s="123"/>
      <c r="IGN218" s="123"/>
      <c r="IGO218" s="123"/>
      <c r="IGP218" s="123"/>
      <c r="IGQ218" s="123"/>
      <c r="IGR218" s="123"/>
      <c r="IGS218" s="123"/>
      <c r="IGT218" s="123"/>
      <c r="IGU218" s="123"/>
      <c r="IGV218" s="123"/>
      <c r="IGW218" s="123"/>
      <c r="IGX218" s="123"/>
      <c r="IGY218" s="123"/>
      <c r="IGZ218" s="123"/>
      <c r="IHA218" s="123"/>
      <c r="IHB218" s="123"/>
      <c r="IHC218" s="123"/>
      <c r="IHD218" s="123"/>
      <c r="IHE218" s="123"/>
      <c r="IHF218" s="123"/>
      <c r="IHG218" s="123"/>
      <c r="IHH218" s="123"/>
      <c r="IHI218" s="123"/>
      <c r="IHJ218" s="123"/>
      <c r="IHK218" s="123"/>
      <c r="IHL218" s="123"/>
      <c r="IHM218" s="123"/>
      <c r="IHN218" s="123"/>
      <c r="IHO218" s="123"/>
      <c r="IHP218" s="123"/>
      <c r="IHQ218" s="123"/>
      <c r="IHR218" s="123"/>
      <c r="IHS218" s="123"/>
      <c r="IHT218" s="123"/>
      <c r="IHU218" s="123"/>
      <c r="IHV218" s="123"/>
      <c r="IHW218" s="123"/>
      <c r="IHX218" s="123"/>
      <c r="IHY218" s="123"/>
      <c r="IHZ218" s="123"/>
      <c r="IIA218" s="123"/>
      <c r="IIB218" s="123"/>
      <c r="IIC218" s="123"/>
      <c r="IID218" s="123"/>
      <c r="IIE218" s="123"/>
      <c r="IIF218" s="123"/>
      <c r="IIG218" s="123"/>
      <c r="IIH218" s="123"/>
      <c r="III218" s="123"/>
      <c r="IIJ218" s="123"/>
      <c r="IIK218" s="123"/>
      <c r="IIL218" s="123"/>
      <c r="IIM218" s="123"/>
      <c r="IIN218" s="123"/>
      <c r="IIO218" s="123"/>
      <c r="IIP218" s="123"/>
      <c r="IIQ218" s="123"/>
      <c r="IIR218" s="123"/>
      <c r="IIS218" s="123"/>
      <c r="IIT218" s="123"/>
      <c r="IIU218" s="123"/>
      <c r="IIV218" s="123"/>
      <c r="IIW218" s="123"/>
      <c r="IIX218" s="123"/>
      <c r="IIY218" s="123"/>
      <c r="IIZ218" s="123"/>
      <c r="IJA218" s="123"/>
      <c r="IJB218" s="123"/>
      <c r="IJC218" s="123"/>
      <c r="IJD218" s="123"/>
      <c r="IJE218" s="123"/>
      <c r="IJF218" s="123"/>
      <c r="IJG218" s="123"/>
      <c r="IJH218" s="123"/>
      <c r="IJI218" s="123"/>
      <c r="IJJ218" s="123"/>
      <c r="IJK218" s="123"/>
      <c r="IJL218" s="123"/>
      <c r="IJM218" s="123"/>
      <c r="IJN218" s="123"/>
      <c r="IJO218" s="123"/>
      <c r="IJP218" s="123"/>
      <c r="IJQ218" s="123"/>
      <c r="IJR218" s="123"/>
      <c r="IJS218" s="123"/>
      <c r="IJT218" s="123"/>
      <c r="IJU218" s="123"/>
      <c r="IJV218" s="123"/>
      <c r="IJW218" s="123"/>
      <c r="IJX218" s="123"/>
      <c r="IJY218" s="123"/>
      <c r="IJZ218" s="123"/>
      <c r="IKA218" s="123"/>
      <c r="IKB218" s="123"/>
      <c r="IKC218" s="123"/>
      <c r="IKD218" s="123"/>
      <c r="IKE218" s="123"/>
      <c r="IKF218" s="123"/>
      <c r="IKG218" s="123"/>
      <c r="IKH218" s="123"/>
      <c r="IKI218" s="123"/>
      <c r="IKJ218" s="123"/>
      <c r="IKK218" s="123"/>
      <c r="IKL218" s="123"/>
      <c r="IKM218" s="123"/>
      <c r="IKN218" s="123"/>
      <c r="IKO218" s="123"/>
      <c r="IKP218" s="123"/>
      <c r="IKQ218" s="123"/>
      <c r="IKR218" s="123"/>
      <c r="IKS218" s="123"/>
      <c r="IKT218" s="123"/>
      <c r="IKU218" s="123"/>
      <c r="IKV218" s="123"/>
      <c r="IKW218" s="123"/>
      <c r="IKX218" s="123"/>
      <c r="IKY218" s="123"/>
      <c r="IKZ218" s="123"/>
      <c r="ILA218" s="123"/>
      <c r="ILB218" s="123"/>
      <c r="ILC218" s="123"/>
      <c r="ILD218" s="123"/>
      <c r="ILE218" s="123"/>
      <c r="ILF218" s="123"/>
      <c r="ILG218" s="123"/>
      <c r="ILH218" s="123"/>
      <c r="ILI218" s="123"/>
      <c r="ILJ218" s="123"/>
      <c r="ILK218" s="123"/>
      <c r="ILL218" s="123"/>
      <c r="ILM218" s="123"/>
      <c r="ILN218" s="123"/>
      <c r="ILO218" s="123"/>
      <c r="ILP218" s="123"/>
      <c r="ILQ218" s="123"/>
      <c r="ILR218" s="123"/>
      <c r="ILS218" s="123"/>
      <c r="ILT218" s="123"/>
      <c r="ILU218" s="123"/>
      <c r="ILV218" s="123"/>
      <c r="ILW218" s="123"/>
      <c r="ILX218" s="123"/>
      <c r="ILY218" s="123"/>
      <c r="ILZ218" s="123"/>
      <c r="IMA218" s="123"/>
      <c r="IMB218" s="123"/>
      <c r="IMC218" s="123"/>
      <c r="IMD218" s="123"/>
      <c r="IME218" s="123"/>
      <c r="IMF218" s="123"/>
      <c r="IMG218" s="123"/>
      <c r="IMH218" s="123"/>
      <c r="IMI218" s="123"/>
      <c r="IMJ218" s="123"/>
      <c r="IMK218" s="123"/>
      <c r="IML218" s="123"/>
      <c r="IMM218" s="123"/>
      <c r="IMN218" s="123"/>
      <c r="IMO218" s="123"/>
      <c r="IMP218" s="123"/>
      <c r="IMQ218" s="123"/>
      <c r="IMR218" s="123"/>
      <c r="IMS218" s="123"/>
      <c r="IMT218" s="123"/>
      <c r="IMU218" s="123"/>
      <c r="IMV218" s="123"/>
      <c r="IMW218" s="123"/>
      <c r="IMX218" s="123"/>
      <c r="IMY218" s="123"/>
      <c r="IMZ218" s="123"/>
      <c r="INA218" s="123"/>
      <c r="INB218" s="123"/>
      <c r="INC218" s="123"/>
      <c r="IND218" s="123"/>
      <c r="INE218" s="123"/>
      <c r="INF218" s="123"/>
      <c r="ING218" s="123"/>
      <c r="INH218" s="123"/>
      <c r="INI218" s="123"/>
      <c r="INJ218" s="123"/>
      <c r="INK218" s="123"/>
      <c r="INL218" s="123"/>
      <c r="INM218" s="123"/>
      <c r="INN218" s="123"/>
      <c r="INO218" s="123"/>
      <c r="INP218" s="123"/>
      <c r="INQ218" s="123"/>
      <c r="INR218" s="123"/>
      <c r="INS218" s="123"/>
      <c r="INT218" s="123"/>
      <c r="INU218" s="123"/>
      <c r="INV218" s="123"/>
      <c r="INW218" s="123"/>
      <c r="INX218" s="123"/>
      <c r="INY218" s="123"/>
      <c r="INZ218" s="123"/>
      <c r="IOA218" s="123"/>
      <c r="IOB218" s="123"/>
      <c r="IOC218" s="123"/>
      <c r="IOD218" s="123"/>
      <c r="IOE218" s="123"/>
      <c r="IOF218" s="123"/>
      <c r="IOG218" s="123"/>
      <c r="IOH218" s="123"/>
      <c r="IOI218" s="123"/>
      <c r="IOJ218" s="123"/>
      <c r="IOK218" s="123"/>
      <c r="IOL218" s="123"/>
      <c r="IOM218" s="123"/>
      <c r="ION218" s="123"/>
      <c r="IOO218" s="123"/>
      <c r="IOP218" s="123"/>
      <c r="IOQ218" s="123"/>
      <c r="IOR218" s="123"/>
      <c r="IOS218" s="123"/>
      <c r="IOT218" s="123"/>
      <c r="IOU218" s="123"/>
      <c r="IOV218" s="123"/>
      <c r="IOW218" s="123"/>
      <c r="IOX218" s="123"/>
      <c r="IOY218" s="123"/>
      <c r="IOZ218" s="123"/>
      <c r="IPA218" s="123"/>
      <c r="IPB218" s="123"/>
      <c r="IPC218" s="123"/>
      <c r="IPD218" s="123"/>
      <c r="IPE218" s="123"/>
      <c r="IPF218" s="123"/>
      <c r="IPG218" s="123"/>
      <c r="IPH218" s="123"/>
      <c r="IPI218" s="123"/>
      <c r="IPJ218" s="123"/>
      <c r="IPK218" s="123"/>
      <c r="IPL218" s="123"/>
      <c r="IPM218" s="123"/>
      <c r="IPN218" s="123"/>
      <c r="IPO218" s="123"/>
      <c r="IPP218" s="123"/>
      <c r="IPQ218" s="123"/>
      <c r="IPR218" s="123"/>
      <c r="IPS218" s="123"/>
      <c r="IPT218" s="123"/>
      <c r="IPU218" s="123"/>
      <c r="IPV218" s="123"/>
      <c r="IPW218" s="123"/>
      <c r="IPX218" s="123"/>
      <c r="IPY218" s="123"/>
      <c r="IPZ218" s="123"/>
      <c r="IQA218" s="123"/>
      <c r="IQB218" s="123"/>
      <c r="IQC218" s="123"/>
      <c r="IQD218" s="123"/>
      <c r="IQE218" s="123"/>
      <c r="IQF218" s="123"/>
      <c r="IQG218" s="123"/>
      <c r="IQH218" s="123"/>
      <c r="IQI218" s="123"/>
      <c r="IQJ218" s="123"/>
      <c r="IQK218" s="123"/>
      <c r="IQL218" s="123"/>
      <c r="IQM218" s="123"/>
      <c r="IQN218" s="123"/>
      <c r="IQO218" s="123"/>
      <c r="IQP218" s="123"/>
      <c r="IQQ218" s="123"/>
      <c r="IQR218" s="123"/>
      <c r="IQS218" s="123"/>
      <c r="IQT218" s="123"/>
      <c r="IQU218" s="123"/>
      <c r="IQV218" s="123"/>
      <c r="IQW218" s="123"/>
      <c r="IQX218" s="123"/>
      <c r="IQY218" s="123"/>
      <c r="IQZ218" s="123"/>
      <c r="IRA218" s="123"/>
      <c r="IRB218" s="123"/>
      <c r="IRC218" s="123"/>
      <c r="IRD218" s="123"/>
      <c r="IRE218" s="123"/>
      <c r="IRF218" s="123"/>
      <c r="IRG218" s="123"/>
      <c r="IRH218" s="123"/>
      <c r="IRI218" s="123"/>
      <c r="IRJ218" s="123"/>
      <c r="IRK218" s="123"/>
      <c r="IRL218" s="123"/>
      <c r="IRM218" s="123"/>
      <c r="IRN218" s="123"/>
      <c r="IRO218" s="123"/>
      <c r="IRP218" s="123"/>
      <c r="IRQ218" s="123"/>
      <c r="IRR218" s="123"/>
      <c r="IRS218" s="123"/>
      <c r="IRT218" s="123"/>
      <c r="IRU218" s="123"/>
      <c r="IRV218" s="123"/>
      <c r="IRW218" s="123"/>
      <c r="IRX218" s="123"/>
      <c r="IRY218" s="123"/>
      <c r="IRZ218" s="123"/>
      <c r="ISA218" s="123"/>
      <c r="ISB218" s="123"/>
      <c r="ISC218" s="123"/>
      <c r="ISD218" s="123"/>
      <c r="ISE218" s="123"/>
      <c r="ISF218" s="123"/>
      <c r="ISG218" s="123"/>
      <c r="ISH218" s="123"/>
      <c r="ISI218" s="123"/>
      <c r="ISJ218" s="123"/>
      <c r="ISK218" s="123"/>
      <c r="ISL218" s="123"/>
      <c r="ISM218" s="123"/>
      <c r="ISN218" s="123"/>
      <c r="ISO218" s="123"/>
      <c r="ISP218" s="123"/>
      <c r="ISQ218" s="123"/>
      <c r="ISR218" s="123"/>
      <c r="ISS218" s="123"/>
      <c r="IST218" s="123"/>
      <c r="ISU218" s="123"/>
      <c r="ISV218" s="123"/>
      <c r="ISW218" s="123"/>
      <c r="ISX218" s="123"/>
      <c r="ISY218" s="123"/>
      <c r="ISZ218" s="123"/>
      <c r="ITA218" s="123"/>
      <c r="ITB218" s="123"/>
      <c r="ITC218" s="123"/>
      <c r="ITD218" s="123"/>
      <c r="ITE218" s="123"/>
      <c r="ITF218" s="123"/>
      <c r="ITG218" s="123"/>
      <c r="ITH218" s="123"/>
      <c r="ITI218" s="123"/>
      <c r="ITJ218" s="123"/>
      <c r="ITK218" s="123"/>
      <c r="ITL218" s="123"/>
      <c r="ITM218" s="123"/>
      <c r="ITN218" s="123"/>
      <c r="ITO218" s="123"/>
      <c r="ITP218" s="123"/>
      <c r="ITQ218" s="123"/>
      <c r="ITR218" s="123"/>
      <c r="ITS218" s="123"/>
      <c r="ITT218" s="123"/>
      <c r="ITU218" s="123"/>
      <c r="ITV218" s="123"/>
      <c r="ITW218" s="123"/>
      <c r="ITX218" s="123"/>
      <c r="ITY218" s="123"/>
      <c r="ITZ218" s="123"/>
      <c r="IUA218" s="123"/>
      <c r="IUB218" s="123"/>
      <c r="IUC218" s="123"/>
      <c r="IUD218" s="123"/>
      <c r="IUE218" s="123"/>
      <c r="IUF218" s="123"/>
      <c r="IUG218" s="123"/>
      <c r="IUH218" s="123"/>
      <c r="IUI218" s="123"/>
      <c r="IUJ218" s="123"/>
      <c r="IUK218" s="123"/>
      <c r="IUL218" s="123"/>
      <c r="IUM218" s="123"/>
      <c r="IUN218" s="123"/>
      <c r="IUO218" s="123"/>
      <c r="IUP218" s="123"/>
      <c r="IUQ218" s="123"/>
      <c r="IUR218" s="123"/>
      <c r="IUS218" s="123"/>
      <c r="IUT218" s="123"/>
      <c r="IUU218" s="123"/>
      <c r="IUV218" s="123"/>
      <c r="IUW218" s="123"/>
      <c r="IUX218" s="123"/>
      <c r="IUY218" s="123"/>
      <c r="IUZ218" s="123"/>
      <c r="IVA218" s="123"/>
      <c r="IVB218" s="123"/>
      <c r="IVC218" s="123"/>
      <c r="IVD218" s="123"/>
      <c r="IVE218" s="123"/>
      <c r="IVF218" s="123"/>
      <c r="IVG218" s="123"/>
      <c r="IVH218" s="123"/>
      <c r="IVI218" s="123"/>
      <c r="IVJ218" s="123"/>
      <c r="IVK218" s="123"/>
      <c r="IVL218" s="123"/>
      <c r="IVM218" s="123"/>
      <c r="IVN218" s="123"/>
      <c r="IVO218" s="123"/>
      <c r="IVP218" s="123"/>
      <c r="IVQ218" s="123"/>
      <c r="IVR218" s="123"/>
      <c r="IVS218" s="123"/>
      <c r="IVT218" s="123"/>
      <c r="IVU218" s="123"/>
      <c r="IVV218" s="123"/>
      <c r="IVW218" s="123"/>
      <c r="IVX218" s="123"/>
      <c r="IVY218" s="123"/>
      <c r="IVZ218" s="123"/>
      <c r="IWA218" s="123"/>
      <c r="IWB218" s="123"/>
      <c r="IWC218" s="123"/>
      <c r="IWD218" s="123"/>
      <c r="IWE218" s="123"/>
      <c r="IWF218" s="123"/>
      <c r="IWG218" s="123"/>
      <c r="IWH218" s="123"/>
      <c r="IWI218" s="123"/>
      <c r="IWJ218" s="123"/>
      <c r="IWK218" s="123"/>
      <c r="IWL218" s="123"/>
      <c r="IWM218" s="123"/>
      <c r="IWN218" s="123"/>
      <c r="IWO218" s="123"/>
      <c r="IWP218" s="123"/>
      <c r="IWQ218" s="123"/>
      <c r="IWR218" s="123"/>
      <c r="IWS218" s="123"/>
      <c r="IWT218" s="123"/>
      <c r="IWU218" s="123"/>
      <c r="IWV218" s="123"/>
      <c r="IWW218" s="123"/>
      <c r="IWX218" s="123"/>
      <c r="IWY218" s="123"/>
      <c r="IWZ218" s="123"/>
      <c r="IXA218" s="123"/>
      <c r="IXB218" s="123"/>
      <c r="IXC218" s="123"/>
      <c r="IXD218" s="123"/>
      <c r="IXE218" s="123"/>
      <c r="IXF218" s="123"/>
      <c r="IXG218" s="123"/>
      <c r="IXH218" s="123"/>
      <c r="IXI218" s="123"/>
      <c r="IXJ218" s="123"/>
      <c r="IXK218" s="123"/>
      <c r="IXL218" s="123"/>
      <c r="IXM218" s="123"/>
      <c r="IXN218" s="123"/>
      <c r="IXO218" s="123"/>
      <c r="IXP218" s="123"/>
      <c r="IXQ218" s="123"/>
      <c r="IXR218" s="123"/>
      <c r="IXS218" s="123"/>
      <c r="IXT218" s="123"/>
      <c r="IXU218" s="123"/>
      <c r="IXV218" s="123"/>
      <c r="IXW218" s="123"/>
      <c r="IXX218" s="123"/>
      <c r="IXY218" s="123"/>
      <c r="IXZ218" s="123"/>
      <c r="IYA218" s="123"/>
      <c r="IYB218" s="123"/>
      <c r="IYC218" s="123"/>
      <c r="IYD218" s="123"/>
      <c r="IYE218" s="123"/>
      <c r="IYF218" s="123"/>
      <c r="IYG218" s="123"/>
      <c r="IYH218" s="123"/>
      <c r="IYI218" s="123"/>
      <c r="IYJ218" s="123"/>
      <c r="IYK218" s="123"/>
      <c r="IYL218" s="123"/>
      <c r="IYM218" s="123"/>
      <c r="IYN218" s="123"/>
      <c r="IYO218" s="123"/>
      <c r="IYP218" s="123"/>
      <c r="IYQ218" s="123"/>
      <c r="IYR218" s="123"/>
      <c r="IYS218" s="123"/>
      <c r="IYT218" s="123"/>
      <c r="IYU218" s="123"/>
      <c r="IYV218" s="123"/>
      <c r="IYW218" s="123"/>
      <c r="IYX218" s="123"/>
      <c r="IYY218" s="123"/>
      <c r="IYZ218" s="123"/>
      <c r="IZA218" s="123"/>
      <c r="IZB218" s="123"/>
      <c r="IZC218" s="123"/>
      <c r="IZD218" s="123"/>
      <c r="IZE218" s="123"/>
      <c r="IZF218" s="123"/>
      <c r="IZG218" s="123"/>
      <c r="IZH218" s="123"/>
      <c r="IZI218" s="123"/>
      <c r="IZJ218" s="123"/>
      <c r="IZK218" s="123"/>
      <c r="IZL218" s="123"/>
      <c r="IZM218" s="123"/>
      <c r="IZN218" s="123"/>
      <c r="IZO218" s="123"/>
      <c r="IZP218" s="123"/>
      <c r="IZQ218" s="123"/>
      <c r="IZR218" s="123"/>
      <c r="IZS218" s="123"/>
      <c r="IZT218" s="123"/>
      <c r="IZU218" s="123"/>
      <c r="IZV218" s="123"/>
      <c r="IZW218" s="123"/>
      <c r="IZX218" s="123"/>
      <c r="IZY218" s="123"/>
      <c r="IZZ218" s="123"/>
      <c r="JAA218" s="123"/>
      <c r="JAB218" s="123"/>
      <c r="JAC218" s="123"/>
      <c r="JAD218" s="123"/>
      <c r="JAE218" s="123"/>
      <c r="JAF218" s="123"/>
      <c r="JAG218" s="123"/>
      <c r="JAH218" s="123"/>
      <c r="JAI218" s="123"/>
      <c r="JAJ218" s="123"/>
      <c r="JAK218" s="123"/>
      <c r="JAL218" s="123"/>
      <c r="JAM218" s="123"/>
      <c r="JAN218" s="123"/>
      <c r="JAO218" s="123"/>
      <c r="JAP218" s="123"/>
      <c r="JAQ218" s="123"/>
      <c r="JAR218" s="123"/>
      <c r="JAS218" s="123"/>
      <c r="JAT218" s="123"/>
      <c r="JAU218" s="123"/>
      <c r="JAV218" s="123"/>
      <c r="JAW218" s="123"/>
      <c r="JAX218" s="123"/>
      <c r="JAY218" s="123"/>
      <c r="JAZ218" s="123"/>
      <c r="JBA218" s="123"/>
      <c r="JBB218" s="123"/>
      <c r="JBC218" s="123"/>
      <c r="JBD218" s="123"/>
      <c r="JBE218" s="123"/>
      <c r="JBF218" s="123"/>
      <c r="JBG218" s="123"/>
      <c r="JBH218" s="123"/>
      <c r="JBI218" s="123"/>
      <c r="JBJ218" s="123"/>
      <c r="JBK218" s="123"/>
      <c r="JBL218" s="123"/>
      <c r="JBM218" s="123"/>
      <c r="JBN218" s="123"/>
      <c r="JBO218" s="123"/>
      <c r="JBP218" s="123"/>
      <c r="JBQ218" s="123"/>
      <c r="JBR218" s="123"/>
      <c r="JBS218" s="123"/>
      <c r="JBT218" s="123"/>
      <c r="JBU218" s="123"/>
      <c r="JBV218" s="123"/>
      <c r="JBW218" s="123"/>
      <c r="JBX218" s="123"/>
      <c r="JBY218" s="123"/>
      <c r="JBZ218" s="123"/>
      <c r="JCA218" s="123"/>
      <c r="JCB218" s="123"/>
      <c r="JCC218" s="123"/>
      <c r="JCD218" s="123"/>
      <c r="JCE218" s="123"/>
      <c r="JCF218" s="123"/>
      <c r="JCG218" s="123"/>
      <c r="JCH218" s="123"/>
      <c r="JCI218" s="123"/>
      <c r="JCJ218" s="123"/>
      <c r="JCK218" s="123"/>
      <c r="JCL218" s="123"/>
      <c r="JCM218" s="123"/>
      <c r="JCN218" s="123"/>
      <c r="JCO218" s="123"/>
      <c r="JCP218" s="123"/>
      <c r="JCQ218" s="123"/>
      <c r="JCR218" s="123"/>
      <c r="JCS218" s="123"/>
      <c r="JCT218" s="123"/>
      <c r="JCU218" s="123"/>
      <c r="JCV218" s="123"/>
      <c r="JCW218" s="123"/>
      <c r="JCX218" s="123"/>
      <c r="JCY218" s="123"/>
      <c r="JCZ218" s="123"/>
      <c r="JDA218" s="123"/>
      <c r="JDB218" s="123"/>
      <c r="JDC218" s="123"/>
      <c r="JDD218" s="123"/>
      <c r="JDE218" s="123"/>
      <c r="JDF218" s="123"/>
      <c r="JDG218" s="123"/>
      <c r="JDH218" s="123"/>
      <c r="JDI218" s="123"/>
      <c r="JDJ218" s="123"/>
      <c r="JDK218" s="123"/>
      <c r="JDL218" s="123"/>
      <c r="JDM218" s="123"/>
      <c r="JDN218" s="123"/>
      <c r="JDO218" s="123"/>
      <c r="JDP218" s="123"/>
      <c r="JDQ218" s="123"/>
      <c r="JDR218" s="123"/>
      <c r="JDS218" s="123"/>
      <c r="JDT218" s="123"/>
      <c r="JDU218" s="123"/>
      <c r="JDV218" s="123"/>
      <c r="JDW218" s="123"/>
      <c r="JDX218" s="123"/>
      <c r="JDY218" s="123"/>
      <c r="JDZ218" s="123"/>
      <c r="JEA218" s="123"/>
      <c r="JEB218" s="123"/>
      <c r="JEC218" s="123"/>
      <c r="JED218" s="123"/>
      <c r="JEE218" s="123"/>
      <c r="JEF218" s="123"/>
      <c r="JEG218" s="123"/>
      <c r="JEH218" s="123"/>
      <c r="JEI218" s="123"/>
      <c r="JEJ218" s="123"/>
      <c r="JEK218" s="123"/>
      <c r="JEL218" s="123"/>
      <c r="JEM218" s="123"/>
      <c r="JEN218" s="123"/>
      <c r="JEO218" s="123"/>
      <c r="JEP218" s="123"/>
      <c r="JEQ218" s="123"/>
      <c r="JER218" s="123"/>
      <c r="JES218" s="123"/>
      <c r="JET218" s="123"/>
      <c r="JEU218" s="123"/>
      <c r="JEV218" s="123"/>
      <c r="JEW218" s="123"/>
      <c r="JEX218" s="123"/>
      <c r="JEY218" s="123"/>
      <c r="JEZ218" s="123"/>
      <c r="JFA218" s="123"/>
      <c r="JFB218" s="123"/>
      <c r="JFC218" s="123"/>
      <c r="JFD218" s="123"/>
      <c r="JFE218" s="123"/>
      <c r="JFF218" s="123"/>
      <c r="JFG218" s="123"/>
      <c r="JFH218" s="123"/>
      <c r="JFI218" s="123"/>
      <c r="JFJ218" s="123"/>
      <c r="JFK218" s="123"/>
      <c r="JFL218" s="123"/>
      <c r="JFM218" s="123"/>
      <c r="JFN218" s="123"/>
      <c r="JFO218" s="123"/>
      <c r="JFP218" s="123"/>
      <c r="JFQ218" s="123"/>
      <c r="JFR218" s="123"/>
      <c r="JFS218" s="123"/>
      <c r="JFT218" s="123"/>
      <c r="JFU218" s="123"/>
      <c r="JFV218" s="123"/>
      <c r="JFW218" s="123"/>
      <c r="JFX218" s="123"/>
      <c r="JFY218" s="123"/>
      <c r="JFZ218" s="123"/>
      <c r="JGA218" s="123"/>
      <c r="JGB218" s="123"/>
      <c r="JGC218" s="123"/>
      <c r="JGD218" s="123"/>
      <c r="JGE218" s="123"/>
      <c r="JGF218" s="123"/>
      <c r="JGG218" s="123"/>
      <c r="JGH218" s="123"/>
      <c r="JGI218" s="123"/>
      <c r="JGJ218" s="123"/>
      <c r="JGK218" s="123"/>
      <c r="JGL218" s="123"/>
      <c r="JGM218" s="123"/>
      <c r="JGN218" s="123"/>
      <c r="JGO218" s="123"/>
      <c r="JGP218" s="123"/>
      <c r="JGQ218" s="123"/>
      <c r="JGR218" s="123"/>
      <c r="JGS218" s="123"/>
      <c r="JGT218" s="123"/>
      <c r="JGU218" s="123"/>
      <c r="JGV218" s="123"/>
      <c r="JGW218" s="123"/>
      <c r="JGX218" s="123"/>
      <c r="JGY218" s="123"/>
      <c r="JGZ218" s="123"/>
      <c r="JHA218" s="123"/>
      <c r="JHB218" s="123"/>
      <c r="JHC218" s="123"/>
      <c r="JHD218" s="123"/>
      <c r="JHE218" s="123"/>
      <c r="JHF218" s="123"/>
      <c r="JHG218" s="123"/>
      <c r="JHH218" s="123"/>
      <c r="JHI218" s="123"/>
      <c r="JHJ218" s="123"/>
      <c r="JHK218" s="123"/>
      <c r="JHL218" s="123"/>
      <c r="JHM218" s="123"/>
      <c r="JHN218" s="123"/>
      <c r="JHO218" s="123"/>
      <c r="JHP218" s="123"/>
      <c r="JHQ218" s="123"/>
      <c r="JHR218" s="123"/>
      <c r="JHS218" s="123"/>
      <c r="JHT218" s="123"/>
      <c r="JHU218" s="123"/>
      <c r="JHV218" s="123"/>
      <c r="JHW218" s="123"/>
      <c r="JHX218" s="123"/>
      <c r="JHY218" s="123"/>
      <c r="JHZ218" s="123"/>
      <c r="JIA218" s="123"/>
      <c r="JIB218" s="123"/>
      <c r="JIC218" s="123"/>
      <c r="JID218" s="123"/>
      <c r="JIE218" s="123"/>
      <c r="JIF218" s="123"/>
      <c r="JIG218" s="123"/>
      <c r="JIH218" s="123"/>
      <c r="JII218" s="123"/>
      <c r="JIJ218" s="123"/>
      <c r="JIK218" s="123"/>
      <c r="JIL218" s="123"/>
      <c r="JIM218" s="123"/>
      <c r="JIN218" s="123"/>
      <c r="JIO218" s="123"/>
      <c r="JIP218" s="123"/>
      <c r="JIQ218" s="123"/>
      <c r="JIR218" s="123"/>
      <c r="JIS218" s="123"/>
      <c r="JIT218" s="123"/>
      <c r="JIU218" s="123"/>
      <c r="JIV218" s="123"/>
      <c r="JIW218" s="123"/>
      <c r="JIX218" s="123"/>
      <c r="JIY218" s="123"/>
      <c r="JIZ218" s="123"/>
      <c r="JJA218" s="123"/>
      <c r="JJB218" s="123"/>
      <c r="JJC218" s="123"/>
      <c r="JJD218" s="123"/>
      <c r="JJE218" s="123"/>
      <c r="JJF218" s="123"/>
      <c r="JJG218" s="123"/>
      <c r="JJH218" s="123"/>
      <c r="JJI218" s="123"/>
      <c r="JJJ218" s="123"/>
      <c r="JJK218" s="123"/>
      <c r="JJL218" s="123"/>
      <c r="JJM218" s="123"/>
      <c r="JJN218" s="123"/>
      <c r="JJO218" s="123"/>
      <c r="JJP218" s="123"/>
      <c r="JJQ218" s="123"/>
      <c r="JJR218" s="123"/>
      <c r="JJS218" s="123"/>
      <c r="JJT218" s="123"/>
      <c r="JJU218" s="123"/>
      <c r="JJV218" s="123"/>
      <c r="JJW218" s="123"/>
      <c r="JJX218" s="123"/>
      <c r="JJY218" s="123"/>
      <c r="JJZ218" s="123"/>
      <c r="JKA218" s="123"/>
      <c r="JKB218" s="123"/>
      <c r="JKC218" s="123"/>
      <c r="JKD218" s="123"/>
      <c r="JKE218" s="123"/>
      <c r="JKF218" s="123"/>
      <c r="JKG218" s="123"/>
      <c r="JKH218" s="123"/>
      <c r="JKI218" s="123"/>
      <c r="JKJ218" s="123"/>
      <c r="JKK218" s="123"/>
      <c r="JKL218" s="123"/>
      <c r="JKM218" s="123"/>
      <c r="JKN218" s="123"/>
      <c r="JKO218" s="123"/>
      <c r="JKP218" s="123"/>
      <c r="JKQ218" s="123"/>
      <c r="JKR218" s="123"/>
      <c r="JKS218" s="123"/>
      <c r="JKT218" s="123"/>
      <c r="JKU218" s="123"/>
      <c r="JKV218" s="123"/>
      <c r="JKW218" s="123"/>
      <c r="JKX218" s="123"/>
      <c r="JKY218" s="123"/>
      <c r="JKZ218" s="123"/>
      <c r="JLA218" s="123"/>
      <c r="JLB218" s="123"/>
      <c r="JLC218" s="123"/>
      <c r="JLD218" s="123"/>
      <c r="JLE218" s="123"/>
      <c r="JLF218" s="123"/>
      <c r="JLG218" s="123"/>
      <c r="JLH218" s="123"/>
      <c r="JLI218" s="123"/>
      <c r="JLJ218" s="123"/>
      <c r="JLK218" s="123"/>
      <c r="JLL218" s="123"/>
      <c r="JLM218" s="123"/>
      <c r="JLN218" s="123"/>
      <c r="JLO218" s="123"/>
      <c r="JLP218" s="123"/>
      <c r="JLQ218" s="123"/>
      <c r="JLR218" s="123"/>
      <c r="JLS218" s="123"/>
      <c r="JLT218" s="123"/>
      <c r="JLU218" s="123"/>
      <c r="JLV218" s="123"/>
      <c r="JLW218" s="123"/>
      <c r="JLX218" s="123"/>
      <c r="JLY218" s="123"/>
      <c r="JLZ218" s="123"/>
      <c r="JMA218" s="123"/>
      <c r="JMB218" s="123"/>
      <c r="JMC218" s="123"/>
      <c r="JMD218" s="123"/>
      <c r="JME218" s="123"/>
      <c r="JMF218" s="123"/>
      <c r="JMG218" s="123"/>
      <c r="JMH218" s="123"/>
      <c r="JMI218" s="123"/>
      <c r="JMJ218" s="123"/>
      <c r="JMK218" s="123"/>
      <c r="JML218" s="123"/>
      <c r="JMM218" s="123"/>
      <c r="JMN218" s="123"/>
      <c r="JMO218" s="123"/>
      <c r="JMP218" s="123"/>
      <c r="JMQ218" s="123"/>
      <c r="JMR218" s="123"/>
      <c r="JMS218" s="123"/>
      <c r="JMT218" s="123"/>
      <c r="JMU218" s="123"/>
      <c r="JMV218" s="123"/>
      <c r="JMW218" s="123"/>
      <c r="JMX218" s="123"/>
      <c r="JMY218" s="123"/>
      <c r="JMZ218" s="123"/>
      <c r="JNA218" s="123"/>
      <c r="JNB218" s="123"/>
      <c r="JNC218" s="123"/>
      <c r="JND218" s="123"/>
      <c r="JNE218" s="123"/>
      <c r="JNF218" s="123"/>
      <c r="JNG218" s="123"/>
      <c r="JNH218" s="123"/>
      <c r="JNI218" s="123"/>
      <c r="JNJ218" s="123"/>
      <c r="JNK218" s="123"/>
      <c r="JNL218" s="123"/>
      <c r="JNM218" s="123"/>
      <c r="JNN218" s="123"/>
      <c r="JNO218" s="123"/>
      <c r="JNP218" s="123"/>
      <c r="JNQ218" s="123"/>
      <c r="JNR218" s="123"/>
      <c r="JNS218" s="123"/>
      <c r="JNT218" s="123"/>
      <c r="JNU218" s="123"/>
      <c r="JNV218" s="123"/>
      <c r="JNW218" s="123"/>
      <c r="JNX218" s="123"/>
      <c r="JNY218" s="123"/>
      <c r="JNZ218" s="123"/>
      <c r="JOA218" s="123"/>
      <c r="JOB218" s="123"/>
      <c r="JOC218" s="123"/>
      <c r="JOD218" s="123"/>
      <c r="JOE218" s="123"/>
      <c r="JOF218" s="123"/>
      <c r="JOG218" s="123"/>
      <c r="JOH218" s="123"/>
      <c r="JOI218" s="123"/>
      <c r="JOJ218" s="123"/>
      <c r="JOK218" s="123"/>
      <c r="JOL218" s="123"/>
      <c r="JOM218" s="123"/>
      <c r="JON218" s="123"/>
      <c r="JOO218" s="123"/>
      <c r="JOP218" s="123"/>
      <c r="JOQ218" s="123"/>
      <c r="JOR218" s="123"/>
      <c r="JOS218" s="123"/>
      <c r="JOT218" s="123"/>
      <c r="JOU218" s="123"/>
      <c r="JOV218" s="123"/>
      <c r="JOW218" s="123"/>
      <c r="JOX218" s="123"/>
      <c r="JOY218" s="123"/>
      <c r="JOZ218" s="123"/>
      <c r="JPA218" s="123"/>
      <c r="JPB218" s="123"/>
      <c r="JPC218" s="123"/>
      <c r="JPD218" s="123"/>
      <c r="JPE218" s="123"/>
      <c r="JPF218" s="123"/>
      <c r="JPG218" s="123"/>
      <c r="JPH218" s="123"/>
      <c r="JPI218" s="123"/>
      <c r="JPJ218" s="123"/>
      <c r="JPK218" s="123"/>
      <c r="JPL218" s="123"/>
      <c r="JPM218" s="123"/>
      <c r="JPN218" s="123"/>
      <c r="JPO218" s="123"/>
      <c r="JPP218" s="123"/>
      <c r="JPQ218" s="123"/>
      <c r="JPR218" s="123"/>
      <c r="JPS218" s="123"/>
      <c r="JPT218" s="123"/>
      <c r="JPU218" s="123"/>
      <c r="JPV218" s="123"/>
      <c r="JPW218" s="123"/>
      <c r="JPX218" s="123"/>
      <c r="JPY218" s="123"/>
      <c r="JPZ218" s="123"/>
      <c r="JQA218" s="123"/>
      <c r="JQB218" s="123"/>
      <c r="JQC218" s="123"/>
      <c r="JQD218" s="123"/>
      <c r="JQE218" s="123"/>
      <c r="JQF218" s="123"/>
      <c r="JQG218" s="123"/>
      <c r="JQH218" s="123"/>
      <c r="JQI218" s="123"/>
      <c r="JQJ218" s="123"/>
      <c r="JQK218" s="123"/>
      <c r="JQL218" s="123"/>
      <c r="JQM218" s="123"/>
      <c r="JQN218" s="123"/>
      <c r="JQO218" s="123"/>
      <c r="JQP218" s="123"/>
      <c r="JQQ218" s="123"/>
      <c r="JQR218" s="123"/>
      <c r="JQS218" s="123"/>
      <c r="JQT218" s="123"/>
      <c r="JQU218" s="123"/>
      <c r="JQV218" s="123"/>
      <c r="JQW218" s="123"/>
      <c r="JQX218" s="123"/>
      <c r="JQY218" s="123"/>
      <c r="JQZ218" s="123"/>
      <c r="JRA218" s="123"/>
      <c r="JRB218" s="123"/>
      <c r="JRC218" s="123"/>
      <c r="JRD218" s="123"/>
      <c r="JRE218" s="123"/>
      <c r="JRF218" s="123"/>
      <c r="JRG218" s="123"/>
      <c r="JRH218" s="123"/>
      <c r="JRI218" s="123"/>
      <c r="JRJ218" s="123"/>
      <c r="JRK218" s="123"/>
      <c r="JRL218" s="123"/>
      <c r="JRM218" s="123"/>
      <c r="JRN218" s="123"/>
      <c r="JRO218" s="123"/>
      <c r="JRP218" s="123"/>
      <c r="JRQ218" s="123"/>
      <c r="JRR218" s="123"/>
      <c r="JRS218" s="123"/>
      <c r="JRT218" s="123"/>
      <c r="JRU218" s="123"/>
      <c r="JRV218" s="123"/>
      <c r="JRW218" s="123"/>
      <c r="JRX218" s="123"/>
      <c r="JRY218" s="123"/>
      <c r="JRZ218" s="123"/>
      <c r="JSA218" s="123"/>
      <c r="JSB218" s="123"/>
      <c r="JSC218" s="123"/>
      <c r="JSD218" s="123"/>
      <c r="JSE218" s="123"/>
      <c r="JSF218" s="123"/>
      <c r="JSG218" s="123"/>
      <c r="JSH218" s="123"/>
      <c r="JSI218" s="123"/>
      <c r="JSJ218" s="123"/>
      <c r="JSK218" s="123"/>
      <c r="JSL218" s="123"/>
      <c r="JSM218" s="123"/>
      <c r="JSN218" s="123"/>
      <c r="JSO218" s="123"/>
      <c r="JSP218" s="123"/>
      <c r="JSQ218" s="123"/>
      <c r="JSR218" s="123"/>
      <c r="JSS218" s="123"/>
      <c r="JST218" s="123"/>
      <c r="JSU218" s="123"/>
      <c r="JSV218" s="123"/>
      <c r="JSW218" s="123"/>
      <c r="JSX218" s="123"/>
      <c r="JSY218" s="123"/>
      <c r="JSZ218" s="123"/>
      <c r="JTA218" s="123"/>
      <c r="JTB218" s="123"/>
      <c r="JTC218" s="123"/>
      <c r="JTD218" s="123"/>
      <c r="JTE218" s="123"/>
      <c r="JTF218" s="123"/>
      <c r="JTG218" s="123"/>
      <c r="JTH218" s="123"/>
      <c r="JTI218" s="123"/>
      <c r="JTJ218" s="123"/>
      <c r="JTK218" s="123"/>
      <c r="JTL218" s="123"/>
      <c r="JTM218" s="123"/>
      <c r="JTN218" s="123"/>
      <c r="JTO218" s="123"/>
      <c r="JTP218" s="123"/>
      <c r="JTQ218" s="123"/>
      <c r="JTR218" s="123"/>
      <c r="JTS218" s="123"/>
      <c r="JTT218" s="123"/>
      <c r="JTU218" s="123"/>
      <c r="JTV218" s="123"/>
      <c r="JTW218" s="123"/>
      <c r="JTX218" s="123"/>
      <c r="JTY218" s="123"/>
      <c r="JTZ218" s="123"/>
      <c r="JUA218" s="123"/>
      <c r="JUB218" s="123"/>
      <c r="JUC218" s="123"/>
      <c r="JUD218" s="123"/>
      <c r="JUE218" s="123"/>
      <c r="JUF218" s="123"/>
      <c r="JUG218" s="123"/>
      <c r="JUH218" s="123"/>
      <c r="JUI218" s="123"/>
      <c r="JUJ218" s="123"/>
      <c r="JUK218" s="123"/>
      <c r="JUL218" s="123"/>
      <c r="JUM218" s="123"/>
      <c r="JUN218" s="123"/>
      <c r="JUO218" s="123"/>
      <c r="JUP218" s="123"/>
      <c r="JUQ218" s="123"/>
      <c r="JUR218" s="123"/>
      <c r="JUS218" s="123"/>
      <c r="JUT218" s="123"/>
      <c r="JUU218" s="123"/>
      <c r="JUV218" s="123"/>
      <c r="JUW218" s="123"/>
      <c r="JUX218" s="123"/>
      <c r="JUY218" s="123"/>
      <c r="JUZ218" s="123"/>
      <c r="JVA218" s="123"/>
      <c r="JVB218" s="123"/>
      <c r="JVC218" s="123"/>
      <c r="JVD218" s="123"/>
      <c r="JVE218" s="123"/>
      <c r="JVF218" s="123"/>
      <c r="JVG218" s="123"/>
      <c r="JVH218" s="123"/>
      <c r="JVI218" s="123"/>
      <c r="JVJ218" s="123"/>
      <c r="JVK218" s="123"/>
      <c r="JVL218" s="123"/>
      <c r="JVM218" s="123"/>
      <c r="JVN218" s="123"/>
      <c r="JVO218" s="123"/>
      <c r="JVP218" s="123"/>
      <c r="JVQ218" s="123"/>
      <c r="JVR218" s="123"/>
      <c r="JVS218" s="123"/>
      <c r="JVT218" s="123"/>
      <c r="JVU218" s="123"/>
      <c r="JVV218" s="123"/>
      <c r="JVW218" s="123"/>
      <c r="JVX218" s="123"/>
      <c r="JVY218" s="123"/>
      <c r="JVZ218" s="123"/>
      <c r="JWA218" s="123"/>
      <c r="JWB218" s="123"/>
      <c r="JWC218" s="123"/>
      <c r="JWD218" s="123"/>
      <c r="JWE218" s="123"/>
      <c r="JWF218" s="123"/>
      <c r="JWG218" s="123"/>
      <c r="JWH218" s="123"/>
      <c r="JWI218" s="123"/>
      <c r="JWJ218" s="123"/>
      <c r="JWK218" s="123"/>
      <c r="JWL218" s="123"/>
      <c r="JWM218" s="123"/>
      <c r="JWN218" s="123"/>
      <c r="JWO218" s="123"/>
      <c r="JWP218" s="123"/>
      <c r="JWQ218" s="123"/>
      <c r="JWR218" s="123"/>
      <c r="JWS218" s="123"/>
      <c r="JWT218" s="123"/>
      <c r="JWU218" s="123"/>
      <c r="JWV218" s="123"/>
      <c r="JWW218" s="123"/>
      <c r="JWX218" s="123"/>
      <c r="JWY218" s="123"/>
      <c r="JWZ218" s="123"/>
      <c r="JXA218" s="123"/>
      <c r="JXB218" s="123"/>
      <c r="JXC218" s="123"/>
      <c r="JXD218" s="123"/>
      <c r="JXE218" s="123"/>
      <c r="JXF218" s="123"/>
      <c r="JXG218" s="123"/>
      <c r="JXH218" s="123"/>
      <c r="JXI218" s="123"/>
      <c r="JXJ218" s="123"/>
      <c r="JXK218" s="123"/>
      <c r="JXL218" s="123"/>
      <c r="JXM218" s="123"/>
      <c r="JXN218" s="123"/>
      <c r="JXO218" s="123"/>
      <c r="JXP218" s="123"/>
      <c r="JXQ218" s="123"/>
      <c r="JXR218" s="123"/>
      <c r="JXS218" s="123"/>
      <c r="JXT218" s="123"/>
      <c r="JXU218" s="123"/>
      <c r="JXV218" s="123"/>
      <c r="JXW218" s="123"/>
      <c r="JXX218" s="123"/>
      <c r="JXY218" s="123"/>
      <c r="JXZ218" s="123"/>
      <c r="JYA218" s="123"/>
      <c r="JYB218" s="123"/>
      <c r="JYC218" s="123"/>
      <c r="JYD218" s="123"/>
      <c r="JYE218" s="123"/>
      <c r="JYF218" s="123"/>
      <c r="JYG218" s="123"/>
      <c r="JYH218" s="123"/>
      <c r="JYI218" s="123"/>
      <c r="JYJ218" s="123"/>
      <c r="JYK218" s="123"/>
      <c r="JYL218" s="123"/>
      <c r="JYM218" s="123"/>
      <c r="JYN218" s="123"/>
      <c r="JYO218" s="123"/>
      <c r="JYP218" s="123"/>
      <c r="JYQ218" s="123"/>
      <c r="JYR218" s="123"/>
      <c r="JYS218" s="123"/>
      <c r="JYT218" s="123"/>
      <c r="JYU218" s="123"/>
      <c r="JYV218" s="123"/>
      <c r="JYW218" s="123"/>
      <c r="JYX218" s="123"/>
      <c r="JYY218" s="123"/>
      <c r="JYZ218" s="123"/>
      <c r="JZA218" s="123"/>
      <c r="JZB218" s="123"/>
      <c r="JZC218" s="123"/>
      <c r="JZD218" s="123"/>
      <c r="JZE218" s="123"/>
      <c r="JZF218" s="123"/>
      <c r="JZG218" s="123"/>
      <c r="JZH218" s="123"/>
      <c r="JZI218" s="123"/>
      <c r="JZJ218" s="123"/>
      <c r="JZK218" s="123"/>
      <c r="JZL218" s="123"/>
      <c r="JZM218" s="123"/>
      <c r="JZN218" s="123"/>
      <c r="JZO218" s="123"/>
      <c r="JZP218" s="123"/>
      <c r="JZQ218" s="123"/>
      <c r="JZR218" s="123"/>
      <c r="JZS218" s="123"/>
      <c r="JZT218" s="123"/>
      <c r="JZU218" s="123"/>
      <c r="JZV218" s="123"/>
      <c r="JZW218" s="123"/>
      <c r="JZX218" s="123"/>
      <c r="JZY218" s="123"/>
      <c r="JZZ218" s="123"/>
      <c r="KAA218" s="123"/>
      <c r="KAB218" s="123"/>
      <c r="KAC218" s="123"/>
      <c r="KAD218" s="123"/>
      <c r="KAE218" s="123"/>
      <c r="KAF218" s="123"/>
      <c r="KAG218" s="123"/>
      <c r="KAH218" s="123"/>
      <c r="KAI218" s="123"/>
      <c r="KAJ218" s="123"/>
      <c r="KAK218" s="123"/>
      <c r="KAL218" s="123"/>
      <c r="KAM218" s="123"/>
      <c r="KAN218" s="123"/>
      <c r="KAO218" s="123"/>
      <c r="KAP218" s="123"/>
      <c r="KAQ218" s="123"/>
      <c r="KAR218" s="123"/>
      <c r="KAS218" s="123"/>
      <c r="KAT218" s="123"/>
      <c r="KAU218" s="123"/>
      <c r="KAV218" s="123"/>
      <c r="KAW218" s="123"/>
      <c r="KAX218" s="123"/>
      <c r="KAY218" s="123"/>
      <c r="KAZ218" s="123"/>
      <c r="KBA218" s="123"/>
      <c r="KBB218" s="123"/>
      <c r="KBC218" s="123"/>
      <c r="KBD218" s="123"/>
      <c r="KBE218" s="123"/>
      <c r="KBF218" s="123"/>
      <c r="KBG218" s="123"/>
      <c r="KBH218" s="123"/>
      <c r="KBI218" s="123"/>
      <c r="KBJ218" s="123"/>
      <c r="KBK218" s="123"/>
      <c r="KBL218" s="123"/>
      <c r="KBM218" s="123"/>
      <c r="KBN218" s="123"/>
      <c r="KBO218" s="123"/>
      <c r="KBP218" s="123"/>
      <c r="KBQ218" s="123"/>
      <c r="KBR218" s="123"/>
      <c r="KBS218" s="123"/>
      <c r="KBT218" s="123"/>
      <c r="KBU218" s="123"/>
      <c r="KBV218" s="123"/>
      <c r="KBW218" s="123"/>
      <c r="KBX218" s="123"/>
      <c r="KBY218" s="123"/>
      <c r="KBZ218" s="123"/>
      <c r="KCA218" s="123"/>
      <c r="KCB218" s="123"/>
      <c r="KCC218" s="123"/>
      <c r="KCD218" s="123"/>
      <c r="KCE218" s="123"/>
      <c r="KCF218" s="123"/>
      <c r="KCG218" s="123"/>
      <c r="KCH218" s="123"/>
      <c r="KCI218" s="123"/>
      <c r="KCJ218" s="123"/>
      <c r="KCK218" s="123"/>
      <c r="KCL218" s="123"/>
      <c r="KCM218" s="123"/>
      <c r="KCN218" s="123"/>
      <c r="KCO218" s="123"/>
      <c r="KCP218" s="123"/>
      <c r="KCQ218" s="123"/>
      <c r="KCR218" s="123"/>
      <c r="KCS218" s="123"/>
      <c r="KCT218" s="123"/>
      <c r="KCU218" s="123"/>
      <c r="KCV218" s="123"/>
      <c r="KCW218" s="123"/>
      <c r="KCX218" s="123"/>
      <c r="KCY218" s="123"/>
      <c r="KCZ218" s="123"/>
      <c r="KDA218" s="123"/>
      <c r="KDB218" s="123"/>
      <c r="KDC218" s="123"/>
      <c r="KDD218" s="123"/>
      <c r="KDE218" s="123"/>
      <c r="KDF218" s="123"/>
      <c r="KDG218" s="123"/>
      <c r="KDH218" s="123"/>
      <c r="KDI218" s="123"/>
      <c r="KDJ218" s="123"/>
      <c r="KDK218" s="123"/>
      <c r="KDL218" s="123"/>
      <c r="KDM218" s="123"/>
      <c r="KDN218" s="123"/>
      <c r="KDO218" s="123"/>
      <c r="KDP218" s="123"/>
      <c r="KDQ218" s="123"/>
      <c r="KDR218" s="123"/>
      <c r="KDS218" s="123"/>
      <c r="KDT218" s="123"/>
      <c r="KDU218" s="123"/>
      <c r="KDV218" s="123"/>
      <c r="KDW218" s="123"/>
      <c r="KDX218" s="123"/>
      <c r="KDY218" s="123"/>
      <c r="KDZ218" s="123"/>
      <c r="KEA218" s="123"/>
      <c r="KEB218" s="123"/>
      <c r="KEC218" s="123"/>
      <c r="KED218" s="123"/>
      <c r="KEE218" s="123"/>
      <c r="KEF218" s="123"/>
      <c r="KEG218" s="123"/>
      <c r="KEH218" s="123"/>
      <c r="KEI218" s="123"/>
      <c r="KEJ218" s="123"/>
      <c r="KEK218" s="123"/>
      <c r="KEL218" s="123"/>
      <c r="KEM218" s="123"/>
      <c r="KEN218" s="123"/>
      <c r="KEO218" s="123"/>
      <c r="KEP218" s="123"/>
      <c r="KEQ218" s="123"/>
      <c r="KER218" s="123"/>
      <c r="KES218" s="123"/>
      <c r="KET218" s="123"/>
      <c r="KEU218" s="123"/>
      <c r="KEV218" s="123"/>
      <c r="KEW218" s="123"/>
      <c r="KEX218" s="123"/>
      <c r="KEY218" s="123"/>
      <c r="KEZ218" s="123"/>
      <c r="KFA218" s="123"/>
      <c r="KFB218" s="123"/>
      <c r="KFC218" s="123"/>
      <c r="KFD218" s="123"/>
      <c r="KFE218" s="123"/>
      <c r="KFF218" s="123"/>
      <c r="KFG218" s="123"/>
      <c r="KFH218" s="123"/>
      <c r="KFI218" s="123"/>
      <c r="KFJ218" s="123"/>
      <c r="KFK218" s="123"/>
      <c r="KFL218" s="123"/>
      <c r="KFM218" s="123"/>
      <c r="KFN218" s="123"/>
      <c r="KFO218" s="123"/>
      <c r="KFP218" s="123"/>
      <c r="KFQ218" s="123"/>
      <c r="KFR218" s="123"/>
      <c r="KFS218" s="123"/>
      <c r="KFT218" s="123"/>
      <c r="KFU218" s="123"/>
      <c r="KFV218" s="123"/>
      <c r="KFW218" s="123"/>
      <c r="KFX218" s="123"/>
      <c r="KFY218" s="123"/>
      <c r="KFZ218" s="123"/>
      <c r="KGA218" s="123"/>
      <c r="KGB218" s="123"/>
      <c r="KGC218" s="123"/>
      <c r="KGD218" s="123"/>
      <c r="KGE218" s="123"/>
      <c r="KGF218" s="123"/>
      <c r="KGG218" s="123"/>
      <c r="KGH218" s="123"/>
      <c r="KGI218" s="123"/>
      <c r="KGJ218" s="123"/>
      <c r="KGK218" s="123"/>
      <c r="KGL218" s="123"/>
      <c r="KGM218" s="123"/>
      <c r="KGN218" s="123"/>
      <c r="KGO218" s="123"/>
      <c r="KGP218" s="123"/>
      <c r="KGQ218" s="123"/>
      <c r="KGR218" s="123"/>
      <c r="KGS218" s="123"/>
      <c r="KGT218" s="123"/>
      <c r="KGU218" s="123"/>
      <c r="KGV218" s="123"/>
      <c r="KGW218" s="123"/>
      <c r="KGX218" s="123"/>
      <c r="KGY218" s="123"/>
      <c r="KGZ218" s="123"/>
      <c r="KHA218" s="123"/>
      <c r="KHB218" s="123"/>
      <c r="KHC218" s="123"/>
      <c r="KHD218" s="123"/>
      <c r="KHE218" s="123"/>
      <c r="KHF218" s="123"/>
      <c r="KHG218" s="123"/>
      <c r="KHH218" s="123"/>
      <c r="KHI218" s="123"/>
      <c r="KHJ218" s="123"/>
      <c r="KHK218" s="123"/>
      <c r="KHL218" s="123"/>
      <c r="KHM218" s="123"/>
      <c r="KHN218" s="123"/>
      <c r="KHO218" s="123"/>
      <c r="KHP218" s="123"/>
      <c r="KHQ218" s="123"/>
      <c r="KHR218" s="123"/>
      <c r="KHS218" s="123"/>
      <c r="KHT218" s="123"/>
      <c r="KHU218" s="123"/>
      <c r="KHV218" s="123"/>
      <c r="KHW218" s="123"/>
      <c r="KHX218" s="123"/>
      <c r="KHY218" s="123"/>
      <c r="KHZ218" s="123"/>
      <c r="KIA218" s="123"/>
      <c r="KIB218" s="123"/>
      <c r="KIC218" s="123"/>
      <c r="KID218" s="123"/>
      <c r="KIE218" s="123"/>
      <c r="KIF218" s="123"/>
      <c r="KIG218" s="123"/>
      <c r="KIH218" s="123"/>
      <c r="KII218" s="123"/>
      <c r="KIJ218" s="123"/>
      <c r="KIK218" s="123"/>
      <c r="KIL218" s="123"/>
      <c r="KIM218" s="123"/>
      <c r="KIN218" s="123"/>
      <c r="KIO218" s="123"/>
      <c r="KIP218" s="123"/>
      <c r="KIQ218" s="123"/>
      <c r="KIR218" s="123"/>
      <c r="KIS218" s="123"/>
      <c r="KIT218" s="123"/>
      <c r="KIU218" s="123"/>
      <c r="KIV218" s="123"/>
      <c r="KIW218" s="123"/>
      <c r="KIX218" s="123"/>
      <c r="KIY218" s="123"/>
      <c r="KIZ218" s="123"/>
      <c r="KJA218" s="123"/>
      <c r="KJB218" s="123"/>
      <c r="KJC218" s="123"/>
      <c r="KJD218" s="123"/>
      <c r="KJE218" s="123"/>
      <c r="KJF218" s="123"/>
      <c r="KJG218" s="123"/>
      <c r="KJH218" s="123"/>
      <c r="KJI218" s="123"/>
      <c r="KJJ218" s="123"/>
      <c r="KJK218" s="123"/>
      <c r="KJL218" s="123"/>
      <c r="KJM218" s="123"/>
      <c r="KJN218" s="123"/>
      <c r="KJO218" s="123"/>
      <c r="KJP218" s="123"/>
      <c r="KJQ218" s="123"/>
      <c r="KJR218" s="123"/>
      <c r="KJS218" s="123"/>
      <c r="KJT218" s="123"/>
      <c r="KJU218" s="123"/>
      <c r="KJV218" s="123"/>
      <c r="KJW218" s="123"/>
      <c r="KJX218" s="123"/>
      <c r="KJY218" s="123"/>
      <c r="KJZ218" s="123"/>
      <c r="KKA218" s="123"/>
      <c r="KKB218" s="123"/>
      <c r="KKC218" s="123"/>
      <c r="KKD218" s="123"/>
      <c r="KKE218" s="123"/>
      <c r="KKF218" s="123"/>
      <c r="KKG218" s="123"/>
      <c r="KKH218" s="123"/>
      <c r="KKI218" s="123"/>
      <c r="KKJ218" s="123"/>
      <c r="KKK218" s="123"/>
      <c r="KKL218" s="123"/>
      <c r="KKM218" s="123"/>
      <c r="KKN218" s="123"/>
      <c r="KKO218" s="123"/>
      <c r="KKP218" s="123"/>
      <c r="KKQ218" s="123"/>
      <c r="KKR218" s="123"/>
      <c r="KKS218" s="123"/>
      <c r="KKT218" s="123"/>
      <c r="KKU218" s="123"/>
      <c r="KKV218" s="123"/>
      <c r="KKW218" s="123"/>
      <c r="KKX218" s="123"/>
      <c r="KKY218" s="123"/>
      <c r="KKZ218" s="123"/>
      <c r="KLA218" s="123"/>
      <c r="KLB218" s="123"/>
      <c r="KLC218" s="123"/>
      <c r="KLD218" s="123"/>
      <c r="KLE218" s="123"/>
      <c r="KLF218" s="123"/>
      <c r="KLG218" s="123"/>
      <c r="KLH218" s="123"/>
      <c r="KLI218" s="123"/>
      <c r="KLJ218" s="123"/>
      <c r="KLK218" s="123"/>
      <c r="KLL218" s="123"/>
      <c r="KLM218" s="123"/>
      <c r="KLN218" s="123"/>
      <c r="KLO218" s="123"/>
      <c r="KLP218" s="123"/>
      <c r="KLQ218" s="123"/>
      <c r="KLR218" s="123"/>
      <c r="KLS218" s="123"/>
      <c r="KLT218" s="123"/>
      <c r="KLU218" s="123"/>
      <c r="KLV218" s="123"/>
      <c r="KLW218" s="123"/>
      <c r="KLX218" s="123"/>
      <c r="KLY218" s="123"/>
      <c r="KLZ218" s="123"/>
      <c r="KMA218" s="123"/>
      <c r="KMB218" s="123"/>
      <c r="KMC218" s="123"/>
      <c r="KMD218" s="123"/>
      <c r="KME218" s="123"/>
      <c r="KMF218" s="123"/>
      <c r="KMG218" s="123"/>
      <c r="KMH218" s="123"/>
      <c r="KMI218" s="123"/>
      <c r="KMJ218" s="123"/>
      <c r="KMK218" s="123"/>
      <c r="KML218" s="123"/>
      <c r="KMM218" s="123"/>
      <c r="KMN218" s="123"/>
      <c r="KMO218" s="123"/>
      <c r="KMP218" s="123"/>
      <c r="KMQ218" s="123"/>
      <c r="KMR218" s="123"/>
      <c r="KMS218" s="123"/>
      <c r="KMT218" s="123"/>
      <c r="KMU218" s="123"/>
      <c r="KMV218" s="123"/>
      <c r="KMW218" s="123"/>
      <c r="KMX218" s="123"/>
      <c r="KMY218" s="123"/>
      <c r="KMZ218" s="123"/>
      <c r="KNA218" s="123"/>
      <c r="KNB218" s="123"/>
      <c r="KNC218" s="123"/>
      <c r="KND218" s="123"/>
      <c r="KNE218" s="123"/>
      <c r="KNF218" s="123"/>
      <c r="KNG218" s="123"/>
      <c r="KNH218" s="123"/>
      <c r="KNI218" s="123"/>
      <c r="KNJ218" s="123"/>
      <c r="KNK218" s="123"/>
      <c r="KNL218" s="123"/>
      <c r="KNM218" s="123"/>
      <c r="KNN218" s="123"/>
      <c r="KNO218" s="123"/>
      <c r="KNP218" s="123"/>
      <c r="KNQ218" s="123"/>
      <c r="KNR218" s="123"/>
      <c r="KNS218" s="123"/>
      <c r="KNT218" s="123"/>
      <c r="KNU218" s="123"/>
      <c r="KNV218" s="123"/>
      <c r="KNW218" s="123"/>
      <c r="KNX218" s="123"/>
      <c r="KNY218" s="123"/>
      <c r="KNZ218" s="123"/>
      <c r="KOA218" s="123"/>
      <c r="KOB218" s="123"/>
      <c r="KOC218" s="123"/>
      <c r="KOD218" s="123"/>
      <c r="KOE218" s="123"/>
      <c r="KOF218" s="123"/>
      <c r="KOG218" s="123"/>
      <c r="KOH218" s="123"/>
      <c r="KOI218" s="123"/>
      <c r="KOJ218" s="123"/>
      <c r="KOK218" s="123"/>
      <c r="KOL218" s="123"/>
      <c r="KOM218" s="123"/>
      <c r="KON218" s="123"/>
      <c r="KOO218" s="123"/>
      <c r="KOP218" s="123"/>
      <c r="KOQ218" s="123"/>
      <c r="KOR218" s="123"/>
      <c r="KOS218" s="123"/>
      <c r="KOT218" s="123"/>
      <c r="KOU218" s="123"/>
      <c r="KOV218" s="123"/>
      <c r="KOW218" s="123"/>
      <c r="KOX218" s="123"/>
      <c r="KOY218" s="123"/>
      <c r="KOZ218" s="123"/>
      <c r="KPA218" s="123"/>
      <c r="KPB218" s="123"/>
      <c r="KPC218" s="123"/>
      <c r="KPD218" s="123"/>
      <c r="KPE218" s="123"/>
      <c r="KPF218" s="123"/>
      <c r="KPG218" s="123"/>
      <c r="KPH218" s="123"/>
      <c r="KPI218" s="123"/>
      <c r="KPJ218" s="123"/>
      <c r="KPK218" s="123"/>
      <c r="KPL218" s="123"/>
      <c r="KPM218" s="123"/>
      <c r="KPN218" s="123"/>
      <c r="KPO218" s="123"/>
      <c r="KPP218" s="123"/>
      <c r="KPQ218" s="123"/>
      <c r="KPR218" s="123"/>
      <c r="KPS218" s="123"/>
      <c r="KPT218" s="123"/>
      <c r="KPU218" s="123"/>
      <c r="KPV218" s="123"/>
      <c r="KPW218" s="123"/>
      <c r="KPX218" s="123"/>
      <c r="KPY218" s="123"/>
      <c r="KPZ218" s="123"/>
      <c r="KQA218" s="123"/>
      <c r="KQB218" s="123"/>
      <c r="KQC218" s="123"/>
      <c r="KQD218" s="123"/>
      <c r="KQE218" s="123"/>
      <c r="KQF218" s="123"/>
      <c r="KQG218" s="123"/>
      <c r="KQH218" s="123"/>
      <c r="KQI218" s="123"/>
      <c r="KQJ218" s="123"/>
      <c r="KQK218" s="123"/>
      <c r="KQL218" s="123"/>
      <c r="KQM218" s="123"/>
      <c r="KQN218" s="123"/>
      <c r="KQO218" s="123"/>
      <c r="KQP218" s="123"/>
      <c r="KQQ218" s="123"/>
      <c r="KQR218" s="123"/>
      <c r="KQS218" s="123"/>
      <c r="KQT218" s="123"/>
      <c r="KQU218" s="123"/>
      <c r="KQV218" s="123"/>
      <c r="KQW218" s="123"/>
      <c r="KQX218" s="123"/>
      <c r="KQY218" s="123"/>
      <c r="KQZ218" s="123"/>
      <c r="KRA218" s="123"/>
      <c r="KRB218" s="123"/>
      <c r="KRC218" s="123"/>
      <c r="KRD218" s="123"/>
      <c r="KRE218" s="123"/>
      <c r="KRF218" s="123"/>
      <c r="KRG218" s="123"/>
      <c r="KRH218" s="123"/>
      <c r="KRI218" s="123"/>
      <c r="KRJ218" s="123"/>
      <c r="KRK218" s="123"/>
      <c r="KRL218" s="123"/>
      <c r="KRM218" s="123"/>
      <c r="KRN218" s="123"/>
      <c r="KRO218" s="123"/>
      <c r="KRP218" s="123"/>
      <c r="KRQ218" s="123"/>
      <c r="KRR218" s="123"/>
      <c r="KRS218" s="123"/>
      <c r="KRT218" s="123"/>
      <c r="KRU218" s="123"/>
      <c r="KRV218" s="123"/>
      <c r="KRW218" s="123"/>
      <c r="KRX218" s="123"/>
      <c r="KRY218" s="123"/>
      <c r="KRZ218" s="123"/>
      <c r="KSA218" s="123"/>
      <c r="KSB218" s="123"/>
      <c r="KSC218" s="123"/>
      <c r="KSD218" s="123"/>
      <c r="KSE218" s="123"/>
      <c r="KSF218" s="123"/>
      <c r="KSG218" s="123"/>
      <c r="KSH218" s="123"/>
      <c r="KSI218" s="123"/>
      <c r="KSJ218" s="123"/>
      <c r="KSK218" s="123"/>
      <c r="KSL218" s="123"/>
      <c r="KSM218" s="123"/>
      <c r="KSN218" s="123"/>
      <c r="KSO218" s="123"/>
      <c r="KSP218" s="123"/>
      <c r="KSQ218" s="123"/>
      <c r="KSR218" s="123"/>
      <c r="KSS218" s="123"/>
      <c r="KST218" s="123"/>
      <c r="KSU218" s="123"/>
      <c r="KSV218" s="123"/>
      <c r="KSW218" s="123"/>
      <c r="KSX218" s="123"/>
      <c r="KSY218" s="123"/>
      <c r="KSZ218" s="123"/>
      <c r="KTA218" s="123"/>
      <c r="KTB218" s="123"/>
      <c r="KTC218" s="123"/>
      <c r="KTD218" s="123"/>
      <c r="KTE218" s="123"/>
      <c r="KTF218" s="123"/>
      <c r="KTG218" s="123"/>
      <c r="KTH218" s="123"/>
      <c r="KTI218" s="123"/>
      <c r="KTJ218" s="123"/>
      <c r="KTK218" s="123"/>
      <c r="KTL218" s="123"/>
      <c r="KTM218" s="123"/>
      <c r="KTN218" s="123"/>
      <c r="KTO218" s="123"/>
      <c r="KTP218" s="123"/>
      <c r="KTQ218" s="123"/>
      <c r="KTR218" s="123"/>
      <c r="KTS218" s="123"/>
      <c r="KTT218" s="123"/>
      <c r="KTU218" s="123"/>
      <c r="KTV218" s="123"/>
      <c r="KTW218" s="123"/>
      <c r="KTX218" s="123"/>
      <c r="KTY218" s="123"/>
      <c r="KTZ218" s="123"/>
      <c r="KUA218" s="123"/>
      <c r="KUB218" s="123"/>
      <c r="KUC218" s="123"/>
      <c r="KUD218" s="123"/>
      <c r="KUE218" s="123"/>
      <c r="KUF218" s="123"/>
      <c r="KUG218" s="123"/>
      <c r="KUH218" s="123"/>
      <c r="KUI218" s="123"/>
      <c r="KUJ218" s="123"/>
      <c r="KUK218" s="123"/>
      <c r="KUL218" s="123"/>
      <c r="KUM218" s="123"/>
      <c r="KUN218" s="123"/>
      <c r="KUO218" s="123"/>
      <c r="KUP218" s="123"/>
      <c r="KUQ218" s="123"/>
      <c r="KUR218" s="123"/>
      <c r="KUS218" s="123"/>
      <c r="KUT218" s="123"/>
      <c r="KUU218" s="123"/>
      <c r="KUV218" s="123"/>
      <c r="KUW218" s="123"/>
      <c r="KUX218" s="123"/>
      <c r="KUY218" s="123"/>
      <c r="KUZ218" s="123"/>
      <c r="KVA218" s="123"/>
      <c r="KVB218" s="123"/>
      <c r="KVC218" s="123"/>
      <c r="KVD218" s="123"/>
      <c r="KVE218" s="123"/>
      <c r="KVF218" s="123"/>
      <c r="KVG218" s="123"/>
      <c r="KVH218" s="123"/>
      <c r="KVI218" s="123"/>
      <c r="KVJ218" s="123"/>
      <c r="KVK218" s="123"/>
      <c r="KVL218" s="123"/>
      <c r="KVM218" s="123"/>
      <c r="KVN218" s="123"/>
      <c r="KVO218" s="123"/>
      <c r="KVP218" s="123"/>
      <c r="KVQ218" s="123"/>
      <c r="KVR218" s="123"/>
      <c r="KVS218" s="123"/>
      <c r="KVT218" s="123"/>
      <c r="KVU218" s="123"/>
      <c r="KVV218" s="123"/>
      <c r="KVW218" s="123"/>
      <c r="KVX218" s="123"/>
      <c r="KVY218" s="123"/>
      <c r="KVZ218" s="123"/>
      <c r="KWA218" s="123"/>
      <c r="KWB218" s="123"/>
      <c r="KWC218" s="123"/>
      <c r="KWD218" s="123"/>
      <c r="KWE218" s="123"/>
      <c r="KWF218" s="123"/>
      <c r="KWG218" s="123"/>
      <c r="KWH218" s="123"/>
      <c r="KWI218" s="123"/>
      <c r="KWJ218" s="123"/>
      <c r="KWK218" s="123"/>
      <c r="KWL218" s="123"/>
      <c r="KWM218" s="123"/>
      <c r="KWN218" s="123"/>
      <c r="KWO218" s="123"/>
      <c r="KWP218" s="123"/>
      <c r="KWQ218" s="123"/>
      <c r="KWR218" s="123"/>
      <c r="KWS218" s="123"/>
      <c r="KWT218" s="123"/>
      <c r="KWU218" s="123"/>
      <c r="KWV218" s="123"/>
      <c r="KWW218" s="123"/>
      <c r="KWX218" s="123"/>
      <c r="KWY218" s="123"/>
      <c r="KWZ218" s="123"/>
      <c r="KXA218" s="123"/>
      <c r="KXB218" s="123"/>
      <c r="KXC218" s="123"/>
      <c r="KXD218" s="123"/>
      <c r="KXE218" s="123"/>
      <c r="KXF218" s="123"/>
      <c r="KXG218" s="123"/>
      <c r="KXH218" s="123"/>
      <c r="KXI218" s="123"/>
      <c r="KXJ218" s="123"/>
      <c r="KXK218" s="123"/>
      <c r="KXL218" s="123"/>
      <c r="KXM218" s="123"/>
      <c r="KXN218" s="123"/>
      <c r="KXO218" s="123"/>
      <c r="KXP218" s="123"/>
      <c r="KXQ218" s="123"/>
      <c r="KXR218" s="123"/>
      <c r="KXS218" s="123"/>
      <c r="KXT218" s="123"/>
      <c r="KXU218" s="123"/>
      <c r="KXV218" s="123"/>
      <c r="KXW218" s="123"/>
      <c r="KXX218" s="123"/>
      <c r="KXY218" s="123"/>
      <c r="KXZ218" s="123"/>
      <c r="KYA218" s="123"/>
      <c r="KYB218" s="123"/>
      <c r="KYC218" s="123"/>
      <c r="KYD218" s="123"/>
      <c r="KYE218" s="123"/>
      <c r="KYF218" s="123"/>
      <c r="KYG218" s="123"/>
      <c r="KYH218" s="123"/>
      <c r="KYI218" s="123"/>
      <c r="KYJ218" s="123"/>
      <c r="KYK218" s="123"/>
      <c r="KYL218" s="123"/>
      <c r="KYM218" s="123"/>
      <c r="KYN218" s="123"/>
      <c r="KYO218" s="123"/>
      <c r="KYP218" s="123"/>
      <c r="KYQ218" s="123"/>
      <c r="KYR218" s="123"/>
      <c r="KYS218" s="123"/>
      <c r="KYT218" s="123"/>
      <c r="KYU218" s="123"/>
      <c r="KYV218" s="123"/>
      <c r="KYW218" s="123"/>
      <c r="KYX218" s="123"/>
      <c r="KYY218" s="123"/>
      <c r="KYZ218" s="123"/>
      <c r="KZA218" s="123"/>
      <c r="KZB218" s="123"/>
      <c r="KZC218" s="123"/>
      <c r="KZD218" s="123"/>
      <c r="KZE218" s="123"/>
      <c r="KZF218" s="123"/>
      <c r="KZG218" s="123"/>
      <c r="KZH218" s="123"/>
      <c r="KZI218" s="123"/>
      <c r="KZJ218" s="123"/>
      <c r="KZK218" s="123"/>
      <c r="KZL218" s="123"/>
      <c r="KZM218" s="123"/>
      <c r="KZN218" s="123"/>
      <c r="KZO218" s="123"/>
      <c r="KZP218" s="123"/>
      <c r="KZQ218" s="123"/>
      <c r="KZR218" s="123"/>
      <c r="KZS218" s="123"/>
      <c r="KZT218" s="123"/>
      <c r="KZU218" s="123"/>
      <c r="KZV218" s="123"/>
      <c r="KZW218" s="123"/>
      <c r="KZX218" s="123"/>
      <c r="KZY218" s="123"/>
      <c r="KZZ218" s="123"/>
      <c r="LAA218" s="123"/>
      <c r="LAB218" s="123"/>
      <c r="LAC218" s="123"/>
      <c r="LAD218" s="123"/>
      <c r="LAE218" s="123"/>
      <c r="LAF218" s="123"/>
      <c r="LAG218" s="123"/>
      <c r="LAH218" s="123"/>
      <c r="LAI218" s="123"/>
      <c r="LAJ218" s="123"/>
      <c r="LAK218" s="123"/>
      <c r="LAL218" s="123"/>
      <c r="LAM218" s="123"/>
      <c r="LAN218" s="123"/>
      <c r="LAO218" s="123"/>
      <c r="LAP218" s="123"/>
      <c r="LAQ218" s="123"/>
      <c r="LAR218" s="123"/>
      <c r="LAS218" s="123"/>
      <c r="LAT218" s="123"/>
      <c r="LAU218" s="123"/>
      <c r="LAV218" s="123"/>
      <c r="LAW218" s="123"/>
      <c r="LAX218" s="123"/>
      <c r="LAY218" s="123"/>
      <c r="LAZ218" s="123"/>
      <c r="LBA218" s="123"/>
      <c r="LBB218" s="123"/>
      <c r="LBC218" s="123"/>
      <c r="LBD218" s="123"/>
      <c r="LBE218" s="123"/>
      <c r="LBF218" s="123"/>
      <c r="LBG218" s="123"/>
      <c r="LBH218" s="123"/>
      <c r="LBI218" s="123"/>
      <c r="LBJ218" s="123"/>
      <c r="LBK218" s="123"/>
      <c r="LBL218" s="123"/>
      <c r="LBM218" s="123"/>
      <c r="LBN218" s="123"/>
      <c r="LBO218" s="123"/>
      <c r="LBP218" s="123"/>
      <c r="LBQ218" s="123"/>
      <c r="LBR218" s="123"/>
      <c r="LBS218" s="123"/>
      <c r="LBT218" s="123"/>
      <c r="LBU218" s="123"/>
      <c r="LBV218" s="123"/>
      <c r="LBW218" s="123"/>
      <c r="LBX218" s="123"/>
      <c r="LBY218" s="123"/>
      <c r="LBZ218" s="123"/>
      <c r="LCA218" s="123"/>
      <c r="LCB218" s="123"/>
      <c r="LCC218" s="123"/>
      <c r="LCD218" s="123"/>
      <c r="LCE218" s="123"/>
      <c r="LCF218" s="123"/>
      <c r="LCG218" s="123"/>
      <c r="LCH218" s="123"/>
      <c r="LCI218" s="123"/>
      <c r="LCJ218" s="123"/>
      <c r="LCK218" s="123"/>
      <c r="LCL218" s="123"/>
      <c r="LCM218" s="123"/>
      <c r="LCN218" s="123"/>
      <c r="LCO218" s="123"/>
      <c r="LCP218" s="123"/>
      <c r="LCQ218" s="123"/>
      <c r="LCR218" s="123"/>
      <c r="LCS218" s="123"/>
      <c r="LCT218" s="123"/>
      <c r="LCU218" s="123"/>
      <c r="LCV218" s="123"/>
      <c r="LCW218" s="123"/>
      <c r="LCX218" s="123"/>
      <c r="LCY218" s="123"/>
      <c r="LCZ218" s="123"/>
      <c r="LDA218" s="123"/>
      <c r="LDB218" s="123"/>
      <c r="LDC218" s="123"/>
      <c r="LDD218" s="123"/>
      <c r="LDE218" s="123"/>
      <c r="LDF218" s="123"/>
      <c r="LDG218" s="123"/>
      <c r="LDH218" s="123"/>
      <c r="LDI218" s="123"/>
      <c r="LDJ218" s="123"/>
      <c r="LDK218" s="123"/>
      <c r="LDL218" s="123"/>
      <c r="LDM218" s="123"/>
      <c r="LDN218" s="123"/>
      <c r="LDO218" s="123"/>
      <c r="LDP218" s="123"/>
      <c r="LDQ218" s="123"/>
      <c r="LDR218" s="123"/>
      <c r="LDS218" s="123"/>
      <c r="LDT218" s="123"/>
      <c r="LDU218" s="123"/>
      <c r="LDV218" s="123"/>
      <c r="LDW218" s="123"/>
      <c r="LDX218" s="123"/>
      <c r="LDY218" s="123"/>
      <c r="LDZ218" s="123"/>
      <c r="LEA218" s="123"/>
      <c r="LEB218" s="123"/>
      <c r="LEC218" s="123"/>
      <c r="LED218" s="123"/>
      <c r="LEE218" s="123"/>
      <c r="LEF218" s="123"/>
      <c r="LEG218" s="123"/>
      <c r="LEH218" s="123"/>
      <c r="LEI218" s="123"/>
      <c r="LEJ218" s="123"/>
      <c r="LEK218" s="123"/>
      <c r="LEL218" s="123"/>
      <c r="LEM218" s="123"/>
      <c r="LEN218" s="123"/>
      <c r="LEO218" s="123"/>
      <c r="LEP218" s="123"/>
      <c r="LEQ218" s="123"/>
      <c r="LER218" s="123"/>
      <c r="LES218" s="123"/>
      <c r="LET218" s="123"/>
      <c r="LEU218" s="123"/>
      <c r="LEV218" s="123"/>
      <c r="LEW218" s="123"/>
      <c r="LEX218" s="123"/>
      <c r="LEY218" s="123"/>
      <c r="LEZ218" s="123"/>
      <c r="LFA218" s="123"/>
      <c r="LFB218" s="123"/>
      <c r="LFC218" s="123"/>
      <c r="LFD218" s="123"/>
      <c r="LFE218" s="123"/>
      <c r="LFF218" s="123"/>
      <c r="LFG218" s="123"/>
      <c r="LFH218" s="123"/>
      <c r="LFI218" s="123"/>
      <c r="LFJ218" s="123"/>
      <c r="LFK218" s="123"/>
      <c r="LFL218" s="123"/>
      <c r="LFM218" s="123"/>
      <c r="LFN218" s="123"/>
      <c r="LFO218" s="123"/>
      <c r="LFP218" s="123"/>
      <c r="LFQ218" s="123"/>
      <c r="LFR218" s="123"/>
      <c r="LFS218" s="123"/>
      <c r="LFT218" s="123"/>
      <c r="LFU218" s="123"/>
      <c r="LFV218" s="123"/>
      <c r="LFW218" s="123"/>
      <c r="LFX218" s="123"/>
      <c r="LFY218" s="123"/>
      <c r="LFZ218" s="123"/>
      <c r="LGA218" s="123"/>
      <c r="LGB218" s="123"/>
      <c r="LGC218" s="123"/>
      <c r="LGD218" s="123"/>
      <c r="LGE218" s="123"/>
      <c r="LGF218" s="123"/>
      <c r="LGG218" s="123"/>
      <c r="LGH218" s="123"/>
      <c r="LGI218" s="123"/>
      <c r="LGJ218" s="123"/>
      <c r="LGK218" s="123"/>
      <c r="LGL218" s="123"/>
      <c r="LGM218" s="123"/>
      <c r="LGN218" s="123"/>
      <c r="LGO218" s="123"/>
      <c r="LGP218" s="123"/>
      <c r="LGQ218" s="123"/>
      <c r="LGR218" s="123"/>
      <c r="LGS218" s="123"/>
      <c r="LGT218" s="123"/>
      <c r="LGU218" s="123"/>
      <c r="LGV218" s="123"/>
      <c r="LGW218" s="123"/>
      <c r="LGX218" s="123"/>
      <c r="LGY218" s="123"/>
      <c r="LGZ218" s="123"/>
      <c r="LHA218" s="123"/>
      <c r="LHB218" s="123"/>
      <c r="LHC218" s="123"/>
      <c r="LHD218" s="123"/>
      <c r="LHE218" s="123"/>
      <c r="LHF218" s="123"/>
      <c r="LHG218" s="123"/>
      <c r="LHH218" s="123"/>
      <c r="LHI218" s="123"/>
      <c r="LHJ218" s="123"/>
      <c r="LHK218" s="123"/>
      <c r="LHL218" s="123"/>
      <c r="LHM218" s="123"/>
      <c r="LHN218" s="123"/>
      <c r="LHO218" s="123"/>
      <c r="LHP218" s="123"/>
      <c r="LHQ218" s="123"/>
      <c r="LHR218" s="123"/>
      <c r="LHS218" s="123"/>
      <c r="LHT218" s="123"/>
      <c r="LHU218" s="123"/>
      <c r="LHV218" s="123"/>
      <c r="LHW218" s="123"/>
      <c r="LHX218" s="123"/>
      <c r="LHY218" s="123"/>
      <c r="LHZ218" s="123"/>
      <c r="LIA218" s="123"/>
      <c r="LIB218" s="123"/>
      <c r="LIC218" s="123"/>
      <c r="LID218" s="123"/>
      <c r="LIE218" s="123"/>
      <c r="LIF218" s="123"/>
      <c r="LIG218" s="123"/>
      <c r="LIH218" s="123"/>
      <c r="LII218" s="123"/>
      <c r="LIJ218" s="123"/>
      <c r="LIK218" s="123"/>
      <c r="LIL218" s="123"/>
      <c r="LIM218" s="123"/>
      <c r="LIN218" s="123"/>
      <c r="LIO218" s="123"/>
      <c r="LIP218" s="123"/>
      <c r="LIQ218" s="123"/>
      <c r="LIR218" s="123"/>
      <c r="LIS218" s="123"/>
      <c r="LIT218" s="123"/>
      <c r="LIU218" s="123"/>
      <c r="LIV218" s="123"/>
      <c r="LIW218" s="123"/>
      <c r="LIX218" s="123"/>
      <c r="LIY218" s="123"/>
      <c r="LIZ218" s="123"/>
      <c r="LJA218" s="123"/>
      <c r="LJB218" s="123"/>
      <c r="LJC218" s="123"/>
      <c r="LJD218" s="123"/>
      <c r="LJE218" s="123"/>
      <c r="LJF218" s="123"/>
      <c r="LJG218" s="123"/>
      <c r="LJH218" s="123"/>
      <c r="LJI218" s="123"/>
      <c r="LJJ218" s="123"/>
      <c r="LJK218" s="123"/>
      <c r="LJL218" s="123"/>
      <c r="LJM218" s="123"/>
      <c r="LJN218" s="123"/>
      <c r="LJO218" s="123"/>
      <c r="LJP218" s="123"/>
      <c r="LJQ218" s="123"/>
      <c r="LJR218" s="123"/>
      <c r="LJS218" s="123"/>
      <c r="LJT218" s="123"/>
      <c r="LJU218" s="123"/>
      <c r="LJV218" s="123"/>
      <c r="LJW218" s="123"/>
      <c r="LJX218" s="123"/>
      <c r="LJY218" s="123"/>
      <c r="LJZ218" s="123"/>
      <c r="LKA218" s="123"/>
      <c r="LKB218" s="123"/>
      <c r="LKC218" s="123"/>
      <c r="LKD218" s="123"/>
      <c r="LKE218" s="123"/>
      <c r="LKF218" s="123"/>
      <c r="LKG218" s="123"/>
      <c r="LKH218" s="123"/>
      <c r="LKI218" s="123"/>
      <c r="LKJ218" s="123"/>
      <c r="LKK218" s="123"/>
      <c r="LKL218" s="123"/>
      <c r="LKM218" s="123"/>
      <c r="LKN218" s="123"/>
      <c r="LKO218" s="123"/>
      <c r="LKP218" s="123"/>
      <c r="LKQ218" s="123"/>
      <c r="LKR218" s="123"/>
      <c r="LKS218" s="123"/>
      <c r="LKT218" s="123"/>
      <c r="LKU218" s="123"/>
      <c r="LKV218" s="123"/>
      <c r="LKW218" s="123"/>
      <c r="LKX218" s="123"/>
      <c r="LKY218" s="123"/>
      <c r="LKZ218" s="123"/>
      <c r="LLA218" s="123"/>
      <c r="LLB218" s="123"/>
      <c r="LLC218" s="123"/>
      <c r="LLD218" s="123"/>
      <c r="LLE218" s="123"/>
      <c r="LLF218" s="123"/>
      <c r="LLG218" s="123"/>
      <c r="LLH218" s="123"/>
      <c r="LLI218" s="123"/>
      <c r="LLJ218" s="123"/>
      <c r="LLK218" s="123"/>
      <c r="LLL218" s="123"/>
      <c r="LLM218" s="123"/>
      <c r="LLN218" s="123"/>
      <c r="LLO218" s="123"/>
      <c r="LLP218" s="123"/>
      <c r="LLQ218" s="123"/>
      <c r="LLR218" s="123"/>
      <c r="LLS218" s="123"/>
      <c r="LLT218" s="123"/>
      <c r="LLU218" s="123"/>
      <c r="LLV218" s="123"/>
      <c r="LLW218" s="123"/>
      <c r="LLX218" s="123"/>
      <c r="LLY218" s="123"/>
      <c r="LLZ218" s="123"/>
      <c r="LMA218" s="123"/>
      <c r="LMB218" s="123"/>
      <c r="LMC218" s="123"/>
      <c r="LMD218" s="123"/>
      <c r="LME218" s="123"/>
      <c r="LMF218" s="123"/>
      <c r="LMG218" s="123"/>
      <c r="LMH218" s="123"/>
      <c r="LMI218" s="123"/>
      <c r="LMJ218" s="123"/>
      <c r="LMK218" s="123"/>
      <c r="LML218" s="123"/>
      <c r="LMM218" s="123"/>
      <c r="LMN218" s="123"/>
      <c r="LMO218" s="123"/>
      <c r="LMP218" s="123"/>
      <c r="LMQ218" s="123"/>
      <c r="LMR218" s="123"/>
      <c r="LMS218" s="123"/>
      <c r="LMT218" s="123"/>
      <c r="LMU218" s="123"/>
      <c r="LMV218" s="123"/>
      <c r="LMW218" s="123"/>
      <c r="LMX218" s="123"/>
      <c r="LMY218" s="123"/>
      <c r="LMZ218" s="123"/>
      <c r="LNA218" s="123"/>
      <c r="LNB218" s="123"/>
      <c r="LNC218" s="123"/>
      <c r="LND218" s="123"/>
      <c r="LNE218" s="123"/>
      <c r="LNF218" s="123"/>
      <c r="LNG218" s="123"/>
      <c r="LNH218" s="123"/>
      <c r="LNI218" s="123"/>
      <c r="LNJ218" s="123"/>
      <c r="LNK218" s="123"/>
      <c r="LNL218" s="123"/>
      <c r="LNM218" s="123"/>
      <c r="LNN218" s="123"/>
      <c r="LNO218" s="123"/>
      <c r="LNP218" s="123"/>
      <c r="LNQ218" s="123"/>
      <c r="LNR218" s="123"/>
      <c r="LNS218" s="123"/>
      <c r="LNT218" s="123"/>
      <c r="LNU218" s="123"/>
      <c r="LNV218" s="123"/>
      <c r="LNW218" s="123"/>
      <c r="LNX218" s="123"/>
      <c r="LNY218" s="123"/>
      <c r="LNZ218" s="123"/>
      <c r="LOA218" s="123"/>
      <c r="LOB218" s="123"/>
      <c r="LOC218" s="123"/>
      <c r="LOD218" s="123"/>
      <c r="LOE218" s="123"/>
      <c r="LOF218" s="123"/>
      <c r="LOG218" s="123"/>
      <c r="LOH218" s="123"/>
      <c r="LOI218" s="123"/>
      <c r="LOJ218" s="123"/>
      <c r="LOK218" s="123"/>
      <c r="LOL218" s="123"/>
      <c r="LOM218" s="123"/>
      <c r="LON218" s="123"/>
      <c r="LOO218" s="123"/>
      <c r="LOP218" s="123"/>
      <c r="LOQ218" s="123"/>
      <c r="LOR218" s="123"/>
      <c r="LOS218" s="123"/>
      <c r="LOT218" s="123"/>
      <c r="LOU218" s="123"/>
      <c r="LOV218" s="123"/>
      <c r="LOW218" s="123"/>
      <c r="LOX218" s="123"/>
      <c r="LOY218" s="123"/>
      <c r="LOZ218" s="123"/>
      <c r="LPA218" s="123"/>
      <c r="LPB218" s="123"/>
      <c r="LPC218" s="123"/>
      <c r="LPD218" s="123"/>
      <c r="LPE218" s="123"/>
      <c r="LPF218" s="123"/>
      <c r="LPG218" s="123"/>
      <c r="LPH218" s="123"/>
      <c r="LPI218" s="123"/>
      <c r="LPJ218" s="123"/>
      <c r="LPK218" s="123"/>
      <c r="LPL218" s="123"/>
      <c r="LPM218" s="123"/>
      <c r="LPN218" s="123"/>
      <c r="LPO218" s="123"/>
      <c r="LPP218" s="123"/>
      <c r="LPQ218" s="123"/>
      <c r="LPR218" s="123"/>
      <c r="LPS218" s="123"/>
      <c r="LPT218" s="123"/>
      <c r="LPU218" s="123"/>
      <c r="LPV218" s="123"/>
      <c r="LPW218" s="123"/>
      <c r="LPX218" s="123"/>
      <c r="LPY218" s="123"/>
      <c r="LPZ218" s="123"/>
      <c r="LQA218" s="123"/>
      <c r="LQB218" s="123"/>
      <c r="LQC218" s="123"/>
      <c r="LQD218" s="123"/>
      <c r="LQE218" s="123"/>
      <c r="LQF218" s="123"/>
      <c r="LQG218" s="123"/>
      <c r="LQH218" s="123"/>
      <c r="LQI218" s="123"/>
      <c r="LQJ218" s="123"/>
      <c r="LQK218" s="123"/>
      <c r="LQL218" s="123"/>
      <c r="LQM218" s="123"/>
      <c r="LQN218" s="123"/>
      <c r="LQO218" s="123"/>
      <c r="LQP218" s="123"/>
      <c r="LQQ218" s="123"/>
      <c r="LQR218" s="123"/>
      <c r="LQS218" s="123"/>
      <c r="LQT218" s="123"/>
      <c r="LQU218" s="123"/>
      <c r="LQV218" s="123"/>
      <c r="LQW218" s="123"/>
      <c r="LQX218" s="123"/>
      <c r="LQY218" s="123"/>
      <c r="LQZ218" s="123"/>
      <c r="LRA218" s="123"/>
      <c r="LRB218" s="123"/>
      <c r="LRC218" s="123"/>
      <c r="LRD218" s="123"/>
      <c r="LRE218" s="123"/>
      <c r="LRF218" s="123"/>
      <c r="LRG218" s="123"/>
      <c r="LRH218" s="123"/>
      <c r="LRI218" s="123"/>
      <c r="LRJ218" s="123"/>
      <c r="LRK218" s="123"/>
      <c r="LRL218" s="123"/>
      <c r="LRM218" s="123"/>
      <c r="LRN218" s="123"/>
      <c r="LRO218" s="123"/>
      <c r="LRP218" s="123"/>
      <c r="LRQ218" s="123"/>
      <c r="LRR218" s="123"/>
      <c r="LRS218" s="123"/>
      <c r="LRT218" s="123"/>
      <c r="LRU218" s="123"/>
      <c r="LRV218" s="123"/>
      <c r="LRW218" s="123"/>
      <c r="LRX218" s="123"/>
      <c r="LRY218" s="123"/>
      <c r="LRZ218" s="123"/>
      <c r="LSA218" s="123"/>
      <c r="LSB218" s="123"/>
      <c r="LSC218" s="123"/>
      <c r="LSD218" s="123"/>
      <c r="LSE218" s="123"/>
      <c r="LSF218" s="123"/>
      <c r="LSG218" s="123"/>
      <c r="LSH218" s="123"/>
      <c r="LSI218" s="123"/>
      <c r="LSJ218" s="123"/>
      <c r="LSK218" s="123"/>
      <c r="LSL218" s="123"/>
      <c r="LSM218" s="123"/>
      <c r="LSN218" s="123"/>
      <c r="LSO218" s="123"/>
      <c r="LSP218" s="123"/>
      <c r="LSQ218" s="123"/>
      <c r="LSR218" s="123"/>
      <c r="LSS218" s="123"/>
      <c r="LST218" s="123"/>
      <c r="LSU218" s="123"/>
      <c r="LSV218" s="123"/>
      <c r="LSW218" s="123"/>
      <c r="LSX218" s="123"/>
      <c r="LSY218" s="123"/>
      <c r="LSZ218" s="123"/>
      <c r="LTA218" s="123"/>
      <c r="LTB218" s="123"/>
      <c r="LTC218" s="123"/>
      <c r="LTD218" s="123"/>
      <c r="LTE218" s="123"/>
      <c r="LTF218" s="123"/>
      <c r="LTG218" s="123"/>
      <c r="LTH218" s="123"/>
      <c r="LTI218" s="123"/>
      <c r="LTJ218" s="123"/>
      <c r="LTK218" s="123"/>
      <c r="LTL218" s="123"/>
      <c r="LTM218" s="123"/>
      <c r="LTN218" s="123"/>
      <c r="LTO218" s="123"/>
      <c r="LTP218" s="123"/>
      <c r="LTQ218" s="123"/>
      <c r="LTR218" s="123"/>
      <c r="LTS218" s="123"/>
      <c r="LTT218" s="123"/>
      <c r="LTU218" s="123"/>
      <c r="LTV218" s="123"/>
      <c r="LTW218" s="123"/>
      <c r="LTX218" s="123"/>
      <c r="LTY218" s="123"/>
      <c r="LTZ218" s="123"/>
      <c r="LUA218" s="123"/>
      <c r="LUB218" s="123"/>
      <c r="LUC218" s="123"/>
      <c r="LUD218" s="123"/>
      <c r="LUE218" s="123"/>
      <c r="LUF218" s="123"/>
      <c r="LUG218" s="123"/>
      <c r="LUH218" s="123"/>
      <c r="LUI218" s="123"/>
      <c r="LUJ218" s="123"/>
      <c r="LUK218" s="123"/>
      <c r="LUL218" s="123"/>
      <c r="LUM218" s="123"/>
      <c r="LUN218" s="123"/>
      <c r="LUO218" s="123"/>
      <c r="LUP218" s="123"/>
      <c r="LUQ218" s="123"/>
      <c r="LUR218" s="123"/>
      <c r="LUS218" s="123"/>
      <c r="LUT218" s="123"/>
      <c r="LUU218" s="123"/>
      <c r="LUV218" s="123"/>
      <c r="LUW218" s="123"/>
      <c r="LUX218" s="123"/>
      <c r="LUY218" s="123"/>
      <c r="LUZ218" s="123"/>
      <c r="LVA218" s="123"/>
      <c r="LVB218" s="123"/>
      <c r="LVC218" s="123"/>
      <c r="LVD218" s="123"/>
      <c r="LVE218" s="123"/>
      <c r="LVF218" s="123"/>
      <c r="LVG218" s="123"/>
      <c r="LVH218" s="123"/>
      <c r="LVI218" s="123"/>
      <c r="LVJ218" s="123"/>
      <c r="LVK218" s="123"/>
      <c r="LVL218" s="123"/>
      <c r="LVM218" s="123"/>
      <c r="LVN218" s="123"/>
      <c r="LVO218" s="123"/>
      <c r="LVP218" s="123"/>
      <c r="LVQ218" s="123"/>
      <c r="LVR218" s="123"/>
      <c r="LVS218" s="123"/>
      <c r="LVT218" s="123"/>
      <c r="LVU218" s="123"/>
      <c r="LVV218" s="123"/>
      <c r="LVW218" s="123"/>
      <c r="LVX218" s="123"/>
      <c r="LVY218" s="123"/>
      <c r="LVZ218" s="123"/>
      <c r="LWA218" s="123"/>
      <c r="LWB218" s="123"/>
      <c r="LWC218" s="123"/>
      <c r="LWD218" s="123"/>
      <c r="LWE218" s="123"/>
      <c r="LWF218" s="123"/>
      <c r="LWG218" s="123"/>
      <c r="LWH218" s="123"/>
      <c r="LWI218" s="123"/>
      <c r="LWJ218" s="123"/>
      <c r="LWK218" s="123"/>
      <c r="LWL218" s="123"/>
      <c r="LWM218" s="123"/>
      <c r="LWN218" s="123"/>
      <c r="LWO218" s="123"/>
      <c r="LWP218" s="123"/>
      <c r="LWQ218" s="123"/>
      <c r="LWR218" s="123"/>
      <c r="LWS218" s="123"/>
      <c r="LWT218" s="123"/>
      <c r="LWU218" s="123"/>
      <c r="LWV218" s="123"/>
      <c r="LWW218" s="123"/>
      <c r="LWX218" s="123"/>
      <c r="LWY218" s="123"/>
      <c r="LWZ218" s="123"/>
      <c r="LXA218" s="123"/>
      <c r="LXB218" s="123"/>
      <c r="LXC218" s="123"/>
      <c r="LXD218" s="123"/>
      <c r="LXE218" s="123"/>
      <c r="LXF218" s="123"/>
      <c r="LXG218" s="123"/>
      <c r="LXH218" s="123"/>
      <c r="LXI218" s="123"/>
      <c r="LXJ218" s="123"/>
      <c r="LXK218" s="123"/>
      <c r="LXL218" s="123"/>
      <c r="LXM218" s="123"/>
      <c r="LXN218" s="123"/>
      <c r="LXO218" s="123"/>
      <c r="LXP218" s="123"/>
      <c r="LXQ218" s="123"/>
      <c r="LXR218" s="123"/>
      <c r="LXS218" s="123"/>
      <c r="LXT218" s="123"/>
      <c r="LXU218" s="123"/>
      <c r="LXV218" s="123"/>
      <c r="LXW218" s="123"/>
      <c r="LXX218" s="123"/>
      <c r="LXY218" s="123"/>
      <c r="LXZ218" s="123"/>
      <c r="LYA218" s="123"/>
      <c r="LYB218" s="123"/>
      <c r="LYC218" s="123"/>
      <c r="LYD218" s="123"/>
      <c r="LYE218" s="123"/>
      <c r="LYF218" s="123"/>
      <c r="LYG218" s="123"/>
      <c r="LYH218" s="123"/>
      <c r="LYI218" s="123"/>
      <c r="LYJ218" s="123"/>
      <c r="LYK218" s="123"/>
      <c r="LYL218" s="123"/>
      <c r="LYM218" s="123"/>
      <c r="LYN218" s="123"/>
      <c r="LYO218" s="123"/>
      <c r="LYP218" s="123"/>
      <c r="LYQ218" s="123"/>
      <c r="LYR218" s="123"/>
      <c r="LYS218" s="123"/>
      <c r="LYT218" s="123"/>
      <c r="LYU218" s="123"/>
      <c r="LYV218" s="123"/>
      <c r="LYW218" s="123"/>
      <c r="LYX218" s="123"/>
      <c r="LYY218" s="123"/>
      <c r="LYZ218" s="123"/>
      <c r="LZA218" s="123"/>
      <c r="LZB218" s="123"/>
      <c r="LZC218" s="123"/>
      <c r="LZD218" s="123"/>
      <c r="LZE218" s="123"/>
      <c r="LZF218" s="123"/>
      <c r="LZG218" s="123"/>
      <c r="LZH218" s="123"/>
      <c r="LZI218" s="123"/>
      <c r="LZJ218" s="123"/>
      <c r="LZK218" s="123"/>
      <c r="LZL218" s="123"/>
      <c r="LZM218" s="123"/>
      <c r="LZN218" s="123"/>
      <c r="LZO218" s="123"/>
      <c r="LZP218" s="123"/>
      <c r="LZQ218" s="123"/>
      <c r="LZR218" s="123"/>
      <c r="LZS218" s="123"/>
      <c r="LZT218" s="123"/>
      <c r="LZU218" s="123"/>
      <c r="LZV218" s="123"/>
      <c r="LZW218" s="123"/>
      <c r="LZX218" s="123"/>
      <c r="LZY218" s="123"/>
      <c r="LZZ218" s="123"/>
      <c r="MAA218" s="123"/>
      <c r="MAB218" s="123"/>
      <c r="MAC218" s="123"/>
      <c r="MAD218" s="123"/>
      <c r="MAE218" s="123"/>
      <c r="MAF218" s="123"/>
      <c r="MAG218" s="123"/>
      <c r="MAH218" s="123"/>
      <c r="MAI218" s="123"/>
      <c r="MAJ218" s="123"/>
      <c r="MAK218" s="123"/>
      <c r="MAL218" s="123"/>
      <c r="MAM218" s="123"/>
      <c r="MAN218" s="123"/>
      <c r="MAO218" s="123"/>
      <c r="MAP218" s="123"/>
      <c r="MAQ218" s="123"/>
      <c r="MAR218" s="123"/>
      <c r="MAS218" s="123"/>
      <c r="MAT218" s="123"/>
      <c r="MAU218" s="123"/>
      <c r="MAV218" s="123"/>
      <c r="MAW218" s="123"/>
      <c r="MAX218" s="123"/>
      <c r="MAY218" s="123"/>
      <c r="MAZ218" s="123"/>
      <c r="MBA218" s="123"/>
      <c r="MBB218" s="123"/>
      <c r="MBC218" s="123"/>
      <c r="MBD218" s="123"/>
      <c r="MBE218" s="123"/>
      <c r="MBF218" s="123"/>
      <c r="MBG218" s="123"/>
      <c r="MBH218" s="123"/>
      <c r="MBI218" s="123"/>
      <c r="MBJ218" s="123"/>
      <c r="MBK218" s="123"/>
      <c r="MBL218" s="123"/>
      <c r="MBM218" s="123"/>
      <c r="MBN218" s="123"/>
      <c r="MBO218" s="123"/>
      <c r="MBP218" s="123"/>
      <c r="MBQ218" s="123"/>
      <c r="MBR218" s="123"/>
      <c r="MBS218" s="123"/>
      <c r="MBT218" s="123"/>
      <c r="MBU218" s="123"/>
      <c r="MBV218" s="123"/>
      <c r="MBW218" s="123"/>
      <c r="MBX218" s="123"/>
      <c r="MBY218" s="123"/>
      <c r="MBZ218" s="123"/>
      <c r="MCA218" s="123"/>
      <c r="MCB218" s="123"/>
      <c r="MCC218" s="123"/>
      <c r="MCD218" s="123"/>
      <c r="MCE218" s="123"/>
      <c r="MCF218" s="123"/>
      <c r="MCG218" s="123"/>
      <c r="MCH218" s="123"/>
      <c r="MCI218" s="123"/>
      <c r="MCJ218" s="123"/>
      <c r="MCK218" s="123"/>
      <c r="MCL218" s="123"/>
      <c r="MCM218" s="123"/>
      <c r="MCN218" s="123"/>
      <c r="MCO218" s="123"/>
      <c r="MCP218" s="123"/>
      <c r="MCQ218" s="123"/>
      <c r="MCR218" s="123"/>
      <c r="MCS218" s="123"/>
      <c r="MCT218" s="123"/>
      <c r="MCU218" s="123"/>
      <c r="MCV218" s="123"/>
      <c r="MCW218" s="123"/>
      <c r="MCX218" s="123"/>
      <c r="MCY218" s="123"/>
      <c r="MCZ218" s="123"/>
      <c r="MDA218" s="123"/>
      <c r="MDB218" s="123"/>
      <c r="MDC218" s="123"/>
      <c r="MDD218" s="123"/>
      <c r="MDE218" s="123"/>
      <c r="MDF218" s="123"/>
      <c r="MDG218" s="123"/>
      <c r="MDH218" s="123"/>
      <c r="MDI218" s="123"/>
      <c r="MDJ218" s="123"/>
      <c r="MDK218" s="123"/>
      <c r="MDL218" s="123"/>
      <c r="MDM218" s="123"/>
      <c r="MDN218" s="123"/>
      <c r="MDO218" s="123"/>
      <c r="MDP218" s="123"/>
      <c r="MDQ218" s="123"/>
      <c r="MDR218" s="123"/>
      <c r="MDS218" s="123"/>
      <c r="MDT218" s="123"/>
      <c r="MDU218" s="123"/>
      <c r="MDV218" s="123"/>
      <c r="MDW218" s="123"/>
      <c r="MDX218" s="123"/>
      <c r="MDY218" s="123"/>
      <c r="MDZ218" s="123"/>
      <c r="MEA218" s="123"/>
      <c r="MEB218" s="123"/>
      <c r="MEC218" s="123"/>
      <c r="MED218" s="123"/>
      <c r="MEE218" s="123"/>
      <c r="MEF218" s="123"/>
      <c r="MEG218" s="123"/>
      <c r="MEH218" s="123"/>
      <c r="MEI218" s="123"/>
      <c r="MEJ218" s="123"/>
      <c r="MEK218" s="123"/>
      <c r="MEL218" s="123"/>
      <c r="MEM218" s="123"/>
      <c r="MEN218" s="123"/>
      <c r="MEO218" s="123"/>
      <c r="MEP218" s="123"/>
      <c r="MEQ218" s="123"/>
      <c r="MER218" s="123"/>
      <c r="MES218" s="123"/>
      <c r="MET218" s="123"/>
      <c r="MEU218" s="123"/>
      <c r="MEV218" s="123"/>
      <c r="MEW218" s="123"/>
      <c r="MEX218" s="123"/>
      <c r="MEY218" s="123"/>
      <c r="MEZ218" s="123"/>
      <c r="MFA218" s="123"/>
      <c r="MFB218" s="123"/>
      <c r="MFC218" s="123"/>
      <c r="MFD218" s="123"/>
      <c r="MFE218" s="123"/>
      <c r="MFF218" s="123"/>
      <c r="MFG218" s="123"/>
      <c r="MFH218" s="123"/>
      <c r="MFI218" s="123"/>
      <c r="MFJ218" s="123"/>
      <c r="MFK218" s="123"/>
      <c r="MFL218" s="123"/>
      <c r="MFM218" s="123"/>
      <c r="MFN218" s="123"/>
      <c r="MFO218" s="123"/>
      <c r="MFP218" s="123"/>
      <c r="MFQ218" s="123"/>
      <c r="MFR218" s="123"/>
      <c r="MFS218" s="123"/>
      <c r="MFT218" s="123"/>
      <c r="MFU218" s="123"/>
      <c r="MFV218" s="123"/>
      <c r="MFW218" s="123"/>
      <c r="MFX218" s="123"/>
      <c r="MFY218" s="123"/>
      <c r="MFZ218" s="123"/>
      <c r="MGA218" s="123"/>
      <c r="MGB218" s="123"/>
      <c r="MGC218" s="123"/>
      <c r="MGD218" s="123"/>
      <c r="MGE218" s="123"/>
      <c r="MGF218" s="123"/>
      <c r="MGG218" s="123"/>
      <c r="MGH218" s="123"/>
      <c r="MGI218" s="123"/>
      <c r="MGJ218" s="123"/>
      <c r="MGK218" s="123"/>
      <c r="MGL218" s="123"/>
      <c r="MGM218" s="123"/>
      <c r="MGN218" s="123"/>
      <c r="MGO218" s="123"/>
      <c r="MGP218" s="123"/>
      <c r="MGQ218" s="123"/>
      <c r="MGR218" s="123"/>
      <c r="MGS218" s="123"/>
      <c r="MGT218" s="123"/>
      <c r="MGU218" s="123"/>
      <c r="MGV218" s="123"/>
      <c r="MGW218" s="123"/>
      <c r="MGX218" s="123"/>
      <c r="MGY218" s="123"/>
      <c r="MGZ218" s="123"/>
      <c r="MHA218" s="123"/>
      <c r="MHB218" s="123"/>
      <c r="MHC218" s="123"/>
      <c r="MHD218" s="123"/>
      <c r="MHE218" s="123"/>
      <c r="MHF218" s="123"/>
      <c r="MHG218" s="123"/>
      <c r="MHH218" s="123"/>
      <c r="MHI218" s="123"/>
      <c r="MHJ218" s="123"/>
      <c r="MHK218" s="123"/>
      <c r="MHL218" s="123"/>
      <c r="MHM218" s="123"/>
      <c r="MHN218" s="123"/>
      <c r="MHO218" s="123"/>
      <c r="MHP218" s="123"/>
      <c r="MHQ218" s="123"/>
      <c r="MHR218" s="123"/>
      <c r="MHS218" s="123"/>
      <c r="MHT218" s="123"/>
      <c r="MHU218" s="123"/>
      <c r="MHV218" s="123"/>
      <c r="MHW218" s="123"/>
      <c r="MHX218" s="123"/>
      <c r="MHY218" s="123"/>
      <c r="MHZ218" s="123"/>
      <c r="MIA218" s="123"/>
      <c r="MIB218" s="123"/>
      <c r="MIC218" s="123"/>
      <c r="MID218" s="123"/>
      <c r="MIE218" s="123"/>
      <c r="MIF218" s="123"/>
      <c r="MIG218" s="123"/>
      <c r="MIH218" s="123"/>
      <c r="MII218" s="123"/>
      <c r="MIJ218" s="123"/>
      <c r="MIK218" s="123"/>
      <c r="MIL218" s="123"/>
      <c r="MIM218" s="123"/>
      <c r="MIN218" s="123"/>
      <c r="MIO218" s="123"/>
      <c r="MIP218" s="123"/>
      <c r="MIQ218" s="123"/>
      <c r="MIR218" s="123"/>
      <c r="MIS218" s="123"/>
      <c r="MIT218" s="123"/>
      <c r="MIU218" s="123"/>
      <c r="MIV218" s="123"/>
      <c r="MIW218" s="123"/>
      <c r="MIX218" s="123"/>
      <c r="MIY218" s="123"/>
      <c r="MIZ218" s="123"/>
      <c r="MJA218" s="123"/>
      <c r="MJB218" s="123"/>
      <c r="MJC218" s="123"/>
      <c r="MJD218" s="123"/>
      <c r="MJE218" s="123"/>
      <c r="MJF218" s="123"/>
      <c r="MJG218" s="123"/>
      <c r="MJH218" s="123"/>
      <c r="MJI218" s="123"/>
      <c r="MJJ218" s="123"/>
      <c r="MJK218" s="123"/>
      <c r="MJL218" s="123"/>
      <c r="MJM218" s="123"/>
      <c r="MJN218" s="123"/>
      <c r="MJO218" s="123"/>
      <c r="MJP218" s="123"/>
      <c r="MJQ218" s="123"/>
      <c r="MJR218" s="123"/>
      <c r="MJS218" s="123"/>
      <c r="MJT218" s="123"/>
      <c r="MJU218" s="123"/>
      <c r="MJV218" s="123"/>
      <c r="MJW218" s="123"/>
      <c r="MJX218" s="123"/>
      <c r="MJY218" s="123"/>
      <c r="MJZ218" s="123"/>
      <c r="MKA218" s="123"/>
      <c r="MKB218" s="123"/>
      <c r="MKC218" s="123"/>
      <c r="MKD218" s="123"/>
      <c r="MKE218" s="123"/>
      <c r="MKF218" s="123"/>
      <c r="MKG218" s="123"/>
      <c r="MKH218" s="123"/>
      <c r="MKI218" s="123"/>
      <c r="MKJ218" s="123"/>
      <c r="MKK218" s="123"/>
      <c r="MKL218" s="123"/>
      <c r="MKM218" s="123"/>
      <c r="MKN218" s="123"/>
      <c r="MKO218" s="123"/>
      <c r="MKP218" s="123"/>
      <c r="MKQ218" s="123"/>
      <c r="MKR218" s="123"/>
      <c r="MKS218" s="123"/>
      <c r="MKT218" s="123"/>
      <c r="MKU218" s="123"/>
      <c r="MKV218" s="123"/>
      <c r="MKW218" s="123"/>
      <c r="MKX218" s="123"/>
      <c r="MKY218" s="123"/>
      <c r="MKZ218" s="123"/>
      <c r="MLA218" s="123"/>
      <c r="MLB218" s="123"/>
      <c r="MLC218" s="123"/>
      <c r="MLD218" s="123"/>
      <c r="MLE218" s="123"/>
      <c r="MLF218" s="123"/>
      <c r="MLG218" s="123"/>
      <c r="MLH218" s="123"/>
      <c r="MLI218" s="123"/>
      <c r="MLJ218" s="123"/>
      <c r="MLK218" s="123"/>
      <c r="MLL218" s="123"/>
      <c r="MLM218" s="123"/>
      <c r="MLN218" s="123"/>
      <c r="MLO218" s="123"/>
      <c r="MLP218" s="123"/>
      <c r="MLQ218" s="123"/>
      <c r="MLR218" s="123"/>
      <c r="MLS218" s="123"/>
      <c r="MLT218" s="123"/>
      <c r="MLU218" s="123"/>
      <c r="MLV218" s="123"/>
      <c r="MLW218" s="123"/>
      <c r="MLX218" s="123"/>
      <c r="MLY218" s="123"/>
      <c r="MLZ218" s="123"/>
      <c r="MMA218" s="123"/>
      <c r="MMB218" s="123"/>
      <c r="MMC218" s="123"/>
      <c r="MMD218" s="123"/>
      <c r="MME218" s="123"/>
      <c r="MMF218" s="123"/>
      <c r="MMG218" s="123"/>
      <c r="MMH218" s="123"/>
      <c r="MMI218" s="123"/>
      <c r="MMJ218" s="123"/>
      <c r="MMK218" s="123"/>
      <c r="MML218" s="123"/>
      <c r="MMM218" s="123"/>
      <c r="MMN218" s="123"/>
      <c r="MMO218" s="123"/>
      <c r="MMP218" s="123"/>
      <c r="MMQ218" s="123"/>
      <c r="MMR218" s="123"/>
      <c r="MMS218" s="123"/>
      <c r="MMT218" s="123"/>
      <c r="MMU218" s="123"/>
      <c r="MMV218" s="123"/>
      <c r="MMW218" s="123"/>
      <c r="MMX218" s="123"/>
      <c r="MMY218" s="123"/>
      <c r="MMZ218" s="123"/>
      <c r="MNA218" s="123"/>
      <c r="MNB218" s="123"/>
      <c r="MNC218" s="123"/>
      <c r="MND218" s="123"/>
      <c r="MNE218" s="123"/>
      <c r="MNF218" s="123"/>
      <c r="MNG218" s="123"/>
      <c r="MNH218" s="123"/>
      <c r="MNI218" s="123"/>
      <c r="MNJ218" s="123"/>
      <c r="MNK218" s="123"/>
      <c r="MNL218" s="123"/>
      <c r="MNM218" s="123"/>
      <c r="MNN218" s="123"/>
      <c r="MNO218" s="123"/>
      <c r="MNP218" s="123"/>
      <c r="MNQ218" s="123"/>
      <c r="MNR218" s="123"/>
      <c r="MNS218" s="123"/>
      <c r="MNT218" s="123"/>
      <c r="MNU218" s="123"/>
      <c r="MNV218" s="123"/>
      <c r="MNW218" s="123"/>
      <c r="MNX218" s="123"/>
      <c r="MNY218" s="123"/>
      <c r="MNZ218" s="123"/>
      <c r="MOA218" s="123"/>
      <c r="MOB218" s="123"/>
      <c r="MOC218" s="123"/>
      <c r="MOD218" s="123"/>
      <c r="MOE218" s="123"/>
      <c r="MOF218" s="123"/>
      <c r="MOG218" s="123"/>
      <c r="MOH218" s="123"/>
      <c r="MOI218" s="123"/>
      <c r="MOJ218" s="123"/>
      <c r="MOK218" s="123"/>
      <c r="MOL218" s="123"/>
      <c r="MOM218" s="123"/>
      <c r="MON218" s="123"/>
      <c r="MOO218" s="123"/>
      <c r="MOP218" s="123"/>
      <c r="MOQ218" s="123"/>
      <c r="MOR218" s="123"/>
      <c r="MOS218" s="123"/>
      <c r="MOT218" s="123"/>
      <c r="MOU218" s="123"/>
      <c r="MOV218" s="123"/>
      <c r="MOW218" s="123"/>
      <c r="MOX218" s="123"/>
      <c r="MOY218" s="123"/>
      <c r="MOZ218" s="123"/>
      <c r="MPA218" s="123"/>
      <c r="MPB218" s="123"/>
      <c r="MPC218" s="123"/>
      <c r="MPD218" s="123"/>
      <c r="MPE218" s="123"/>
      <c r="MPF218" s="123"/>
      <c r="MPG218" s="123"/>
      <c r="MPH218" s="123"/>
      <c r="MPI218" s="123"/>
      <c r="MPJ218" s="123"/>
      <c r="MPK218" s="123"/>
      <c r="MPL218" s="123"/>
      <c r="MPM218" s="123"/>
      <c r="MPN218" s="123"/>
      <c r="MPO218" s="123"/>
      <c r="MPP218" s="123"/>
      <c r="MPQ218" s="123"/>
      <c r="MPR218" s="123"/>
      <c r="MPS218" s="123"/>
      <c r="MPT218" s="123"/>
      <c r="MPU218" s="123"/>
      <c r="MPV218" s="123"/>
      <c r="MPW218" s="123"/>
      <c r="MPX218" s="123"/>
      <c r="MPY218" s="123"/>
      <c r="MPZ218" s="123"/>
      <c r="MQA218" s="123"/>
      <c r="MQB218" s="123"/>
      <c r="MQC218" s="123"/>
      <c r="MQD218" s="123"/>
      <c r="MQE218" s="123"/>
      <c r="MQF218" s="123"/>
      <c r="MQG218" s="123"/>
      <c r="MQH218" s="123"/>
      <c r="MQI218" s="123"/>
      <c r="MQJ218" s="123"/>
      <c r="MQK218" s="123"/>
      <c r="MQL218" s="123"/>
      <c r="MQM218" s="123"/>
      <c r="MQN218" s="123"/>
      <c r="MQO218" s="123"/>
      <c r="MQP218" s="123"/>
      <c r="MQQ218" s="123"/>
      <c r="MQR218" s="123"/>
      <c r="MQS218" s="123"/>
      <c r="MQT218" s="123"/>
      <c r="MQU218" s="123"/>
      <c r="MQV218" s="123"/>
      <c r="MQW218" s="123"/>
      <c r="MQX218" s="123"/>
      <c r="MQY218" s="123"/>
      <c r="MQZ218" s="123"/>
      <c r="MRA218" s="123"/>
      <c r="MRB218" s="123"/>
      <c r="MRC218" s="123"/>
      <c r="MRD218" s="123"/>
      <c r="MRE218" s="123"/>
      <c r="MRF218" s="123"/>
      <c r="MRG218" s="123"/>
      <c r="MRH218" s="123"/>
      <c r="MRI218" s="123"/>
      <c r="MRJ218" s="123"/>
      <c r="MRK218" s="123"/>
      <c r="MRL218" s="123"/>
      <c r="MRM218" s="123"/>
      <c r="MRN218" s="123"/>
      <c r="MRO218" s="123"/>
      <c r="MRP218" s="123"/>
      <c r="MRQ218" s="123"/>
      <c r="MRR218" s="123"/>
      <c r="MRS218" s="123"/>
      <c r="MRT218" s="123"/>
      <c r="MRU218" s="123"/>
      <c r="MRV218" s="123"/>
      <c r="MRW218" s="123"/>
      <c r="MRX218" s="123"/>
      <c r="MRY218" s="123"/>
      <c r="MRZ218" s="123"/>
      <c r="MSA218" s="123"/>
      <c r="MSB218" s="123"/>
      <c r="MSC218" s="123"/>
      <c r="MSD218" s="123"/>
      <c r="MSE218" s="123"/>
      <c r="MSF218" s="123"/>
      <c r="MSG218" s="123"/>
      <c r="MSH218" s="123"/>
      <c r="MSI218" s="123"/>
      <c r="MSJ218" s="123"/>
      <c r="MSK218" s="123"/>
      <c r="MSL218" s="123"/>
      <c r="MSM218" s="123"/>
      <c r="MSN218" s="123"/>
      <c r="MSO218" s="123"/>
      <c r="MSP218" s="123"/>
      <c r="MSQ218" s="123"/>
      <c r="MSR218" s="123"/>
      <c r="MSS218" s="123"/>
      <c r="MST218" s="123"/>
      <c r="MSU218" s="123"/>
      <c r="MSV218" s="123"/>
      <c r="MSW218" s="123"/>
      <c r="MSX218" s="123"/>
      <c r="MSY218" s="123"/>
      <c r="MSZ218" s="123"/>
      <c r="MTA218" s="123"/>
      <c r="MTB218" s="123"/>
      <c r="MTC218" s="123"/>
      <c r="MTD218" s="123"/>
      <c r="MTE218" s="123"/>
      <c r="MTF218" s="123"/>
      <c r="MTG218" s="123"/>
      <c r="MTH218" s="123"/>
      <c r="MTI218" s="123"/>
      <c r="MTJ218" s="123"/>
      <c r="MTK218" s="123"/>
      <c r="MTL218" s="123"/>
      <c r="MTM218" s="123"/>
      <c r="MTN218" s="123"/>
      <c r="MTO218" s="123"/>
      <c r="MTP218" s="123"/>
      <c r="MTQ218" s="123"/>
      <c r="MTR218" s="123"/>
      <c r="MTS218" s="123"/>
      <c r="MTT218" s="123"/>
      <c r="MTU218" s="123"/>
      <c r="MTV218" s="123"/>
      <c r="MTW218" s="123"/>
      <c r="MTX218" s="123"/>
      <c r="MTY218" s="123"/>
      <c r="MTZ218" s="123"/>
      <c r="MUA218" s="123"/>
      <c r="MUB218" s="123"/>
      <c r="MUC218" s="123"/>
      <c r="MUD218" s="123"/>
      <c r="MUE218" s="123"/>
      <c r="MUF218" s="123"/>
      <c r="MUG218" s="123"/>
      <c r="MUH218" s="123"/>
      <c r="MUI218" s="123"/>
      <c r="MUJ218" s="123"/>
      <c r="MUK218" s="123"/>
      <c r="MUL218" s="123"/>
      <c r="MUM218" s="123"/>
      <c r="MUN218" s="123"/>
      <c r="MUO218" s="123"/>
      <c r="MUP218" s="123"/>
      <c r="MUQ218" s="123"/>
      <c r="MUR218" s="123"/>
      <c r="MUS218" s="123"/>
      <c r="MUT218" s="123"/>
      <c r="MUU218" s="123"/>
      <c r="MUV218" s="123"/>
      <c r="MUW218" s="123"/>
      <c r="MUX218" s="123"/>
      <c r="MUY218" s="123"/>
      <c r="MUZ218" s="123"/>
      <c r="MVA218" s="123"/>
      <c r="MVB218" s="123"/>
      <c r="MVC218" s="123"/>
      <c r="MVD218" s="123"/>
      <c r="MVE218" s="123"/>
      <c r="MVF218" s="123"/>
      <c r="MVG218" s="123"/>
      <c r="MVH218" s="123"/>
      <c r="MVI218" s="123"/>
      <c r="MVJ218" s="123"/>
      <c r="MVK218" s="123"/>
      <c r="MVL218" s="123"/>
      <c r="MVM218" s="123"/>
      <c r="MVN218" s="123"/>
      <c r="MVO218" s="123"/>
      <c r="MVP218" s="123"/>
      <c r="MVQ218" s="123"/>
      <c r="MVR218" s="123"/>
      <c r="MVS218" s="123"/>
      <c r="MVT218" s="123"/>
      <c r="MVU218" s="123"/>
      <c r="MVV218" s="123"/>
      <c r="MVW218" s="123"/>
      <c r="MVX218" s="123"/>
      <c r="MVY218" s="123"/>
      <c r="MVZ218" s="123"/>
      <c r="MWA218" s="123"/>
      <c r="MWB218" s="123"/>
      <c r="MWC218" s="123"/>
      <c r="MWD218" s="123"/>
      <c r="MWE218" s="123"/>
      <c r="MWF218" s="123"/>
      <c r="MWG218" s="123"/>
      <c r="MWH218" s="123"/>
      <c r="MWI218" s="123"/>
      <c r="MWJ218" s="123"/>
      <c r="MWK218" s="123"/>
      <c r="MWL218" s="123"/>
      <c r="MWM218" s="123"/>
      <c r="MWN218" s="123"/>
      <c r="MWO218" s="123"/>
      <c r="MWP218" s="123"/>
      <c r="MWQ218" s="123"/>
      <c r="MWR218" s="123"/>
      <c r="MWS218" s="123"/>
      <c r="MWT218" s="123"/>
      <c r="MWU218" s="123"/>
      <c r="MWV218" s="123"/>
      <c r="MWW218" s="123"/>
      <c r="MWX218" s="123"/>
      <c r="MWY218" s="123"/>
      <c r="MWZ218" s="123"/>
      <c r="MXA218" s="123"/>
      <c r="MXB218" s="123"/>
      <c r="MXC218" s="123"/>
      <c r="MXD218" s="123"/>
      <c r="MXE218" s="123"/>
      <c r="MXF218" s="123"/>
      <c r="MXG218" s="123"/>
      <c r="MXH218" s="123"/>
      <c r="MXI218" s="123"/>
      <c r="MXJ218" s="123"/>
      <c r="MXK218" s="123"/>
      <c r="MXL218" s="123"/>
      <c r="MXM218" s="123"/>
      <c r="MXN218" s="123"/>
      <c r="MXO218" s="123"/>
      <c r="MXP218" s="123"/>
      <c r="MXQ218" s="123"/>
      <c r="MXR218" s="123"/>
      <c r="MXS218" s="123"/>
      <c r="MXT218" s="123"/>
      <c r="MXU218" s="123"/>
      <c r="MXV218" s="123"/>
      <c r="MXW218" s="123"/>
      <c r="MXX218" s="123"/>
      <c r="MXY218" s="123"/>
      <c r="MXZ218" s="123"/>
      <c r="MYA218" s="123"/>
      <c r="MYB218" s="123"/>
      <c r="MYC218" s="123"/>
      <c r="MYD218" s="123"/>
      <c r="MYE218" s="123"/>
      <c r="MYF218" s="123"/>
      <c r="MYG218" s="123"/>
      <c r="MYH218" s="123"/>
      <c r="MYI218" s="123"/>
      <c r="MYJ218" s="123"/>
      <c r="MYK218" s="123"/>
      <c r="MYL218" s="123"/>
      <c r="MYM218" s="123"/>
      <c r="MYN218" s="123"/>
      <c r="MYO218" s="123"/>
      <c r="MYP218" s="123"/>
      <c r="MYQ218" s="123"/>
      <c r="MYR218" s="123"/>
      <c r="MYS218" s="123"/>
      <c r="MYT218" s="123"/>
      <c r="MYU218" s="123"/>
      <c r="MYV218" s="123"/>
      <c r="MYW218" s="123"/>
      <c r="MYX218" s="123"/>
      <c r="MYY218" s="123"/>
      <c r="MYZ218" s="123"/>
      <c r="MZA218" s="123"/>
      <c r="MZB218" s="123"/>
      <c r="MZC218" s="123"/>
      <c r="MZD218" s="123"/>
      <c r="MZE218" s="123"/>
      <c r="MZF218" s="123"/>
      <c r="MZG218" s="123"/>
      <c r="MZH218" s="123"/>
      <c r="MZI218" s="123"/>
      <c r="MZJ218" s="123"/>
      <c r="MZK218" s="123"/>
      <c r="MZL218" s="123"/>
      <c r="MZM218" s="123"/>
      <c r="MZN218" s="123"/>
      <c r="MZO218" s="123"/>
      <c r="MZP218" s="123"/>
      <c r="MZQ218" s="123"/>
      <c r="MZR218" s="123"/>
      <c r="MZS218" s="123"/>
      <c r="MZT218" s="123"/>
      <c r="MZU218" s="123"/>
      <c r="MZV218" s="123"/>
      <c r="MZW218" s="123"/>
      <c r="MZX218" s="123"/>
      <c r="MZY218" s="123"/>
      <c r="MZZ218" s="123"/>
      <c r="NAA218" s="123"/>
      <c r="NAB218" s="123"/>
      <c r="NAC218" s="123"/>
      <c r="NAD218" s="123"/>
      <c r="NAE218" s="123"/>
      <c r="NAF218" s="123"/>
      <c r="NAG218" s="123"/>
      <c r="NAH218" s="123"/>
      <c r="NAI218" s="123"/>
      <c r="NAJ218" s="123"/>
      <c r="NAK218" s="123"/>
      <c r="NAL218" s="123"/>
      <c r="NAM218" s="123"/>
      <c r="NAN218" s="123"/>
      <c r="NAO218" s="123"/>
      <c r="NAP218" s="123"/>
      <c r="NAQ218" s="123"/>
      <c r="NAR218" s="123"/>
      <c r="NAS218" s="123"/>
      <c r="NAT218" s="123"/>
      <c r="NAU218" s="123"/>
      <c r="NAV218" s="123"/>
      <c r="NAW218" s="123"/>
      <c r="NAX218" s="123"/>
      <c r="NAY218" s="123"/>
      <c r="NAZ218" s="123"/>
      <c r="NBA218" s="123"/>
      <c r="NBB218" s="123"/>
      <c r="NBC218" s="123"/>
      <c r="NBD218" s="123"/>
      <c r="NBE218" s="123"/>
      <c r="NBF218" s="123"/>
      <c r="NBG218" s="123"/>
      <c r="NBH218" s="123"/>
      <c r="NBI218" s="123"/>
      <c r="NBJ218" s="123"/>
      <c r="NBK218" s="123"/>
      <c r="NBL218" s="123"/>
      <c r="NBM218" s="123"/>
      <c r="NBN218" s="123"/>
      <c r="NBO218" s="123"/>
      <c r="NBP218" s="123"/>
      <c r="NBQ218" s="123"/>
      <c r="NBR218" s="123"/>
      <c r="NBS218" s="123"/>
      <c r="NBT218" s="123"/>
      <c r="NBU218" s="123"/>
      <c r="NBV218" s="123"/>
      <c r="NBW218" s="123"/>
      <c r="NBX218" s="123"/>
      <c r="NBY218" s="123"/>
      <c r="NBZ218" s="123"/>
      <c r="NCA218" s="123"/>
      <c r="NCB218" s="123"/>
      <c r="NCC218" s="123"/>
      <c r="NCD218" s="123"/>
      <c r="NCE218" s="123"/>
      <c r="NCF218" s="123"/>
      <c r="NCG218" s="123"/>
      <c r="NCH218" s="123"/>
      <c r="NCI218" s="123"/>
      <c r="NCJ218" s="123"/>
      <c r="NCK218" s="123"/>
      <c r="NCL218" s="123"/>
      <c r="NCM218" s="123"/>
      <c r="NCN218" s="123"/>
      <c r="NCO218" s="123"/>
      <c r="NCP218" s="123"/>
      <c r="NCQ218" s="123"/>
      <c r="NCR218" s="123"/>
      <c r="NCS218" s="123"/>
      <c r="NCT218" s="123"/>
      <c r="NCU218" s="123"/>
      <c r="NCV218" s="123"/>
      <c r="NCW218" s="123"/>
      <c r="NCX218" s="123"/>
      <c r="NCY218" s="123"/>
      <c r="NCZ218" s="123"/>
      <c r="NDA218" s="123"/>
      <c r="NDB218" s="123"/>
      <c r="NDC218" s="123"/>
      <c r="NDD218" s="123"/>
      <c r="NDE218" s="123"/>
      <c r="NDF218" s="123"/>
      <c r="NDG218" s="123"/>
      <c r="NDH218" s="123"/>
      <c r="NDI218" s="123"/>
      <c r="NDJ218" s="123"/>
      <c r="NDK218" s="123"/>
      <c r="NDL218" s="123"/>
      <c r="NDM218" s="123"/>
      <c r="NDN218" s="123"/>
      <c r="NDO218" s="123"/>
      <c r="NDP218" s="123"/>
      <c r="NDQ218" s="123"/>
      <c r="NDR218" s="123"/>
      <c r="NDS218" s="123"/>
      <c r="NDT218" s="123"/>
      <c r="NDU218" s="123"/>
      <c r="NDV218" s="123"/>
      <c r="NDW218" s="123"/>
      <c r="NDX218" s="123"/>
      <c r="NDY218" s="123"/>
      <c r="NDZ218" s="123"/>
      <c r="NEA218" s="123"/>
      <c r="NEB218" s="123"/>
      <c r="NEC218" s="123"/>
      <c r="NED218" s="123"/>
      <c r="NEE218" s="123"/>
      <c r="NEF218" s="123"/>
      <c r="NEG218" s="123"/>
      <c r="NEH218" s="123"/>
      <c r="NEI218" s="123"/>
      <c r="NEJ218" s="123"/>
      <c r="NEK218" s="123"/>
      <c r="NEL218" s="123"/>
      <c r="NEM218" s="123"/>
      <c r="NEN218" s="123"/>
      <c r="NEO218" s="123"/>
      <c r="NEP218" s="123"/>
      <c r="NEQ218" s="123"/>
      <c r="NER218" s="123"/>
      <c r="NES218" s="123"/>
      <c r="NET218" s="123"/>
      <c r="NEU218" s="123"/>
      <c r="NEV218" s="123"/>
      <c r="NEW218" s="123"/>
      <c r="NEX218" s="123"/>
      <c r="NEY218" s="123"/>
      <c r="NEZ218" s="123"/>
      <c r="NFA218" s="123"/>
      <c r="NFB218" s="123"/>
      <c r="NFC218" s="123"/>
      <c r="NFD218" s="123"/>
      <c r="NFE218" s="123"/>
      <c r="NFF218" s="123"/>
      <c r="NFG218" s="123"/>
      <c r="NFH218" s="123"/>
      <c r="NFI218" s="123"/>
      <c r="NFJ218" s="123"/>
      <c r="NFK218" s="123"/>
      <c r="NFL218" s="123"/>
      <c r="NFM218" s="123"/>
      <c r="NFN218" s="123"/>
      <c r="NFO218" s="123"/>
      <c r="NFP218" s="123"/>
      <c r="NFQ218" s="123"/>
      <c r="NFR218" s="123"/>
      <c r="NFS218" s="123"/>
      <c r="NFT218" s="123"/>
      <c r="NFU218" s="123"/>
      <c r="NFV218" s="123"/>
      <c r="NFW218" s="123"/>
      <c r="NFX218" s="123"/>
      <c r="NFY218" s="123"/>
      <c r="NFZ218" s="123"/>
      <c r="NGA218" s="123"/>
      <c r="NGB218" s="123"/>
      <c r="NGC218" s="123"/>
      <c r="NGD218" s="123"/>
      <c r="NGE218" s="123"/>
      <c r="NGF218" s="123"/>
      <c r="NGG218" s="123"/>
      <c r="NGH218" s="123"/>
      <c r="NGI218" s="123"/>
      <c r="NGJ218" s="123"/>
      <c r="NGK218" s="123"/>
      <c r="NGL218" s="123"/>
      <c r="NGM218" s="123"/>
      <c r="NGN218" s="123"/>
      <c r="NGO218" s="123"/>
      <c r="NGP218" s="123"/>
      <c r="NGQ218" s="123"/>
      <c r="NGR218" s="123"/>
      <c r="NGS218" s="123"/>
      <c r="NGT218" s="123"/>
      <c r="NGU218" s="123"/>
      <c r="NGV218" s="123"/>
      <c r="NGW218" s="123"/>
      <c r="NGX218" s="123"/>
      <c r="NGY218" s="123"/>
      <c r="NGZ218" s="123"/>
      <c r="NHA218" s="123"/>
      <c r="NHB218" s="123"/>
      <c r="NHC218" s="123"/>
      <c r="NHD218" s="123"/>
      <c r="NHE218" s="123"/>
      <c r="NHF218" s="123"/>
      <c r="NHG218" s="123"/>
      <c r="NHH218" s="123"/>
      <c r="NHI218" s="123"/>
      <c r="NHJ218" s="123"/>
      <c r="NHK218" s="123"/>
      <c r="NHL218" s="123"/>
      <c r="NHM218" s="123"/>
      <c r="NHN218" s="123"/>
      <c r="NHO218" s="123"/>
      <c r="NHP218" s="123"/>
      <c r="NHQ218" s="123"/>
      <c r="NHR218" s="123"/>
      <c r="NHS218" s="123"/>
      <c r="NHT218" s="123"/>
      <c r="NHU218" s="123"/>
      <c r="NHV218" s="123"/>
      <c r="NHW218" s="123"/>
      <c r="NHX218" s="123"/>
      <c r="NHY218" s="123"/>
      <c r="NHZ218" s="123"/>
      <c r="NIA218" s="123"/>
      <c r="NIB218" s="123"/>
      <c r="NIC218" s="123"/>
      <c r="NID218" s="123"/>
      <c r="NIE218" s="123"/>
      <c r="NIF218" s="123"/>
      <c r="NIG218" s="123"/>
      <c r="NIH218" s="123"/>
      <c r="NII218" s="123"/>
      <c r="NIJ218" s="123"/>
      <c r="NIK218" s="123"/>
      <c r="NIL218" s="123"/>
      <c r="NIM218" s="123"/>
      <c r="NIN218" s="123"/>
      <c r="NIO218" s="123"/>
      <c r="NIP218" s="123"/>
      <c r="NIQ218" s="123"/>
      <c r="NIR218" s="123"/>
      <c r="NIS218" s="123"/>
      <c r="NIT218" s="123"/>
      <c r="NIU218" s="123"/>
      <c r="NIV218" s="123"/>
      <c r="NIW218" s="123"/>
      <c r="NIX218" s="123"/>
      <c r="NIY218" s="123"/>
      <c r="NIZ218" s="123"/>
      <c r="NJA218" s="123"/>
      <c r="NJB218" s="123"/>
      <c r="NJC218" s="123"/>
      <c r="NJD218" s="123"/>
      <c r="NJE218" s="123"/>
      <c r="NJF218" s="123"/>
      <c r="NJG218" s="123"/>
      <c r="NJH218" s="123"/>
      <c r="NJI218" s="123"/>
      <c r="NJJ218" s="123"/>
      <c r="NJK218" s="123"/>
      <c r="NJL218" s="123"/>
      <c r="NJM218" s="123"/>
      <c r="NJN218" s="123"/>
      <c r="NJO218" s="123"/>
      <c r="NJP218" s="123"/>
      <c r="NJQ218" s="123"/>
      <c r="NJR218" s="123"/>
      <c r="NJS218" s="123"/>
      <c r="NJT218" s="123"/>
      <c r="NJU218" s="123"/>
      <c r="NJV218" s="123"/>
      <c r="NJW218" s="123"/>
      <c r="NJX218" s="123"/>
      <c r="NJY218" s="123"/>
      <c r="NJZ218" s="123"/>
      <c r="NKA218" s="123"/>
      <c r="NKB218" s="123"/>
      <c r="NKC218" s="123"/>
      <c r="NKD218" s="123"/>
      <c r="NKE218" s="123"/>
      <c r="NKF218" s="123"/>
      <c r="NKG218" s="123"/>
      <c r="NKH218" s="123"/>
      <c r="NKI218" s="123"/>
      <c r="NKJ218" s="123"/>
      <c r="NKK218" s="123"/>
      <c r="NKL218" s="123"/>
      <c r="NKM218" s="123"/>
      <c r="NKN218" s="123"/>
      <c r="NKO218" s="123"/>
      <c r="NKP218" s="123"/>
      <c r="NKQ218" s="123"/>
      <c r="NKR218" s="123"/>
      <c r="NKS218" s="123"/>
      <c r="NKT218" s="123"/>
      <c r="NKU218" s="123"/>
      <c r="NKV218" s="123"/>
      <c r="NKW218" s="123"/>
      <c r="NKX218" s="123"/>
      <c r="NKY218" s="123"/>
      <c r="NKZ218" s="123"/>
      <c r="NLA218" s="123"/>
      <c r="NLB218" s="123"/>
      <c r="NLC218" s="123"/>
      <c r="NLD218" s="123"/>
      <c r="NLE218" s="123"/>
      <c r="NLF218" s="123"/>
      <c r="NLG218" s="123"/>
      <c r="NLH218" s="123"/>
      <c r="NLI218" s="123"/>
      <c r="NLJ218" s="123"/>
      <c r="NLK218" s="123"/>
      <c r="NLL218" s="123"/>
      <c r="NLM218" s="123"/>
      <c r="NLN218" s="123"/>
      <c r="NLO218" s="123"/>
      <c r="NLP218" s="123"/>
      <c r="NLQ218" s="123"/>
      <c r="NLR218" s="123"/>
      <c r="NLS218" s="123"/>
      <c r="NLT218" s="123"/>
      <c r="NLU218" s="123"/>
      <c r="NLV218" s="123"/>
      <c r="NLW218" s="123"/>
      <c r="NLX218" s="123"/>
      <c r="NLY218" s="123"/>
      <c r="NLZ218" s="123"/>
      <c r="NMA218" s="123"/>
      <c r="NMB218" s="123"/>
      <c r="NMC218" s="123"/>
      <c r="NMD218" s="123"/>
      <c r="NME218" s="123"/>
      <c r="NMF218" s="123"/>
      <c r="NMG218" s="123"/>
      <c r="NMH218" s="123"/>
      <c r="NMI218" s="123"/>
      <c r="NMJ218" s="123"/>
      <c r="NMK218" s="123"/>
      <c r="NML218" s="123"/>
      <c r="NMM218" s="123"/>
      <c r="NMN218" s="123"/>
      <c r="NMO218" s="123"/>
      <c r="NMP218" s="123"/>
      <c r="NMQ218" s="123"/>
      <c r="NMR218" s="123"/>
      <c r="NMS218" s="123"/>
      <c r="NMT218" s="123"/>
      <c r="NMU218" s="123"/>
      <c r="NMV218" s="123"/>
      <c r="NMW218" s="123"/>
      <c r="NMX218" s="123"/>
      <c r="NMY218" s="123"/>
      <c r="NMZ218" s="123"/>
      <c r="NNA218" s="123"/>
      <c r="NNB218" s="123"/>
      <c r="NNC218" s="123"/>
      <c r="NND218" s="123"/>
      <c r="NNE218" s="123"/>
      <c r="NNF218" s="123"/>
      <c r="NNG218" s="123"/>
      <c r="NNH218" s="123"/>
      <c r="NNI218" s="123"/>
      <c r="NNJ218" s="123"/>
      <c r="NNK218" s="123"/>
      <c r="NNL218" s="123"/>
      <c r="NNM218" s="123"/>
      <c r="NNN218" s="123"/>
      <c r="NNO218" s="123"/>
      <c r="NNP218" s="123"/>
      <c r="NNQ218" s="123"/>
      <c r="NNR218" s="123"/>
      <c r="NNS218" s="123"/>
      <c r="NNT218" s="123"/>
      <c r="NNU218" s="123"/>
      <c r="NNV218" s="123"/>
      <c r="NNW218" s="123"/>
      <c r="NNX218" s="123"/>
      <c r="NNY218" s="123"/>
      <c r="NNZ218" s="123"/>
      <c r="NOA218" s="123"/>
      <c r="NOB218" s="123"/>
      <c r="NOC218" s="123"/>
      <c r="NOD218" s="123"/>
      <c r="NOE218" s="123"/>
      <c r="NOF218" s="123"/>
      <c r="NOG218" s="123"/>
      <c r="NOH218" s="123"/>
      <c r="NOI218" s="123"/>
      <c r="NOJ218" s="123"/>
      <c r="NOK218" s="123"/>
      <c r="NOL218" s="123"/>
      <c r="NOM218" s="123"/>
      <c r="NON218" s="123"/>
      <c r="NOO218" s="123"/>
      <c r="NOP218" s="123"/>
      <c r="NOQ218" s="123"/>
      <c r="NOR218" s="123"/>
      <c r="NOS218" s="123"/>
      <c r="NOT218" s="123"/>
      <c r="NOU218" s="123"/>
      <c r="NOV218" s="123"/>
      <c r="NOW218" s="123"/>
      <c r="NOX218" s="123"/>
      <c r="NOY218" s="123"/>
      <c r="NOZ218" s="123"/>
      <c r="NPA218" s="123"/>
      <c r="NPB218" s="123"/>
      <c r="NPC218" s="123"/>
      <c r="NPD218" s="123"/>
      <c r="NPE218" s="123"/>
      <c r="NPF218" s="123"/>
      <c r="NPG218" s="123"/>
      <c r="NPH218" s="123"/>
      <c r="NPI218" s="123"/>
      <c r="NPJ218" s="123"/>
      <c r="NPK218" s="123"/>
      <c r="NPL218" s="123"/>
      <c r="NPM218" s="123"/>
      <c r="NPN218" s="123"/>
      <c r="NPO218" s="123"/>
      <c r="NPP218" s="123"/>
      <c r="NPQ218" s="123"/>
      <c r="NPR218" s="123"/>
      <c r="NPS218" s="123"/>
      <c r="NPT218" s="123"/>
      <c r="NPU218" s="123"/>
      <c r="NPV218" s="123"/>
      <c r="NPW218" s="123"/>
      <c r="NPX218" s="123"/>
      <c r="NPY218" s="123"/>
      <c r="NPZ218" s="123"/>
      <c r="NQA218" s="123"/>
      <c r="NQB218" s="123"/>
      <c r="NQC218" s="123"/>
      <c r="NQD218" s="123"/>
      <c r="NQE218" s="123"/>
      <c r="NQF218" s="123"/>
      <c r="NQG218" s="123"/>
      <c r="NQH218" s="123"/>
      <c r="NQI218" s="123"/>
      <c r="NQJ218" s="123"/>
      <c r="NQK218" s="123"/>
      <c r="NQL218" s="123"/>
      <c r="NQM218" s="123"/>
      <c r="NQN218" s="123"/>
      <c r="NQO218" s="123"/>
      <c r="NQP218" s="123"/>
      <c r="NQQ218" s="123"/>
      <c r="NQR218" s="123"/>
      <c r="NQS218" s="123"/>
      <c r="NQT218" s="123"/>
      <c r="NQU218" s="123"/>
      <c r="NQV218" s="123"/>
      <c r="NQW218" s="123"/>
      <c r="NQX218" s="123"/>
      <c r="NQY218" s="123"/>
      <c r="NQZ218" s="123"/>
      <c r="NRA218" s="123"/>
      <c r="NRB218" s="123"/>
      <c r="NRC218" s="123"/>
      <c r="NRD218" s="123"/>
      <c r="NRE218" s="123"/>
      <c r="NRF218" s="123"/>
      <c r="NRG218" s="123"/>
      <c r="NRH218" s="123"/>
      <c r="NRI218" s="123"/>
      <c r="NRJ218" s="123"/>
      <c r="NRK218" s="123"/>
      <c r="NRL218" s="123"/>
      <c r="NRM218" s="123"/>
      <c r="NRN218" s="123"/>
      <c r="NRO218" s="123"/>
      <c r="NRP218" s="123"/>
      <c r="NRQ218" s="123"/>
      <c r="NRR218" s="123"/>
      <c r="NRS218" s="123"/>
      <c r="NRT218" s="123"/>
      <c r="NRU218" s="123"/>
      <c r="NRV218" s="123"/>
      <c r="NRW218" s="123"/>
      <c r="NRX218" s="123"/>
      <c r="NRY218" s="123"/>
      <c r="NRZ218" s="123"/>
      <c r="NSA218" s="123"/>
      <c r="NSB218" s="123"/>
      <c r="NSC218" s="123"/>
      <c r="NSD218" s="123"/>
      <c r="NSE218" s="123"/>
      <c r="NSF218" s="123"/>
      <c r="NSG218" s="123"/>
      <c r="NSH218" s="123"/>
      <c r="NSI218" s="123"/>
      <c r="NSJ218" s="123"/>
      <c r="NSK218" s="123"/>
      <c r="NSL218" s="123"/>
      <c r="NSM218" s="123"/>
      <c r="NSN218" s="123"/>
      <c r="NSO218" s="123"/>
      <c r="NSP218" s="123"/>
      <c r="NSQ218" s="123"/>
      <c r="NSR218" s="123"/>
      <c r="NSS218" s="123"/>
      <c r="NST218" s="123"/>
      <c r="NSU218" s="123"/>
      <c r="NSV218" s="123"/>
      <c r="NSW218" s="123"/>
      <c r="NSX218" s="123"/>
      <c r="NSY218" s="123"/>
      <c r="NSZ218" s="123"/>
      <c r="NTA218" s="123"/>
      <c r="NTB218" s="123"/>
      <c r="NTC218" s="123"/>
      <c r="NTD218" s="123"/>
      <c r="NTE218" s="123"/>
      <c r="NTF218" s="123"/>
      <c r="NTG218" s="123"/>
      <c r="NTH218" s="123"/>
      <c r="NTI218" s="123"/>
      <c r="NTJ218" s="123"/>
      <c r="NTK218" s="123"/>
      <c r="NTL218" s="123"/>
      <c r="NTM218" s="123"/>
      <c r="NTN218" s="123"/>
      <c r="NTO218" s="123"/>
      <c r="NTP218" s="123"/>
      <c r="NTQ218" s="123"/>
      <c r="NTR218" s="123"/>
      <c r="NTS218" s="123"/>
      <c r="NTT218" s="123"/>
      <c r="NTU218" s="123"/>
      <c r="NTV218" s="123"/>
      <c r="NTW218" s="123"/>
      <c r="NTX218" s="123"/>
      <c r="NTY218" s="123"/>
      <c r="NTZ218" s="123"/>
      <c r="NUA218" s="123"/>
      <c r="NUB218" s="123"/>
      <c r="NUC218" s="123"/>
      <c r="NUD218" s="123"/>
      <c r="NUE218" s="123"/>
      <c r="NUF218" s="123"/>
      <c r="NUG218" s="123"/>
      <c r="NUH218" s="123"/>
      <c r="NUI218" s="123"/>
      <c r="NUJ218" s="123"/>
      <c r="NUK218" s="123"/>
      <c r="NUL218" s="123"/>
      <c r="NUM218" s="123"/>
      <c r="NUN218" s="123"/>
      <c r="NUO218" s="123"/>
      <c r="NUP218" s="123"/>
      <c r="NUQ218" s="123"/>
      <c r="NUR218" s="123"/>
      <c r="NUS218" s="123"/>
      <c r="NUT218" s="123"/>
      <c r="NUU218" s="123"/>
      <c r="NUV218" s="123"/>
      <c r="NUW218" s="123"/>
      <c r="NUX218" s="123"/>
      <c r="NUY218" s="123"/>
      <c r="NUZ218" s="123"/>
      <c r="NVA218" s="123"/>
      <c r="NVB218" s="123"/>
      <c r="NVC218" s="123"/>
      <c r="NVD218" s="123"/>
      <c r="NVE218" s="123"/>
      <c r="NVF218" s="123"/>
      <c r="NVG218" s="123"/>
      <c r="NVH218" s="123"/>
      <c r="NVI218" s="123"/>
      <c r="NVJ218" s="123"/>
      <c r="NVK218" s="123"/>
      <c r="NVL218" s="123"/>
      <c r="NVM218" s="123"/>
      <c r="NVN218" s="123"/>
      <c r="NVO218" s="123"/>
      <c r="NVP218" s="123"/>
      <c r="NVQ218" s="123"/>
      <c r="NVR218" s="123"/>
      <c r="NVS218" s="123"/>
      <c r="NVT218" s="123"/>
      <c r="NVU218" s="123"/>
      <c r="NVV218" s="123"/>
      <c r="NVW218" s="123"/>
      <c r="NVX218" s="123"/>
      <c r="NVY218" s="123"/>
      <c r="NVZ218" s="123"/>
      <c r="NWA218" s="123"/>
      <c r="NWB218" s="123"/>
      <c r="NWC218" s="123"/>
      <c r="NWD218" s="123"/>
      <c r="NWE218" s="123"/>
      <c r="NWF218" s="123"/>
      <c r="NWG218" s="123"/>
      <c r="NWH218" s="123"/>
      <c r="NWI218" s="123"/>
      <c r="NWJ218" s="123"/>
      <c r="NWK218" s="123"/>
      <c r="NWL218" s="123"/>
      <c r="NWM218" s="123"/>
      <c r="NWN218" s="123"/>
      <c r="NWO218" s="123"/>
      <c r="NWP218" s="123"/>
      <c r="NWQ218" s="123"/>
      <c r="NWR218" s="123"/>
      <c r="NWS218" s="123"/>
      <c r="NWT218" s="123"/>
      <c r="NWU218" s="123"/>
      <c r="NWV218" s="123"/>
      <c r="NWW218" s="123"/>
      <c r="NWX218" s="123"/>
      <c r="NWY218" s="123"/>
      <c r="NWZ218" s="123"/>
      <c r="NXA218" s="123"/>
      <c r="NXB218" s="123"/>
      <c r="NXC218" s="123"/>
      <c r="NXD218" s="123"/>
      <c r="NXE218" s="123"/>
      <c r="NXF218" s="123"/>
      <c r="NXG218" s="123"/>
      <c r="NXH218" s="123"/>
      <c r="NXI218" s="123"/>
      <c r="NXJ218" s="123"/>
      <c r="NXK218" s="123"/>
      <c r="NXL218" s="123"/>
      <c r="NXM218" s="123"/>
      <c r="NXN218" s="123"/>
      <c r="NXO218" s="123"/>
      <c r="NXP218" s="123"/>
      <c r="NXQ218" s="123"/>
      <c r="NXR218" s="123"/>
      <c r="NXS218" s="123"/>
      <c r="NXT218" s="123"/>
      <c r="NXU218" s="123"/>
      <c r="NXV218" s="123"/>
      <c r="NXW218" s="123"/>
      <c r="NXX218" s="123"/>
      <c r="NXY218" s="123"/>
      <c r="NXZ218" s="123"/>
      <c r="NYA218" s="123"/>
      <c r="NYB218" s="123"/>
      <c r="NYC218" s="123"/>
      <c r="NYD218" s="123"/>
      <c r="NYE218" s="123"/>
      <c r="NYF218" s="123"/>
      <c r="NYG218" s="123"/>
      <c r="NYH218" s="123"/>
      <c r="NYI218" s="123"/>
      <c r="NYJ218" s="123"/>
      <c r="NYK218" s="123"/>
      <c r="NYL218" s="123"/>
      <c r="NYM218" s="123"/>
      <c r="NYN218" s="123"/>
      <c r="NYO218" s="123"/>
      <c r="NYP218" s="123"/>
      <c r="NYQ218" s="123"/>
      <c r="NYR218" s="123"/>
      <c r="NYS218" s="123"/>
      <c r="NYT218" s="123"/>
      <c r="NYU218" s="123"/>
      <c r="NYV218" s="123"/>
      <c r="NYW218" s="123"/>
      <c r="NYX218" s="123"/>
      <c r="NYY218" s="123"/>
      <c r="NYZ218" s="123"/>
      <c r="NZA218" s="123"/>
      <c r="NZB218" s="123"/>
      <c r="NZC218" s="123"/>
      <c r="NZD218" s="123"/>
      <c r="NZE218" s="123"/>
      <c r="NZF218" s="123"/>
      <c r="NZG218" s="123"/>
      <c r="NZH218" s="123"/>
      <c r="NZI218" s="123"/>
      <c r="NZJ218" s="123"/>
      <c r="NZK218" s="123"/>
      <c r="NZL218" s="123"/>
      <c r="NZM218" s="123"/>
      <c r="NZN218" s="123"/>
      <c r="NZO218" s="123"/>
      <c r="NZP218" s="123"/>
      <c r="NZQ218" s="123"/>
      <c r="NZR218" s="123"/>
      <c r="NZS218" s="123"/>
      <c r="NZT218" s="123"/>
      <c r="NZU218" s="123"/>
      <c r="NZV218" s="123"/>
      <c r="NZW218" s="123"/>
      <c r="NZX218" s="123"/>
      <c r="NZY218" s="123"/>
      <c r="NZZ218" s="123"/>
      <c r="OAA218" s="123"/>
      <c r="OAB218" s="123"/>
      <c r="OAC218" s="123"/>
      <c r="OAD218" s="123"/>
      <c r="OAE218" s="123"/>
      <c r="OAF218" s="123"/>
      <c r="OAG218" s="123"/>
      <c r="OAH218" s="123"/>
      <c r="OAI218" s="123"/>
      <c r="OAJ218" s="123"/>
      <c r="OAK218" s="123"/>
      <c r="OAL218" s="123"/>
      <c r="OAM218" s="123"/>
      <c r="OAN218" s="123"/>
      <c r="OAO218" s="123"/>
      <c r="OAP218" s="123"/>
      <c r="OAQ218" s="123"/>
      <c r="OAR218" s="123"/>
      <c r="OAS218" s="123"/>
      <c r="OAT218" s="123"/>
      <c r="OAU218" s="123"/>
      <c r="OAV218" s="123"/>
      <c r="OAW218" s="123"/>
      <c r="OAX218" s="123"/>
      <c r="OAY218" s="123"/>
      <c r="OAZ218" s="123"/>
      <c r="OBA218" s="123"/>
      <c r="OBB218" s="123"/>
      <c r="OBC218" s="123"/>
      <c r="OBD218" s="123"/>
      <c r="OBE218" s="123"/>
      <c r="OBF218" s="123"/>
      <c r="OBG218" s="123"/>
      <c r="OBH218" s="123"/>
      <c r="OBI218" s="123"/>
      <c r="OBJ218" s="123"/>
      <c r="OBK218" s="123"/>
      <c r="OBL218" s="123"/>
      <c r="OBM218" s="123"/>
      <c r="OBN218" s="123"/>
      <c r="OBO218" s="123"/>
      <c r="OBP218" s="123"/>
      <c r="OBQ218" s="123"/>
      <c r="OBR218" s="123"/>
      <c r="OBS218" s="123"/>
      <c r="OBT218" s="123"/>
      <c r="OBU218" s="123"/>
      <c r="OBV218" s="123"/>
      <c r="OBW218" s="123"/>
      <c r="OBX218" s="123"/>
      <c r="OBY218" s="123"/>
      <c r="OBZ218" s="123"/>
      <c r="OCA218" s="123"/>
      <c r="OCB218" s="123"/>
      <c r="OCC218" s="123"/>
      <c r="OCD218" s="123"/>
      <c r="OCE218" s="123"/>
      <c r="OCF218" s="123"/>
      <c r="OCG218" s="123"/>
      <c r="OCH218" s="123"/>
      <c r="OCI218" s="123"/>
      <c r="OCJ218" s="123"/>
      <c r="OCK218" s="123"/>
      <c r="OCL218" s="123"/>
      <c r="OCM218" s="123"/>
      <c r="OCN218" s="123"/>
      <c r="OCO218" s="123"/>
      <c r="OCP218" s="123"/>
      <c r="OCQ218" s="123"/>
      <c r="OCR218" s="123"/>
      <c r="OCS218" s="123"/>
      <c r="OCT218" s="123"/>
      <c r="OCU218" s="123"/>
      <c r="OCV218" s="123"/>
      <c r="OCW218" s="123"/>
      <c r="OCX218" s="123"/>
      <c r="OCY218" s="123"/>
      <c r="OCZ218" s="123"/>
      <c r="ODA218" s="123"/>
      <c r="ODB218" s="123"/>
      <c r="ODC218" s="123"/>
      <c r="ODD218" s="123"/>
      <c r="ODE218" s="123"/>
      <c r="ODF218" s="123"/>
      <c r="ODG218" s="123"/>
      <c r="ODH218" s="123"/>
      <c r="ODI218" s="123"/>
      <c r="ODJ218" s="123"/>
      <c r="ODK218" s="123"/>
      <c r="ODL218" s="123"/>
      <c r="ODM218" s="123"/>
      <c r="ODN218" s="123"/>
      <c r="ODO218" s="123"/>
      <c r="ODP218" s="123"/>
      <c r="ODQ218" s="123"/>
      <c r="ODR218" s="123"/>
      <c r="ODS218" s="123"/>
      <c r="ODT218" s="123"/>
      <c r="ODU218" s="123"/>
      <c r="ODV218" s="123"/>
      <c r="ODW218" s="123"/>
      <c r="ODX218" s="123"/>
      <c r="ODY218" s="123"/>
      <c r="ODZ218" s="123"/>
      <c r="OEA218" s="123"/>
      <c r="OEB218" s="123"/>
      <c r="OEC218" s="123"/>
      <c r="OED218" s="123"/>
      <c r="OEE218" s="123"/>
      <c r="OEF218" s="123"/>
      <c r="OEG218" s="123"/>
      <c r="OEH218" s="123"/>
      <c r="OEI218" s="123"/>
      <c r="OEJ218" s="123"/>
      <c r="OEK218" s="123"/>
      <c r="OEL218" s="123"/>
      <c r="OEM218" s="123"/>
      <c r="OEN218" s="123"/>
      <c r="OEO218" s="123"/>
      <c r="OEP218" s="123"/>
      <c r="OEQ218" s="123"/>
      <c r="OER218" s="123"/>
      <c r="OES218" s="123"/>
      <c r="OET218" s="123"/>
      <c r="OEU218" s="123"/>
      <c r="OEV218" s="123"/>
      <c r="OEW218" s="123"/>
      <c r="OEX218" s="123"/>
      <c r="OEY218" s="123"/>
      <c r="OEZ218" s="123"/>
      <c r="OFA218" s="123"/>
      <c r="OFB218" s="123"/>
      <c r="OFC218" s="123"/>
      <c r="OFD218" s="123"/>
      <c r="OFE218" s="123"/>
      <c r="OFF218" s="123"/>
      <c r="OFG218" s="123"/>
      <c r="OFH218" s="123"/>
      <c r="OFI218" s="123"/>
      <c r="OFJ218" s="123"/>
      <c r="OFK218" s="123"/>
      <c r="OFL218" s="123"/>
      <c r="OFM218" s="123"/>
      <c r="OFN218" s="123"/>
      <c r="OFO218" s="123"/>
      <c r="OFP218" s="123"/>
      <c r="OFQ218" s="123"/>
      <c r="OFR218" s="123"/>
      <c r="OFS218" s="123"/>
      <c r="OFT218" s="123"/>
      <c r="OFU218" s="123"/>
      <c r="OFV218" s="123"/>
      <c r="OFW218" s="123"/>
      <c r="OFX218" s="123"/>
      <c r="OFY218" s="123"/>
      <c r="OFZ218" s="123"/>
      <c r="OGA218" s="123"/>
      <c r="OGB218" s="123"/>
      <c r="OGC218" s="123"/>
      <c r="OGD218" s="123"/>
      <c r="OGE218" s="123"/>
      <c r="OGF218" s="123"/>
      <c r="OGG218" s="123"/>
      <c r="OGH218" s="123"/>
      <c r="OGI218" s="123"/>
      <c r="OGJ218" s="123"/>
      <c r="OGK218" s="123"/>
      <c r="OGL218" s="123"/>
      <c r="OGM218" s="123"/>
      <c r="OGN218" s="123"/>
      <c r="OGO218" s="123"/>
      <c r="OGP218" s="123"/>
      <c r="OGQ218" s="123"/>
      <c r="OGR218" s="123"/>
      <c r="OGS218" s="123"/>
      <c r="OGT218" s="123"/>
      <c r="OGU218" s="123"/>
      <c r="OGV218" s="123"/>
      <c r="OGW218" s="123"/>
      <c r="OGX218" s="123"/>
      <c r="OGY218" s="123"/>
      <c r="OGZ218" s="123"/>
      <c r="OHA218" s="123"/>
      <c r="OHB218" s="123"/>
      <c r="OHC218" s="123"/>
      <c r="OHD218" s="123"/>
      <c r="OHE218" s="123"/>
      <c r="OHF218" s="123"/>
      <c r="OHG218" s="123"/>
      <c r="OHH218" s="123"/>
      <c r="OHI218" s="123"/>
      <c r="OHJ218" s="123"/>
      <c r="OHK218" s="123"/>
      <c r="OHL218" s="123"/>
      <c r="OHM218" s="123"/>
      <c r="OHN218" s="123"/>
      <c r="OHO218" s="123"/>
      <c r="OHP218" s="123"/>
      <c r="OHQ218" s="123"/>
      <c r="OHR218" s="123"/>
      <c r="OHS218" s="123"/>
      <c r="OHT218" s="123"/>
      <c r="OHU218" s="123"/>
      <c r="OHV218" s="123"/>
      <c r="OHW218" s="123"/>
      <c r="OHX218" s="123"/>
      <c r="OHY218" s="123"/>
      <c r="OHZ218" s="123"/>
      <c r="OIA218" s="123"/>
      <c r="OIB218" s="123"/>
      <c r="OIC218" s="123"/>
      <c r="OID218" s="123"/>
      <c r="OIE218" s="123"/>
      <c r="OIF218" s="123"/>
      <c r="OIG218" s="123"/>
      <c r="OIH218" s="123"/>
      <c r="OII218" s="123"/>
      <c r="OIJ218" s="123"/>
      <c r="OIK218" s="123"/>
      <c r="OIL218" s="123"/>
      <c r="OIM218" s="123"/>
      <c r="OIN218" s="123"/>
      <c r="OIO218" s="123"/>
      <c r="OIP218" s="123"/>
      <c r="OIQ218" s="123"/>
      <c r="OIR218" s="123"/>
      <c r="OIS218" s="123"/>
      <c r="OIT218" s="123"/>
      <c r="OIU218" s="123"/>
      <c r="OIV218" s="123"/>
      <c r="OIW218" s="123"/>
      <c r="OIX218" s="123"/>
      <c r="OIY218" s="123"/>
      <c r="OIZ218" s="123"/>
      <c r="OJA218" s="123"/>
      <c r="OJB218" s="123"/>
      <c r="OJC218" s="123"/>
      <c r="OJD218" s="123"/>
      <c r="OJE218" s="123"/>
      <c r="OJF218" s="123"/>
      <c r="OJG218" s="123"/>
      <c r="OJH218" s="123"/>
      <c r="OJI218" s="123"/>
      <c r="OJJ218" s="123"/>
      <c r="OJK218" s="123"/>
      <c r="OJL218" s="123"/>
      <c r="OJM218" s="123"/>
      <c r="OJN218" s="123"/>
      <c r="OJO218" s="123"/>
      <c r="OJP218" s="123"/>
      <c r="OJQ218" s="123"/>
      <c r="OJR218" s="123"/>
      <c r="OJS218" s="123"/>
      <c r="OJT218" s="123"/>
      <c r="OJU218" s="123"/>
      <c r="OJV218" s="123"/>
      <c r="OJW218" s="123"/>
      <c r="OJX218" s="123"/>
      <c r="OJY218" s="123"/>
      <c r="OJZ218" s="123"/>
      <c r="OKA218" s="123"/>
      <c r="OKB218" s="123"/>
      <c r="OKC218" s="123"/>
      <c r="OKD218" s="123"/>
      <c r="OKE218" s="123"/>
      <c r="OKF218" s="123"/>
      <c r="OKG218" s="123"/>
      <c r="OKH218" s="123"/>
      <c r="OKI218" s="123"/>
      <c r="OKJ218" s="123"/>
      <c r="OKK218" s="123"/>
      <c r="OKL218" s="123"/>
      <c r="OKM218" s="123"/>
      <c r="OKN218" s="123"/>
      <c r="OKO218" s="123"/>
      <c r="OKP218" s="123"/>
      <c r="OKQ218" s="123"/>
      <c r="OKR218" s="123"/>
      <c r="OKS218" s="123"/>
      <c r="OKT218" s="123"/>
      <c r="OKU218" s="123"/>
      <c r="OKV218" s="123"/>
      <c r="OKW218" s="123"/>
      <c r="OKX218" s="123"/>
      <c r="OKY218" s="123"/>
      <c r="OKZ218" s="123"/>
      <c r="OLA218" s="123"/>
      <c r="OLB218" s="123"/>
      <c r="OLC218" s="123"/>
      <c r="OLD218" s="123"/>
      <c r="OLE218" s="123"/>
      <c r="OLF218" s="123"/>
      <c r="OLG218" s="123"/>
      <c r="OLH218" s="123"/>
      <c r="OLI218" s="123"/>
      <c r="OLJ218" s="123"/>
      <c r="OLK218" s="123"/>
      <c r="OLL218" s="123"/>
      <c r="OLM218" s="123"/>
      <c r="OLN218" s="123"/>
      <c r="OLO218" s="123"/>
      <c r="OLP218" s="123"/>
      <c r="OLQ218" s="123"/>
      <c r="OLR218" s="123"/>
      <c r="OLS218" s="123"/>
      <c r="OLT218" s="123"/>
      <c r="OLU218" s="123"/>
      <c r="OLV218" s="123"/>
      <c r="OLW218" s="123"/>
      <c r="OLX218" s="123"/>
      <c r="OLY218" s="123"/>
      <c r="OLZ218" s="123"/>
      <c r="OMA218" s="123"/>
      <c r="OMB218" s="123"/>
      <c r="OMC218" s="123"/>
      <c r="OMD218" s="123"/>
      <c r="OME218" s="123"/>
      <c r="OMF218" s="123"/>
      <c r="OMG218" s="123"/>
      <c r="OMH218" s="123"/>
      <c r="OMI218" s="123"/>
      <c r="OMJ218" s="123"/>
      <c r="OMK218" s="123"/>
      <c r="OML218" s="123"/>
      <c r="OMM218" s="123"/>
      <c r="OMN218" s="123"/>
      <c r="OMO218" s="123"/>
      <c r="OMP218" s="123"/>
      <c r="OMQ218" s="123"/>
      <c r="OMR218" s="123"/>
      <c r="OMS218" s="123"/>
      <c r="OMT218" s="123"/>
      <c r="OMU218" s="123"/>
      <c r="OMV218" s="123"/>
      <c r="OMW218" s="123"/>
      <c r="OMX218" s="123"/>
      <c r="OMY218" s="123"/>
      <c r="OMZ218" s="123"/>
      <c r="ONA218" s="123"/>
      <c r="ONB218" s="123"/>
      <c r="ONC218" s="123"/>
      <c r="OND218" s="123"/>
      <c r="ONE218" s="123"/>
      <c r="ONF218" s="123"/>
      <c r="ONG218" s="123"/>
      <c r="ONH218" s="123"/>
      <c r="ONI218" s="123"/>
      <c r="ONJ218" s="123"/>
      <c r="ONK218" s="123"/>
      <c r="ONL218" s="123"/>
      <c r="ONM218" s="123"/>
      <c r="ONN218" s="123"/>
      <c r="ONO218" s="123"/>
      <c r="ONP218" s="123"/>
      <c r="ONQ218" s="123"/>
      <c r="ONR218" s="123"/>
      <c r="ONS218" s="123"/>
      <c r="ONT218" s="123"/>
      <c r="ONU218" s="123"/>
      <c r="ONV218" s="123"/>
      <c r="ONW218" s="123"/>
      <c r="ONX218" s="123"/>
      <c r="ONY218" s="123"/>
      <c r="ONZ218" s="123"/>
      <c r="OOA218" s="123"/>
      <c r="OOB218" s="123"/>
      <c r="OOC218" s="123"/>
      <c r="OOD218" s="123"/>
      <c r="OOE218" s="123"/>
      <c r="OOF218" s="123"/>
      <c r="OOG218" s="123"/>
      <c r="OOH218" s="123"/>
      <c r="OOI218" s="123"/>
      <c r="OOJ218" s="123"/>
      <c r="OOK218" s="123"/>
      <c r="OOL218" s="123"/>
      <c r="OOM218" s="123"/>
      <c r="OON218" s="123"/>
      <c r="OOO218" s="123"/>
      <c r="OOP218" s="123"/>
      <c r="OOQ218" s="123"/>
      <c r="OOR218" s="123"/>
      <c r="OOS218" s="123"/>
      <c r="OOT218" s="123"/>
      <c r="OOU218" s="123"/>
      <c r="OOV218" s="123"/>
      <c r="OOW218" s="123"/>
      <c r="OOX218" s="123"/>
      <c r="OOY218" s="123"/>
      <c r="OOZ218" s="123"/>
      <c r="OPA218" s="123"/>
      <c r="OPB218" s="123"/>
      <c r="OPC218" s="123"/>
      <c r="OPD218" s="123"/>
      <c r="OPE218" s="123"/>
      <c r="OPF218" s="123"/>
      <c r="OPG218" s="123"/>
      <c r="OPH218" s="123"/>
      <c r="OPI218" s="123"/>
      <c r="OPJ218" s="123"/>
      <c r="OPK218" s="123"/>
      <c r="OPL218" s="123"/>
      <c r="OPM218" s="123"/>
      <c r="OPN218" s="123"/>
      <c r="OPO218" s="123"/>
      <c r="OPP218" s="123"/>
      <c r="OPQ218" s="123"/>
      <c r="OPR218" s="123"/>
      <c r="OPS218" s="123"/>
      <c r="OPT218" s="123"/>
      <c r="OPU218" s="123"/>
      <c r="OPV218" s="123"/>
      <c r="OPW218" s="123"/>
      <c r="OPX218" s="123"/>
      <c r="OPY218" s="123"/>
      <c r="OPZ218" s="123"/>
      <c r="OQA218" s="123"/>
      <c r="OQB218" s="123"/>
      <c r="OQC218" s="123"/>
      <c r="OQD218" s="123"/>
      <c r="OQE218" s="123"/>
      <c r="OQF218" s="123"/>
      <c r="OQG218" s="123"/>
      <c r="OQH218" s="123"/>
      <c r="OQI218" s="123"/>
      <c r="OQJ218" s="123"/>
      <c r="OQK218" s="123"/>
      <c r="OQL218" s="123"/>
      <c r="OQM218" s="123"/>
      <c r="OQN218" s="123"/>
      <c r="OQO218" s="123"/>
      <c r="OQP218" s="123"/>
      <c r="OQQ218" s="123"/>
      <c r="OQR218" s="123"/>
      <c r="OQS218" s="123"/>
      <c r="OQT218" s="123"/>
      <c r="OQU218" s="123"/>
      <c r="OQV218" s="123"/>
      <c r="OQW218" s="123"/>
      <c r="OQX218" s="123"/>
      <c r="OQY218" s="123"/>
      <c r="OQZ218" s="123"/>
      <c r="ORA218" s="123"/>
      <c r="ORB218" s="123"/>
      <c r="ORC218" s="123"/>
      <c r="ORD218" s="123"/>
      <c r="ORE218" s="123"/>
      <c r="ORF218" s="123"/>
      <c r="ORG218" s="123"/>
      <c r="ORH218" s="123"/>
      <c r="ORI218" s="123"/>
      <c r="ORJ218" s="123"/>
      <c r="ORK218" s="123"/>
      <c r="ORL218" s="123"/>
      <c r="ORM218" s="123"/>
      <c r="ORN218" s="123"/>
      <c r="ORO218" s="123"/>
      <c r="ORP218" s="123"/>
      <c r="ORQ218" s="123"/>
      <c r="ORR218" s="123"/>
      <c r="ORS218" s="123"/>
      <c r="ORT218" s="123"/>
      <c r="ORU218" s="123"/>
      <c r="ORV218" s="123"/>
      <c r="ORW218" s="123"/>
      <c r="ORX218" s="123"/>
      <c r="ORY218" s="123"/>
      <c r="ORZ218" s="123"/>
      <c r="OSA218" s="123"/>
      <c r="OSB218" s="123"/>
      <c r="OSC218" s="123"/>
      <c r="OSD218" s="123"/>
      <c r="OSE218" s="123"/>
      <c r="OSF218" s="123"/>
      <c r="OSG218" s="123"/>
      <c r="OSH218" s="123"/>
      <c r="OSI218" s="123"/>
      <c r="OSJ218" s="123"/>
      <c r="OSK218" s="123"/>
      <c r="OSL218" s="123"/>
      <c r="OSM218" s="123"/>
      <c r="OSN218" s="123"/>
      <c r="OSO218" s="123"/>
      <c r="OSP218" s="123"/>
      <c r="OSQ218" s="123"/>
      <c r="OSR218" s="123"/>
      <c r="OSS218" s="123"/>
      <c r="OST218" s="123"/>
      <c r="OSU218" s="123"/>
      <c r="OSV218" s="123"/>
      <c r="OSW218" s="123"/>
      <c r="OSX218" s="123"/>
      <c r="OSY218" s="123"/>
      <c r="OSZ218" s="123"/>
      <c r="OTA218" s="123"/>
      <c r="OTB218" s="123"/>
      <c r="OTC218" s="123"/>
      <c r="OTD218" s="123"/>
      <c r="OTE218" s="123"/>
      <c r="OTF218" s="123"/>
      <c r="OTG218" s="123"/>
      <c r="OTH218" s="123"/>
      <c r="OTI218" s="123"/>
      <c r="OTJ218" s="123"/>
      <c r="OTK218" s="123"/>
      <c r="OTL218" s="123"/>
      <c r="OTM218" s="123"/>
      <c r="OTN218" s="123"/>
      <c r="OTO218" s="123"/>
      <c r="OTP218" s="123"/>
      <c r="OTQ218" s="123"/>
      <c r="OTR218" s="123"/>
      <c r="OTS218" s="123"/>
      <c r="OTT218" s="123"/>
      <c r="OTU218" s="123"/>
      <c r="OTV218" s="123"/>
      <c r="OTW218" s="123"/>
      <c r="OTX218" s="123"/>
      <c r="OTY218" s="123"/>
      <c r="OTZ218" s="123"/>
      <c r="OUA218" s="123"/>
      <c r="OUB218" s="123"/>
      <c r="OUC218" s="123"/>
      <c r="OUD218" s="123"/>
      <c r="OUE218" s="123"/>
      <c r="OUF218" s="123"/>
      <c r="OUG218" s="123"/>
      <c r="OUH218" s="123"/>
      <c r="OUI218" s="123"/>
      <c r="OUJ218" s="123"/>
      <c r="OUK218" s="123"/>
      <c r="OUL218" s="123"/>
      <c r="OUM218" s="123"/>
      <c r="OUN218" s="123"/>
      <c r="OUO218" s="123"/>
      <c r="OUP218" s="123"/>
      <c r="OUQ218" s="123"/>
      <c r="OUR218" s="123"/>
      <c r="OUS218" s="123"/>
      <c r="OUT218" s="123"/>
      <c r="OUU218" s="123"/>
      <c r="OUV218" s="123"/>
      <c r="OUW218" s="123"/>
      <c r="OUX218" s="123"/>
      <c r="OUY218" s="123"/>
      <c r="OUZ218" s="123"/>
      <c r="OVA218" s="123"/>
      <c r="OVB218" s="123"/>
      <c r="OVC218" s="123"/>
      <c r="OVD218" s="123"/>
      <c r="OVE218" s="123"/>
      <c r="OVF218" s="123"/>
      <c r="OVG218" s="123"/>
      <c r="OVH218" s="123"/>
      <c r="OVI218" s="123"/>
      <c r="OVJ218" s="123"/>
      <c r="OVK218" s="123"/>
      <c r="OVL218" s="123"/>
      <c r="OVM218" s="123"/>
      <c r="OVN218" s="123"/>
      <c r="OVO218" s="123"/>
      <c r="OVP218" s="123"/>
      <c r="OVQ218" s="123"/>
      <c r="OVR218" s="123"/>
      <c r="OVS218" s="123"/>
      <c r="OVT218" s="123"/>
      <c r="OVU218" s="123"/>
      <c r="OVV218" s="123"/>
      <c r="OVW218" s="123"/>
      <c r="OVX218" s="123"/>
      <c r="OVY218" s="123"/>
      <c r="OVZ218" s="123"/>
      <c r="OWA218" s="123"/>
      <c r="OWB218" s="123"/>
      <c r="OWC218" s="123"/>
      <c r="OWD218" s="123"/>
      <c r="OWE218" s="123"/>
      <c r="OWF218" s="123"/>
      <c r="OWG218" s="123"/>
      <c r="OWH218" s="123"/>
      <c r="OWI218" s="123"/>
      <c r="OWJ218" s="123"/>
      <c r="OWK218" s="123"/>
      <c r="OWL218" s="123"/>
      <c r="OWM218" s="123"/>
      <c r="OWN218" s="123"/>
      <c r="OWO218" s="123"/>
      <c r="OWP218" s="123"/>
      <c r="OWQ218" s="123"/>
      <c r="OWR218" s="123"/>
      <c r="OWS218" s="123"/>
      <c r="OWT218" s="123"/>
      <c r="OWU218" s="123"/>
      <c r="OWV218" s="123"/>
      <c r="OWW218" s="123"/>
      <c r="OWX218" s="123"/>
      <c r="OWY218" s="123"/>
      <c r="OWZ218" s="123"/>
      <c r="OXA218" s="123"/>
      <c r="OXB218" s="123"/>
      <c r="OXC218" s="123"/>
      <c r="OXD218" s="123"/>
      <c r="OXE218" s="123"/>
      <c r="OXF218" s="123"/>
      <c r="OXG218" s="123"/>
      <c r="OXH218" s="123"/>
      <c r="OXI218" s="123"/>
      <c r="OXJ218" s="123"/>
      <c r="OXK218" s="123"/>
      <c r="OXL218" s="123"/>
      <c r="OXM218" s="123"/>
      <c r="OXN218" s="123"/>
      <c r="OXO218" s="123"/>
      <c r="OXP218" s="123"/>
      <c r="OXQ218" s="123"/>
      <c r="OXR218" s="123"/>
      <c r="OXS218" s="123"/>
      <c r="OXT218" s="123"/>
      <c r="OXU218" s="123"/>
      <c r="OXV218" s="123"/>
      <c r="OXW218" s="123"/>
      <c r="OXX218" s="123"/>
      <c r="OXY218" s="123"/>
      <c r="OXZ218" s="123"/>
      <c r="OYA218" s="123"/>
      <c r="OYB218" s="123"/>
      <c r="OYC218" s="123"/>
      <c r="OYD218" s="123"/>
      <c r="OYE218" s="123"/>
      <c r="OYF218" s="123"/>
      <c r="OYG218" s="123"/>
      <c r="OYH218" s="123"/>
      <c r="OYI218" s="123"/>
      <c r="OYJ218" s="123"/>
      <c r="OYK218" s="123"/>
      <c r="OYL218" s="123"/>
      <c r="OYM218" s="123"/>
      <c r="OYN218" s="123"/>
      <c r="OYO218" s="123"/>
      <c r="OYP218" s="123"/>
      <c r="OYQ218" s="123"/>
      <c r="OYR218" s="123"/>
      <c r="OYS218" s="123"/>
      <c r="OYT218" s="123"/>
      <c r="OYU218" s="123"/>
      <c r="OYV218" s="123"/>
      <c r="OYW218" s="123"/>
      <c r="OYX218" s="123"/>
      <c r="OYY218" s="123"/>
      <c r="OYZ218" s="123"/>
      <c r="OZA218" s="123"/>
      <c r="OZB218" s="123"/>
      <c r="OZC218" s="123"/>
      <c r="OZD218" s="123"/>
      <c r="OZE218" s="123"/>
      <c r="OZF218" s="123"/>
      <c r="OZG218" s="123"/>
      <c r="OZH218" s="123"/>
      <c r="OZI218" s="123"/>
      <c r="OZJ218" s="123"/>
      <c r="OZK218" s="123"/>
      <c r="OZL218" s="123"/>
      <c r="OZM218" s="123"/>
      <c r="OZN218" s="123"/>
      <c r="OZO218" s="123"/>
      <c r="OZP218" s="123"/>
      <c r="OZQ218" s="123"/>
      <c r="OZR218" s="123"/>
      <c r="OZS218" s="123"/>
      <c r="OZT218" s="123"/>
      <c r="OZU218" s="123"/>
      <c r="OZV218" s="123"/>
      <c r="OZW218" s="123"/>
      <c r="OZX218" s="123"/>
      <c r="OZY218" s="123"/>
      <c r="OZZ218" s="123"/>
      <c r="PAA218" s="123"/>
      <c r="PAB218" s="123"/>
      <c r="PAC218" s="123"/>
      <c r="PAD218" s="123"/>
      <c r="PAE218" s="123"/>
      <c r="PAF218" s="123"/>
      <c r="PAG218" s="123"/>
      <c r="PAH218" s="123"/>
      <c r="PAI218" s="123"/>
      <c r="PAJ218" s="123"/>
      <c r="PAK218" s="123"/>
      <c r="PAL218" s="123"/>
      <c r="PAM218" s="123"/>
      <c r="PAN218" s="123"/>
      <c r="PAO218" s="123"/>
      <c r="PAP218" s="123"/>
      <c r="PAQ218" s="123"/>
      <c r="PAR218" s="123"/>
      <c r="PAS218" s="123"/>
      <c r="PAT218" s="123"/>
      <c r="PAU218" s="123"/>
      <c r="PAV218" s="123"/>
      <c r="PAW218" s="123"/>
      <c r="PAX218" s="123"/>
      <c r="PAY218" s="123"/>
      <c r="PAZ218" s="123"/>
      <c r="PBA218" s="123"/>
      <c r="PBB218" s="123"/>
      <c r="PBC218" s="123"/>
      <c r="PBD218" s="123"/>
      <c r="PBE218" s="123"/>
      <c r="PBF218" s="123"/>
      <c r="PBG218" s="123"/>
      <c r="PBH218" s="123"/>
      <c r="PBI218" s="123"/>
      <c r="PBJ218" s="123"/>
      <c r="PBK218" s="123"/>
      <c r="PBL218" s="123"/>
      <c r="PBM218" s="123"/>
      <c r="PBN218" s="123"/>
      <c r="PBO218" s="123"/>
      <c r="PBP218" s="123"/>
      <c r="PBQ218" s="123"/>
      <c r="PBR218" s="123"/>
      <c r="PBS218" s="123"/>
      <c r="PBT218" s="123"/>
      <c r="PBU218" s="123"/>
      <c r="PBV218" s="123"/>
      <c r="PBW218" s="123"/>
      <c r="PBX218" s="123"/>
      <c r="PBY218" s="123"/>
      <c r="PBZ218" s="123"/>
      <c r="PCA218" s="123"/>
      <c r="PCB218" s="123"/>
      <c r="PCC218" s="123"/>
      <c r="PCD218" s="123"/>
      <c r="PCE218" s="123"/>
      <c r="PCF218" s="123"/>
      <c r="PCG218" s="123"/>
      <c r="PCH218" s="123"/>
      <c r="PCI218" s="123"/>
      <c r="PCJ218" s="123"/>
      <c r="PCK218" s="123"/>
      <c r="PCL218" s="123"/>
      <c r="PCM218" s="123"/>
      <c r="PCN218" s="123"/>
      <c r="PCO218" s="123"/>
      <c r="PCP218" s="123"/>
      <c r="PCQ218" s="123"/>
      <c r="PCR218" s="123"/>
      <c r="PCS218" s="123"/>
      <c r="PCT218" s="123"/>
      <c r="PCU218" s="123"/>
      <c r="PCV218" s="123"/>
      <c r="PCW218" s="123"/>
      <c r="PCX218" s="123"/>
      <c r="PCY218" s="123"/>
      <c r="PCZ218" s="123"/>
      <c r="PDA218" s="123"/>
      <c r="PDB218" s="123"/>
      <c r="PDC218" s="123"/>
      <c r="PDD218" s="123"/>
      <c r="PDE218" s="123"/>
      <c r="PDF218" s="123"/>
      <c r="PDG218" s="123"/>
      <c r="PDH218" s="123"/>
      <c r="PDI218" s="123"/>
      <c r="PDJ218" s="123"/>
      <c r="PDK218" s="123"/>
      <c r="PDL218" s="123"/>
      <c r="PDM218" s="123"/>
      <c r="PDN218" s="123"/>
      <c r="PDO218" s="123"/>
      <c r="PDP218" s="123"/>
      <c r="PDQ218" s="123"/>
      <c r="PDR218" s="123"/>
      <c r="PDS218" s="123"/>
      <c r="PDT218" s="123"/>
      <c r="PDU218" s="123"/>
      <c r="PDV218" s="123"/>
      <c r="PDW218" s="123"/>
      <c r="PDX218" s="123"/>
      <c r="PDY218" s="123"/>
      <c r="PDZ218" s="123"/>
      <c r="PEA218" s="123"/>
      <c r="PEB218" s="123"/>
      <c r="PEC218" s="123"/>
      <c r="PED218" s="123"/>
      <c r="PEE218" s="123"/>
      <c r="PEF218" s="123"/>
      <c r="PEG218" s="123"/>
      <c r="PEH218" s="123"/>
      <c r="PEI218" s="123"/>
      <c r="PEJ218" s="123"/>
      <c r="PEK218" s="123"/>
      <c r="PEL218" s="123"/>
      <c r="PEM218" s="123"/>
      <c r="PEN218" s="123"/>
      <c r="PEO218" s="123"/>
      <c r="PEP218" s="123"/>
      <c r="PEQ218" s="123"/>
      <c r="PER218" s="123"/>
      <c r="PES218" s="123"/>
      <c r="PET218" s="123"/>
      <c r="PEU218" s="123"/>
      <c r="PEV218" s="123"/>
      <c r="PEW218" s="123"/>
      <c r="PEX218" s="123"/>
      <c r="PEY218" s="123"/>
      <c r="PEZ218" s="123"/>
      <c r="PFA218" s="123"/>
      <c r="PFB218" s="123"/>
      <c r="PFC218" s="123"/>
      <c r="PFD218" s="123"/>
      <c r="PFE218" s="123"/>
      <c r="PFF218" s="123"/>
      <c r="PFG218" s="123"/>
      <c r="PFH218" s="123"/>
      <c r="PFI218" s="123"/>
      <c r="PFJ218" s="123"/>
      <c r="PFK218" s="123"/>
      <c r="PFL218" s="123"/>
      <c r="PFM218" s="123"/>
      <c r="PFN218" s="123"/>
      <c r="PFO218" s="123"/>
      <c r="PFP218" s="123"/>
      <c r="PFQ218" s="123"/>
      <c r="PFR218" s="123"/>
      <c r="PFS218" s="123"/>
      <c r="PFT218" s="123"/>
      <c r="PFU218" s="123"/>
      <c r="PFV218" s="123"/>
      <c r="PFW218" s="123"/>
      <c r="PFX218" s="123"/>
      <c r="PFY218" s="123"/>
      <c r="PFZ218" s="123"/>
      <c r="PGA218" s="123"/>
      <c r="PGB218" s="123"/>
      <c r="PGC218" s="123"/>
      <c r="PGD218" s="123"/>
      <c r="PGE218" s="123"/>
      <c r="PGF218" s="123"/>
      <c r="PGG218" s="123"/>
      <c r="PGH218" s="123"/>
      <c r="PGI218" s="123"/>
      <c r="PGJ218" s="123"/>
      <c r="PGK218" s="123"/>
      <c r="PGL218" s="123"/>
      <c r="PGM218" s="123"/>
      <c r="PGN218" s="123"/>
      <c r="PGO218" s="123"/>
      <c r="PGP218" s="123"/>
      <c r="PGQ218" s="123"/>
      <c r="PGR218" s="123"/>
      <c r="PGS218" s="123"/>
      <c r="PGT218" s="123"/>
      <c r="PGU218" s="123"/>
      <c r="PGV218" s="123"/>
      <c r="PGW218" s="123"/>
      <c r="PGX218" s="123"/>
      <c r="PGY218" s="123"/>
      <c r="PGZ218" s="123"/>
      <c r="PHA218" s="123"/>
      <c r="PHB218" s="123"/>
      <c r="PHC218" s="123"/>
      <c r="PHD218" s="123"/>
      <c r="PHE218" s="123"/>
      <c r="PHF218" s="123"/>
      <c r="PHG218" s="123"/>
      <c r="PHH218" s="123"/>
      <c r="PHI218" s="123"/>
      <c r="PHJ218" s="123"/>
      <c r="PHK218" s="123"/>
      <c r="PHL218" s="123"/>
      <c r="PHM218" s="123"/>
      <c r="PHN218" s="123"/>
      <c r="PHO218" s="123"/>
      <c r="PHP218" s="123"/>
      <c r="PHQ218" s="123"/>
      <c r="PHR218" s="123"/>
      <c r="PHS218" s="123"/>
      <c r="PHT218" s="123"/>
      <c r="PHU218" s="123"/>
      <c r="PHV218" s="123"/>
      <c r="PHW218" s="123"/>
      <c r="PHX218" s="123"/>
      <c r="PHY218" s="123"/>
      <c r="PHZ218" s="123"/>
      <c r="PIA218" s="123"/>
      <c r="PIB218" s="123"/>
      <c r="PIC218" s="123"/>
      <c r="PID218" s="123"/>
      <c r="PIE218" s="123"/>
      <c r="PIF218" s="123"/>
      <c r="PIG218" s="123"/>
      <c r="PIH218" s="123"/>
      <c r="PII218" s="123"/>
      <c r="PIJ218" s="123"/>
      <c r="PIK218" s="123"/>
      <c r="PIL218" s="123"/>
      <c r="PIM218" s="123"/>
      <c r="PIN218" s="123"/>
      <c r="PIO218" s="123"/>
      <c r="PIP218" s="123"/>
      <c r="PIQ218" s="123"/>
      <c r="PIR218" s="123"/>
      <c r="PIS218" s="123"/>
      <c r="PIT218" s="123"/>
      <c r="PIU218" s="123"/>
      <c r="PIV218" s="123"/>
      <c r="PIW218" s="123"/>
      <c r="PIX218" s="123"/>
      <c r="PIY218" s="123"/>
      <c r="PIZ218" s="123"/>
      <c r="PJA218" s="123"/>
      <c r="PJB218" s="123"/>
      <c r="PJC218" s="123"/>
      <c r="PJD218" s="123"/>
      <c r="PJE218" s="123"/>
      <c r="PJF218" s="123"/>
      <c r="PJG218" s="123"/>
      <c r="PJH218" s="123"/>
      <c r="PJI218" s="123"/>
      <c r="PJJ218" s="123"/>
      <c r="PJK218" s="123"/>
      <c r="PJL218" s="123"/>
      <c r="PJM218" s="123"/>
      <c r="PJN218" s="123"/>
      <c r="PJO218" s="123"/>
      <c r="PJP218" s="123"/>
      <c r="PJQ218" s="123"/>
      <c r="PJR218" s="123"/>
      <c r="PJS218" s="123"/>
      <c r="PJT218" s="123"/>
      <c r="PJU218" s="123"/>
      <c r="PJV218" s="123"/>
      <c r="PJW218" s="123"/>
      <c r="PJX218" s="123"/>
      <c r="PJY218" s="123"/>
      <c r="PJZ218" s="123"/>
      <c r="PKA218" s="123"/>
      <c r="PKB218" s="123"/>
      <c r="PKC218" s="123"/>
      <c r="PKD218" s="123"/>
      <c r="PKE218" s="123"/>
      <c r="PKF218" s="123"/>
      <c r="PKG218" s="123"/>
      <c r="PKH218" s="123"/>
      <c r="PKI218" s="123"/>
      <c r="PKJ218" s="123"/>
      <c r="PKK218" s="123"/>
      <c r="PKL218" s="123"/>
      <c r="PKM218" s="123"/>
      <c r="PKN218" s="123"/>
      <c r="PKO218" s="123"/>
      <c r="PKP218" s="123"/>
      <c r="PKQ218" s="123"/>
      <c r="PKR218" s="123"/>
      <c r="PKS218" s="123"/>
      <c r="PKT218" s="123"/>
      <c r="PKU218" s="123"/>
      <c r="PKV218" s="123"/>
      <c r="PKW218" s="123"/>
      <c r="PKX218" s="123"/>
      <c r="PKY218" s="123"/>
      <c r="PKZ218" s="123"/>
      <c r="PLA218" s="123"/>
      <c r="PLB218" s="123"/>
      <c r="PLC218" s="123"/>
      <c r="PLD218" s="123"/>
      <c r="PLE218" s="123"/>
      <c r="PLF218" s="123"/>
      <c r="PLG218" s="123"/>
      <c r="PLH218" s="123"/>
      <c r="PLI218" s="123"/>
      <c r="PLJ218" s="123"/>
      <c r="PLK218" s="123"/>
      <c r="PLL218" s="123"/>
      <c r="PLM218" s="123"/>
      <c r="PLN218" s="123"/>
      <c r="PLO218" s="123"/>
      <c r="PLP218" s="123"/>
      <c r="PLQ218" s="123"/>
      <c r="PLR218" s="123"/>
      <c r="PLS218" s="123"/>
      <c r="PLT218" s="123"/>
      <c r="PLU218" s="123"/>
      <c r="PLV218" s="123"/>
      <c r="PLW218" s="123"/>
      <c r="PLX218" s="123"/>
      <c r="PLY218" s="123"/>
      <c r="PLZ218" s="123"/>
      <c r="PMA218" s="123"/>
      <c r="PMB218" s="123"/>
      <c r="PMC218" s="123"/>
      <c r="PMD218" s="123"/>
      <c r="PME218" s="123"/>
      <c r="PMF218" s="123"/>
      <c r="PMG218" s="123"/>
      <c r="PMH218" s="123"/>
      <c r="PMI218" s="123"/>
      <c r="PMJ218" s="123"/>
      <c r="PMK218" s="123"/>
      <c r="PML218" s="123"/>
      <c r="PMM218" s="123"/>
      <c r="PMN218" s="123"/>
      <c r="PMO218" s="123"/>
      <c r="PMP218" s="123"/>
      <c r="PMQ218" s="123"/>
      <c r="PMR218" s="123"/>
      <c r="PMS218" s="123"/>
      <c r="PMT218" s="123"/>
      <c r="PMU218" s="123"/>
      <c r="PMV218" s="123"/>
      <c r="PMW218" s="123"/>
      <c r="PMX218" s="123"/>
      <c r="PMY218" s="123"/>
      <c r="PMZ218" s="123"/>
      <c r="PNA218" s="123"/>
      <c r="PNB218" s="123"/>
      <c r="PNC218" s="123"/>
      <c r="PND218" s="123"/>
      <c r="PNE218" s="123"/>
      <c r="PNF218" s="123"/>
      <c r="PNG218" s="123"/>
      <c r="PNH218" s="123"/>
      <c r="PNI218" s="123"/>
      <c r="PNJ218" s="123"/>
      <c r="PNK218" s="123"/>
      <c r="PNL218" s="123"/>
      <c r="PNM218" s="123"/>
      <c r="PNN218" s="123"/>
      <c r="PNO218" s="123"/>
      <c r="PNP218" s="123"/>
      <c r="PNQ218" s="123"/>
      <c r="PNR218" s="123"/>
      <c r="PNS218" s="123"/>
      <c r="PNT218" s="123"/>
      <c r="PNU218" s="123"/>
      <c r="PNV218" s="123"/>
      <c r="PNW218" s="123"/>
      <c r="PNX218" s="123"/>
      <c r="PNY218" s="123"/>
      <c r="PNZ218" s="123"/>
      <c r="POA218" s="123"/>
      <c r="POB218" s="123"/>
      <c r="POC218" s="123"/>
      <c r="POD218" s="123"/>
      <c r="POE218" s="123"/>
      <c r="POF218" s="123"/>
      <c r="POG218" s="123"/>
      <c r="POH218" s="123"/>
      <c r="POI218" s="123"/>
      <c r="POJ218" s="123"/>
      <c r="POK218" s="123"/>
      <c r="POL218" s="123"/>
      <c r="POM218" s="123"/>
      <c r="PON218" s="123"/>
      <c r="POO218" s="123"/>
      <c r="POP218" s="123"/>
      <c r="POQ218" s="123"/>
      <c r="POR218" s="123"/>
      <c r="POS218" s="123"/>
      <c r="POT218" s="123"/>
      <c r="POU218" s="123"/>
      <c r="POV218" s="123"/>
      <c r="POW218" s="123"/>
      <c r="POX218" s="123"/>
      <c r="POY218" s="123"/>
      <c r="POZ218" s="123"/>
      <c r="PPA218" s="123"/>
      <c r="PPB218" s="123"/>
      <c r="PPC218" s="123"/>
      <c r="PPD218" s="123"/>
      <c r="PPE218" s="123"/>
      <c r="PPF218" s="123"/>
      <c r="PPG218" s="123"/>
      <c r="PPH218" s="123"/>
      <c r="PPI218" s="123"/>
      <c r="PPJ218" s="123"/>
      <c r="PPK218" s="123"/>
      <c r="PPL218" s="123"/>
      <c r="PPM218" s="123"/>
      <c r="PPN218" s="123"/>
      <c r="PPO218" s="123"/>
      <c r="PPP218" s="123"/>
      <c r="PPQ218" s="123"/>
      <c r="PPR218" s="123"/>
      <c r="PPS218" s="123"/>
      <c r="PPT218" s="123"/>
      <c r="PPU218" s="123"/>
      <c r="PPV218" s="123"/>
      <c r="PPW218" s="123"/>
      <c r="PPX218" s="123"/>
      <c r="PPY218" s="123"/>
      <c r="PPZ218" s="123"/>
      <c r="PQA218" s="123"/>
      <c r="PQB218" s="123"/>
      <c r="PQC218" s="123"/>
      <c r="PQD218" s="123"/>
      <c r="PQE218" s="123"/>
      <c r="PQF218" s="123"/>
      <c r="PQG218" s="123"/>
      <c r="PQH218" s="123"/>
      <c r="PQI218" s="123"/>
      <c r="PQJ218" s="123"/>
      <c r="PQK218" s="123"/>
      <c r="PQL218" s="123"/>
      <c r="PQM218" s="123"/>
      <c r="PQN218" s="123"/>
      <c r="PQO218" s="123"/>
      <c r="PQP218" s="123"/>
      <c r="PQQ218" s="123"/>
      <c r="PQR218" s="123"/>
      <c r="PQS218" s="123"/>
      <c r="PQT218" s="123"/>
      <c r="PQU218" s="123"/>
      <c r="PQV218" s="123"/>
      <c r="PQW218" s="123"/>
      <c r="PQX218" s="123"/>
      <c r="PQY218" s="123"/>
      <c r="PQZ218" s="123"/>
      <c r="PRA218" s="123"/>
      <c r="PRB218" s="123"/>
      <c r="PRC218" s="123"/>
      <c r="PRD218" s="123"/>
      <c r="PRE218" s="123"/>
      <c r="PRF218" s="123"/>
      <c r="PRG218" s="123"/>
      <c r="PRH218" s="123"/>
      <c r="PRI218" s="123"/>
      <c r="PRJ218" s="123"/>
      <c r="PRK218" s="123"/>
      <c r="PRL218" s="123"/>
      <c r="PRM218" s="123"/>
      <c r="PRN218" s="123"/>
      <c r="PRO218" s="123"/>
      <c r="PRP218" s="123"/>
      <c r="PRQ218" s="123"/>
      <c r="PRR218" s="123"/>
      <c r="PRS218" s="123"/>
      <c r="PRT218" s="123"/>
      <c r="PRU218" s="123"/>
      <c r="PRV218" s="123"/>
      <c r="PRW218" s="123"/>
      <c r="PRX218" s="123"/>
      <c r="PRY218" s="123"/>
      <c r="PRZ218" s="123"/>
      <c r="PSA218" s="123"/>
      <c r="PSB218" s="123"/>
      <c r="PSC218" s="123"/>
      <c r="PSD218" s="123"/>
      <c r="PSE218" s="123"/>
      <c r="PSF218" s="123"/>
      <c r="PSG218" s="123"/>
      <c r="PSH218" s="123"/>
      <c r="PSI218" s="123"/>
      <c r="PSJ218" s="123"/>
      <c r="PSK218" s="123"/>
      <c r="PSL218" s="123"/>
      <c r="PSM218" s="123"/>
      <c r="PSN218" s="123"/>
      <c r="PSO218" s="123"/>
      <c r="PSP218" s="123"/>
      <c r="PSQ218" s="123"/>
      <c r="PSR218" s="123"/>
      <c r="PSS218" s="123"/>
      <c r="PST218" s="123"/>
      <c r="PSU218" s="123"/>
      <c r="PSV218" s="123"/>
      <c r="PSW218" s="123"/>
      <c r="PSX218" s="123"/>
      <c r="PSY218" s="123"/>
      <c r="PSZ218" s="123"/>
      <c r="PTA218" s="123"/>
      <c r="PTB218" s="123"/>
      <c r="PTC218" s="123"/>
      <c r="PTD218" s="123"/>
      <c r="PTE218" s="123"/>
      <c r="PTF218" s="123"/>
      <c r="PTG218" s="123"/>
      <c r="PTH218" s="123"/>
      <c r="PTI218" s="123"/>
      <c r="PTJ218" s="123"/>
      <c r="PTK218" s="123"/>
      <c r="PTL218" s="123"/>
      <c r="PTM218" s="123"/>
      <c r="PTN218" s="123"/>
      <c r="PTO218" s="123"/>
      <c r="PTP218" s="123"/>
      <c r="PTQ218" s="123"/>
      <c r="PTR218" s="123"/>
      <c r="PTS218" s="123"/>
      <c r="PTT218" s="123"/>
      <c r="PTU218" s="123"/>
      <c r="PTV218" s="123"/>
      <c r="PTW218" s="123"/>
      <c r="PTX218" s="123"/>
      <c r="PTY218" s="123"/>
      <c r="PTZ218" s="123"/>
      <c r="PUA218" s="123"/>
      <c r="PUB218" s="123"/>
      <c r="PUC218" s="123"/>
      <c r="PUD218" s="123"/>
      <c r="PUE218" s="123"/>
      <c r="PUF218" s="123"/>
      <c r="PUG218" s="123"/>
      <c r="PUH218" s="123"/>
      <c r="PUI218" s="123"/>
      <c r="PUJ218" s="123"/>
      <c r="PUK218" s="123"/>
      <c r="PUL218" s="123"/>
      <c r="PUM218" s="123"/>
      <c r="PUN218" s="123"/>
      <c r="PUO218" s="123"/>
      <c r="PUP218" s="123"/>
      <c r="PUQ218" s="123"/>
      <c r="PUR218" s="123"/>
      <c r="PUS218" s="123"/>
      <c r="PUT218" s="123"/>
      <c r="PUU218" s="123"/>
      <c r="PUV218" s="123"/>
      <c r="PUW218" s="123"/>
      <c r="PUX218" s="123"/>
      <c r="PUY218" s="123"/>
      <c r="PUZ218" s="123"/>
      <c r="PVA218" s="123"/>
      <c r="PVB218" s="123"/>
      <c r="PVC218" s="123"/>
      <c r="PVD218" s="123"/>
      <c r="PVE218" s="123"/>
      <c r="PVF218" s="123"/>
      <c r="PVG218" s="123"/>
      <c r="PVH218" s="123"/>
      <c r="PVI218" s="123"/>
      <c r="PVJ218" s="123"/>
      <c r="PVK218" s="123"/>
      <c r="PVL218" s="123"/>
      <c r="PVM218" s="123"/>
      <c r="PVN218" s="123"/>
      <c r="PVO218" s="123"/>
      <c r="PVP218" s="123"/>
      <c r="PVQ218" s="123"/>
      <c r="PVR218" s="123"/>
      <c r="PVS218" s="123"/>
      <c r="PVT218" s="123"/>
      <c r="PVU218" s="123"/>
      <c r="PVV218" s="123"/>
      <c r="PVW218" s="123"/>
      <c r="PVX218" s="123"/>
      <c r="PVY218" s="123"/>
      <c r="PVZ218" s="123"/>
      <c r="PWA218" s="123"/>
      <c r="PWB218" s="123"/>
      <c r="PWC218" s="123"/>
      <c r="PWD218" s="123"/>
      <c r="PWE218" s="123"/>
      <c r="PWF218" s="123"/>
      <c r="PWG218" s="123"/>
      <c r="PWH218" s="123"/>
      <c r="PWI218" s="123"/>
      <c r="PWJ218" s="123"/>
      <c r="PWK218" s="123"/>
      <c r="PWL218" s="123"/>
      <c r="PWM218" s="123"/>
      <c r="PWN218" s="123"/>
      <c r="PWO218" s="123"/>
      <c r="PWP218" s="123"/>
      <c r="PWQ218" s="123"/>
      <c r="PWR218" s="123"/>
      <c r="PWS218" s="123"/>
      <c r="PWT218" s="123"/>
      <c r="PWU218" s="123"/>
      <c r="PWV218" s="123"/>
      <c r="PWW218" s="123"/>
      <c r="PWX218" s="123"/>
      <c r="PWY218" s="123"/>
      <c r="PWZ218" s="123"/>
      <c r="PXA218" s="123"/>
      <c r="PXB218" s="123"/>
      <c r="PXC218" s="123"/>
      <c r="PXD218" s="123"/>
      <c r="PXE218" s="123"/>
      <c r="PXF218" s="123"/>
      <c r="PXG218" s="123"/>
      <c r="PXH218" s="123"/>
      <c r="PXI218" s="123"/>
      <c r="PXJ218" s="123"/>
      <c r="PXK218" s="123"/>
      <c r="PXL218" s="123"/>
      <c r="PXM218" s="123"/>
      <c r="PXN218" s="123"/>
      <c r="PXO218" s="123"/>
      <c r="PXP218" s="123"/>
      <c r="PXQ218" s="123"/>
      <c r="PXR218" s="123"/>
      <c r="PXS218" s="123"/>
      <c r="PXT218" s="123"/>
      <c r="PXU218" s="123"/>
      <c r="PXV218" s="123"/>
      <c r="PXW218" s="123"/>
      <c r="PXX218" s="123"/>
      <c r="PXY218" s="123"/>
      <c r="PXZ218" s="123"/>
      <c r="PYA218" s="123"/>
      <c r="PYB218" s="123"/>
      <c r="PYC218" s="123"/>
      <c r="PYD218" s="123"/>
      <c r="PYE218" s="123"/>
      <c r="PYF218" s="123"/>
      <c r="PYG218" s="123"/>
      <c r="PYH218" s="123"/>
      <c r="PYI218" s="123"/>
      <c r="PYJ218" s="123"/>
      <c r="PYK218" s="123"/>
      <c r="PYL218" s="123"/>
      <c r="PYM218" s="123"/>
      <c r="PYN218" s="123"/>
      <c r="PYO218" s="123"/>
      <c r="PYP218" s="123"/>
      <c r="PYQ218" s="123"/>
      <c r="PYR218" s="123"/>
      <c r="PYS218" s="123"/>
      <c r="PYT218" s="123"/>
      <c r="PYU218" s="123"/>
      <c r="PYV218" s="123"/>
      <c r="PYW218" s="123"/>
      <c r="PYX218" s="123"/>
      <c r="PYY218" s="123"/>
      <c r="PYZ218" s="123"/>
      <c r="PZA218" s="123"/>
      <c r="PZB218" s="123"/>
      <c r="PZC218" s="123"/>
      <c r="PZD218" s="123"/>
      <c r="PZE218" s="123"/>
      <c r="PZF218" s="123"/>
      <c r="PZG218" s="123"/>
      <c r="PZH218" s="123"/>
      <c r="PZI218" s="123"/>
      <c r="PZJ218" s="123"/>
      <c r="PZK218" s="123"/>
      <c r="PZL218" s="123"/>
      <c r="PZM218" s="123"/>
      <c r="PZN218" s="123"/>
      <c r="PZO218" s="123"/>
      <c r="PZP218" s="123"/>
      <c r="PZQ218" s="123"/>
      <c r="PZR218" s="123"/>
      <c r="PZS218" s="123"/>
      <c r="PZT218" s="123"/>
      <c r="PZU218" s="123"/>
      <c r="PZV218" s="123"/>
      <c r="PZW218" s="123"/>
      <c r="PZX218" s="123"/>
      <c r="PZY218" s="123"/>
      <c r="PZZ218" s="123"/>
      <c r="QAA218" s="123"/>
      <c r="QAB218" s="123"/>
      <c r="QAC218" s="123"/>
      <c r="QAD218" s="123"/>
      <c r="QAE218" s="123"/>
      <c r="QAF218" s="123"/>
      <c r="QAG218" s="123"/>
      <c r="QAH218" s="123"/>
      <c r="QAI218" s="123"/>
      <c r="QAJ218" s="123"/>
      <c r="QAK218" s="123"/>
      <c r="QAL218" s="123"/>
      <c r="QAM218" s="123"/>
      <c r="QAN218" s="123"/>
      <c r="QAO218" s="123"/>
      <c r="QAP218" s="123"/>
      <c r="QAQ218" s="123"/>
      <c r="QAR218" s="123"/>
      <c r="QAS218" s="123"/>
      <c r="QAT218" s="123"/>
      <c r="QAU218" s="123"/>
      <c r="QAV218" s="123"/>
      <c r="QAW218" s="123"/>
      <c r="QAX218" s="123"/>
      <c r="QAY218" s="123"/>
      <c r="QAZ218" s="123"/>
      <c r="QBA218" s="123"/>
      <c r="QBB218" s="123"/>
      <c r="QBC218" s="123"/>
      <c r="QBD218" s="123"/>
      <c r="QBE218" s="123"/>
      <c r="QBF218" s="123"/>
      <c r="QBG218" s="123"/>
      <c r="QBH218" s="123"/>
      <c r="QBI218" s="123"/>
      <c r="QBJ218" s="123"/>
      <c r="QBK218" s="123"/>
      <c r="QBL218" s="123"/>
      <c r="QBM218" s="123"/>
      <c r="QBN218" s="123"/>
      <c r="QBO218" s="123"/>
      <c r="QBP218" s="123"/>
      <c r="QBQ218" s="123"/>
      <c r="QBR218" s="123"/>
      <c r="QBS218" s="123"/>
      <c r="QBT218" s="123"/>
      <c r="QBU218" s="123"/>
      <c r="QBV218" s="123"/>
      <c r="QBW218" s="123"/>
      <c r="QBX218" s="123"/>
      <c r="QBY218" s="123"/>
      <c r="QBZ218" s="123"/>
      <c r="QCA218" s="123"/>
      <c r="QCB218" s="123"/>
      <c r="QCC218" s="123"/>
      <c r="QCD218" s="123"/>
      <c r="QCE218" s="123"/>
      <c r="QCF218" s="123"/>
      <c r="QCG218" s="123"/>
      <c r="QCH218" s="123"/>
      <c r="QCI218" s="123"/>
      <c r="QCJ218" s="123"/>
      <c r="QCK218" s="123"/>
      <c r="QCL218" s="123"/>
      <c r="QCM218" s="123"/>
      <c r="QCN218" s="123"/>
      <c r="QCO218" s="123"/>
      <c r="QCP218" s="123"/>
      <c r="QCQ218" s="123"/>
      <c r="QCR218" s="123"/>
      <c r="QCS218" s="123"/>
      <c r="QCT218" s="123"/>
      <c r="QCU218" s="123"/>
      <c r="QCV218" s="123"/>
      <c r="QCW218" s="123"/>
      <c r="QCX218" s="123"/>
      <c r="QCY218" s="123"/>
      <c r="QCZ218" s="123"/>
      <c r="QDA218" s="123"/>
      <c r="QDB218" s="123"/>
      <c r="QDC218" s="123"/>
      <c r="QDD218" s="123"/>
      <c r="QDE218" s="123"/>
      <c r="QDF218" s="123"/>
      <c r="QDG218" s="123"/>
      <c r="QDH218" s="123"/>
      <c r="QDI218" s="123"/>
      <c r="QDJ218" s="123"/>
      <c r="QDK218" s="123"/>
      <c r="QDL218" s="123"/>
      <c r="QDM218" s="123"/>
      <c r="QDN218" s="123"/>
      <c r="QDO218" s="123"/>
      <c r="QDP218" s="123"/>
      <c r="QDQ218" s="123"/>
      <c r="QDR218" s="123"/>
      <c r="QDS218" s="123"/>
      <c r="QDT218" s="123"/>
      <c r="QDU218" s="123"/>
      <c r="QDV218" s="123"/>
      <c r="QDW218" s="123"/>
      <c r="QDX218" s="123"/>
      <c r="QDY218" s="123"/>
      <c r="QDZ218" s="123"/>
      <c r="QEA218" s="123"/>
      <c r="QEB218" s="123"/>
      <c r="QEC218" s="123"/>
      <c r="QED218" s="123"/>
      <c r="QEE218" s="123"/>
      <c r="QEF218" s="123"/>
      <c r="QEG218" s="123"/>
      <c r="QEH218" s="123"/>
      <c r="QEI218" s="123"/>
      <c r="QEJ218" s="123"/>
      <c r="QEK218" s="123"/>
      <c r="QEL218" s="123"/>
      <c r="QEM218" s="123"/>
      <c r="QEN218" s="123"/>
      <c r="QEO218" s="123"/>
      <c r="QEP218" s="123"/>
      <c r="QEQ218" s="123"/>
      <c r="QER218" s="123"/>
      <c r="QES218" s="123"/>
      <c r="QET218" s="123"/>
      <c r="QEU218" s="123"/>
      <c r="QEV218" s="123"/>
      <c r="QEW218" s="123"/>
      <c r="QEX218" s="123"/>
      <c r="QEY218" s="123"/>
      <c r="QEZ218" s="123"/>
      <c r="QFA218" s="123"/>
      <c r="QFB218" s="123"/>
      <c r="QFC218" s="123"/>
      <c r="QFD218" s="123"/>
      <c r="QFE218" s="123"/>
      <c r="QFF218" s="123"/>
      <c r="QFG218" s="123"/>
      <c r="QFH218" s="123"/>
      <c r="QFI218" s="123"/>
      <c r="QFJ218" s="123"/>
      <c r="QFK218" s="123"/>
      <c r="QFL218" s="123"/>
      <c r="QFM218" s="123"/>
      <c r="QFN218" s="123"/>
      <c r="QFO218" s="123"/>
      <c r="QFP218" s="123"/>
      <c r="QFQ218" s="123"/>
      <c r="QFR218" s="123"/>
      <c r="QFS218" s="123"/>
      <c r="QFT218" s="123"/>
      <c r="QFU218" s="123"/>
      <c r="QFV218" s="123"/>
      <c r="QFW218" s="123"/>
      <c r="QFX218" s="123"/>
      <c r="QFY218" s="123"/>
      <c r="QFZ218" s="123"/>
      <c r="QGA218" s="123"/>
      <c r="QGB218" s="123"/>
      <c r="QGC218" s="123"/>
      <c r="QGD218" s="123"/>
      <c r="QGE218" s="123"/>
      <c r="QGF218" s="123"/>
      <c r="QGG218" s="123"/>
      <c r="QGH218" s="123"/>
      <c r="QGI218" s="123"/>
      <c r="QGJ218" s="123"/>
      <c r="QGK218" s="123"/>
      <c r="QGL218" s="123"/>
      <c r="QGM218" s="123"/>
      <c r="QGN218" s="123"/>
      <c r="QGO218" s="123"/>
      <c r="QGP218" s="123"/>
      <c r="QGQ218" s="123"/>
      <c r="QGR218" s="123"/>
      <c r="QGS218" s="123"/>
      <c r="QGT218" s="123"/>
      <c r="QGU218" s="123"/>
      <c r="QGV218" s="123"/>
      <c r="QGW218" s="123"/>
      <c r="QGX218" s="123"/>
      <c r="QGY218" s="123"/>
      <c r="QGZ218" s="123"/>
      <c r="QHA218" s="123"/>
      <c r="QHB218" s="123"/>
      <c r="QHC218" s="123"/>
      <c r="QHD218" s="123"/>
      <c r="QHE218" s="123"/>
      <c r="QHF218" s="123"/>
      <c r="QHG218" s="123"/>
      <c r="QHH218" s="123"/>
      <c r="QHI218" s="123"/>
      <c r="QHJ218" s="123"/>
      <c r="QHK218" s="123"/>
      <c r="QHL218" s="123"/>
      <c r="QHM218" s="123"/>
      <c r="QHN218" s="123"/>
      <c r="QHO218" s="123"/>
      <c r="QHP218" s="123"/>
      <c r="QHQ218" s="123"/>
      <c r="QHR218" s="123"/>
      <c r="QHS218" s="123"/>
      <c r="QHT218" s="123"/>
      <c r="QHU218" s="123"/>
      <c r="QHV218" s="123"/>
      <c r="QHW218" s="123"/>
      <c r="QHX218" s="123"/>
      <c r="QHY218" s="123"/>
      <c r="QHZ218" s="123"/>
      <c r="QIA218" s="123"/>
      <c r="QIB218" s="123"/>
      <c r="QIC218" s="123"/>
      <c r="QID218" s="123"/>
      <c r="QIE218" s="123"/>
      <c r="QIF218" s="123"/>
      <c r="QIG218" s="123"/>
      <c r="QIH218" s="123"/>
      <c r="QII218" s="123"/>
      <c r="QIJ218" s="123"/>
      <c r="QIK218" s="123"/>
      <c r="QIL218" s="123"/>
      <c r="QIM218" s="123"/>
      <c r="QIN218" s="123"/>
      <c r="QIO218" s="123"/>
      <c r="QIP218" s="123"/>
      <c r="QIQ218" s="123"/>
      <c r="QIR218" s="123"/>
      <c r="QIS218" s="123"/>
      <c r="QIT218" s="123"/>
      <c r="QIU218" s="123"/>
      <c r="QIV218" s="123"/>
      <c r="QIW218" s="123"/>
      <c r="QIX218" s="123"/>
      <c r="QIY218" s="123"/>
      <c r="QIZ218" s="123"/>
      <c r="QJA218" s="123"/>
      <c r="QJB218" s="123"/>
      <c r="QJC218" s="123"/>
      <c r="QJD218" s="123"/>
      <c r="QJE218" s="123"/>
      <c r="QJF218" s="123"/>
      <c r="QJG218" s="123"/>
      <c r="QJH218" s="123"/>
      <c r="QJI218" s="123"/>
      <c r="QJJ218" s="123"/>
      <c r="QJK218" s="123"/>
      <c r="QJL218" s="123"/>
      <c r="QJM218" s="123"/>
      <c r="QJN218" s="123"/>
      <c r="QJO218" s="123"/>
      <c r="QJP218" s="123"/>
      <c r="QJQ218" s="123"/>
      <c r="QJR218" s="123"/>
      <c r="QJS218" s="123"/>
      <c r="QJT218" s="123"/>
      <c r="QJU218" s="123"/>
      <c r="QJV218" s="123"/>
      <c r="QJW218" s="123"/>
      <c r="QJX218" s="123"/>
      <c r="QJY218" s="123"/>
      <c r="QJZ218" s="123"/>
      <c r="QKA218" s="123"/>
      <c r="QKB218" s="123"/>
      <c r="QKC218" s="123"/>
      <c r="QKD218" s="123"/>
      <c r="QKE218" s="123"/>
      <c r="QKF218" s="123"/>
      <c r="QKG218" s="123"/>
      <c r="QKH218" s="123"/>
      <c r="QKI218" s="123"/>
      <c r="QKJ218" s="123"/>
      <c r="QKK218" s="123"/>
      <c r="QKL218" s="123"/>
      <c r="QKM218" s="123"/>
      <c r="QKN218" s="123"/>
      <c r="QKO218" s="123"/>
      <c r="QKP218" s="123"/>
      <c r="QKQ218" s="123"/>
      <c r="QKR218" s="123"/>
      <c r="QKS218" s="123"/>
      <c r="QKT218" s="123"/>
      <c r="QKU218" s="123"/>
      <c r="QKV218" s="123"/>
      <c r="QKW218" s="123"/>
      <c r="QKX218" s="123"/>
      <c r="QKY218" s="123"/>
      <c r="QKZ218" s="123"/>
      <c r="QLA218" s="123"/>
      <c r="QLB218" s="123"/>
      <c r="QLC218" s="123"/>
      <c r="QLD218" s="123"/>
      <c r="QLE218" s="123"/>
      <c r="QLF218" s="123"/>
      <c r="QLG218" s="123"/>
      <c r="QLH218" s="123"/>
      <c r="QLI218" s="123"/>
      <c r="QLJ218" s="123"/>
      <c r="QLK218" s="123"/>
      <c r="QLL218" s="123"/>
      <c r="QLM218" s="123"/>
      <c r="QLN218" s="123"/>
      <c r="QLO218" s="123"/>
      <c r="QLP218" s="123"/>
      <c r="QLQ218" s="123"/>
      <c r="QLR218" s="123"/>
      <c r="QLS218" s="123"/>
      <c r="QLT218" s="123"/>
      <c r="QLU218" s="123"/>
      <c r="QLV218" s="123"/>
      <c r="QLW218" s="123"/>
      <c r="QLX218" s="123"/>
      <c r="QLY218" s="123"/>
      <c r="QLZ218" s="123"/>
      <c r="QMA218" s="123"/>
      <c r="QMB218" s="123"/>
      <c r="QMC218" s="123"/>
      <c r="QMD218" s="123"/>
      <c r="QME218" s="123"/>
      <c r="QMF218" s="123"/>
      <c r="QMG218" s="123"/>
      <c r="QMH218" s="123"/>
      <c r="QMI218" s="123"/>
      <c r="QMJ218" s="123"/>
      <c r="QMK218" s="123"/>
      <c r="QML218" s="123"/>
      <c r="QMM218" s="123"/>
      <c r="QMN218" s="123"/>
      <c r="QMO218" s="123"/>
      <c r="QMP218" s="123"/>
      <c r="QMQ218" s="123"/>
      <c r="QMR218" s="123"/>
      <c r="QMS218" s="123"/>
      <c r="QMT218" s="123"/>
      <c r="QMU218" s="123"/>
      <c r="QMV218" s="123"/>
      <c r="QMW218" s="123"/>
      <c r="QMX218" s="123"/>
      <c r="QMY218" s="123"/>
      <c r="QMZ218" s="123"/>
      <c r="QNA218" s="123"/>
      <c r="QNB218" s="123"/>
      <c r="QNC218" s="123"/>
      <c r="QND218" s="123"/>
      <c r="QNE218" s="123"/>
      <c r="QNF218" s="123"/>
      <c r="QNG218" s="123"/>
      <c r="QNH218" s="123"/>
      <c r="QNI218" s="123"/>
      <c r="QNJ218" s="123"/>
      <c r="QNK218" s="123"/>
      <c r="QNL218" s="123"/>
      <c r="QNM218" s="123"/>
      <c r="QNN218" s="123"/>
      <c r="QNO218" s="123"/>
      <c r="QNP218" s="123"/>
      <c r="QNQ218" s="123"/>
      <c r="QNR218" s="123"/>
      <c r="QNS218" s="123"/>
      <c r="QNT218" s="123"/>
      <c r="QNU218" s="123"/>
      <c r="QNV218" s="123"/>
      <c r="QNW218" s="123"/>
      <c r="QNX218" s="123"/>
      <c r="QNY218" s="123"/>
      <c r="QNZ218" s="123"/>
      <c r="QOA218" s="123"/>
      <c r="QOB218" s="123"/>
      <c r="QOC218" s="123"/>
      <c r="QOD218" s="123"/>
      <c r="QOE218" s="123"/>
      <c r="QOF218" s="123"/>
      <c r="QOG218" s="123"/>
      <c r="QOH218" s="123"/>
      <c r="QOI218" s="123"/>
      <c r="QOJ218" s="123"/>
      <c r="QOK218" s="123"/>
      <c r="QOL218" s="123"/>
      <c r="QOM218" s="123"/>
      <c r="QON218" s="123"/>
      <c r="QOO218" s="123"/>
      <c r="QOP218" s="123"/>
      <c r="QOQ218" s="123"/>
      <c r="QOR218" s="123"/>
      <c r="QOS218" s="123"/>
      <c r="QOT218" s="123"/>
      <c r="QOU218" s="123"/>
      <c r="QOV218" s="123"/>
      <c r="QOW218" s="123"/>
      <c r="QOX218" s="123"/>
      <c r="QOY218" s="123"/>
      <c r="QOZ218" s="123"/>
      <c r="QPA218" s="123"/>
      <c r="QPB218" s="123"/>
      <c r="QPC218" s="123"/>
      <c r="QPD218" s="123"/>
      <c r="QPE218" s="123"/>
      <c r="QPF218" s="123"/>
      <c r="QPG218" s="123"/>
      <c r="QPH218" s="123"/>
      <c r="QPI218" s="123"/>
      <c r="QPJ218" s="123"/>
      <c r="QPK218" s="123"/>
      <c r="QPL218" s="123"/>
      <c r="QPM218" s="123"/>
      <c r="QPN218" s="123"/>
      <c r="QPO218" s="123"/>
      <c r="QPP218" s="123"/>
      <c r="QPQ218" s="123"/>
      <c r="QPR218" s="123"/>
      <c r="QPS218" s="123"/>
      <c r="QPT218" s="123"/>
      <c r="QPU218" s="123"/>
      <c r="QPV218" s="123"/>
      <c r="QPW218" s="123"/>
      <c r="QPX218" s="123"/>
      <c r="QPY218" s="123"/>
      <c r="QPZ218" s="123"/>
      <c r="QQA218" s="123"/>
      <c r="QQB218" s="123"/>
      <c r="QQC218" s="123"/>
      <c r="QQD218" s="123"/>
      <c r="QQE218" s="123"/>
      <c r="QQF218" s="123"/>
      <c r="QQG218" s="123"/>
      <c r="QQH218" s="123"/>
      <c r="QQI218" s="123"/>
      <c r="QQJ218" s="123"/>
      <c r="QQK218" s="123"/>
      <c r="QQL218" s="123"/>
      <c r="QQM218" s="123"/>
      <c r="QQN218" s="123"/>
      <c r="QQO218" s="123"/>
      <c r="QQP218" s="123"/>
      <c r="QQQ218" s="123"/>
      <c r="QQR218" s="123"/>
      <c r="QQS218" s="123"/>
      <c r="QQT218" s="123"/>
      <c r="QQU218" s="123"/>
      <c r="QQV218" s="123"/>
      <c r="QQW218" s="123"/>
      <c r="QQX218" s="123"/>
      <c r="QQY218" s="123"/>
      <c r="QQZ218" s="123"/>
      <c r="QRA218" s="123"/>
      <c r="QRB218" s="123"/>
      <c r="QRC218" s="123"/>
      <c r="QRD218" s="123"/>
      <c r="QRE218" s="123"/>
      <c r="QRF218" s="123"/>
      <c r="QRG218" s="123"/>
      <c r="QRH218" s="123"/>
      <c r="QRI218" s="123"/>
      <c r="QRJ218" s="123"/>
      <c r="QRK218" s="123"/>
      <c r="QRL218" s="123"/>
      <c r="QRM218" s="123"/>
      <c r="QRN218" s="123"/>
      <c r="QRO218" s="123"/>
      <c r="QRP218" s="123"/>
      <c r="QRQ218" s="123"/>
      <c r="QRR218" s="123"/>
      <c r="QRS218" s="123"/>
      <c r="QRT218" s="123"/>
      <c r="QRU218" s="123"/>
      <c r="QRV218" s="123"/>
      <c r="QRW218" s="123"/>
      <c r="QRX218" s="123"/>
      <c r="QRY218" s="123"/>
      <c r="QRZ218" s="123"/>
      <c r="QSA218" s="123"/>
      <c r="QSB218" s="123"/>
      <c r="QSC218" s="123"/>
      <c r="QSD218" s="123"/>
      <c r="QSE218" s="123"/>
      <c r="QSF218" s="123"/>
      <c r="QSG218" s="123"/>
      <c r="QSH218" s="123"/>
      <c r="QSI218" s="123"/>
      <c r="QSJ218" s="123"/>
      <c r="QSK218" s="123"/>
      <c r="QSL218" s="123"/>
      <c r="QSM218" s="123"/>
      <c r="QSN218" s="123"/>
      <c r="QSO218" s="123"/>
      <c r="QSP218" s="123"/>
      <c r="QSQ218" s="123"/>
      <c r="QSR218" s="123"/>
      <c r="QSS218" s="123"/>
      <c r="QST218" s="123"/>
      <c r="QSU218" s="123"/>
      <c r="QSV218" s="123"/>
      <c r="QSW218" s="123"/>
      <c r="QSX218" s="123"/>
      <c r="QSY218" s="123"/>
      <c r="QSZ218" s="123"/>
      <c r="QTA218" s="123"/>
      <c r="QTB218" s="123"/>
      <c r="QTC218" s="123"/>
      <c r="QTD218" s="123"/>
      <c r="QTE218" s="123"/>
      <c r="QTF218" s="123"/>
      <c r="QTG218" s="123"/>
      <c r="QTH218" s="123"/>
      <c r="QTI218" s="123"/>
      <c r="QTJ218" s="123"/>
      <c r="QTK218" s="123"/>
      <c r="QTL218" s="123"/>
      <c r="QTM218" s="123"/>
      <c r="QTN218" s="123"/>
      <c r="QTO218" s="123"/>
      <c r="QTP218" s="123"/>
      <c r="QTQ218" s="123"/>
      <c r="QTR218" s="123"/>
      <c r="QTS218" s="123"/>
      <c r="QTT218" s="123"/>
      <c r="QTU218" s="123"/>
      <c r="QTV218" s="123"/>
      <c r="QTW218" s="123"/>
      <c r="QTX218" s="123"/>
      <c r="QTY218" s="123"/>
      <c r="QTZ218" s="123"/>
      <c r="QUA218" s="123"/>
      <c r="QUB218" s="123"/>
      <c r="QUC218" s="123"/>
      <c r="QUD218" s="123"/>
      <c r="QUE218" s="123"/>
      <c r="QUF218" s="123"/>
      <c r="QUG218" s="123"/>
      <c r="QUH218" s="123"/>
      <c r="QUI218" s="123"/>
      <c r="QUJ218" s="123"/>
      <c r="QUK218" s="123"/>
      <c r="QUL218" s="123"/>
      <c r="QUM218" s="123"/>
      <c r="QUN218" s="123"/>
      <c r="QUO218" s="123"/>
      <c r="QUP218" s="123"/>
      <c r="QUQ218" s="123"/>
      <c r="QUR218" s="123"/>
      <c r="QUS218" s="123"/>
      <c r="QUT218" s="123"/>
      <c r="QUU218" s="123"/>
      <c r="QUV218" s="123"/>
      <c r="QUW218" s="123"/>
      <c r="QUX218" s="123"/>
      <c r="QUY218" s="123"/>
      <c r="QUZ218" s="123"/>
      <c r="QVA218" s="123"/>
      <c r="QVB218" s="123"/>
      <c r="QVC218" s="123"/>
      <c r="QVD218" s="123"/>
      <c r="QVE218" s="123"/>
      <c r="QVF218" s="123"/>
      <c r="QVG218" s="123"/>
      <c r="QVH218" s="123"/>
      <c r="QVI218" s="123"/>
      <c r="QVJ218" s="123"/>
      <c r="QVK218" s="123"/>
      <c r="QVL218" s="123"/>
      <c r="QVM218" s="123"/>
      <c r="QVN218" s="123"/>
      <c r="QVO218" s="123"/>
      <c r="QVP218" s="123"/>
      <c r="QVQ218" s="123"/>
      <c r="QVR218" s="123"/>
      <c r="QVS218" s="123"/>
      <c r="QVT218" s="123"/>
      <c r="QVU218" s="123"/>
      <c r="QVV218" s="123"/>
      <c r="QVW218" s="123"/>
      <c r="QVX218" s="123"/>
      <c r="QVY218" s="123"/>
      <c r="QVZ218" s="123"/>
      <c r="QWA218" s="123"/>
      <c r="QWB218" s="123"/>
      <c r="QWC218" s="123"/>
      <c r="QWD218" s="123"/>
      <c r="QWE218" s="123"/>
      <c r="QWF218" s="123"/>
      <c r="QWG218" s="123"/>
      <c r="QWH218" s="123"/>
      <c r="QWI218" s="123"/>
      <c r="QWJ218" s="123"/>
      <c r="QWK218" s="123"/>
      <c r="QWL218" s="123"/>
      <c r="QWM218" s="123"/>
      <c r="QWN218" s="123"/>
      <c r="QWO218" s="123"/>
      <c r="QWP218" s="123"/>
      <c r="QWQ218" s="123"/>
      <c r="QWR218" s="123"/>
      <c r="QWS218" s="123"/>
      <c r="QWT218" s="123"/>
      <c r="QWU218" s="123"/>
      <c r="QWV218" s="123"/>
      <c r="QWW218" s="123"/>
      <c r="QWX218" s="123"/>
      <c r="QWY218" s="123"/>
      <c r="QWZ218" s="123"/>
      <c r="QXA218" s="123"/>
      <c r="QXB218" s="123"/>
      <c r="QXC218" s="123"/>
      <c r="QXD218" s="123"/>
      <c r="QXE218" s="123"/>
      <c r="QXF218" s="123"/>
      <c r="QXG218" s="123"/>
      <c r="QXH218" s="123"/>
      <c r="QXI218" s="123"/>
      <c r="QXJ218" s="123"/>
      <c r="QXK218" s="123"/>
      <c r="QXL218" s="123"/>
      <c r="QXM218" s="123"/>
      <c r="QXN218" s="123"/>
      <c r="QXO218" s="123"/>
      <c r="QXP218" s="123"/>
      <c r="QXQ218" s="123"/>
      <c r="QXR218" s="123"/>
      <c r="QXS218" s="123"/>
      <c r="QXT218" s="123"/>
      <c r="QXU218" s="123"/>
      <c r="QXV218" s="123"/>
      <c r="QXW218" s="123"/>
      <c r="QXX218" s="123"/>
      <c r="QXY218" s="123"/>
      <c r="QXZ218" s="123"/>
      <c r="QYA218" s="123"/>
      <c r="QYB218" s="123"/>
      <c r="QYC218" s="123"/>
      <c r="QYD218" s="123"/>
      <c r="QYE218" s="123"/>
      <c r="QYF218" s="123"/>
      <c r="QYG218" s="123"/>
      <c r="QYH218" s="123"/>
      <c r="QYI218" s="123"/>
      <c r="QYJ218" s="123"/>
      <c r="QYK218" s="123"/>
      <c r="QYL218" s="123"/>
      <c r="QYM218" s="123"/>
      <c r="QYN218" s="123"/>
      <c r="QYO218" s="123"/>
      <c r="QYP218" s="123"/>
      <c r="QYQ218" s="123"/>
      <c r="QYR218" s="123"/>
      <c r="QYS218" s="123"/>
      <c r="QYT218" s="123"/>
      <c r="QYU218" s="123"/>
      <c r="QYV218" s="123"/>
      <c r="QYW218" s="123"/>
      <c r="QYX218" s="123"/>
      <c r="QYY218" s="123"/>
      <c r="QYZ218" s="123"/>
      <c r="QZA218" s="123"/>
      <c r="QZB218" s="123"/>
      <c r="QZC218" s="123"/>
      <c r="QZD218" s="123"/>
      <c r="QZE218" s="123"/>
      <c r="QZF218" s="123"/>
      <c r="QZG218" s="123"/>
      <c r="QZH218" s="123"/>
      <c r="QZI218" s="123"/>
      <c r="QZJ218" s="123"/>
      <c r="QZK218" s="123"/>
      <c r="QZL218" s="123"/>
      <c r="QZM218" s="123"/>
      <c r="QZN218" s="123"/>
      <c r="QZO218" s="123"/>
      <c r="QZP218" s="123"/>
      <c r="QZQ218" s="123"/>
      <c r="QZR218" s="123"/>
      <c r="QZS218" s="123"/>
      <c r="QZT218" s="123"/>
      <c r="QZU218" s="123"/>
      <c r="QZV218" s="123"/>
      <c r="QZW218" s="123"/>
      <c r="QZX218" s="123"/>
      <c r="QZY218" s="123"/>
      <c r="QZZ218" s="123"/>
      <c r="RAA218" s="123"/>
      <c r="RAB218" s="123"/>
      <c r="RAC218" s="123"/>
      <c r="RAD218" s="123"/>
      <c r="RAE218" s="123"/>
      <c r="RAF218" s="123"/>
      <c r="RAG218" s="123"/>
      <c r="RAH218" s="123"/>
      <c r="RAI218" s="123"/>
      <c r="RAJ218" s="123"/>
      <c r="RAK218" s="123"/>
      <c r="RAL218" s="123"/>
      <c r="RAM218" s="123"/>
      <c r="RAN218" s="123"/>
      <c r="RAO218" s="123"/>
      <c r="RAP218" s="123"/>
      <c r="RAQ218" s="123"/>
      <c r="RAR218" s="123"/>
      <c r="RAS218" s="123"/>
      <c r="RAT218" s="123"/>
      <c r="RAU218" s="123"/>
      <c r="RAV218" s="123"/>
      <c r="RAW218" s="123"/>
      <c r="RAX218" s="123"/>
      <c r="RAY218" s="123"/>
      <c r="RAZ218" s="123"/>
      <c r="RBA218" s="123"/>
      <c r="RBB218" s="123"/>
      <c r="RBC218" s="123"/>
      <c r="RBD218" s="123"/>
      <c r="RBE218" s="123"/>
      <c r="RBF218" s="123"/>
      <c r="RBG218" s="123"/>
      <c r="RBH218" s="123"/>
      <c r="RBI218" s="123"/>
      <c r="RBJ218" s="123"/>
      <c r="RBK218" s="123"/>
      <c r="RBL218" s="123"/>
      <c r="RBM218" s="123"/>
      <c r="RBN218" s="123"/>
      <c r="RBO218" s="123"/>
      <c r="RBP218" s="123"/>
      <c r="RBQ218" s="123"/>
      <c r="RBR218" s="123"/>
      <c r="RBS218" s="123"/>
      <c r="RBT218" s="123"/>
      <c r="RBU218" s="123"/>
      <c r="RBV218" s="123"/>
      <c r="RBW218" s="123"/>
      <c r="RBX218" s="123"/>
      <c r="RBY218" s="123"/>
      <c r="RBZ218" s="123"/>
      <c r="RCA218" s="123"/>
      <c r="RCB218" s="123"/>
      <c r="RCC218" s="123"/>
      <c r="RCD218" s="123"/>
      <c r="RCE218" s="123"/>
      <c r="RCF218" s="123"/>
      <c r="RCG218" s="123"/>
      <c r="RCH218" s="123"/>
      <c r="RCI218" s="123"/>
      <c r="RCJ218" s="123"/>
      <c r="RCK218" s="123"/>
      <c r="RCL218" s="123"/>
      <c r="RCM218" s="123"/>
      <c r="RCN218" s="123"/>
      <c r="RCO218" s="123"/>
      <c r="RCP218" s="123"/>
      <c r="RCQ218" s="123"/>
      <c r="RCR218" s="123"/>
      <c r="RCS218" s="123"/>
      <c r="RCT218" s="123"/>
      <c r="RCU218" s="123"/>
      <c r="RCV218" s="123"/>
      <c r="RCW218" s="123"/>
      <c r="RCX218" s="123"/>
      <c r="RCY218" s="123"/>
      <c r="RCZ218" s="123"/>
      <c r="RDA218" s="123"/>
      <c r="RDB218" s="123"/>
      <c r="RDC218" s="123"/>
      <c r="RDD218" s="123"/>
      <c r="RDE218" s="123"/>
      <c r="RDF218" s="123"/>
      <c r="RDG218" s="123"/>
      <c r="RDH218" s="123"/>
      <c r="RDI218" s="123"/>
      <c r="RDJ218" s="123"/>
      <c r="RDK218" s="123"/>
      <c r="RDL218" s="123"/>
      <c r="RDM218" s="123"/>
      <c r="RDN218" s="123"/>
      <c r="RDO218" s="123"/>
      <c r="RDP218" s="123"/>
      <c r="RDQ218" s="123"/>
      <c r="RDR218" s="123"/>
      <c r="RDS218" s="123"/>
      <c r="RDT218" s="123"/>
      <c r="RDU218" s="123"/>
      <c r="RDV218" s="123"/>
      <c r="RDW218" s="123"/>
      <c r="RDX218" s="123"/>
      <c r="RDY218" s="123"/>
      <c r="RDZ218" s="123"/>
      <c r="REA218" s="123"/>
      <c r="REB218" s="123"/>
      <c r="REC218" s="123"/>
      <c r="RED218" s="123"/>
      <c r="REE218" s="123"/>
      <c r="REF218" s="123"/>
      <c r="REG218" s="123"/>
      <c r="REH218" s="123"/>
      <c r="REI218" s="123"/>
      <c r="REJ218" s="123"/>
      <c r="REK218" s="123"/>
      <c r="REL218" s="123"/>
      <c r="REM218" s="123"/>
      <c r="REN218" s="123"/>
      <c r="REO218" s="123"/>
      <c r="REP218" s="123"/>
      <c r="REQ218" s="123"/>
      <c r="RER218" s="123"/>
      <c r="RES218" s="123"/>
      <c r="RET218" s="123"/>
      <c r="REU218" s="123"/>
      <c r="REV218" s="123"/>
      <c r="REW218" s="123"/>
      <c r="REX218" s="123"/>
      <c r="REY218" s="123"/>
      <c r="REZ218" s="123"/>
      <c r="RFA218" s="123"/>
      <c r="RFB218" s="123"/>
      <c r="RFC218" s="123"/>
      <c r="RFD218" s="123"/>
      <c r="RFE218" s="123"/>
      <c r="RFF218" s="123"/>
      <c r="RFG218" s="123"/>
      <c r="RFH218" s="123"/>
      <c r="RFI218" s="123"/>
      <c r="RFJ218" s="123"/>
      <c r="RFK218" s="123"/>
      <c r="RFL218" s="123"/>
      <c r="RFM218" s="123"/>
      <c r="RFN218" s="123"/>
      <c r="RFO218" s="123"/>
      <c r="RFP218" s="123"/>
      <c r="RFQ218" s="123"/>
      <c r="RFR218" s="123"/>
      <c r="RFS218" s="123"/>
      <c r="RFT218" s="123"/>
      <c r="RFU218" s="123"/>
      <c r="RFV218" s="123"/>
      <c r="RFW218" s="123"/>
      <c r="RFX218" s="123"/>
      <c r="RFY218" s="123"/>
      <c r="RFZ218" s="123"/>
      <c r="RGA218" s="123"/>
      <c r="RGB218" s="123"/>
      <c r="RGC218" s="123"/>
      <c r="RGD218" s="123"/>
      <c r="RGE218" s="123"/>
      <c r="RGF218" s="123"/>
      <c r="RGG218" s="123"/>
      <c r="RGH218" s="123"/>
      <c r="RGI218" s="123"/>
      <c r="RGJ218" s="123"/>
      <c r="RGK218" s="123"/>
      <c r="RGL218" s="123"/>
      <c r="RGM218" s="123"/>
      <c r="RGN218" s="123"/>
      <c r="RGO218" s="123"/>
      <c r="RGP218" s="123"/>
      <c r="RGQ218" s="123"/>
      <c r="RGR218" s="123"/>
      <c r="RGS218" s="123"/>
      <c r="RGT218" s="123"/>
      <c r="RGU218" s="123"/>
      <c r="RGV218" s="123"/>
      <c r="RGW218" s="123"/>
      <c r="RGX218" s="123"/>
      <c r="RGY218" s="123"/>
      <c r="RGZ218" s="123"/>
      <c r="RHA218" s="123"/>
      <c r="RHB218" s="123"/>
      <c r="RHC218" s="123"/>
      <c r="RHD218" s="123"/>
      <c r="RHE218" s="123"/>
      <c r="RHF218" s="123"/>
      <c r="RHG218" s="123"/>
      <c r="RHH218" s="123"/>
      <c r="RHI218" s="123"/>
      <c r="RHJ218" s="123"/>
      <c r="RHK218" s="123"/>
      <c r="RHL218" s="123"/>
      <c r="RHM218" s="123"/>
      <c r="RHN218" s="123"/>
      <c r="RHO218" s="123"/>
      <c r="RHP218" s="123"/>
      <c r="RHQ218" s="123"/>
      <c r="RHR218" s="123"/>
      <c r="RHS218" s="123"/>
      <c r="RHT218" s="123"/>
      <c r="RHU218" s="123"/>
      <c r="RHV218" s="123"/>
      <c r="RHW218" s="123"/>
      <c r="RHX218" s="123"/>
      <c r="RHY218" s="123"/>
      <c r="RHZ218" s="123"/>
      <c r="RIA218" s="123"/>
      <c r="RIB218" s="123"/>
      <c r="RIC218" s="123"/>
      <c r="RID218" s="123"/>
      <c r="RIE218" s="123"/>
      <c r="RIF218" s="123"/>
      <c r="RIG218" s="123"/>
      <c r="RIH218" s="123"/>
      <c r="RII218" s="123"/>
      <c r="RIJ218" s="123"/>
      <c r="RIK218" s="123"/>
      <c r="RIL218" s="123"/>
      <c r="RIM218" s="123"/>
      <c r="RIN218" s="123"/>
      <c r="RIO218" s="123"/>
      <c r="RIP218" s="123"/>
      <c r="RIQ218" s="123"/>
      <c r="RIR218" s="123"/>
      <c r="RIS218" s="123"/>
      <c r="RIT218" s="123"/>
      <c r="RIU218" s="123"/>
      <c r="RIV218" s="123"/>
      <c r="RIW218" s="123"/>
      <c r="RIX218" s="123"/>
      <c r="RIY218" s="123"/>
      <c r="RIZ218" s="123"/>
      <c r="RJA218" s="123"/>
      <c r="RJB218" s="123"/>
      <c r="RJC218" s="123"/>
      <c r="RJD218" s="123"/>
      <c r="RJE218" s="123"/>
      <c r="RJF218" s="123"/>
      <c r="RJG218" s="123"/>
      <c r="RJH218" s="123"/>
      <c r="RJI218" s="123"/>
      <c r="RJJ218" s="123"/>
      <c r="RJK218" s="123"/>
      <c r="RJL218" s="123"/>
      <c r="RJM218" s="123"/>
      <c r="RJN218" s="123"/>
      <c r="RJO218" s="123"/>
      <c r="RJP218" s="123"/>
      <c r="RJQ218" s="123"/>
      <c r="RJR218" s="123"/>
      <c r="RJS218" s="123"/>
      <c r="RJT218" s="123"/>
      <c r="RJU218" s="123"/>
      <c r="RJV218" s="123"/>
      <c r="RJW218" s="123"/>
      <c r="RJX218" s="123"/>
      <c r="RJY218" s="123"/>
      <c r="RJZ218" s="123"/>
      <c r="RKA218" s="123"/>
      <c r="RKB218" s="123"/>
      <c r="RKC218" s="123"/>
      <c r="RKD218" s="123"/>
      <c r="RKE218" s="123"/>
      <c r="RKF218" s="123"/>
      <c r="RKG218" s="123"/>
      <c r="RKH218" s="123"/>
      <c r="RKI218" s="123"/>
      <c r="RKJ218" s="123"/>
      <c r="RKK218" s="123"/>
      <c r="RKL218" s="123"/>
      <c r="RKM218" s="123"/>
      <c r="RKN218" s="123"/>
      <c r="RKO218" s="123"/>
      <c r="RKP218" s="123"/>
      <c r="RKQ218" s="123"/>
      <c r="RKR218" s="123"/>
      <c r="RKS218" s="123"/>
      <c r="RKT218" s="123"/>
      <c r="RKU218" s="123"/>
      <c r="RKV218" s="123"/>
      <c r="RKW218" s="123"/>
      <c r="RKX218" s="123"/>
      <c r="RKY218" s="123"/>
      <c r="RKZ218" s="123"/>
      <c r="RLA218" s="123"/>
      <c r="RLB218" s="123"/>
      <c r="RLC218" s="123"/>
      <c r="RLD218" s="123"/>
      <c r="RLE218" s="123"/>
      <c r="RLF218" s="123"/>
      <c r="RLG218" s="123"/>
      <c r="RLH218" s="123"/>
      <c r="RLI218" s="123"/>
      <c r="RLJ218" s="123"/>
      <c r="RLK218" s="123"/>
      <c r="RLL218" s="123"/>
      <c r="RLM218" s="123"/>
      <c r="RLN218" s="123"/>
      <c r="RLO218" s="123"/>
      <c r="RLP218" s="123"/>
      <c r="RLQ218" s="123"/>
      <c r="RLR218" s="123"/>
      <c r="RLS218" s="123"/>
      <c r="RLT218" s="123"/>
      <c r="RLU218" s="123"/>
      <c r="RLV218" s="123"/>
      <c r="RLW218" s="123"/>
      <c r="RLX218" s="123"/>
      <c r="RLY218" s="123"/>
      <c r="RLZ218" s="123"/>
      <c r="RMA218" s="123"/>
      <c r="RMB218" s="123"/>
      <c r="RMC218" s="123"/>
      <c r="RMD218" s="123"/>
      <c r="RME218" s="123"/>
      <c r="RMF218" s="123"/>
      <c r="RMG218" s="123"/>
      <c r="RMH218" s="123"/>
      <c r="RMI218" s="123"/>
      <c r="RMJ218" s="123"/>
      <c r="RMK218" s="123"/>
      <c r="RML218" s="123"/>
      <c r="RMM218" s="123"/>
      <c r="RMN218" s="123"/>
      <c r="RMO218" s="123"/>
      <c r="RMP218" s="123"/>
      <c r="RMQ218" s="123"/>
      <c r="RMR218" s="123"/>
      <c r="RMS218" s="123"/>
      <c r="RMT218" s="123"/>
      <c r="RMU218" s="123"/>
      <c r="RMV218" s="123"/>
      <c r="RMW218" s="123"/>
      <c r="RMX218" s="123"/>
      <c r="RMY218" s="123"/>
      <c r="RMZ218" s="123"/>
      <c r="RNA218" s="123"/>
      <c r="RNB218" s="123"/>
      <c r="RNC218" s="123"/>
      <c r="RND218" s="123"/>
      <c r="RNE218" s="123"/>
      <c r="RNF218" s="123"/>
      <c r="RNG218" s="123"/>
      <c r="RNH218" s="123"/>
      <c r="RNI218" s="123"/>
      <c r="RNJ218" s="123"/>
      <c r="RNK218" s="123"/>
      <c r="RNL218" s="123"/>
      <c r="RNM218" s="123"/>
      <c r="RNN218" s="123"/>
      <c r="RNO218" s="123"/>
      <c r="RNP218" s="123"/>
      <c r="RNQ218" s="123"/>
      <c r="RNR218" s="123"/>
      <c r="RNS218" s="123"/>
      <c r="RNT218" s="123"/>
      <c r="RNU218" s="123"/>
      <c r="RNV218" s="123"/>
      <c r="RNW218" s="123"/>
      <c r="RNX218" s="123"/>
      <c r="RNY218" s="123"/>
      <c r="RNZ218" s="123"/>
      <c r="ROA218" s="123"/>
      <c r="ROB218" s="123"/>
      <c r="ROC218" s="123"/>
      <c r="ROD218" s="123"/>
      <c r="ROE218" s="123"/>
      <c r="ROF218" s="123"/>
      <c r="ROG218" s="123"/>
      <c r="ROH218" s="123"/>
      <c r="ROI218" s="123"/>
      <c r="ROJ218" s="123"/>
      <c r="ROK218" s="123"/>
      <c r="ROL218" s="123"/>
      <c r="ROM218" s="123"/>
      <c r="RON218" s="123"/>
      <c r="ROO218" s="123"/>
      <c r="ROP218" s="123"/>
      <c r="ROQ218" s="123"/>
      <c r="ROR218" s="123"/>
      <c r="ROS218" s="123"/>
      <c r="ROT218" s="123"/>
      <c r="ROU218" s="123"/>
      <c r="ROV218" s="123"/>
      <c r="ROW218" s="123"/>
      <c r="ROX218" s="123"/>
      <c r="ROY218" s="123"/>
      <c r="ROZ218" s="123"/>
      <c r="RPA218" s="123"/>
      <c r="RPB218" s="123"/>
      <c r="RPC218" s="123"/>
      <c r="RPD218" s="123"/>
      <c r="RPE218" s="123"/>
      <c r="RPF218" s="123"/>
      <c r="RPG218" s="123"/>
      <c r="RPH218" s="123"/>
      <c r="RPI218" s="123"/>
      <c r="RPJ218" s="123"/>
      <c r="RPK218" s="123"/>
      <c r="RPL218" s="123"/>
      <c r="RPM218" s="123"/>
      <c r="RPN218" s="123"/>
      <c r="RPO218" s="123"/>
      <c r="RPP218" s="123"/>
      <c r="RPQ218" s="123"/>
      <c r="RPR218" s="123"/>
      <c r="RPS218" s="123"/>
      <c r="RPT218" s="123"/>
      <c r="RPU218" s="123"/>
      <c r="RPV218" s="123"/>
      <c r="RPW218" s="123"/>
      <c r="RPX218" s="123"/>
      <c r="RPY218" s="123"/>
      <c r="RPZ218" s="123"/>
      <c r="RQA218" s="123"/>
      <c r="RQB218" s="123"/>
      <c r="RQC218" s="123"/>
      <c r="RQD218" s="123"/>
      <c r="RQE218" s="123"/>
      <c r="RQF218" s="123"/>
      <c r="RQG218" s="123"/>
      <c r="RQH218" s="123"/>
      <c r="RQI218" s="123"/>
      <c r="RQJ218" s="123"/>
      <c r="RQK218" s="123"/>
      <c r="RQL218" s="123"/>
      <c r="RQM218" s="123"/>
      <c r="RQN218" s="123"/>
      <c r="RQO218" s="123"/>
      <c r="RQP218" s="123"/>
      <c r="RQQ218" s="123"/>
      <c r="RQR218" s="123"/>
      <c r="RQS218" s="123"/>
      <c r="RQT218" s="123"/>
      <c r="RQU218" s="123"/>
      <c r="RQV218" s="123"/>
      <c r="RQW218" s="123"/>
      <c r="RQX218" s="123"/>
      <c r="RQY218" s="123"/>
      <c r="RQZ218" s="123"/>
      <c r="RRA218" s="123"/>
      <c r="RRB218" s="123"/>
      <c r="RRC218" s="123"/>
      <c r="RRD218" s="123"/>
      <c r="RRE218" s="123"/>
      <c r="RRF218" s="123"/>
      <c r="RRG218" s="123"/>
      <c r="RRH218" s="123"/>
      <c r="RRI218" s="123"/>
      <c r="RRJ218" s="123"/>
      <c r="RRK218" s="123"/>
      <c r="RRL218" s="123"/>
      <c r="RRM218" s="123"/>
      <c r="RRN218" s="123"/>
      <c r="RRO218" s="123"/>
      <c r="RRP218" s="123"/>
      <c r="RRQ218" s="123"/>
      <c r="RRR218" s="123"/>
      <c r="RRS218" s="123"/>
      <c r="RRT218" s="123"/>
      <c r="RRU218" s="123"/>
      <c r="RRV218" s="123"/>
      <c r="RRW218" s="123"/>
      <c r="RRX218" s="123"/>
      <c r="RRY218" s="123"/>
      <c r="RRZ218" s="123"/>
      <c r="RSA218" s="123"/>
      <c r="RSB218" s="123"/>
      <c r="RSC218" s="123"/>
      <c r="RSD218" s="123"/>
      <c r="RSE218" s="123"/>
      <c r="RSF218" s="123"/>
      <c r="RSG218" s="123"/>
      <c r="RSH218" s="123"/>
      <c r="RSI218" s="123"/>
      <c r="RSJ218" s="123"/>
      <c r="RSK218" s="123"/>
      <c r="RSL218" s="123"/>
      <c r="RSM218" s="123"/>
      <c r="RSN218" s="123"/>
      <c r="RSO218" s="123"/>
      <c r="RSP218" s="123"/>
      <c r="RSQ218" s="123"/>
      <c r="RSR218" s="123"/>
      <c r="RSS218" s="123"/>
      <c r="RST218" s="123"/>
      <c r="RSU218" s="123"/>
      <c r="RSV218" s="123"/>
      <c r="RSW218" s="123"/>
      <c r="RSX218" s="123"/>
      <c r="RSY218" s="123"/>
      <c r="RSZ218" s="123"/>
      <c r="RTA218" s="123"/>
      <c r="RTB218" s="123"/>
      <c r="RTC218" s="123"/>
      <c r="RTD218" s="123"/>
      <c r="RTE218" s="123"/>
      <c r="RTF218" s="123"/>
      <c r="RTG218" s="123"/>
      <c r="RTH218" s="123"/>
      <c r="RTI218" s="123"/>
      <c r="RTJ218" s="123"/>
      <c r="RTK218" s="123"/>
      <c r="RTL218" s="123"/>
      <c r="RTM218" s="123"/>
      <c r="RTN218" s="123"/>
      <c r="RTO218" s="123"/>
      <c r="RTP218" s="123"/>
      <c r="RTQ218" s="123"/>
      <c r="RTR218" s="123"/>
      <c r="RTS218" s="123"/>
      <c r="RTT218" s="123"/>
      <c r="RTU218" s="123"/>
      <c r="RTV218" s="123"/>
      <c r="RTW218" s="123"/>
      <c r="RTX218" s="123"/>
      <c r="RTY218" s="123"/>
      <c r="RTZ218" s="123"/>
      <c r="RUA218" s="123"/>
      <c r="RUB218" s="123"/>
      <c r="RUC218" s="123"/>
      <c r="RUD218" s="123"/>
      <c r="RUE218" s="123"/>
      <c r="RUF218" s="123"/>
      <c r="RUG218" s="123"/>
      <c r="RUH218" s="123"/>
      <c r="RUI218" s="123"/>
      <c r="RUJ218" s="123"/>
      <c r="RUK218" s="123"/>
      <c r="RUL218" s="123"/>
      <c r="RUM218" s="123"/>
      <c r="RUN218" s="123"/>
      <c r="RUO218" s="123"/>
      <c r="RUP218" s="123"/>
      <c r="RUQ218" s="123"/>
      <c r="RUR218" s="123"/>
      <c r="RUS218" s="123"/>
      <c r="RUT218" s="123"/>
      <c r="RUU218" s="123"/>
      <c r="RUV218" s="123"/>
      <c r="RUW218" s="123"/>
      <c r="RUX218" s="123"/>
      <c r="RUY218" s="123"/>
      <c r="RUZ218" s="123"/>
      <c r="RVA218" s="123"/>
      <c r="RVB218" s="123"/>
      <c r="RVC218" s="123"/>
      <c r="RVD218" s="123"/>
      <c r="RVE218" s="123"/>
      <c r="RVF218" s="123"/>
      <c r="RVG218" s="123"/>
      <c r="RVH218" s="123"/>
      <c r="RVI218" s="123"/>
      <c r="RVJ218" s="123"/>
      <c r="RVK218" s="123"/>
      <c r="RVL218" s="123"/>
      <c r="RVM218" s="123"/>
      <c r="RVN218" s="123"/>
      <c r="RVO218" s="123"/>
      <c r="RVP218" s="123"/>
      <c r="RVQ218" s="123"/>
      <c r="RVR218" s="123"/>
      <c r="RVS218" s="123"/>
      <c r="RVT218" s="123"/>
      <c r="RVU218" s="123"/>
      <c r="RVV218" s="123"/>
      <c r="RVW218" s="123"/>
      <c r="RVX218" s="123"/>
      <c r="RVY218" s="123"/>
      <c r="RVZ218" s="123"/>
      <c r="RWA218" s="123"/>
      <c r="RWB218" s="123"/>
      <c r="RWC218" s="123"/>
      <c r="RWD218" s="123"/>
      <c r="RWE218" s="123"/>
      <c r="RWF218" s="123"/>
      <c r="RWG218" s="123"/>
      <c r="RWH218" s="123"/>
      <c r="RWI218" s="123"/>
      <c r="RWJ218" s="123"/>
      <c r="RWK218" s="123"/>
      <c r="RWL218" s="123"/>
      <c r="RWM218" s="123"/>
      <c r="RWN218" s="123"/>
      <c r="RWO218" s="123"/>
      <c r="RWP218" s="123"/>
      <c r="RWQ218" s="123"/>
      <c r="RWR218" s="123"/>
      <c r="RWS218" s="123"/>
      <c r="RWT218" s="123"/>
      <c r="RWU218" s="123"/>
      <c r="RWV218" s="123"/>
      <c r="RWW218" s="123"/>
      <c r="RWX218" s="123"/>
      <c r="RWY218" s="123"/>
      <c r="RWZ218" s="123"/>
      <c r="RXA218" s="123"/>
      <c r="RXB218" s="123"/>
      <c r="RXC218" s="123"/>
      <c r="RXD218" s="123"/>
      <c r="RXE218" s="123"/>
      <c r="RXF218" s="123"/>
      <c r="RXG218" s="123"/>
      <c r="RXH218" s="123"/>
      <c r="RXI218" s="123"/>
      <c r="RXJ218" s="123"/>
      <c r="RXK218" s="123"/>
      <c r="RXL218" s="123"/>
      <c r="RXM218" s="123"/>
      <c r="RXN218" s="123"/>
      <c r="RXO218" s="123"/>
      <c r="RXP218" s="123"/>
      <c r="RXQ218" s="123"/>
      <c r="RXR218" s="123"/>
      <c r="RXS218" s="123"/>
      <c r="RXT218" s="123"/>
      <c r="RXU218" s="123"/>
      <c r="RXV218" s="123"/>
      <c r="RXW218" s="123"/>
      <c r="RXX218" s="123"/>
      <c r="RXY218" s="123"/>
      <c r="RXZ218" s="123"/>
      <c r="RYA218" s="123"/>
      <c r="RYB218" s="123"/>
      <c r="RYC218" s="123"/>
      <c r="RYD218" s="123"/>
      <c r="RYE218" s="123"/>
      <c r="RYF218" s="123"/>
      <c r="RYG218" s="123"/>
      <c r="RYH218" s="123"/>
      <c r="RYI218" s="123"/>
      <c r="RYJ218" s="123"/>
      <c r="RYK218" s="123"/>
      <c r="RYL218" s="123"/>
      <c r="RYM218" s="123"/>
      <c r="RYN218" s="123"/>
      <c r="RYO218" s="123"/>
      <c r="RYP218" s="123"/>
      <c r="RYQ218" s="123"/>
      <c r="RYR218" s="123"/>
      <c r="RYS218" s="123"/>
      <c r="RYT218" s="123"/>
      <c r="RYU218" s="123"/>
      <c r="RYV218" s="123"/>
      <c r="RYW218" s="123"/>
      <c r="RYX218" s="123"/>
      <c r="RYY218" s="123"/>
      <c r="RYZ218" s="123"/>
      <c r="RZA218" s="123"/>
      <c r="RZB218" s="123"/>
      <c r="RZC218" s="123"/>
      <c r="RZD218" s="123"/>
      <c r="RZE218" s="123"/>
      <c r="RZF218" s="123"/>
      <c r="RZG218" s="123"/>
      <c r="RZH218" s="123"/>
      <c r="RZI218" s="123"/>
      <c r="RZJ218" s="123"/>
      <c r="RZK218" s="123"/>
      <c r="RZL218" s="123"/>
      <c r="RZM218" s="123"/>
      <c r="RZN218" s="123"/>
      <c r="RZO218" s="123"/>
      <c r="RZP218" s="123"/>
      <c r="RZQ218" s="123"/>
      <c r="RZR218" s="123"/>
      <c r="RZS218" s="123"/>
      <c r="RZT218" s="123"/>
      <c r="RZU218" s="123"/>
      <c r="RZV218" s="123"/>
      <c r="RZW218" s="123"/>
      <c r="RZX218" s="123"/>
      <c r="RZY218" s="123"/>
      <c r="RZZ218" s="123"/>
      <c r="SAA218" s="123"/>
      <c r="SAB218" s="123"/>
      <c r="SAC218" s="123"/>
      <c r="SAD218" s="123"/>
      <c r="SAE218" s="123"/>
      <c r="SAF218" s="123"/>
      <c r="SAG218" s="123"/>
      <c r="SAH218" s="123"/>
      <c r="SAI218" s="123"/>
      <c r="SAJ218" s="123"/>
      <c r="SAK218" s="123"/>
      <c r="SAL218" s="123"/>
      <c r="SAM218" s="123"/>
      <c r="SAN218" s="123"/>
      <c r="SAO218" s="123"/>
      <c r="SAP218" s="123"/>
      <c r="SAQ218" s="123"/>
      <c r="SAR218" s="123"/>
      <c r="SAS218" s="123"/>
      <c r="SAT218" s="123"/>
      <c r="SAU218" s="123"/>
      <c r="SAV218" s="123"/>
      <c r="SAW218" s="123"/>
      <c r="SAX218" s="123"/>
      <c r="SAY218" s="123"/>
      <c r="SAZ218" s="123"/>
      <c r="SBA218" s="123"/>
      <c r="SBB218" s="123"/>
      <c r="SBC218" s="123"/>
      <c r="SBD218" s="123"/>
      <c r="SBE218" s="123"/>
      <c r="SBF218" s="123"/>
      <c r="SBG218" s="123"/>
      <c r="SBH218" s="123"/>
      <c r="SBI218" s="123"/>
      <c r="SBJ218" s="123"/>
      <c r="SBK218" s="123"/>
      <c r="SBL218" s="123"/>
      <c r="SBM218" s="123"/>
      <c r="SBN218" s="123"/>
      <c r="SBO218" s="123"/>
      <c r="SBP218" s="123"/>
      <c r="SBQ218" s="123"/>
      <c r="SBR218" s="123"/>
      <c r="SBS218" s="123"/>
      <c r="SBT218" s="123"/>
      <c r="SBU218" s="123"/>
      <c r="SBV218" s="123"/>
      <c r="SBW218" s="123"/>
      <c r="SBX218" s="123"/>
      <c r="SBY218" s="123"/>
      <c r="SBZ218" s="123"/>
      <c r="SCA218" s="123"/>
      <c r="SCB218" s="123"/>
      <c r="SCC218" s="123"/>
      <c r="SCD218" s="123"/>
      <c r="SCE218" s="123"/>
      <c r="SCF218" s="123"/>
      <c r="SCG218" s="123"/>
      <c r="SCH218" s="123"/>
      <c r="SCI218" s="123"/>
      <c r="SCJ218" s="123"/>
      <c r="SCK218" s="123"/>
      <c r="SCL218" s="123"/>
      <c r="SCM218" s="123"/>
      <c r="SCN218" s="123"/>
      <c r="SCO218" s="123"/>
      <c r="SCP218" s="123"/>
      <c r="SCQ218" s="123"/>
      <c r="SCR218" s="123"/>
      <c r="SCS218" s="123"/>
      <c r="SCT218" s="123"/>
      <c r="SCU218" s="123"/>
      <c r="SCV218" s="123"/>
      <c r="SCW218" s="123"/>
      <c r="SCX218" s="123"/>
      <c r="SCY218" s="123"/>
      <c r="SCZ218" s="123"/>
      <c r="SDA218" s="123"/>
      <c r="SDB218" s="123"/>
      <c r="SDC218" s="123"/>
      <c r="SDD218" s="123"/>
      <c r="SDE218" s="123"/>
      <c r="SDF218" s="123"/>
      <c r="SDG218" s="123"/>
      <c r="SDH218" s="123"/>
      <c r="SDI218" s="123"/>
      <c r="SDJ218" s="123"/>
      <c r="SDK218" s="123"/>
      <c r="SDL218" s="123"/>
      <c r="SDM218" s="123"/>
      <c r="SDN218" s="123"/>
      <c r="SDO218" s="123"/>
      <c r="SDP218" s="123"/>
      <c r="SDQ218" s="123"/>
      <c r="SDR218" s="123"/>
      <c r="SDS218" s="123"/>
      <c r="SDT218" s="123"/>
      <c r="SDU218" s="123"/>
      <c r="SDV218" s="123"/>
      <c r="SDW218" s="123"/>
      <c r="SDX218" s="123"/>
      <c r="SDY218" s="123"/>
      <c r="SDZ218" s="123"/>
      <c r="SEA218" s="123"/>
      <c r="SEB218" s="123"/>
      <c r="SEC218" s="123"/>
      <c r="SED218" s="123"/>
      <c r="SEE218" s="123"/>
      <c r="SEF218" s="123"/>
      <c r="SEG218" s="123"/>
      <c r="SEH218" s="123"/>
      <c r="SEI218" s="123"/>
      <c r="SEJ218" s="123"/>
      <c r="SEK218" s="123"/>
      <c r="SEL218" s="123"/>
      <c r="SEM218" s="123"/>
      <c r="SEN218" s="123"/>
      <c r="SEO218" s="123"/>
      <c r="SEP218" s="123"/>
      <c r="SEQ218" s="123"/>
      <c r="SER218" s="123"/>
      <c r="SES218" s="123"/>
      <c r="SET218" s="123"/>
      <c r="SEU218" s="123"/>
      <c r="SEV218" s="123"/>
      <c r="SEW218" s="123"/>
      <c r="SEX218" s="123"/>
      <c r="SEY218" s="123"/>
      <c r="SEZ218" s="123"/>
      <c r="SFA218" s="123"/>
      <c r="SFB218" s="123"/>
      <c r="SFC218" s="123"/>
      <c r="SFD218" s="123"/>
      <c r="SFE218" s="123"/>
      <c r="SFF218" s="123"/>
      <c r="SFG218" s="123"/>
      <c r="SFH218" s="123"/>
      <c r="SFI218" s="123"/>
      <c r="SFJ218" s="123"/>
      <c r="SFK218" s="123"/>
      <c r="SFL218" s="123"/>
      <c r="SFM218" s="123"/>
      <c r="SFN218" s="123"/>
      <c r="SFO218" s="123"/>
      <c r="SFP218" s="123"/>
      <c r="SFQ218" s="123"/>
      <c r="SFR218" s="123"/>
      <c r="SFS218" s="123"/>
      <c r="SFT218" s="123"/>
      <c r="SFU218" s="123"/>
      <c r="SFV218" s="123"/>
      <c r="SFW218" s="123"/>
      <c r="SFX218" s="123"/>
      <c r="SFY218" s="123"/>
      <c r="SFZ218" s="123"/>
      <c r="SGA218" s="123"/>
      <c r="SGB218" s="123"/>
      <c r="SGC218" s="123"/>
      <c r="SGD218" s="123"/>
      <c r="SGE218" s="123"/>
      <c r="SGF218" s="123"/>
      <c r="SGG218" s="123"/>
      <c r="SGH218" s="123"/>
      <c r="SGI218" s="123"/>
      <c r="SGJ218" s="123"/>
      <c r="SGK218" s="123"/>
      <c r="SGL218" s="123"/>
      <c r="SGM218" s="123"/>
      <c r="SGN218" s="123"/>
      <c r="SGO218" s="123"/>
      <c r="SGP218" s="123"/>
      <c r="SGQ218" s="123"/>
      <c r="SGR218" s="123"/>
      <c r="SGS218" s="123"/>
      <c r="SGT218" s="123"/>
      <c r="SGU218" s="123"/>
      <c r="SGV218" s="123"/>
      <c r="SGW218" s="123"/>
      <c r="SGX218" s="123"/>
      <c r="SGY218" s="123"/>
      <c r="SGZ218" s="123"/>
      <c r="SHA218" s="123"/>
      <c r="SHB218" s="123"/>
      <c r="SHC218" s="123"/>
      <c r="SHD218" s="123"/>
      <c r="SHE218" s="123"/>
      <c r="SHF218" s="123"/>
      <c r="SHG218" s="123"/>
      <c r="SHH218" s="123"/>
      <c r="SHI218" s="123"/>
      <c r="SHJ218" s="123"/>
      <c r="SHK218" s="123"/>
      <c r="SHL218" s="123"/>
      <c r="SHM218" s="123"/>
      <c r="SHN218" s="123"/>
      <c r="SHO218" s="123"/>
      <c r="SHP218" s="123"/>
      <c r="SHQ218" s="123"/>
      <c r="SHR218" s="123"/>
      <c r="SHS218" s="123"/>
      <c r="SHT218" s="123"/>
      <c r="SHU218" s="123"/>
      <c r="SHV218" s="123"/>
      <c r="SHW218" s="123"/>
      <c r="SHX218" s="123"/>
      <c r="SHY218" s="123"/>
      <c r="SHZ218" s="123"/>
      <c r="SIA218" s="123"/>
      <c r="SIB218" s="123"/>
      <c r="SIC218" s="123"/>
      <c r="SID218" s="123"/>
      <c r="SIE218" s="123"/>
      <c r="SIF218" s="123"/>
      <c r="SIG218" s="123"/>
      <c r="SIH218" s="123"/>
      <c r="SII218" s="123"/>
      <c r="SIJ218" s="123"/>
      <c r="SIK218" s="123"/>
      <c r="SIL218" s="123"/>
      <c r="SIM218" s="123"/>
      <c r="SIN218" s="123"/>
      <c r="SIO218" s="123"/>
      <c r="SIP218" s="123"/>
      <c r="SIQ218" s="123"/>
      <c r="SIR218" s="123"/>
      <c r="SIS218" s="123"/>
      <c r="SIT218" s="123"/>
      <c r="SIU218" s="123"/>
      <c r="SIV218" s="123"/>
      <c r="SIW218" s="123"/>
      <c r="SIX218" s="123"/>
      <c r="SIY218" s="123"/>
      <c r="SIZ218" s="123"/>
      <c r="SJA218" s="123"/>
      <c r="SJB218" s="123"/>
      <c r="SJC218" s="123"/>
      <c r="SJD218" s="123"/>
      <c r="SJE218" s="123"/>
      <c r="SJF218" s="123"/>
      <c r="SJG218" s="123"/>
      <c r="SJH218" s="123"/>
      <c r="SJI218" s="123"/>
      <c r="SJJ218" s="123"/>
      <c r="SJK218" s="123"/>
      <c r="SJL218" s="123"/>
      <c r="SJM218" s="123"/>
      <c r="SJN218" s="123"/>
      <c r="SJO218" s="123"/>
      <c r="SJP218" s="123"/>
      <c r="SJQ218" s="123"/>
      <c r="SJR218" s="123"/>
      <c r="SJS218" s="123"/>
      <c r="SJT218" s="123"/>
      <c r="SJU218" s="123"/>
      <c r="SJV218" s="123"/>
      <c r="SJW218" s="123"/>
      <c r="SJX218" s="123"/>
      <c r="SJY218" s="123"/>
      <c r="SJZ218" s="123"/>
      <c r="SKA218" s="123"/>
      <c r="SKB218" s="123"/>
      <c r="SKC218" s="123"/>
      <c r="SKD218" s="123"/>
      <c r="SKE218" s="123"/>
      <c r="SKF218" s="123"/>
      <c r="SKG218" s="123"/>
      <c r="SKH218" s="123"/>
      <c r="SKI218" s="123"/>
      <c r="SKJ218" s="123"/>
      <c r="SKK218" s="123"/>
      <c r="SKL218" s="123"/>
      <c r="SKM218" s="123"/>
      <c r="SKN218" s="123"/>
      <c r="SKO218" s="123"/>
      <c r="SKP218" s="123"/>
      <c r="SKQ218" s="123"/>
      <c r="SKR218" s="123"/>
      <c r="SKS218" s="123"/>
      <c r="SKT218" s="123"/>
      <c r="SKU218" s="123"/>
      <c r="SKV218" s="123"/>
      <c r="SKW218" s="123"/>
      <c r="SKX218" s="123"/>
      <c r="SKY218" s="123"/>
      <c r="SKZ218" s="123"/>
      <c r="SLA218" s="123"/>
      <c r="SLB218" s="123"/>
      <c r="SLC218" s="123"/>
      <c r="SLD218" s="123"/>
      <c r="SLE218" s="123"/>
      <c r="SLF218" s="123"/>
      <c r="SLG218" s="123"/>
      <c r="SLH218" s="123"/>
      <c r="SLI218" s="123"/>
      <c r="SLJ218" s="123"/>
      <c r="SLK218" s="123"/>
      <c r="SLL218" s="123"/>
      <c r="SLM218" s="123"/>
      <c r="SLN218" s="123"/>
      <c r="SLO218" s="123"/>
      <c r="SLP218" s="123"/>
      <c r="SLQ218" s="123"/>
      <c r="SLR218" s="123"/>
      <c r="SLS218" s="123"/>
      <c r="SLT218" s="123"/>
      <c r="SLU218" s="123"/>
      <c r="SLV218" s="123"/>
      <c r="SLW218" s="123"/>
      <c r="SLX218" s="123"/>
      <c r="SLY218" s="123"/>
      <c r="SLZ218" s="123"/>
      <c r="SMA218" s="123"/>
      <c r="SMB218" s="123"/>
      <c r="SMC218" s="123"/>
      <c r="SMD218" s="123"/>
      <c r="SME218" s="123"/>
      <c r="SMF218" s="123"/>
      <c r="SMG218" s="123"/>
      <c r="SMH218" s="123"/>
      <c r="SMI218" s="123"/>
      <c r="SMJ218" s="123"/>
      <c r="SMK218" s="123"/>
      <c r="SML218" s="123"/>
      <c r="SMM218" s="123"/>
      <c r="SMN218" s="123"/>
      <c r="SMO218" s="123"/>
      <c r="SMP218" s="123"/>
      <c r="SMQ218" s="123"/>
      <c r="SMR218" s="123"/>
      <c r="SMS218" s="123"/>
      <c r="SMT218" s="123"/>
      <c r="SMU218" s="123"/>
      <c r="SMV218" s="123"/>
      <c r="SMW218" s="123"/>
      <c r="SMX218" s="123"/>
      <c r="SMY218" s="123"/>
      <c r="SMZ218" s="123"/>
      <c r="SNA218" s="123"/>
      <c r="SNB218" s="123"/>
      <c r="SNC218" s="123"/>
      <c r="SND218" s="123"/>
      <c r="SNE218" s="123"/>
      <c r="SNF218" s="123"/>
      <c r="SNG218" s="123"/>
      <c r="SNH218" s="123"/>
      <c r="SNI218" s="123"/>
      <c r="SNJ218" s="123"/>
      <c r="SNK218" s="123"/>
      <c r="SNL218" s="123"/>
      <c r="SNM218" s="123"/>
      <c r="SNN218" s="123"/>
      <c r="SNO218" s="123"/>
      <c r="SNP218" s="123"/>
      <c r="SNQ218" s="123"/>
      <c r="SNR218" s="123"/>
      <c r="SNS218" s="123"/>
      <c r="SNT218" s="123"/>
      <c r="SNU218" s="123"/>
      <c r="SNV218" s="123"/>
      <c r="SNW218" s="123"/>
      <c r="SNX218" s="123"/>
      <c r="SNY218" s="123"/>
      <c r="SNZ218" s="123"/>
      <c r="SOA218" s="123"/>
      <c r="SOB218" s="123"/>
      <c r="SOC218" s="123"/>
      <c r="SOD218" s="123"/>
      <c r="SOE218" s="123"/>
      <c r="SOF218" s="123"/>
      <c r="SOG218" s="123"/>
      <c r="SOH218" s="123"/>
      <c r="SOI218" s="123"/>
      <c r="SOJ218" s="123"/>
      <c r="SOK218" s="123"/>
      <c r="SOL218" s="123"/>
      <c r="SOM218" s="123"/>
      <c r="SON218" s="123"/>
      <c r="SOO218" s="123"/>
      <c r="SOP218" s="123"/>
      <c r="SOQ218" s="123"/>
      <c r="SOR218" s="123"/>
      <c r="SOS218" s="123"/>
      <c r="SOT218" s="123"/>
      <c r="SOU218" s="123"/>
      <c r="SOV218" s="123"/>
      <c r="SOW218" s="123"/>
      <c r="SOX218" s="123"/>
      <c r="SOY218" s="123"/>
      <c r="SOZ218" s="123"/>
      <c r="SPA218" s="123"/>
      <c r="SPB218" s="123"/>
      <c r="SPC218" s="123"/>
      <c r="SPD218" s="123"/>
      <c r="SPE218" s="123"/>
      <c r="SPF218" s="123"/>
      <c r="SPG218" s="123"/>
      <c r="SPH218" s="123"/>
      <c r="SPI218" s="123"/>
      <c r="SPJ218" s="123"/>
      <c r="SPK218" s="123"/>
      <c r="SPL218" s="123"/>
      <c r="SPM218" s="123"/>
      <c r="SPN218" s="123"/>
      <c r="SPO218" s="123"/>
      <c r="SPP218" s="123"/>
      <c r="SPQ218" s="123"/>
      <c r="SPR218" s="123"/>
      <c r="SPS218" s="123"/>
      <c r="SPT218" s="123"/>
      <c r="SPU218" s="123"/>
      <c r="SPV218" s="123"/>
      <c r="SPW218" s="123"/>
      <c r="SPX218" s="123"/>
      <c r="SPY218" s="123"/>
      <c r="SPZ218" s="123"/>
      <c r="SQA218" s="123"/>
      <c r="SQB218" s="123"/>
      <c r="SQC218" s="123"/>
      <c r="SQD218" s="123"/>
      <c r="SQE218" s="123"/>
      <c r="SQF218" s="123"/>
      <c r="SQG218" s="123"/>
      <c r="SQH218" s="123"/>
      <c r="SQI218" s="123"/>
      <c r="SQJ218" s="123"/>
      <c r="SQK218" s="123"/>
      <c r="SQL218" s="123"/>
      <c r="SQM218" s="123"/>
      <c r="SQN218" s="123"/>
      <c r="SQO218" s="123"/>
      <c r="SQP218" s="123"/>
      <c r="SQQ218" s="123"/>
      <c r="SQR218" s="123"/>
      <c r="SQS218" s="123"/>
      <c r="SQT218" s="123"/>
      <c r="SQU218" s="123"/>
      <c r="SQV218" s="123"/>
      <c r="SQW218" s="123"/>
      <c r="SQX218" s="123"/>
      <c r="SQY218" s="123"/>
      <c r="SQZ218" s="123"/>
      <c r="SRA218" s="123"/>
      <c r="SRB218" s="123"/>
      <c r="SRC218" s="123"/>
      <c r="SRD218" s="123"/>
      <c r="SRE218" s="123"/>
      <c r="SRF218" s="123"/>
      <c r="SRG218" s="123"/>
      <c r="SRH218" s="123"/>
      <c r="SRI218" s="123"/>
      <c r="SRJ218" s="123"/>
      <c r="SRK218" s="123"/>
      <c r="SRL218" s="123"/>
      <c r="SRM218" s="123"/>
      <c r="SRN218" s="123"/>
      <c r="SRO218" s="123"/>
      <c r="SRP218" s="123"/>
      <c r="SRQ218" s="123"/>
      <c r="SRR218" s="123"/>
      <c r="SRS218" s="123"/>
      <c r="SRT218" s="123"/>
      <c r="SRU218" s="123"/>
      <c r="SRV218" s="123"/>
      <c r="SRW218" s="123"/>
      <c r="SRX218" s="123"/>
      <c r="SRY218" s="123"/>
      <c r="SRZ218" s="123"/>
      <c r="SSA218" s="123"/>
      <c r="SSB218" s="123"/>
      <c r="SSC218" s="123"/>
      <c r="SSD218" s="123"/>
      <c r="SSE218" s="123"/>
      <c r="SSF218" s="123"/>
      <c r="SSG218" s="123"/>
      <c r="SSH218" s="123"/>
      <c r="SSI218" s="123"/>
      <c r="SSJ218" s="123"/>
      <c r="SSK218" s="123"/>
      <c r="SSL218" s="123"/>
      <c r="SSM218" s="123"/>
      <c r="SSN218" s="123"/>
      <c r="SSO218" s="123"/>
      <c r="SSP218" s="123"/>
      <c r="SSQ218" s="123"/>
      <c r="SSR218" s="123"/>
      <c r="SSS218" s="123"/>
      <c r="SST218" s="123"/>
      <c r="SSU218" s="123"/>
      <c r="SSV218" s="123"/>
      <c r="SSW218" s="123"/>
      <c r="SSX218" s="123"/>
      <c r="SSY218" s="123"/>
      <c r="SSZ218" s="123"/>
      <c r="STA218" s="123"/>
      <c r="STB218" s="123"/>
      <c r="STC218" s="123"/>
      <c r="STD218" s="123"/>
      <c r="STE218" s="123"/>
      <c r="STF218" s="123"/>
      <c r="STG218" s="123"/>
      <c r="STH218" s="123"/>
      <c r="STI218" s="123"/>
      <c r="STJ218" s="123"/>
      <c r="STK218" s="123"/>
      <c r="STL218" s="123"/>
      <c r="STM218" s="123"/>
      <c r="STN218" s="123"/>
      <c r="STO218" s="123"/>
      <c r="STP218" s="123"/>
      <c r="STQ218" s="123"/>
      <c r="STR218" s="123"/>
      <c r="STS218" s="123"/>
      <c r="STT218" s="123"/>
      <c r="STU218" s="123"/>
      <c r="STV218" s="123"/>
      <c r="STW218" s="123"/>
      <c r="STX218" s="123"/>
      <c r="STY218" s="123"/>
      <c r="STZ218" s="123"/>
      <c r="SUA218" s="123"/>
      <c r="SUB218" s="123"/>
      <c r="SUC218" s="123"/>
      <c r="SUD218" s="123"/>
      <c r="SUE218" s="123"/>
      <c r="SUF218" s="123"/>
      <c r="SUG218" s="123"/>
      <c r="SUH218" s="123"/>
      <c r="SUI218" s="123"/>
      <c r="SUJ218" s="123"/>
      <c r="SUK218" s="123"/>
      <c r="SUL218" s="123"/>
      <c r="SUM218" s="123"/>
      <c r="SUN218" s="123"/>
      <c r="SUO218" s="123"/>
      <c r="SUP218" s="123"/>
      <c r="SUQ218" s="123"/>
      <c r="SUR218" s="123"/>
      <c r="SUS218" s="123"/>
      <c r="SUT218" s="123"/>
      <c r="SUU218" s="123"/>
      <c r="SUV218" s="123"/>
      <c r="SUW218" s="123"/>
      <c r="SUX218" s="123"/>
      <c r="SUY218" s="123"/>
      <c r="SUZ218" s="123"/>
      <c r="SVA218" s="123"/>
      <c r="SVB218" s="123"/>
      <c r="SVC218" s="123"/>
      <c r="SVD218" s="123"/>
      <c r="SVE218" s="123"/>
      <c r="SVF218" s="123"/>
      <c r="SVG218" s="123"/>
      <c r="SVH218" s="123"/>
      <c r="SVI218" s="123"/>
      <c r="SVJ218" s="123"/>
      <c r="SVK218" s="123"/>
      <c r="SVL218" s="123"/>
      <c r="SVM218" s="123"/>
      <c r="SVN218" s="123"/>
      <c r="SVO218" s="123"/>
      <c r="SVP218" s="123"/>
      <c r="SVQ218" s="123"/>
      <c r="SVR218" s="123"/>
      <c r="SVS218" s="123"/>
      <c r="SVT218" s="123"/>
      <c r="SVU218" s="123"/>
      <c r="SVV218" s="123"/>
      <c r="SVW218" s="123"/>
      <c r="SVX218" s="123"/>
      <c r="SVY218" s="123"/>
      <c r="SVZ218" s="123"/>
      <c r="SWA218" s="123"/>
      <c r="SWB218" s="123"/>
      <c r="SWC218" s="123"/>
      <c r="SWD218" s="123"/>
      <c r="SWE218" s="123"/>
      <c r="SWF218" s="123"/>
      <c r="SWG218" s="123"/>
      <c r="SWH218" s="123"/>
      <c r="SWI218" s="123"/>
      <c r="SWJ218" s="123"/>
      <c r="SWK218" s="123"/>
      <c r="SWL218" s="123"/>
      <c r="SWM218" s="123"/>
      <c r="SWN218" s="123"/>
      <c r="SWO218" s="123"/>
      <c r="SWP218" s="123"/>
      <c r="SWQ218" s="123"/>
      <c r="SWR218" s="123"/>
      <c r="SWS218" s="123"/>
      <c r="SWT218" s="123"/>
      <c r="SWU218" s="123"/>
      <c r="SWV218" s="123"/>
      <c r="SWW218" s="123"/>
      <c r="SWX218" s="123"/>
      <c r="SWY218" s="123"/>
      <c r="SWZ218" s="123"/>
      <c r="SXA218" s="123"/>
      <c r="SXB218" s="123"/>
      <c r="SXC218" s="123"/>
      <c r="SXD218" s="123"/>
      <c r="SXE218" s="123"/>
      <c r="SXF218" s="123"/>
      <c r="SXG218" s="123"/>
      <c r="SXH218" s="123"/>
      <c r="SXI218" s="123"/>
      <c r="SXJ218" s="123"/>
      <c r="SXK218" s="123"/>
      <c r="SXL218" s="123"/>
      <c r="SXM218" s="123"/>
      <c r="SXN218" s="123"/>
      <c r="SXO218" s="123"/>
      <c r="SXP218" s="123"/>
      <c r="SXQ218" s="123"/>
      <c r="SXR218" s="123"/>
      <c r="SXS218" s="123"/>
      <c r="SXT218" s="123"/>
      <c r="SXU218" s="123"/>
      <c r="SXV218" s="123"/>
      <c r="SXW218" s="123"/>
      <c r="SXX218" s="123"/>
      <c r="SXY218" s="123"/>
      <c r="SXZ218" s="123"/>
      <c r="SYA218" s="123"/>
      <c r="SYB218" s="123"/>
      <c r="SYC218" s="123"/>
      <c r="SYD218" s="123"/>
      <c r="SYE218" s="123"/>
      <c r="SYF218" s="123"/>
      <c r="SYG218" s="123"/>
      <c r="SYH218" s="123"/>
      <c r="SYI218" s="123"/>
      <c r="SYJ218" s="123"/>
      <c r="SYK218" s="123"/>
      <c r="SYL218" s="123"/>
      <c r="SYM218" s="123"/>
      <c r="SYN218" s="123"/>
      <c r="SYO218" s="123"/>
      <c r="SYP218" s="123"/>
      <c r="SYQ218" s="123"/>
      <c r="SYR218" s="123"/>
      <c r="SYS218" s="123"/>
      <c r="SYT218" s="123"/>
      <c r="SYU218" s="123"/>
      <c r="SYV218" s="123"/>
      <c r="SYW218" s="123"/>
      <c r="SYX218" s="123"/>
      <c r="SYY218" s="123"/>
      <c r="SYZ218" s="123"/>
      <c r="SZA218" s="123"/>
      <c r="SZB218" s="123"/>
      <c r="SZC218" s="123"/>
      <c r="SZD218" s="123"/>
      <c r="SZE218" s="123"/>
      <c r="SZF218" s="123"/>
      <c r="SZG218" s="123"/>
      <c r="SZH218" s="123"/>
      <c r="SZI218" s="123"/>
      <c r="SZJ218" s="123"/>
      <c r="SZK218" s="123"/>
      <c r="SZL218" s="123"/>
      <c r="SZM218" s="123"/>
      <c r="SZN218" s="123"/>
      <c r="SZO218" s="123"/>
      <c r="SZP218" s="123"/>
      <c r="SZQ218" s="123"/>
      <c r="SZR218" s="123"/>
      <c r="SZS218" s="123"/>
      <c r="SZT218" s="123"/>
      <c r="SZU218" s="123"/>
      <c r="SZV218" s="123"/>
      <c r="SZW218" s="123"/>
      <c r="SZX218" s="123"/>
      <c r="SZY218" s="123"/>
      <c r="SZZ218" s="123"/>
      <c r="TAA218" s="123"/>
      <c r="TAB218" s="123"/>
      <c r="TAC218" s="123"/>
      <c r="TAD218" s="123"/>
      <c r="TAE218" s="123"/>
      <c r="TAF218" s="123"/>
      <c r="TAG218" s="123"/>
      <c r="TAH218" s="123"/>
      <c r="TAI218" s="123"/>
      <c r="TAJ218" s="123"/>
      <c r="TAK218" s="123"/>
      <c r="TAL218" s="123"/>
      <c r="TAM218" s="123"/>
      <c r="TAN218" s="123"/>
      <c r="TAO218" s="123"/>
      <c r="TAP218" s="123"/>
      <c r="TAQ218" s="123"/>
      <c r="TAR218" s="123"/>
      <c r="TAS218" s="123"/>
      <c r="TAT218" s="123"/>
      <c r="TAU218" s="123"/>
      <c r="TAV218" s="123"/>
      <c r="TAW218" s="123"/>
      <c r="TAX218" s="123"/>
      <c r="TAY218" s="123"/>
      <c r="TAZ218" s="123"/>
      <c r="TBA218" s="123"/>
      <c r="TBB218" s="123"/>
      <c r="TBC218" s="123"/>
      <c r="TBD218" s="123"/>
      <c r="TBE218" s="123"/>
      <c r="TBF218" s="123"/>
      <c r="TBG218" s="123"/>
      <c r="TBH218" s="123"/>
      <c r="TBI218" s="123"/>
      <c r="TBJ218" s="123"/>
      <c r="TBK218" s="123"/>
      <c r="TBL218" s="123"/>
      <c r="TBM218" s="123"/>
      <c r="TBN218" s="123"/>
      <c r="TBO218" s="123"/>
      <c r="TBP218" s="123"/>
      <c r="TBQ218" s="123"/>
      <c r="TBR218" s="123"/>
      <c r="TBS218" s="123"/>
      <c r="TBT218" s="123"/>
      <c r="TBU218" s="123"/>
      <c r="TBV218" s="123"/>
      <c r="TBW218" s="123"/>
      <c r="TBX218" s="123"/>
      <c r="TBY218" s="123"/>
      <c r="TBZ218" s="123"/>
      <c r="TCA218" s="123"/>
      <c r="TCB218" s="123"/>
      <c r="TCC218" s="123"/>
      <c r="TCD218" s="123"/>
      <c r="TCE218" s="123"/>
      <c r="TCF218" s="123"/>
      <c r="TCG218" s="123"/>
      <c r="TCH218" s="123"/>
      <c r="TCI218" s="123"/>
      <c r="TCJ218" s="123"/>
      <c r="TCK218" s="123"/>
      <c r="TCL218" s="123"/>
      <c r="TCM218" s="123"/>
      <c r="TCN218" s="123"/>
      <c r="TCO218" s="123"/>
      <c r="TCP218" s="123"/>
      <c r="TCQ218" s="123"/>
      <c r="TCR218" s="123"/>
      <c r="TCS218" s="123"/>
      <c r="TCT218" s="123"/>
      <c r="TCU218" s="123"/>
      <c r="TCV218" s="123"/>
      <c r="TCW218" s="123"/>
      <c r="TCX218" s="123"/>
      <c r="TCY218" s="123"/>
      <c r="TCZ218" s="123"/>
      <c r="TDA218" s="123"/>
      <c r="TDB218" s="123"/>
      <c r="TDC218" s="123"/>
      <c r="TDD218" s="123"/>
      <c r="TDE218" s="123"/>
      <c r="TDF218" s="123"/>
      <c r="TDG218" s="123"/>
      <c r="TDH218" s="123"/>
      <c r="TDI218" s="123"/>
      <c r="TDJ218" s="123"/>
      <c r="TDK218" s="123"/>
      <c r="TDL218" s="123"/>
      <c r="TDM218" s="123"/>
      <c r="TDN218" s="123"/>
      <c r="TDO218" s="123"/>
      <c r="TDP218" s="123"/>
      <c r="TDQ218" s="123"/>
      <c r="TDR218" s="123"/>
      <c r="TDS218" s="123"/>
      <c r="TDT218" s="123"/>
      <c r="TDU218" s="123"/>
      <c r="TDV218" s="123"/>
      <c r="TDW218" s="123"/>
      <c r="TDX218" s="123"/>
      <c r="TDY218" s="123"/>
      <c r="TDZ218" s="123"/>
      <c r="TEA218" s="123"/>
      <c r="TEB218" s="123"/>
      <c r="TEC218" s="123"/>
      <c r="TED218" s="123"/>
      <c r="TEE218" s="123"/>
      <c r="TEF218" s="123"/>
      <c r="TEG218" s="123"/>
      <c r="TEH218" s="123"/>
      <c r="TEI218" s="123"/>
      <c r="TEJ218" s="123"/>
      <c r="TEK218" s="123"/>
      <c r="TEL218" s="123"/>
      <c r="TEM218" s="123"/>
      <c r="TEN218" s="123"/>
      <c r="TEO218" s="123"/>
      <c r="TEP218" s="123"/>
      <c r="TEQ218" s="123"/>
      <c r="TER218" s="123"/>
      <c r="TES218" s="123"/>
      <c r="TET218" s="123"/>
      <c r="TEU218" s="123"/>
      <c r="TEV218" s="123"/>
      <c r="TEW218" s="123"/>
      <c r="TEX218" s="123"/>
      <c r="TEY218" s="123"/>
      <c r="TEZ218" s="123"/>
      <c r="TFA218" s="123"/>
      <c r="TFB218" s="123"/>
      <c r="TFC218" s="123"/>
      <c r="TFD218" s="123"/>
      <c r="TFE218" s="123"/>
      <c r="TFF218" s="123"/>
      <c r="TFG218" s="123"/>
      <c r="TFH218" s="123"/>
      <c r="TFI218" s="123"/>
      <c r="TFJ218" s="123"/>
      <c r="TFK218" s="123"/>
      <c r="TFL218" s="123"/>
      <c r="TFM218" s="123"/>
      <c r="TFN218" s="123"/>
      <c r="TFO218" s="123"/>
      <c r="TFP218" s="123"/>
      <c r="TFQ218" s="123"/>
      <c r="TFR218" s="123"/>
      <c r="TFS218" s="123"/>
      <c r="TFT218" s="123"/>
      <c r="TFU218" s="123"/>
      <c r="TFV218" s="123"/>
      <c r="TFW218" s="123"/>
      <c r="TFX218" s="123"/>
      <c r="TFY218" s="123"/>
      <c r="TFZ218" s="123"/>
      <c r="TGA218" s="123"/>
      <c r="TGB218" s="123"/>
      <c r="TGC218" s="123"/>
      <c r="TGD218" s="123"/>
      <c r="TGE218" s="123"/>
      <c r="TGF218" s="123"/>
      <c r="TGG218" s="123"/>
      <c r="TGH218" s="123"/>
      <c r="TGI218" s="123"/>
      <c r="TGJ218" s="123"/>
      <c r="TGK218" s="123"/>
      <c r="TGL218" s="123"/>
      <c r="TGM218" s="123"/>
      <c r="TGN218" s="123"/>
      <c r="TGO218" s="123"/>
      <c r="TGP218" s="123"/>
      <c r="TGQ218" s="123"/>
      <c r="TGR218" s="123"/>
      <c r="TGS218" s="123"/>
      <c r="TGT218" s="123"/>
      <c r="TGU218" s="123"/>
      <c r="TGV218" s="123"/>
      <c r="TGW218" s="123"/>
      <c r="TGX218" s="123"/>
      <c r="TGY218" s="123"/>
      <c r="TGZ218" s="123"/>
      <c r="THA218" s="123"/>
      <c r="THB218" s="123"/>
      <c r="THC218" s="123"/>
      <c r="THD218" s="123"/>
      <c r="THE218" s="123"/>
      <c r="THF218" s="123"/>
      <c r="THG218" s="123"/>
      <c r="THH218" s="123"/>
      <c r="THI218" s="123"/>
      <c r="THJ218" s="123"/>
      <c r="THK218" s="123"/>
      <c r="THL218" s="123"/>
      <c r="THM218" s="123"/>
      <c r="THN218" s="123"/>
      <c r="THO218" s="123"/>
      <c r="THP218" s="123"/>
      <c r="THQ218" s="123"/>
      <c r="THR218" s="123"/>
      <c r="THS218" s="123"/>
      <c r="THT218" s="123"/>
      <c r="THU218" s="123"/>
      <c r="THV218" s="123"/>
      <c r="THW218" s="123"/>
      <c r="THX218" s="123"/>
      <c r="THY218" s="123"/>
      <c r="THZ218" s="123"/>
      <c r="TIA218" s="123"/>
      <c r="TIB218" s="123"/>
      <c r="TIC218" s="123"/>
      <c r="TID218" s="123"/>
      <c r="TIE218" s="123"/>
      <c r="TIF218" s="123"/>
      <c r="TIG218" s="123"/>
      <c r="TIH218" s="123"/>
      <c r="TII218" s="123"/>
      <c r="TIJ218" s="123"/>
      <c r="TIK218" s="123"/>
      <c r="TIL218" s="123"/>
      <c r="TIM218" s="123"/>
      <c r="TIN218" s="123"/>
      <c r="TIO218" s="123"/>
      <c r="TIP218" s="123"/>
      <c r="TIQ218" s="123"/>
      <c r="TIR218" s="123"/>
      <c r="TIS218" s="123"/>
      <c r="TIT218" s="123"/>
      <c r="TIU218" s="123"/>
      <c r="TIV218" s="123"/>
      <c r="TIW218" s="123"/>
      <c r="TIX218" s="123"/>
      <c r="TIY218" s="123"/>
      <c r="TIZ218" s="123"/>
      <c r="TJA218" s="123"/>
      <c r="TJB218" s="123"/>
      <c r="TJC218" s="123"/>
      <c r="TJD218" s="123"/>
      <c r="TJE218" s="123"/>
      <c r="TJF218" s="123"/>
      <c r="TJG218" s="123"/>
      <c r="TJH218" s="123"/>
      <c r="TJI218" s="123"/>
      <c r="TJJ218" s="123"/>
      <c r="TJK218" s="123"/>
      <c r="TJL218" s="123"/>
      <c r="TJM218" s="123"/>
      <c r="TJN218" s="123"/>
      <c r="TJO218" s="123"/>
      <c r="TJP218" s="123"/>
      <c r="TJQ218" s="123"/>
      <c r="TJR218" s="123"/>
      <c r="TJS218" s="123"/>
      <c r="TJT218" s="123"/>
      <c r="TJU218" s="123"/>
      <c r="TJV218" s="123"/>
      <c r="TJW218" s="123"/>
      <c r="TJX218" s="123"/>
      <c r="TJY218" s="123"/>
      <c r="TJZ218" s="123"/>
      <c r="TKA218" s="123"/>
      <c r="TKB218" s="123"/>
      <c r="TKC218" s="123"/>
      <c r="TKD218" s="123"/>
      <c r="TKE218" s="123"/>
      <c r="TKF218" s="123"/>
      <c r="TKG218" s="123"/>
      <c r="TKH218" s="123"/>
      <c r="TKI218" s="123"/>
      <c r="TKJ218" s="123"/>
      <c r="TKK218" s="123"/>
      <c r="TKL218" s="123"/>
      <c r="TKM218" s="123"/>
      <c r="TKN218" s="123"/>
      <c r="TKO218" s="123"/>
      <c r="TKP218" s="123"/>
      <c r="TKQ218" s="123"/>
      <c r="TKR218" s="123"/>
      <c r="TKS218" s="123"/>
      <c r="TKT218" s="123"/>
      <c r="TKU218" s="123"/>
      <c r="TKV218" s="123"/>
      <c r="TKW218" s="123"/>
      <c r="TKX218" s="123"/>
      <c r="TKY218" s="123"/>
      <c r="TKZ218" s="123"/>
      <c r="TLA218" s="123"/>
      <c r="TLB218" s="123"/>
      <c r="TLC218" s="123"/>
      <c r="TLD218" s="123"/>
      <c r="TLE218" s="123"/>
      <c r="TLF218" s="123"/>
      <c r="TLG218" s="123"/>
      <c r="TLH218" s="123"/>
      <c r="TLI218" s="123"/>
      <c r="TLJ218" s="123"/>
      <c r="TLK218" s="123"/>
      <c r="TLL218" s="123"/>
      <c r="TLM218" s="123"/>
      <c r="TLN218" s="123"/>
      <c r="TLO218" s="123"/>
      <c r="TLP218" s="123"/>
      <c r="TLQ218" s="123"/>
      <c r="TLR218" s="123"/>
      <c r="TLS218" s="123"/>
      <c r="TLT218" s="123"/>
      <c r="TLU218" s="123"/>
      <c r="TLV218" s="123"/>
      <c r="TLW218" s="123"/>
      <c r="TLX218" s="123"/>
      <c r="TLY218" s="123"/>
      <c r="TLZ218" s="123"/>
      <c r="TMA218" s="123"/>
      <c r="TMB218" s="123"/>
      <c r="TMC218" s="123"/>
      <c r="TMD218" s="123"/>
      <c r="TME218" s="123"/>
      <c r="TMF218" s="123"/>
      <c r="TMG218" s="123"/>
      <c r="TMH218" s="123"/>
      <c r="TMI218" s="123"/>
      <c r="TMJ218" s="123"/>
      <c r="TMK218" s="123"/>
      <c r="TML218" s="123"/>
      <c r="TMM218" s="123"/>
      <c r="TMN218" s="123"/>
      <c r="TMO218" s="123"/>
      <c r="TMP218" s="123"/>
      <c r="TMQ218" s="123"/>
      <c r="TMR218" s="123"/>
      <c r="TMS218" s="123"/>
      <c r="TMT218" s="123"/>
      <c r="TMU218" s="123"/>
      <c r="TMV218" s="123"/>
      <c r="TMW218" s="123"/>
      <c r="TMX218" s="123"/>
      <c r="TMY218" s="123"/>
      <c r="TMZ218" s="123"/>
      <c r="TNA218" s="123"/>
      <c r="TNB218" s="123"/>
      <c r="TNC218" s="123"/>
      <c r="TND218" s="123"/>
      <c r="TNE218" s="123"/>
      <c r="TNF218" s="123"/>
      <c r="TNG218" s="123"/>
      <c r="TNH218" s="123"/>
      <c r="TNI218" s="123"/>
      <c r="TNJ218" s="123"/>
      <c r="TNK218" s="123"/>
      <c r="TNL218" s="123"/>
      <c r="TNM218" s="123"/>
      <c r="TNN218" s="123"/>
      <c r="TNO218" s="123"/>
      <c r="TNP218" s="123"/>
      <c r="TNQ218" s="123"/>
      <c r="TNR218" s="123"/>
      <c r="TNS218" s="123"/>
      <c r="TNT218" s="123"/>
      <c r="TNU218" s="123"/>
      <c r="TNV218" s="123"/>
      <c r="TNW218" s="123"/>
      <c r="TNX218" s="123"/>
      <c r="TNY218" s="123"/>
      <c r="TNZ218" s="123"/>
      <c r="TOA218" s="123"/>
      <c r="TOB218" s="123"/>
      <c r="TOC218" s="123"/>
      <c r="TOD218" s="123"/>
      <c r="TOE218" s="123"/>
      <c r="TOF218" s="123"/>
      <c r="TOG218" s="123"/>
      <c r="TOH218" s="123"/>
      <c r="TOI218" s="123"/>
      <c r="TOJ218" s="123"/>
      <c r="TOK218" s="123"/>
      <c r="TOL218" s="123"/>
      <c r="TOM218" s="123"/>
      <c r="TON218" s="123"/>
      <c r="TOO218" s="123"/>
      <c r="TOP218" s="123"/>
      <c r="TOQ218" s="123"/>
      <c r="TOR218" s="123"/>
      <c r="TOS218" s="123"/>
      <c r="TOT218" s="123"/>
      <c r="TOU218" s="123"/>
      <c r="TOV218" s="123"/>
      <c r="TOW218" s="123"/>
      <c r="TOX218" s="123"/>
      <c r="TOY218" s="123"/>
      <c r="TOZ218" s="123"/>
      <c r="TPA218" s="123"/>
      <c r="TPB218" s="123"/>
      <c r="TPC218" s="123"/>
      <c r="TPD218" s="123"/>
      <c r="TPE218" s="123"/>
      <c r="TPF218" s="123"/>
      <c r="TPG218" s="123"/>
      <c r="TPH218" s="123"/>
      <c r="TPI218" s="123"/>
      <c r="TPJ218" s="123"/>
      <c r="TPK218" s="123"/>
      <c r="TPL218" s="123"/>
      <c r="TPM218" s="123"/>
      <c r="TPN218" s="123"/>
      <c r="TPO218" s="123"/>
      <c r="TPP218" s="123"/>
      <c r="TPQ218" s="123"/>
      <c r="TPR218" s="123"/>
      <c r="TPS218" s="123"/>
      <c r="TPT218" s="123"/>
      <c r="TPU218" s="123"/>
      <c r="TPV218" s="123"/>
      <c r="TPW218" s="123"/>
      <c r="TPX218" s="123"/>
      <c r="TPY218" s="123"/>
      <c r="TPZ218" s="123"/>
      <c r="TQA218" s="123"/>
      <c r="TQB218" s="123"/>
      <c r="TQC218" s="123"/>
      <c r="TQD218" s="123"/>
      <c r="TQE218" s="123"/>
      <c r="TQF218" s="123"/>
      <c r="TQG218" s="123"/>
      <c r="TQH218" s="123"/>
      <c r="TQI218" s="123"/>
      <c r="TQJ218" s="123"/>
      <c r="TQK218" s="123"/>
      <c r="TQL218" s="123"/>
      <c r="TQM218" s="123"/>
      <c r="TQN218" s="123"/>
      <c r="TQO218" s="123"/>
      <c r="TQP218" s="123"/>
      <c r="TQQ218" s="123"/>
      <c r="TQR218" s="123"/>
      <c r="TQS218" s="123"/>
      <c r="TQT218" s="123"/>
      <c r="TQU218" s="123"/>
      <c r="TQV218" s="123"/>
      <c r="TQW218" s="123"/>
      <c r="TQX218" s="123"/>
      <c r="TQY218" s="123"/>
      <c r="TQZ218" s="123"/>
      <c r="TRA218" s="123"/>
      <c r="TRB218" s="123"/>
      <c r="TRC218" s="123"/>
      <c r="TRD218" s="123"/>
      <c r="TRE218" s="123"/>
      <c r="TRF218" s="123"/>
      <c r="TRG218" s="123"/>
      <c r="TRH218" s="123"/>
      <c r="TRI218" s="123"/>
      <c r="TRJ218" s="123"/>
      <c r="TRK218" s="123"/>
      <c r="TRL218" s="123"/>
      <c r="TRM218" s="123"/>
      <c r="TRN218" s="123"/>
      <c r="TRO218" s="123"/>
      <c r="TRP218" s="123"/>
      <c r="TRQ218" s="123"/>
      <c r="TRR218" s="123"/>
      <c r="TRS218" s="123"/>
      <c r="TRT218" s="123"/>
      <c r="TRU218" s="123"/>
      <c r="TRV218" s="123"/>
      <c r="TRW218" s="123"/>
      <c r="TRX218" s="123"/>
      <c r="TRY218" s="123"/>
      <c r="TRZ218" s="123"/>
      <c r="TSA218" s="123"/>
      <c r="TSB218" s="123"/>
      <c r="TSC218" s="123"/>
      <c r="TSD218" s="123"/>
      <c r="TSE218" s="123"/>
      <c r="TSF218" s="123"/>
      <c r="TSG218" s="123"/>
      <c r="TSH218" s="123"/>
      <c r="TSI218" s="123"/>
      <c r="TSJ218" s="123"/>
      <c r="TSK218" s="123"/>
      <c r="TSL218" s="123"/>
      <c r="TSM218" s="123"/>
      <c r="TSN218" s="123"/>
      <c r="TSO218" s="123"/>
      <c r="TSP218" s="123"/>
      <c r="TSQ218" s="123"/>
      <c r="TSR218" s="123"/>
      <c r="TSS218" s="123"/>
      <c r="TST218" s="123"/>
      <c r="TSU218" s="123"/>
      <c r="TSV218" s="123"/>
      <c r="TSW218" s="123"/>
      <c r="TSX218" s="123"/>
      <c r="TSY218" s="123"/>
      <c r="TSZ218" s="123"/>
      <c r="TTA218" s="123"/>
      <c r="TTB218" s="123"/>
      <c r="TTC218" s="123"/>
      <c r="TTD218" s="123"/>
      <c r="TTE218" s="123"/>
      <c r="TTF218" s="123"/>
      <c r="TTG218" s="123"/>
      <c r="TTH218" s="123"/>
      <c r="TTI218" s="123"/>
      <c r="TTJ218" s="123"/>
      <c r="TTK218" s="123"/>
      <c r="TTL218" s="123"/>
      <c r="TTM218" s="123"/>
      <c r="TTN218" s="123"/>
      <c r="TTO218" s="123"/>
      <c r="TTP218" s="123"/>
      <c r="TTQ218" s="123"/>
      <c r="TTR218" s="123"/>
      <c r="TTS218" s="123"/>
      <c r="TTT218" s="123"/>
      <c r="TTU218" s="123"/>
      <c r="TTV218" s="123"/>
      <c r="TTW218" s="123"/>
      <c r="TTX218" s="123"/>
      <c r="TTY218" s="123"/>
      <c r="TTZ218" s="123"/>
      <c r="TUA218" s="123"/>
      <c r="TUB218" s="123"/>
      <c r="TUC218" s="123"/>
      <c r="TUD218" s="123"/>
      <c r="TUE218" s="123"/>
      <c r="TUF218" s="123"/>
      <c r="TUG218" s="123"/>
      <c r="TUH218" s="123"/>
      <c r="TUI218" s="123"/>
      <c r="TUJ218" s="123"/>
      <c r="TUK218" s="123"/>
      <c r="TUL218" s="123"/>
      <c r="TUM218" s="123"/>
      <c r="TUN218" s="123"/>
      <c r="TUO218" s="123"/>
      <c r="TUP218" s="123"/>
      <c r="TUQ218" s="123"/>
      <c r="TUR218" s="123"/>
      <c r="TUS218" s="123"/>
      <c r="TUT218" s="123"/>
      <c r="TUU218" s="123"/>
      <c r="TUV218" s="123"/>
      <c r="TUW218" s="123"/>
      <c r="TUX218" s="123"/>
      <c r="TUY218" s="123"/>
      <c r="TUZ218" s="123"/>
      <c r="TVA218" s="123"/>
      <c r="TVB218" s="123"/>
      <c r="TVC218" s="123"/>
      <c r="TVD218" s="123"/>
      <c r="TVE218" s="123"/>
      <c r="TVF218" s="123"/>
      <c r="TVG218" s="123"/>
      <c r="TVH218" s="123"/>
      <c r="TVI218" s="123"/>
      <c r="TVJ218" s="123"/>
      <c r="TVK218" s="123"/>
      <c r="TVL218" s="123"/>
      <c r="TVM218" s="123"/>
      <c r="TVN218" s="123"/>
      <c r="TVO218" s="123"/>
      <c r="TVP218" s="123"/>
      <c r="TVQ218" s="123"/>
      <c r="TVR218" s="123"/>
      <c r="TVS218" s="123"/>
      <c r="TVT218" s="123"/>
      <c r="TVU218" s="123"/>
      <c r="TVV218" s="123"/>
      <c r="TVW218" s="123"/>
      <c r="TVX218" s="123"/>
      <c r="TVY218" s="123"/>
      <c r="TVZ218" s="123"/>
      <c r="TWA218" s="123"/>
      <c r="TWB218" s="123"/>
      <c r="TWC218" s="123"/>
      <c r="TWD218" s="123"/>
      <c r="TWE218" s="123"/>
      <c r="TWF218" s="123"/>
      <c r="TWG218" s="123"/>
      <c r="TWH218" s="123"/>
      <c r="TWI218" s="123"/>
      <c r="TWJ218" s="123"/>
      <c r="TWK218" s="123"/>
      <c r="TWL218" s="123"/>
      <c r="TWM218" s="123"/>
      <c r="TWN218" s="123"/>
      <c r="TWO218" s="123"/>
      <c r="TWP218" s="123"/>
      <c r="TWQ218" s="123"/>
      <c r="TWR218" s="123"/>
      <c r="TWS218" s="123"/>
      <c r="TWT218" s="123"/>
      <c r="TWU218" s="123"/>
      <c r="TWV218" s="123"/>
      <c r="TWW218" s="123"/>
      <c r="TWX218" s="123"/>
      <c r="TWY218" s="123"/>
      <c r="TWZ218" s="123"/>
      <c r="TXA218" s="123"/>
      <c r="TXB218" s="123"/>
      <c r="TXC218" s="123"/>
      <c r="TXD218" s="123"/>
      <c r="TXE218" s="123"/>
      <c r="TXF218" s="123"/>
      <c r="TXG218" s="123"/>
      <c r="TXH218" s="123"/>
      <c r="TXI218" s="123"/>
      <c r="TXJ218" s="123"/>
      <c r="TXK218" s="123"/>
      <c r="TXL218" s="123"/>
      <c r="TXM218" s="123"/>
      <c r="TXN218" s="123"/>
      <c r="TXO218" s="123"/>
      <c r="TXP218" s="123"/>
      <c r="TXQ218" s="123"/>
      <c r="TXR218" s="123"/>
      <c r="TXS218" s="123"/>
      <c r="TXT218" s="123"/>
      <c r="TXU218" s="123"/>
      <c r="TXV218" s="123"/>
      <c r="TXW218" s="123"/>
      <c r="TXX218" s="123"/>
      <c r="TXY218" s="123"/>
      <c r="TXZ218" s="123"/>
      <c r="TYA218" s="123"/>
      <c r="TYB218" s="123"/>
      <c r="TYC218" s="123"/>
      <c r="TYD218" s="123"/>
      <c r="TYE218" s="123"/>
      <c r="TYF218" s="123"/>
      <c r="TYG218" s="123"/>
      <c r="TYH218" s="123"/>
      <c r="TYI218" s="123"/>
      <c r="TYJ218" s="123"/>
      <c r="TYK218" s="123"/>
      <c r="TYL218" s="123"/>
      <c r="TYM218" s="123"/>
      <c r="TYN218" s="123"/>
      <c r="TYO218" s="123"/>
      <c r="TYP218" s="123"/>
      <c r="TYQ218" s="123"/>
      <c r="TYR218" s="123"/>
      <c r="TYS218" s="123"/>
      <c r="TYT218" s="123"/>
      <c r="TYU218" s="123"/>
      <c r="TYV218" s="123"/>
      <c r="TYW218" s="123"/>
      <c r="TYX218" s="123"/>
      <c r="TYY218" s="123"/>
      <c r="TYZ218" s="123"/>
      <c r="TZA218" s="123"/>
      <c r="TZB218" s="123"/>
      <c r="TZC218" s="123"/>
      <c r="TZD218" s="123"/>
      <c r="TZE218" s="123"/>
      <c r="TZF218" s="123"/>
      <c r="TZG218" s="123"/>
      <c r="TZH218" s="123"/>
      <c r="TZI218" s="123"/>
      <c r="TZJ218" s="123"/>
      <c r="TZK218" s="123"/>
      <c r="TZL218" s="123"/>
      <c r="TZM218" s="123"/>
      <c r="TZN218" s="123"/>
      <c r="TZO218" s="123"/>
      <c r="TZP218" s="123"/>
      <c r="TZQ218" s="123"/>
      <c r="TZR218" s="123"/>
      <c r="TZS218" s="123"/>
      <c r="TZT218" s="123"/>
      <c r="TZU218" s="123"/>
      <c r="TZV218" s="123"/>
      <c r="TZW218" s="123"/>
      <c r="TZX218" s="123"/>
      <c r="TZY218" s="123"/>
      <c r="TZZ218" s="123"/>
      <c r="UAA218" s="123"/>
      <c r="UAB218" s="123"/>
      <c r="UAC218" s="123"/>
      <c r="UAD218" s="123"/>
      <c r="UAE218" s="123"/>
      <c r="UAF218" s="123"/>
      <c r="UAG218" s="123"/>
      <c r="UAH218" s="123"/>
      <c r="UAI218" s="123"/>
      <c r="UAJ218" s="123"/>
      <c r="UAK218" s="123"/>
      <c r="UAL218" s="123"/>
      <c r="UAM218" s="123"/>
      <c r="UAN218" s="123"/>
      <c r="UAO218" s="123"/>
      <c r="UAP218" s="123"/>
      <c r="UAQ218" s="123"/>
      <c r="UAR218" s="123"/>
      <c r="UAS218" s="123"/>
      <c r="UAT218" s="123"/>
      <c r="UAU218" s="123"/>
      <c r="UAV218" s="123"/>
      <c r="UAW218" s="123"/>
      <c r="UAX218" s="123"/>
      <c r="UAY218" s="123"/>
      <c r="UAZ218" s="123"/>
      <c r="UBA218" s="123"/>
      <c r="UBB218" s="123"/>
      <c r="UBC218" s="123"/>
      <c r="UBD218" s="123"/>
      <c r="UBE218" s="123"/>
      <c r="UBF218" s="123"/>
      <c r="UBG218" s="123"/>
      <c r="UBH218" s="123"/>
      <c r="UBI218" s="123"/>
      <c r="UBJ218" s="123"/>
      <c r="UBK218" s="123"/>
      <c r="UBL218" s="123"/>
      <c r="UBM218" s="123"/>
      <c r="UBN218" s="123"/>
      <c r="UBO218" s="123"/>
      <c r="UBP218" s="123"/>
      <c r="UBQ218" s="123"/>
      <c r="UBR218" s="123"/>
      <c r="UBS218" s="123"/>
      <c r="UBT218" s="123"/>
      <c r="UBU218" s="123"/>
      <c r="UBV218" s="123"/>
      <c r="UBW218" s="123"/>
      <c r="UBX218" s="123"/>
      <c r="UBY218" s="123"/>
      <c r="UBZ218" s="123"/>
      <c r="UCA218" s="123"/>
      <c r="UCB218" s="123"/>
      <c r="UCC218" s="123"/>
      <c r="UCD218" s="123"/>
      <c r="UCE218" s="123"/>
      <c r="UCF218" s="123"/>
      <c r="UCG218" s="123"/>
      <c r="UCH218" s="123"/>
      <c r="UCI218" s="123"/>
      <c r="UCJ218" s="123"/>
      <c r="UCK218" s="123"/>
      <c r="UCL218" s="123"/>
      <c r="UCM218" s="123"/>
      <c r="UCN218" s="123"/>
      <c r="UCO218" s="123"/>
      <c r="UCP218" s="123"/>
      <c r="UCQ218" s="123"/>
      <c r="UCR218" s="123"/>
      <c r="UCS218" s="123"/>
      <c r="UCT218" s="123"/>
      <c r="UCU218" s="123"/>
      <c r="UCV218" s="123"/>
      <c r="UCW218" s="123"/>
      <c r="UCX218" s="123"/>
      <c r="UCY218" s="123"/>
      <c r="UCZ218" s="123"/>
      <c r="UDA218" s="123"/>
      <c r="UDB218" s="123"/>
      <c r="UDC218" s="123"/>
      <c r="UDD218" s="123"/>
      <c r="UDE218" s="123"/>
      <c r="UDF218" s="123"/>
      <c r="UDG218" s="123"/>
      <c r="UDH218" s="123"/>
      <c r="UDI218" s="123"/>
      <c r="UDJ218" s="123"/>
      <c r="UDK218" s="123"/>
      <c r="UDL218" s="123"/>
      <c r="UDM218" s="123"/>
      <c r="UDN218" s="123"/>
      <c r="UDO218" s="123"/>
      <c r="UDP218" s="123"/>
      <c r="UDQ218" s="123"/>
      <c r="UDR218" s="123"/>
      <c r="UDS218" s="123"/>
      <c r="UDT218" s="123"/>
      <c r="UDU218" s="123"/>
      <c r="UDV218" s="123"/>
      <c r="UDW218" s="123"/>
      <c r="UDX218" s="123"/>
      <c r="UDY218" s="123"/>
      <c r="UDZ218" s="123"/>
      <c r="UEA218" s="123"/>
      <c r="UEB218" s="123"/>
      <c r="UEC218" s="123"/>
      <c r="UED218" s="123"/>
      <c r="UEE218" s="123"/>
      <c r="UEF218" s="123"/>
      <c r="UEG218" s="123"/>
      <c r="UEH218" s="123"/>
      <c r="UEI218" s="123"/>
      <c r="UEJ218" s="123"/>
      <c r="UEK218" s="123"/>
      <c r="UEL218" s="123"/>
      <c r="UEM218" s="123"/>
      <c r="UEN218" s="123"/>
      <c r="UEO218" s="123"/>
      <c r="UEP218" s="123"/>
      <c r="UEQ218" s="123"/>
      <c r="UER218" s="123"/>
      <c r="UES218" s="123"/>
      <c r="UET218" s="123"/>
      <c r="UEU218" s="123"/>
      <c r="UEV218" s="123"/>
      <c r="UEW218" s="123"/>
      <c r="UEX218" s="123"/>
      <c r="UEY218" s="123"/>
      <c r="UEZ218" s="123"/>
      <c r="UFA218" s="123"/>
      <c r="UFB218" s="123"/>
      <c r="UFC218" s="123"/>
      <c r="UFD218" s="123"/>
      <c r="UFE218" s="123"/>
      <c r="UFF218" s="123"/>
      <c r="UFG218" s="123"/>
      <c r="UFH218" s="123"/>
      <c r="UFI218" s="123"/>
      <c r="UFJ218" s="123"/>
      <c r="UFK218" s="123"/>
      <c r="UFL218" s="123"/>
      <c r="UFM218" s="123"/>
      <c r="UFN218" s="123"/>
      <c r="UFO218" s="123"/>
      <c r="UFP218" s="123"/>
      <c r="UFQ218" s="123"/>
      <c r="UFR218" s="123"/>
      <c r="UFS218" s="123"/>
      <c r="UFT218" s="123"/>
      <c r="UFU218" s="123"/>
      <c r="UFV218" s="123"/>
      <c r="UFW218" s="123"/>
      <c r="UFX218" s="123"/>
      <c r="UFY218" s="123"/>
      <c r="UFZ218" s="123"/>
      <c r="UGA218" s="123"/>
      <c r="UGB218" s="123"/>
      <c r="UGC218" s="123"/>
      <c r="UGD218" s="123"/>
      <c r="UGE218" s="123"/>
      <c r="UGF218" s="123"/>
      <c r="UGG218" s="123"/>
      <c r="UGH218" s="123"/>
      <c r="UGI218" s="123"/>
      <c r="UGJ218" s="123"/>
      <c r="UGK218" s="123"/>
      <c r="UGL218" s="123"/>
      <c r="UGM218" s="123"/>
      <c r="UGN218" s="123"/>
      <c r="UGO218" s="123"/>
      <c r="UGP218" s="123"/>
      <c r="UGQ218" s="123"/>
      <c r="UGR218" s="123"/>
      <c r="UGS218" s="123"/>
      <c r="UGT218" s="123"/>
      <c r="UGU218" s="123"/>
      <c r="UGV218" s="123"/>
      <c r="UGW218" s="123"/>
      <c r="UGX218" s="123"/>
      <c r="UGY218" s="123"/>
      <c r="UGZ218" s="123"/>
      <c r="UHA218" s="123"/>
      <c r="UHB218" s="123"/>
      <c r="UHC218" s="123"/>
      <c r="UHD218" s="123"/>
      <c r="UHE218" s="123"/>
      <c r="UHF218" s="123"/>
      <c r="UHG218" s="123"/>
      <c r="UHH218" s="123"/>
      <c r="UHI218" s="123"/>
      <c r="UHJ218" s="123"/>
      <c r="UHK218" s="123"/>
      <c r="UHL218" s="123"/>
      <c r="UHM218" s="123"/>
      <c r="UHN218" s="123"/>
      <c r="UHO218" s="123"/>
      <c r="UHP218" s="123"/>
      <c r="UHQ218" s="123"/>
      <c r="UHR218" s="123"/>
      <c r="UHS218" s="123"/>
      <c r="UHT218" s="123"/>
      <c r="UHU218" s="123"/>
      <c r="UHV218" s="123"/>
      <c r="UHW218" s="123"/>
      <c r="UHX218" s="123"/>
      <c r="UHY218" s="123"/>
      <c r="UHZ218" s="123"/>
      <c r="UIA218" s="123"/>
      <c r="UIB218" s="123"/>
      <c r="UIC218" s="123"/>
      <c r="UID218" s="123"/>
      <c r="UIE218" s="123"/>
      <c r="UIF218" s="123"/>
      <c r="UIG218" s="123"/>
      <c r="UIH218" s="123"/>
      <c r="UII218" s="123"/>
      <c r="UIJ218" s="123"/>
      <c r="UIK218" s="123"/>
      <c r="UIL218" s="123"/>
      <c r="UIM218" s="123"/>
      <c r="UIN218" s="123"/>
      <c r="UIO218" s="123"/>
      <c r="UIP218" s="123"/>
      <c r="UIQ218" s="123"/>
      <c r="UIR218" s="123"/>
      <c r="UIS218" s="123"/>
      <c r="UIT218" s="123"/>
      <c r="UIU218" s="123"/>
      <c r="UIV218" s="123"/>
      <c r="UIW218" s="123"/>
      <c r="UIX218" s="123"/>
      <c r="UIY218" s="123"/>
      <c r="UIZ218" s="123"/>
      <c r="UJA218" s="123"/>
      <c r="UJB218" s="123"/>
      <c r="UJC218" s="123"/>
      <c r="UJD218" s="123"/>
      <c r="UJE218" s="123"/>
      <c r="UJF218" s="123"/>
      <c r="UJG218" s="123"/>
      <c r="UJH218" s="123"/>
      <c r="UJI218" s="123"/>
      <c r="UJJ218" s="123"/>
      <c r="UJK218" s="123"/>
      <c r="UJL218" s="123"/>
      <c r="UJM218" s="123"/>
      <c r="UJN218" s="123"/>
      <c r="UJO218" s="123"/>
      <c r="UJP218" s="123"/>
      <c r="UJQ218" s="123"/>
      <c r="UJR218" s="123"/>
      <c r="UJS218" s="123"/>
      <c r="UJT218" s="123"/>
      <c r="UJU218" s="123"/>
      <c r="UJV218" s="123"/>
      <c r="UJW218" s="123"/>
      <c r="UJX218" s="123"/>
      <c r="UJY218" s="123"/>
      <c r="UJZ218" s="123"/>
      <c r="UKA218" s="123"/>
      <c r="UKB218" s="123"/>
      <c r="UKC218" s="123"/>
      <c r="UKD218" s="123"/>
      <c r="UKE218" s="123"/>
      <c r="UKF218" s="123"/>
      <c r="UKG218" s="123"/>
      <c r="UKH218" s="123"/>
      <c r="UKI218" s="123"/>
      <c r="UKJ218" s="123"/>
      <c r="UKK218" s="123"/>
      <c r="UKL218" s="123"/>
      <c r="UKM218" s="123"/>
      <c r="UKN218" s="123"/>
      <c r="UKO218" s="123"/>
      <c r="UKP218" s="123"/>
      <c r="UKQ218" s="123"/>
      <c r="UKR218" s="123"/>
      <c r="UKS218" s="123"/>
      <c r="UKT218" s="123"/>
      <c r="UKU218" s="123"/>
      <c r="UKV218" s="123"/>
      <c r="UKW218" s="123"/>
      <c r="UKX218" s="123"/>
      <c r="UKY218" s="123"/>
      <c r="UKZ218" s="123"/>
      <c r="ULA218" s="123"/>
      <c r="ULB218" s="123"/>
      <c r="ULC218" s="123"/>
      <c r="ULD218" s="123"/>
      <c r="ULE218" s="123"/>
      <c r="ULF218" s="123"/>
      <c r="ULG218" s="123"/>
      <c r="ULH218" s="123"/>
      <c r="ULI218" s="123"/>
      <c r="ULJ218" s="123"/>
      <c r="ULK218" s="123"/>
      <c r="ULL218" s="123"/>
      <c r="ULM218" s="123"/>
      <c r="ULN218" s="123"/>
      <c r="ULO218" s="123"/>
      <c r="ULP218" s="123"/>
      <c r="ULQ218" s="123"/>
      <c r="ULR218" s="123"/>
      <c r="ULS218" s="123"/>
      <c r="ULT218" s="123"/>
      <c r="ULU218" s="123"/>
      <c r="ULV218" s="123"/>
      <c r="ULW218" s="123"/>
      <c r="ULX218" s="123"/>
      <c r="ULY218" s="123"/>
      <c r="ULZ218" s="123"/>
      <c r="UMA218" s="123"/>
      <c r="UMB218" s="123"/>
      <c r="UMC218" s="123"/>
      <c r="UMD218" s="123"/>
      <c r="UME218" s="123"/>
      <c r="UMF218" s="123"/>
      <c r="UMG218" s="123"/>
      <c r="UMH218" s="123"/>
      <c r="UMI218" s="123"/>
      <c r="UMJ218" s="123"/>
      <c r="UMK218" s="123"/>
      <c r="UML218" s="123"/>
      <c r="UMM218" s="123"/>
      <c r="UMN218" s="123"/>
      <c r="UMO218" s="123"/>
      <c r="UMP218" s="123"/>
      <c r="UMQ218" s="123"/>
      <c r="UMR218" s="123"/>
      <c r="UMS218" s="123"/>
      <c r="UMT218" s="123"/>
      <c r="UMU218" s="123"/>
      <c r="UMV218" s="123"/>
      <c r="UMW218" s="123"/>
      <c r="UMX218" s="123"/>
      <c r="UMY218" s="123"/>
      <c r="UMZ218" s="123"/>
      <c r="UNA218" s="123"/>
      <c r="UNB218" s="123"/>
      <c r="UNC218" s="123"/>
      <c r="UND218" s="123"/>
      <c r="UNE218" s="123"/>
      <c r="UNF218" s="123"/>
      <c r="UNG218" s="123"/>
      <c r="UNH218" s="123"/>
      <c r="UNI218" s="123"/>
      <c r="UNJ218" s="123"/>
      <c r="UNK218" s="123"/>
      <c r="UNL218" s="123"/>
      <c r="UNM218" s="123"/>
      <c r="UNN218" s="123"/>
      <c r="UNO218" s="123"/>
      <c r="UNP218" s="123"/>
      <c r="UNQ218" s="123"/>
      <c r="UNR218" s="123"/>
      <c r="UNS218" s="123"/>
      <c r="UNT218" s="123"/>
      <c r="UNU218" s="123"/>
      <c r="UNV218" s="123"/>
      <c r="UNW218" s="123"/>
      <c r="UNX218" s="123"/>
      <c r="UNY218" s="123"/>
      <c r="UNZ218" s="123"/>
      <c r="UOA218" s="123"/>
      <c r="UOB218" s="123"/>
      <c r="UOC218" s="123"/>
      <c r="UOD218" s="123"/>
      <c r="UOE218" s="123"/>
      <c r="UOF218" s="123"/>
      <c r="UOG218" s="123"/>
      <c r="UOH218" s="123"/>
      <c r="UOI218" s="123"/>
      <c r="UOJ218" s="123"/>
      <c r="UOK218" s="123"/>
      <c r="UOL218" s="123"/>
      <c r="UOM218" s="123"/>
      <c r="UON218" s="123"/>
      <c r="UOO218" s="123"/>
      <c r="UOP218" s="123"/>
      <c r="UOQ218" s="123"/>
      <c r="UOR218" s="123"/>
      <c r="UOS218" s="123"/>
      <c r="UOT218" s="123"/>
      <c r="UOU218" s="123"/>
      <c r="UOV218" s="123"/>
      <c r="UOW218" s="123"/>
      <c r="UOX218" s="123"/>
      <c r="UOY218" s="123"/>
      <c r="UOZ218" s="123"/>
      <c r="UPA218" s="123"/>
      <c r="UPB218" s="123"/>
      <c r="UPC218" s="123"/>
      <c r="UPD218" s="123"/>
      <c r="UPE218" s="123"/>
      <c r="UPF218" s="123"/>
      <c r="UPG218" s="123"/>
      <c r="UPH218" s="123"/>
      <c r="UPI218" s="123"/>
      <c r="UPJ218" s="123"/>
      <c r="UPK218" s="123"/>
      <c r="UPL218" s="123"/>
      <c r="UPM218" s="123"/>
      <c r="UPN218" s="123"/>
      <c r="UPO218" s="123"/>
      <c r="UPP218" s="123"/>
      <c r="UPQ218" s="123"/>
      <c r="UPR218" s="123"/>
      <c r="UPS218" s="123"/>
      <c r="UPT218" s="123"/>
      <c r="UPU218" s="123"/>
      <c r="UPV218" s="123"/>
      <c r="UPW218" s="123"/>
      <c r="UPX218" s="123"/>
      <c r="UPY218" s="123"/>
      <c r="UPZ218" s="123"/>
      <c r="UQA218" s="123"/>
      <c r="UQB218" s="123"/>
      <c r="UQC218" s="123"/>
      <c r="UQD218" s="123"/>
      <c r="UQE218" s="123"/>
      <c r="UQF218" s="123"/>
      <c r="UQG218" s="123"/>
      <c r="UQH218" s="123"/>
      <c r="UQI218" s="123"/>
      <c r="UQJ218" s="123"/>
      <c r="UQK218" s="123"/>
      <c r="UQL218" s="123"/>
      <c r="UQM218" s="123"/>
      <c r="UQN218" s="123"/>
      <c r="UQO218" s="123"/>
      <c r="UQP218" s="123"/>
      <c r="UQQ218" s="123"/>
      <c r="UQR218" s="123"/>
      <c r="UQS218" s="123"/>
      <c r="UQT218" s="123"/>
      <c r="UQU218" s="123"/>
      <c r="UQV218" s="123"/>
      <c r="UQW218" s="123"/>
      <c r="UQX218" s="123"/>
      <c r="UQY218" s="123"/>
      <c r="UQZ218" s="123"/>
      <c r="URA218" s="123"/>
      <c r="URB218" s="123"/>
      <c r="URC218" s="123"/>
      <c r="URD218" s="123"/>
      <c r="URE218" s="123"/>
      <c r="URF218" s="123"/>
      <c r="URG218" s="123"/>
      <c r="URH218" s="123"/>
      <c r="URI218" s="123"/>
      <c r="URJ218" s="123"/>
      <c r="URK218" s="123"/>
      <c r="URL218" s="123"/>
      <c r="URM218" s="123"/>
      <c r="URN218" s="123"/>
      <c r="URO218" s="123"/>
      <c r="URP218" s="123"/>
      <c r="URQ218" s="123"/>
      <c r="URR218" s="123"/>
      <c r="URS218" s="123"/>
      <c r="URT218" s="123"/>
      <c r="URU218" s="123"/>
      <c r="URV218" s="123"/>
      <c r="URW218" s="123"/>
      <c r="URX218" s="123"/>
      <c r="URY218" s="123"/>
      <c r="URZ218" s="123"/>
      <c r="USA218" s="123"/>
      <c r="USB218" s="123"/>
      <c r="USC218" s="123"/>
      <c r="USD218" s="123"/>
      <c r="USE218" s="123"/>
      <c r="USF218" s="123"/>
      <c r="USG218" s="123"/>
      <c r="USH218" s="123"/>
      <c r="USI218" s="123"/>
      <c r="USJ218" s="123"/>
      <c r="USK218" s="123"/>
      <c r="USL218" s="123"/>
      <c r="USM218" s="123"/>
      <c r="USN218" s="123"/>
      <c r="USO218" s="123"/>
      <c r="USP218" s="123"/>
      <c r="USQ218" s="123"/>
      <c r="USR218" s="123"/>
      <c r="USS218" s="123"/>
      <c r="UST218" s="123"/>
      <c r="USU218" s="123"/>
      <c r="USV218" s="123"/>
      <c r="USW218" s="123"/>
      <c r="USX218" s="123"/>
      <c r="USY218" s="123"/>
      <c r="USZ218" s="123"/>
      <c r="UTA218" s="123"/>
      <c r="UTB218" s="123"/>
      <c r="UTC218" s="123"/>
      <c r="UTD218" s="123"/>
      <c r="UTE218" s="123"/>
      <c r="UTF218" s="123"/>
      <c r="UTG218" s="123"/>
      <c r="UTH218" s="123"/>
      <c r="UTI218" s="123"/>
      <c r="UTJ218" s="123"/>
      <c r="UTK218" s="123"/>
      <c r="UTL218" s="123"/>
      <c r="UTM218" s="123"/>
      <c r="UTN218" s="123"/>
      <c r="UTO218" s="123"/>
      <c r="UTP218" s="123"/>
      <c r="UTQ218" s="123"/>
      <c r="UTR218" s="123"/>
      <c r="UTS218" s="123"/>
      <c r="UTT218" s="123"/>
      <c r="UTU218" s="123"/>
      <c r="UTV218" s="123"/>
      <c r="UTW218" s="123"/>
      <c r="UTX218" s="123"/>
      <c r="UTY218" s="123"/>
      <c r="UTZ218" s="123"/>
      <c r="UUA218" s="123"/>
      <c r="UUB218" s="123"/>
      <c r="UUC218" s="123"/>
      <c r="UUD218" s="123"/>
      <c r="UUE218" s="123"/>
      <c r="UUF218" s="123"/>
      <c r="UUG218" s="123"/>
      <c r="UUH218" s="123"/>
      <c r="UUI218" s="123"/>
      <c r="UUJ218" s="123"/>
      <c r="UUK218" s="123"/>
      <c r="UUL218" s="123"/>
      <c r="UUM218" s="123"/>
      <c r="UUN218" s="123"/>
      <c r="UUO218" s="123"/>
      <c r="UUP218" s="123"/>
      <c r="UUQ218" s="123"/>
      <c r="UUR218" s="123"/>
      <c r="UUS218" s="123"/>
      <c r="UUT218" s="123"/>
      <c r="UUU218" s="123"/>
      <c r="UUV218" s="123"/>
      <c r="UUW218" s="123"/>
      <c r="UUX218" s="123"/>
      <c r="UUY218" s="123"/>
      <c r="UUZ218" s="123"/>
      <c r="UVA218" s="123"/>
      <c r="UVB218" s="123"/>
      <c r="UVC218" s="123"/>
      <c r="UVD218" s="123"/>
      <c r="UVE218" s="123"/>
      <c r="UVF218" s="123"/>
      <c r="UVG218" s="123"/>
      <c r="UVH218" s="123"/>
      <c r="UVI218" s="123"/>
      <c r="UVJ218" s="123"/>
      <c r="UVK218" s="123"/>
      <c r="UVL218" s="123"/>
      <c r="UVM218" s="123"/>
      <c r="UVN218" s="123"/>
      <c r="UVO218" s="123"/>
      <c r="UVP218" s="123"/>
      <c r="UVQ218" s="123"/>
      <c r="UVR218" s="123"/>
      <c r="UVS218" s="123"/>
      <c r="UVT218" s="123"/>
      <c r="UVU218" s="123"/>
      <c r="UVV218" s="123"/>
      <c r="UVW218" s="123"/>
      <c r="UVX218" s="123"/>
      <c r="UVY218" s="123"/>
      <c r="UVZ218" s="123"/>
      <c r="UWA218" s="123"/>
      <c r="UWB218" s="123"/>
      <c r="UWC218" s="123"/>
      <c r="UWD218" s="123"/>
      <c r="UWE218" s="123"/>
      <c r="UWF218" s="123"/>
      <c r="UWG218" s="123"/>
      <c r="UWH218" s="123"/>
      <c r="UWI218" s="123"/>
      <c r="UWJ218" s="123"/>
      <c r="UWK218" s="123"/>
      <c r="UWL218" s="123"/>
      <c r="UWM218" s="123"/>
      <c r="UWN218" s="123"/>
      <c r="UWO218" s="123"/>
      <c r="UWP218" s="123"/>
      <c r="UWQ218" s="123"/>
      <c r="UWR218" s="123"/>
      <c r="UWS218" s="123"/>
      <c r="UWT218" s="123"/>
      <c r="UWU218" s="123"/>
      <c r="UWV218" s="123"/>
      <c r="UWW218" s="123"/>
      <c r="UWX218" s="123"/>
      <c r="UWY218" s="123"/>
      <c r="UWZ218" s="123"/>
      <c r="UXA218" s="123"/>
      <c r="UXB218" s="123"/>
      <c r="UXC218" s="123"/>
      <c r="UXD218" s="123"/>
      <c r="UXE218" s="123"/>
      <c r="UXF218" s="123"/>
      <c r="UXG218" s="123"/>
      <c r="UXH218" s="123"/>
      <c r="UXI218" s="123"/>
      <c r="UXJ218" s="123"/>
      <c r="UXK218" s="123"/>
      <c r="UXL218" s="123"/>
      <c r="UXM218" s="123"/>
      <c r="UXN218" s="123"/>
      <c r="UXO218" s="123"/>
      <c r="UXP218" s="123"/>
      <c r="UXQ218" s="123"/>
      <c r="UXR218" s="123"/>
      <c r="UXS218" s="123"/>
      <c r="UXT218" s="123"/>
      <c r="UXU218" s="123"/>
      <c r="UXV218" s="123"/>
      <c r="UXW218" s="123"/>
      <c r="UXX218" s="123"/>
      <c r="UXY218" s="123"/>
      <c r="UXZ218" s="123"/>
      <c r="UYA218" s="123"/>
      <c r="UYB218" s="123"/>
      <c r="UYC218" s="123"/>
      <c r="UYD218" s="123"/>
      <c r="UYE218" s="123"/>
      <c r="UYF218" s="123"/>
      <c r="UYG218" s="123"/>
      <c r="UYH218" s="123"/>
      <c r="UYI218" s="123"/>
      <c r="UYJ218" s="123"/>
      <c r="UYK218" s="123"/>
      <c r="UYL218" s="123"/>
      <c r="UYM218" s="123"/>
      <c r="UYN218" s="123"/>
      <c r="UYO218" s="123"/>
      <c r="UYP218" s="123"/>
      <c r="UYQ218" s="123"/>
      <c r="UYR218" s="123"/>
      <c r="UYS218" s="123"/>
      <c r="UYT218" s="123"/>
      <c r="UYU218" s="123"/>
      <c r="UYV218" s="123"/>
      <c r="UYW218" s="123"/>
      <c r="UYX218" s="123"/>
      <c r="UYY218" s="123"/>
      <c r="UYZ218" s="123"/>
      <c r="UZA218" s="123"/>
      <c r="UZB218" s="123"/>
      <c r="UZC218" s="123"/>
      <c r="UZD218" s="123"/>
      <c r="UZE218" s="123"/>
      <c r="UZF218" s="123"/>
      <c r="UZG218" s="123"/>
      <c r="UZH218" s="123"/>
      <c r="UZI218" s="123"/>
      <c r="UZJ218" s="123"/>
      <c r="UZK218" s="123"/>
      <c r="UZL218" s="123"/>
      <c r="UZM218" s="123"/>
      <c r="UZN218" s="123"/>
      <c r="UZO218" s="123"/>
      <c r="UZP218" s="123"/>
      <c r="UZQ218" s="123"/>
      <c r="UZR218" s="123"/>
      <c r="UZS218" s="123"/>
      <c r="UZT218" s="123"/>
      <c r="UZU218" s="123"/>
      <c r="UZV218" s="123"/>
      <c r="UZW218" s="123"/>
      <c r="UZX218" s="123"/>
      <c r="UZY218" s="123"/>
      <c r="UZZ218" s="123"/>
      <c r="VAA218" s="123"/>
      <c r="VAB218" s="123"/>
      <c r="VAC218" s="123"/>
      <c r="VAD218" s="123"/>
      <c r="VAE218" s="123"/>
      <c r="VAF218" s="123"/>
      <c r="VAG218" s="123"/>
      <c r="VAH218" s="123"/>
      <c r="VAI218" s="123"/>
      <c r="VAJ218" s="123"/>
      <c r="VAK218" s="123"/>
      <c r="VAL218" s="123"/>
      <c r="VAM218" s="123"/>
      <c r="VAN218" s="123"/>
      <c r="VAO218" s="123"/>
      <c r="VAP218" s="123"/>
      <c r="VAQ218" s="123"/>
      <c r="VAR218" s="123"/>
      <c r="VAS218" s="123"/>
      <c r="VAT218" s="123"/>
      <c r="VAU218" s="123"/>
      <c r="VAV218" s="123"/>
      <c r="VAW218" s="123"/>
      <c r="VAX218" s="123"/>
      <c r="VAY218" s="123"/>
      <c r="VAZ218" s="123"/>
      <c r="VBA218" s="123"/>
      <c r="VBB218" s="123"/>
      <c r="VBC218" s="123"/>
      <c r="VBD218" s="123"/>
      <c r="VBE218" s="123"/>
      <c r="VBF218" s="123"/>
      <c r="VBG218" s="123"/>
      <c r="VBH218" s="123"/>
      <c r="VBI218" s="123"/>
      <c r="VBJ218" s="123"/>
      <c r="VBK218" s="123"/>
      <c r="VBL218" s="123"/>
      <c r="VBM218" s="123"/>
      <c r="VBN218" s="123"/>
      <c r="VBO218" s="123"/>
      <c r="VBP218" s="123"/>
      <c r="VBQ218" s="123"/>
      <c r="VBR218" s="123"/>
      <c r="VBS218" s="123"/>
      <c r="VBT218" s="123"/>
      <c r="VBU218" s="123"/>
      <c r="VBV218" s="123"/>
      <c r="VBW218" s="123"/>
      <c r="VBX218" s="123"/>
      <c r="VBY218" s="123"/>
      <c r="VBZ218" s="123"/>
      <c r="VCA218" s="123"/>
      <c r="VCB218" s="123"/>
      <c r="VCC218" s="123"/>
      <c r="VCD218" s="123"/>
      <c r="VCE218" s="123"/>
      <c r="VCF218" s="123"/>
      <c r="VCG218" s="123"/>
      <c r="VCH218" s="123"/>
      <c r="VCI218" s="123"/>
      <c r="VCJ218" s="123"/>
      <c r="VCK218" s="123"/>
      <c r="VCL218" s="123"/>
      <c r="VCM218" s="123"/>
      <c r="VCN218" s="123"/>
      <c r="VCO218" s="123"/>
      <c r="VCP218" s="123"/>
      <c r="VCQ218" s="123"/>
      <c r="VCR218" s="123"/>
      <c r="VCS218" s="123"/>
      <c r="VCT218" s="123"/>
      <c r="VCU218" s="123"/>
      <c r="VCV218" s="123"/>
      <c r="VCW218" s="123"/>
      <c r="VCX218" s="123"/>
      <c r="VCY218" s="123"/>
      <c r="VCZ218" s="123"/>
      <c r="VDA218" s="123"/>
      <c r="VDB218" s="123"/>
      <c r="VDC218" s="123"/>
      <c r="VDD218" s="123"/>
      <c r="VDE218" s="123"/>
      <c r="VDF218" s="123"/>
      <c r="VDG218" s="123"/>
      <c r="VDH218" s="123"/>
      <c r="VDI218" s="123"/>
      <c r="VDJ218" s="123"/>
      <c r="VDK218" s="123"/>
      <c r="VDL218" s="123"/>
      <c r="VDM218" s="123"/>
      <c r="VDN218" s="123"/>
      <c r="VDO218" s="123"/>
      <c r="VDP218" s="123"/>
      <c r="VDQ218" s="123"/>
      <c r="VDR218" s="123"/>
      <c r="VDS218" s="123"/>
      <c r="VDT218" s="123"/>
      <c r="VDU218" s="123"/>
      <c r="VDV218" s="123"/>
      <c r="VDW218" s="123"/>
      <c r="VDX218" s="123"/>
      <c r="VDY218" s="123"/>
      <c r="VDZ218" s="123"/>
      <c r="VEA218" s="123"/>
      <c r="VEB218" s="123"/>
      <c r="VEC218" s="123"/>
      <c r="VED218" s="123"/>
      <c r="VEE218" s="123"/>
      <c r="VEF218" s="123"/>
      <c r="VEG218" s="123"/>
      <c r="VEH218" s="123"/>
      <c r="VEI218" s="123"/>
      <c r="VEJ218" s="123"/>
      <c r="VEK218" s="123"/>
      <c r="VEL218" s="123"/>
      <c r="VEM218" s="123"/>
      <c r="VEN218" s="123"/>
      <c r="VEO218" s="123"/>
      <c r="VEP218" s="123"/>
      <c r="VEQ218" s="123"/>
      <c r="VER218" s="123"/>
      <c r="VES218" s="123"/>
      <c r="VET218" s="123"/>
      <c r="VEU218" s="123"/>
      <c r="VEV218" s="123"/>
      <c r="VEW218" s="123"/>
      <c r="VEX218" s="123"/>
      <c r="VEY218" s="123"/>
      <c r="VEZ218" s="123"/>
      <c r="VFA218" s="123"/>
      <c r="VFB218" s="123"/>
      <c r="VFC218" s="123"/>
      <c r="VFD218" s="123"/>
      <c r="VFE218" s="123"/>
      <c r="VFF218" s="123"/>
      <c r="VFG218" s="123"/>
      <c r="VFH218" s="123"/>
      <c r="VFI218" s="123"/>
      <c r="VFJ218" s="123"/>
      <c r="VFK218" s="123"/>
      <c r="VFL218" s="123"/>
      <c r="VFM218" s="123"/>
      <c r="VFN218" s="123"/>
      <c r="VFO218" s="123"/>
      <c r="VFP218" s="123"/>
      <c r="VFQ218" s="123"/>
      <c r="VFR218" s="123"/>
      <c r="VFS218" s="123"/>
      <c r="VFT218" s="123"/>
      <c r="VFU218" s="123"/>
      <c r="VFV218" s="123"/>
      <c r="VFW218" s="123"/>
      <c r="VFX218" s="123"/>
      <c r="VFY218" s="123"/>
      <c r="VFZ218" s="123"/>
      <c r="VGA218" s="123"/>
      <c r="VGB218" s="123"/>
      <c r="VGC218" s="123"/>
      <c r="VGD218" s="123"/>
      <c r="VGE218" s="123"/>
      <c r="VGF218" s="123"/>
      <c r="VGG218" s="123"/>
      <c r="VGH218" s="123"/>
      <c r="VGI218" s="123"/>
      <c r="VGJ218" s="123"/>
      <c r="VGK218" s="123"/>
      <c r="VGL218" s="123"/>
      <c r="VGM218" s="123"/>
      <c r="VGN218" s="123"/>
      <c r="VGO218" s="123"/>
      <c r="VGP218" s="123"/>
      <c r="VGQ218" s="123"/>
      <c r="VGR218" s="123"/>
      <c r="VGS218" s="123"/>
      <c r="VGT218" s="123"/>
      <c r="VGU218" s="123"/>
      <c r="VGV218" s="123"/>
      <c r="VGW218" s="123"/>
      <c r="VGX218" s="123"/>
      <c r="VGY218" s="123"/>
      <c r="VGZ218" s="123"/>
      <c r="VHA218" s="123"/>
      <c r="VHB218" s="123"/>
      <c r="VHC218" s="123"/>
      <c r="VHD218" s="123"/>
      <c r="VHE218" s="123"/>
      <c r="VHF218" s="123"/>
      <c r="VHG218" s="123"/>
      <c r="VHH218" s="123"/>
      <c r="VHI218" s="123"/>
      <c r="VHJ218" s="123"/>
      <c r="VHK218" s="123"/>
      <c r="VHL218" s="123"/>
      <c r="VHM218" s="123"/>
      <c r="VHN218" s="123"/>
      <c r="VHO218" s="123"/>
      <c r="VHP218" s="123"/>
      <c r="VHQ218" s="123"/>
      <c r="VHR218" s="123"/>
      <c r="VHS218" s="123"/>
      <c r="VHT218" s="123"/>
      <c r="VHU218" s="123"/>
      <c r="VHV218" s="123"/>
      <c r="VHW218" s="123"/>
      <c r="VHX218" s="123"/>
      <c r="VHY218" s="123"/>
      <c r="VHZ218" s="123"/>
      <c r="VIA218" s="123"/>
      <c r="VIB218" s="123"/>
      <c r="VIC218" s="123"/>
      <c r="VID218" s="123"/>
      <c r="VIE218" s="123"/>
      <c r="VIF218" s="123"/>
      <c r="VIG218" s="123"/>
      <c r="VIH218" s="123"/>
      <c r="VII218" s="123"/>
      <c r="VIJ218" s="123"/>
      <c r="VIK218" s="123"/>
      <c r="VIL218" s="123"/>
      <c r="VIM218" s="123"/>
      <c r="VIN218" s="123"/>
      <c r="VIO218" s="123"/>
      <c r="VIP218" s="123"/>
      <c r="VIQ218" s="123"/>
      <c r="VIR218" s="123"/>
      <c r="VIS218" s="123"/>
      <c r="VIT218" s="123"/>
      <c r="VIU218" s="123"/>
      <c r="VIV218" s="123"/>
      <c r="VIW218" s="123"/>
      <c r="VIX218" s="123"/>
      <c r="VIY218" s="123"/>
      <c r="VIZ218" s="123"/>
      <c r="VJA218" s="123"/>
      <c r="VJB218" s="123"/>
      <c r="VJC218" s="123"/>
      <c r="VJD218" s="123"/>
      <c r="VJE218" s="123"/>
      <c r="VJF218" s="123"/>
      <c r="VJG218" s="123"/>
      <c r="VJH218" s="123"/>
      <c r="VJI218" s="123"/>
      <c r="VJJ218" s="123"/>
      <c r="VJK218" s="123"/>
      <c r="VJL218" s="123"/>
      <c r="VJM218" s="123"/>
      <c r="VJN218" s="123"/>
      <c r="VJO218" s="123"/>
      <c r="VJP218" s="123"/>
      <c r="VJQ218" s="123"/>
      <c r="VJR218" s="123"/>
      <c r="VJS218" s="123"/>
      <c r="VJT218" s="123"/>
      <c r="VJU218" s="123"/>
      <c r="VJV218" s="123"/>
      <c r="VJW218" s="123"/>
      <c r="VJX218" s="123"/>
      <c r="VJY218" s="123"/>
      <c r="VJZ218" s="123"/>
      <c r="VKA218" s="123"/>
      <c r="VKB218" s="123"/>
      <c r="VKC218" s="123"/>
      <c r="VKD218" s="123"/>
      <c r="VKE218" s="123"/>
      <c r="VKF218" s="123"/>
      <c r="VKG218" s="123"/>
      <c r="VKH218" s="123"/>
      <c r="VKI218" s="123"/>
      <c r="VKJ218" s="123"/>
      <c r="VKK218" s="123"/>
      <c r="VKL218" s="123"/>
      <c r="VKM218" s="123"/>
      <c r="VKN218" s="123"/>
      <c r="VKO218" s="123"/>
      <c r="VKP218" s="123"/>
      <c r="VKQ218" s="123"/>
      <c r="VKR218" s="123"/>
      <c r="VKS218" s="123"/>
      <c r="VKT218" s="123"/>
      <c r="VKU218" s="123"/>
      <c r="VKV218" s="123"/>
      <c r="VKW218" s="123"/>
      <c r="VKX218" s="123"/>
      <c r="VKY218" s="123"/>
      <c r="VKZ218" s="123"/>
      <c r="VLA218" s="123"/>
      <c r="VLB218" s="123"/>
      <c r="VLC218" s="123"/>
      <c r="VLD218" s="123"/>
      <c r="VLE218" s="123"/>
      <c r="VLF218" s="123"/>
      <c r="VLG218" s="123"/>
      <c r="VLH218" s="123"/>
      <c r="VLI218" s="123"/>
      <c r="VLJ218" s="123"/>
      <c r="VLK218" s="123"/>
      <c r="VLL218" s="123"/>
      <c r="VLM218" s="123"/>
      <c r="VLN218" s="123"/>
      <c r="VLO218" s="123"/>
      <c r="VLP218" s="123"/>
      <c r="VLQ218" s="123"/>
      <c r="VLR218" s="123"/>
      <c r="VLS218" s="123"/>
      <c r="VLT218" s="123"/>
      <c r="VLU218" s="123"/>
      <c r="VLV218" s="123"/>
      <c r="VLW218" s="123"/>
      <c r="VLX218" s="123"/>
      <c r="VLY218" s="123"/>
      <c r="VLZ218" s="123"/>
      <c r="VMA218" s="123"/>
      <c r="VMB218" s="123"/>
      <c r="VMC218" s="123"/>
      <c r="VMD218" s="123"/>
      <c r="VME218" s="123"/>
      <c r="VMF218" s="123"/>
      <c r="VMG218" s="123"/>
      <c r="VMH218" s="123"/>
      <c r="VMI218" s="123"/>
      <c r="VMJ218" s="123"/>
      <c r="VMK218" s="123"/>
      <c r="VML218" s="123"/>
      <c r="VMM218" s="123"/>
      <c r="VMN218" s="123"/>
      <c r="VMO218" s="123"/>
      <c r="VMP218" s="123"/>
      <c r="VMQ218" s="123"/>
      <c r="VMR218" s="123"/>
      <c r="VMS218" s="123"/>
      <c r="VMT218" s="123"/>
      <c r="VMU218" s="123"/>
      <c r="VMV218" s="123"/>
      <c r="VMW218" s="123"/>
      <c r="VMX218" s="123"/>
      <c r="VMY218" s="123"/>
      <c r="VMZ218" s="123"/>
      <c r="VNA218" s="123"/>
      <c r="VNB218" s="123"/>
      <c r="VNC218" s="123"/>
      <c r="VND218" s="123"/>
      <c r="VNE218" s="123"/>
      <c r="VNF218" s="123"/>
      <c r="VNG218" s="123"/>
      <c r="VNH218" s="123"/>
      <c r="VNI218" s="123"/>
      <c r="VNJ218" s="123"/>
      <c r="VNK218" s="123"/>
      <c r="VNL218" s="123"/>
      <c r="VNM218" s="123"/>
      <c r="VNN218" s="123"/>
      <c r="VNO218" s="123"/>
      <c r="VNP218" s="123"/>
      <c r="VNQ218" s="123"/>
      <c r="VNR218" s="123"/>
      <c r="VNS218" s="123"/>
      <c r="VNT218" s="123"/>
      <c r="VNU218" s="123"/>
      <c r="VNV218" s="123"/>
      <c r="VNW218" s="123"/>
      <c r="VNX218" s="123"/>
      <c r="VNY218" s="123"/>
      <c r="VNZ218" s="123"/>
      <c r="VOA218" s="123"/>
      <c r="VOB218" s="123"/>
      <c r="VOC218" s="123"/>
      <c r="VOD218" s="123"/>
      <c r="VOE218" s="123"/>
      <c r="VOF218" s="123"/>
      <c r="VOG218" s="123"/>
      <c r="VOH218" s="123"/>
      <c r="VOI218" s="123"/>
      <c r="VOJ218" s="123"/>
      <c r="VOK218" s="123"/>
      <c r="VOL218" s="123"/>
      <c r="VOM218" s="123"/>
      <c r="VON218" s="123"/>
      <c r="VOO218" s="123"/>
      <c r="VOP218" s="123"/>
      <c r="VOQ218" s="123"/>
      <c r="VOR218" s="123"/>
      <c r="VOS218" s="123"/>
      <c r="VOT218" s="123"/>
      <c r="VOU218" s="123"/>
      <c r="VOV218" s="123"/>
      <c r="VOW218" s="123"/>
      <c r="VOX218" s="123"/>
      <c r="VOY218" s="123"/>
      <c r="VOZ218" s="123"/>
      <c r="VPA218" s="123"/>
      <c r="VPB218" s="123"/>
      <c r="VPC218" s="123"/>
      <c r="VPD218" s="123"/>
      <c r="VPE218" s="123"/>
      <c r="VPF218" s="123"/>
      <c r="VPG218" s="123"/>
      <c r="VPH218" s="123"/>
      <c r="VPI218" s="123"/>
      <c r="VPJ218" s="123"/>
      <c r="VPK218" s="123"/>
      <c r="VPL218" s="123"/>
      <c r="VPM218" s="123"/>
      <c r="VPN218" s="123"/>
      <c r="VPO218" s="123"/>
      <c r="VPP218" s="123"/>
      <c r="VPQ218" s="123"/>
      <c r="VPR218" s="123"/>
      <c r="VPS218" s="123"/>
      <c r="VPT218" s="123"/>
      <c r="VPU218" s="123"/>
      <c r="VPV218" s="123"/>
      <c r="VPW218" s="123"/>
      <c r="VPX218" s="123"/>
      <c r="VPY218" s="123"/>
      <c r="VPZ218" s="123"/>
      <c r="VQA218" s="123"/>
      <c r="VQB218" s="123"/>
      <c r="VQC218" s="123"/>
      <c r="VQD218" s="123"/>
      <c r="VQE218" s="123"/>
      <c r="VQF218" s="123"/>
      <c r="VQG218" s="123"/>
      <c r="VQH218" s="123"/>
      <c r="VQI218" s="123"/>
      <c r="VQJ218" s="123"/>
      <c r="VQK218" s="123"/>
      <c r="VQL218" s="123"/>
      <c r="VQM218" s="123"/>
      <c r="VQN218" s="123"/>
      <c r="VQO218" s="123"/>
      <c r="VQP218" s="123"/>
      <c r="VQQ218" s="123"/>
      <c r="VQR218" s="123"/>
      <c r="VQS218" s="123"/>
      <c r="VQT218" s="123"/>
      <c r="VQU218" s="123"/>
      <c r="VQV218" s="123"/>
      <c r="VQW218" s="123"/>
      <c r="VQX218" s="123"/>
      <c r="VQY218" s="123"/>
      <c r="VQZ218" s="123"/>
      <c r="VRA218" s="123"/>
      <c r="VRB218" s="123"/>
      <c r="VRC218" s="123"/>
      <c r="VRD218" s="123"/>
      <c r="VRE218" s="123"/>
      <c r="VRF218" s="123"/>
      <c r="VRG218" s="123"/>
      <c r="VRH218" s="123"/>
      <c r="VRI218" s="123"/>
      <c r="VRJ218" s="123"/>
      <c r="VRK218" s="123"/>
      <c r="VRL218" s="123"/>
      <c r="VRM218" s="123"/>
      <c r="VRN218" s="123"/>
      <c r="VRO218" s="123"/>
      <c r="VRP218" s="123"/>
      <c r="VRQ218" s="123"/>
      <c r="VRR218" s="123"/>
      <c r="VRS218" s="123"/>
      <c r="VRT218" s="123"/>
      <c r="VRU218" s="123"/>
      <c r="VRV218" s="123"/>
      <c r="VRW218" s="123"/>
      <c r="VRX218" s="123"/>
      <c r="VRY218" s="123"/>
      <c r="VRZ218" s="123"/>
      <c r="VSA218" s="123"/>
      <c r="VSB218" s="123"/>
      <c r="VSC218" s="123"/>
      <c r="VSD218" s="123"/>
      <c r="VSE218" s="123"/>
      <c r="VSF218" s="123"/>
      <c r="VSG218" s="123"/>
      <c r="VSH218" s="123"/>
      <c r="VSI218" s="123"/>
      <c r="VSJ218" s="123"/>
      <c r="VSK218" s="123"/>
      <c r="VSL218" s="123"/>
      <c r="VSM218" s="123"/>
      <c r="VSN218" s="123"/>
      <c r="VSO218" s="123"/>
      <c r="VSP218" s="123"/>
      <c r="VSQ218" s="123"/>
      <c r="VSR218" s="123"/>
      <c r="VSS218" s="123"/>
      <c r="VST218" s="123"/>
      <c r="VSU218" s="123"/>
      <c r="VSV218" s="123"/>
      <c r="VSW218" s="123"/>
      <c r="VSX218" s="123"/>
      <c r="VSY218" s="123"/>
      <c r="VSZ218" s="123"/>
      <c r="VTA218" s="123"/>
      <c r="VTB218" s="123"/>
      <c r="VTC218" s="123"/>
      <c r="VTD218" s="123"/>
      <c r="VTE218" s="123"/>
      <c r="VTF218" s="123"/>
      <c r="VTG218" s="123"/>
      <c r="VTH218" s="123"/>
      <c r="VTI218" s="123"/>
      <c r="VTJ218" s="123"/>
      <c r="VTK218" s="123"/>
      <c r="VTL218" s="123"/>
      <c r="VTM218" s="123"/>
      <c r="VTN218" s="123"/>
      <c r="VTO218" s="123"/>
      <c r="VTP218" s="123"/>
      <c r="VTQ218" s="123"/>
      <c r="VTR218" s="123"/>
      <c r="VTS218" s="123"/>
      <c r="VTT218" s="123"/>
      <c r="VTU218" s="123"/>
      <c r="VTV218" s="123"/>
      <c r="VTW218" s="123"/>
      <c r="VTX218" s="123"/>
      <c r="VTY218" s="123"/>
      <c r="VTZ218" s="123"/>
      <c r="VUA218" s="123"/>
      <c r="VUB218" s="123"/>
      <c r="VUC218" s="123"/>
      <c r="VUD218" s="123"/>
      <c r="VUE218" s="123"/>
      <c r="VUF218" s="123"/>
      <c r="VUG218" s="123"/>
      <c r="VUH218" s="123"/>
      <c r="VUI218" s="123"/>
      <c r="VUJ218" s="123"/>
      <c r="VUK218" s="123"/>
      <c r="VUL218" s="123"/>
      <c r="VUM218" s="123"/>
      <c r="VUN218" s="123"/>
      <c r="VUO218" s="123"/>
      <c r="VUP218" s="123"/>
      <c r="VUQ218" s="123"/>
      <c r="VUR218" s="123"/>
      <c r="VUS218" s="123"/>
      <c r="VUT218" s="123"/>
      <c r="VUU218" s="123"/>
      <c r="VUV218" s="123"/>
      <c r="VUW218" s="123"/>
      <c r="VUX218" s="123"/>
      <c r="VUY218" s="123"/>
      <c r="VUZ218" s="123"/>
      <c r="VVA218" s="123"/>
      <c r="VVB218" s="123"/>
      <c r="VVC218" s="123"/>
      <c r="VVD218" s="123"/>
      <c r="VVE218" s="123"/>
      <c r="VVF218" s="123"/>
      <c r="VVG218" s="123"/>
      <c r="VVH218" s="123"/>
      <c r="VVI218" s="123"/>
      <c r="VVJ218" s="123"/>
      <c r="VVK218" s="123"/>
      <c r="VVL218" s="123"/>
      <c r="VVM218" s="123"/>
      <c r="VVN218" s="123"/>
      <c r="VVO218" s="123"/>
      <c r="VVP218" s="123"/>
      <c r="VVQ218" s="123"/>
      <c r="VVR218" s="123"/>
      <c r="VVS218" s="123"/>
      <c r="VVT218" s="123"/>
      <c r="VVU218" s="123"/>
      <c r="VVV218" s="123"/>
      <c r="VVW218" s="123"/>
      <c r="VVX218" s="123"/>
      <c r="VVY218" s="123"/>
      <c r="VVZ218" s="123"/>
      <c r="VWA218" s="123"/>
      <c r="VWB218" s="123"/>
      <c r="VWC218" s="123"/>
      <c r="VWD218" s="123"/>
      <c r="VWE218" s="123"/>
      <c r="VWF218" s="123"/>
      <c r="VWG218" s="123"/>
      <c r="VWH218" s="123"/>
      <c r="VWI218" s="123"/>
      <c r="VWJ218" s="123"/>
      <c r="VWK218" s="123"/>
      <c r="VWL218" s="123"/>
      <c r="VWM218" s="123"/>
      <c r="VWN218" s="123"/>
      <c r="VWO218" s="123"/>
      <c r="VWP218" s="123"/>
      <c r="VWQ218" s="123"/>
      <c r="VWR218" s="123"/>
      <c r="VWS218" s="123"/>
      <c r="VWT218" s="123"/>
      <c r="VWU218" s="123"/>
      <c r="VWV218" s="123"/>
      <c r="VWW218" s="123"/>
      <c r="VWX218" s="123"/>
      <c r="VWY218" s="123"/>
      <c r="VWZ218" s="123"/>
      <c r="VXA218" s="123"/>
      <c r="VXB218" s="123"/>
      <c r="VXC218" s="123"/>
      <c r="VXD218" s="123"/>
      <c r="VXE218" s="123"/>
      <c r="VXF218" s="123"/>
      <c r="VXG218" s="123"/>
      <c r="VXH218" s="123"/>
      <c r="VXI218" s="123"/>
      <c r="VXJ218" s="123"/>
      <c r="VXK218" s="123"/>
      <c r="VXL218" s="123"/>
      <c r="VXM218" s="123"/>
      <c r="VXN218" s="123"/>
      <c r="VXO218" s="123"/>
      <c r="VXP218" s="123"/>
      <c r="VXQ218" s="123"/>
      <c r="VXR218" s="123"/>
      <c r="VXS218" s="123"/>
      <c r="VXT218" s="123"/>
      <c r="VXU218" s="123"/>
      <c r="VXV218" s="123"/>
      <c r="VXW218" s="123"/>
      <c r="VXX218" s="123"/>
      <c r="VXY218" s="123"/>
      <c r="VXZ218" s="123"/>
      <c r="VYA218" s="123"/>
      <c r="VYB218" s="123"/>
      <c r="VYC218" s="123"/>
      <c r="VYD218" s="123"/>
      <c r="VYE218" s="123"/>
      <c r="VYF218" s="123"/>
      <c r="VYG218" s="123"/>
      <c r="VYH218" s="123"/>
      <c r="VYI218" s="123"/>
      <c r="VYJ218" s="123"/>
      <c r="VYK218" s="123"/>
      <c r="VYL218" s="123"/>
      <c r="VYM218" s="123"/>
      <c r="VYN218" s="123"/>
      <c r="VYO218" s="123"/>
      <c r="VYP218" s="123"/>
      <c r="VYQ218" s="123"/>
      <c r="VYR218" s="123"/>
      <c r="VYS218" s="123"/>
      <c r="VYT218" s="123"/>
      <c r="VYU218" s="123"/>
      <c r="VYV218" s="123"/>
      <c r="VYW218" s="123"/>
      <c r="VYX218" s="123"/>
      <c r="VYY218" s="123"/>
      <c r="VYZ218" s="123"/>
      <c r="VZA218" s="123"/>
      <c r="VZB218" s="123"/>
      <c r="VZC218" s="123"/>
      <c r="VZD218" s="123"/>
      <c r="VZE218" s="123"/>
      <c r="VZF218" s="123"/>
      <c r="VZG218" s="123"/>
      <c r="VZH218" s="123"/>
      <c r="VZI218" s="123"/>
      <c r="VZJ218" s="123"/>
      <c r="VZK218" s="123"/>
      <c r="VZL218" s="123"/>
      <c r="VZM218" s="123"/>
      <c r="VZN218" s="123"/>
      <c r="VZO218" s="123"/>
      <c r="VZP218" s="123"/>
      <c r="VZQ218" s="123"/>
      <c r="VZR218" s="123"/>
      <c r="VZS218" s="123"/>
      <c r="VZT218" s="123"/>
      <c r="VZU218" s="123"/>
      <c r="VZV218" s="123"/>
      <c r="VZW218" s="123"/>
      <c r="VZX218" s="123"/>
      <c r="VZY218" s="123"/>
      <c r="VZZ218" s="123"/>
      <c r="WAA218" s="123"/>
      <c r="WAB218" s="123"/>
      <c r="WAC218" s="123"/>
      <c r="WAD218" s="123"/>
      <c r="WAE218" s="123"/>
      <c r="WAF218" s="123"/>
      <c r="WAG218" s="123"/>
      <c r="WAH218" s="123"/>
      <c r="WAI218" s="123"/>
      <c r="WAJ218" s="123"/>
      <c r="WAK218" s="123"/>
      <c r="WAL218" s="123"/>
      <c r="WAM218" s="123"/>
      <c r="WAN218" s="123"/>
      <c r="WAO218" s="123"/>
      <c r="WAP218" s="123"/>
      <c r="WAQ218" s="123"/>
      <c r="WAR218" s="123"/>
      <c r="WAS218" s="123"/>
      <c r="WAT218" s="123"/>
      <c r="WAU218" s="123"/>
      <c r="WAV218" s="123"/>
      <c r="WAW218" s="123"/>
      <c r="WAX218" s="123"/>
      <c r="WAY218" s="123"/>
      <c r="WAZ218" s="123"/>
      <c r="WBA218" s="123"/>
      <c r="WBB218" s="123"/>
      <c r="WBC218" s="123"/>
      <c r="WBD218" s="123"/>
      <c r="WBE218" s="123"/>
      <c r="WBF218" s="123"/>
      <c r="WBG218" s="123"/>
      <c r="WBH218" s="123"/>
      <c r="WBI218" s="123"/>
      <c r="WBJ218" s="123"/>
      <c r="WBK218" s="123"/>
      <c r="WBL218" s="123"/>
      <c r="WBM218" s="123"/>
      <c r="WBN218" s="123"/>
      <c r="WBO218" s="123"/>
      <c r="WBP218" s="123"/>
      <c r="WBQ218" s="123"/>
      <c r="WBR218" s="123"/>
      <c r="WBS218" s="123"/>
      <c r="WBT218" s="123"/>
      <c r="WBU218" s="123"/>
      <c r="WBV218" s="123"/>
      <c r="WBW218" s="123"/>
      <c r="WBX218" s="123"/>
      <c r="WBY218" s="123"/>
      <c r="WBZ218" s="123"/>
      <c r="WCA218" s="123"/>
      <c r="WCB218" s="123"/>
      <c r="WCC218" s="123"/>
      <c r="WCD218" s="123"/>
      <c r="WCE218" s="123"/>
      <c r="WCF218" s="123"/>
      <c r="WCG218" s="123"/>
      <c r="WCH218" s="123"/>
      <c r="WCI218" s="123"/>
      <c r="WCJ218" s="123"/>
      <c r="WCK218" s="123"/>
      <c r="WCL218" s="123"/>
      <c r="WCM218" s="123"/>
      <c r="WCN218" s="123"/>
      <c r="WCO218" s="123"/>
      <c r="WCP218" s="123"/>
      <c r="WCQ218" s="123"/>
      <c r="WCR218" s="123"/>
      <c r="WCS218" s="123"/>
      <c r="WCT218" s="123"/>
      <c r="WCU218" s="123"/>
      <c r="WCV218" s="123"/>
      <c r="WCW218" s="123"/>
      <c r="WCX218" s="123"/>
      <c r="WCY218" s="123"/>
      <c r="WCZ218" s="123"/>
      <c r="WDA218" s="123"/>
      <c r="WDB218" s="123"/>
      <c r="WDC218" s="123"/>
      <c r="WDD218" s="123"/>
      <c r="WDE218" s="123"/>
      <c r="WDF218" s="123"/>
      <c r="WDG218" s="123"/>
      <c r="WDH218" s="123"/>
      <c r="WDI218" s="123"/>
      <c r="WDJ218" s="123"/>
      <c r="WDK218" s="123"/>
      <c r="WDL218" s="123"/>
      <c r="WDM218" s="123"/>
      <c r="WDN218" s="123"/>
      <c r="WDO218" s="123"/>
      <c r="WDP218" s="123"/>
      <c r="WDQ218" s="123"/>
      <c r="WDR218" s="123"/>
      <c r="WDS218" s="123"/>
      <c r="WDT218" s="123"/>
      <c r="WDU218" s="123"/>
      <c r="WDV218" s="123"/>
      <c r="WDW218" s="123"/>
      <c r="WDX218" s="123"/>
      <c r="WDY218" s="123"/>
      <c r="WDZ218" s="123"/>
      <c r="WEA218" s="123"/>
      <c r="WEB218" s="123"/>
      <c r="WEC218" s="123"/>
      <c r="WED218" s="123"/>
      <c r="WEE218" s="123"/>
      <c r="WEF218" s="123"/>
      <c r="WEG218" s="123"/>
      <c r="WEH218" s="123"/>
      <c r="WEI218" s="123"/>
      <c r="WEJ218" s="123"/>
      <c r="WEK218" s="123"/>
      <c r="WEL218" s="123"/>
      <c r="WEM218" s="123"/>
      <c r="WEN218" s="123"/>
      <c r="WEO218" s="123"/>
      <c r="WEP218" s="123"/>
      <c r="WEQ218" s="123"/>
      <c r="WER218" s="123"/>
      <c r="WES218" s="123"/>
      <c r="WET218" s="123"/>
      <c r="WEU218" s="123"/>
      <c r="WEV218" s="123"/>
      <c r="WEW218" s="123"/>
      <c r="WEX218" s="123"/>
      <c r="WEY218" s="123"/>
      <c r="WEZ218" s="123"/>
      <c r="WFA218" s="123"/>
      <c r="WFB218" s="123"/>
      <c r="WFC218" s="123"/>
      <c r="WFD218" s="123"/>
      <c r="WFE218" s="123"/>
      <c r="WFF218" s="123"/>
      <c r="WFG218" s="123"/>
      <c r="WFH218" s="123"/>
      <c r="WFI218" s="123"/>
      <c r="WFJ218" s="123"/>
      <c r="WFK218" s="123"/>
      <c r="WFL218" s="123"/>
      <c r="WFM218" s="123"/>
      <c r="WFN218" s="123"/>
      <c r="WFO218" s="123"/>
      <c r="WFP218" s="123"/>
      <c r="WFQ218" s="123"/>
      <c r="WFR218" s="123"/>
      <c r="WFS218" s="123"/>
      <c r="WFT218" s="123"/>
      <c r="WFU218" s="123"/>
      <c r="WFV218" s="123"/>
      <c r="WFW218" s="123"/>
      <c r="WFX218" s="123"/>
      <c r="WFY218" s="123"/>
      <c r="WFZ218" s="123"/>
      <c r="WGA218" s="123"/>
      <c r="WGB218" s="123"/>
      <c r="WGC218" s="123"/>
      <c r="WGD218" s="123"/>
      <c r="WGE218" s="123"/>
      <c r="WGF218" s="123"/>
      <c r="WGG218" s="123"/>
      <c r="WGH218" s="123"/>
      <c r="WGI218" s="123"/>
      <c r="WGJ218" s="123"/>
      <c r="WGK218" s="123"/>
      <c r="WGL218" s="123"/>
      <c r="WGM218" s="123"/>
      <c r="WGN218" s="123"/>
      <c r="WGO218" s="123"/>
      <c r="WGP218" s="123"/>
      <c r="WGQ218" s="123"/>
      <c r="WGR218" s="123"/>
      <c r="WGS218" s="123"/>
      <c r="WGT218" s="123"/>
      <c r="WGU218" s="123"/>
      <c r="WGV218" s="123"/>
      <c r="WGW218" s="123"/>
      <c r="WGX218" s="123"/>
      <c r="WGY218" s="123"/>
      <c r="WGZ218" s="123"/>
      <c r="WHA218" s="123"/>
      <c r="WHB218" s="123"/>
      <c r="WHC218" s="123"/>
      <c r="WHD218" s="123"/>
      <c r="WHE218" s="123"/>
      <c r="WHF218" s="123"/>
      <c r="WHG218" s="123"/>
      <c r="WHH218" s="123"/>
      <c r="WHI218" s="123"/>
      <c r="WHJ218" s="123"/>
      <c r="WHK218" s="123"/>
      <c r="WHL218" s="123"/>
      <c r="WHM218" s="123"/>
      <c r="WHN218" s="123"/>
      <c r="WHO218" s="123"/>
      <c r="WHP218" s="123"/>
      <c r="WHQ218" s="123"/>
      <c r="WHR218" s="123"/>
      <c r="WHS218" s="123"/>
      <c r="WHT218" s="123"/>
      <c r="WHU218" s="123"/>
      <c r="WHV218" s="123"/>
      <c r="WHW218" s="123"/>
      <c r="WHX218" s="123"/>
      <c r="WHY218" s="123"/>
      <c r="WHZ218" s="123"/>
      <c r="WIA218" s="123"/>
      <c r="WIB218" s="123"/>
      <c r="WIC218" s="123"/>
      <c r="WID218" s="123"/>
      <c r="WIE218" s="123"/>
      <c r="WIF218" s="123"/>
      <c r="WIG218" s="123"/>
      <c r="WIH218" s="123"/>
      <c r="WII218" s="123"/>
      <c r="WIJ218" s="123"/>
      <c r="WIK218" s="123"/>
      <c r="WIL218" s="123"/>
      <c r="WIM218" s="123"/>
      <c r="WIN218" s="123"/>
      <c r="WIO218" s="123"/>
      <c r="WIP218" s="123"/>
      <c r="WIQ218" s="123"/>
      <c r="WIR218" s="123"/>
      <c r="WIS218" s="123"/>
      <c r="WIT218" s="123"/>
      <c r="WIU218" s="123"/>
      <c r="WIV218" s="123"/>
      <c r="WIW218" s="123"/>
      <c r="WIX218" s="123"/>
      <c r="WIY218" s="123"/>
      <c r="WIZ218" s="123"/>
      <c r="WJA218" s="123"/>
      <c r="WJB218" s="123"/>
      <c r="WJC218" s="123"/>
      <c r="WJD218" s="123"/>
      <c r="WJE218" s="123"/>
      <c r="WJF218" s="123"/>
      <c r="WJG218" s="123"/>
      <c r="WJH218" s="123"/>
      <c r="WJI218" s="123"/>
      <c r="WJJ218" s="123"/>
      <c r="WJK218" s="123"/>
      <c r="WJL218" s="123"/>
      <c r="WJM218" s="123"/>
      <c r="WJN218" s="123"/>
      <c r="WJO218" s="123"/>
      <c r="WJP218" s="123"/>
      <c r="WJQ218" s="123"/>
      <c r="WJR218" s="123"/>
      <c r="WJS218" s="123"/>
      <c r="WJT218" s="123"/>
      <c r="WJU218" s="123"/>
      <c r="WJV218" s="123"/>
      <c r="WJW218" s="123"/>
      <c r="WJX218" s="123"/>
      <c r="WJY218" s="123"/>
      <c r="WJZ218" s="123"/>
      <c r="WKA218" s="123"/>
      <c r="WKB218" s="123"/>
      <c r="WKC218" s="123"/>
      <c r="WKD218" s="123"/>
      <c r="WKE218" s="123"/>
      <c r="WKF218" s="123"/>
      <c r="WKG218" s="123"/>
      <c r="WKH218" s="123"/>
      <c r="WKI218" s="123"/>
      <c r="WKJ218" s="123"/>
      <c r="WKK218" s="123"/>
      <c r="WKL218" s="123"/>
      <c r="WKM218" s="123"/>
      <c r="WKN218" s="123"/>
      <c r="WKO218" s="123"/>
      <c r="WKP218" s="123"/>
      <c r="WKQ218" s="123"/>
      <c r="WKR218" s="123"/>
      <c r="WKS218" s="123"/>
      <c r="WKT218" s="123"/>
      <c r="WKU218" s="123"/>
      <c r="WKV218" s="123"/>
      <c r="WKW218" s="123"/>
      <c r="WKX218" s="123"/>
      <c r="WKY218" s="123"/>
      <c r="WKZ218" s="123"/>
      <c r="WLA218" s="123"/>
      <c r="WLB218" s="123"/>
      <c r="WLC218" s="123"/>
      <c r="WLD218" s="123"/>
      <c r="WLE218" s="123"/>
      <c r="WLF218" s="123"/>
      <c r="WLG218" s="123"/>
      <c r="WLH218" s="123"/>
      <c r="WLI218" s="123"/>
      <c r="WLJ218" s="123"/>
      <c r="WLK218" s="123"/>
      <c r="WLL218" s="123"/>
      <c r="WLM218" s="123"/>
      <c r="WLN218" s="123"/>
      <c r="WLO218" s="123"/>
      <c r="WLP218" s="123"/>
      <c r="WLQ218" s="123"/>
      <c r="WLR218" s="123"/>
      <c r="WLS218" s="123"/>
      <c r="WLT218" s="123"/>
      <c r="WLU218" s="123"/>
      <c r="WLV218" s="123"/>
      <c r="WLW218" s="123"/>
      <c r="WLX218" s="123"/>
      <c r="WLY218" s="123"/>
      <c r="WLZ218" s="123"/>
      <c r="WMA218" s="123"/>
      <c r="WMB218" s="123"/>
      <c r="WMC218" s="123"/>
      <c r="WMD218" s="123"/>
      <c r="WME218" s="123"/>
      <c r="WMF218" s="123"/>
      <c r="WMG218" s="123"/>
      <c r="WMH218" s="123"/>
      <c r="WMI218" s="123"/>
      <c r="WMJ218" s="123"/>
      <c r="WMK218" s="123"/>
      <c r="WML218" s="123"/>
      <c r="WMM218" s="123"/>
      <c r="WMN218" s="123"/>
      <c r="WMO218" s="123"/>
      <c r="WMP218" s="123"/>
      <c r="WMQ218" s="123"/>
      <c r="WMR218" s="123"/>
      <c r="WMS218" s="123"/>
      <c r="WMT218" s="123"/>
      <c r="WMU218" s="123"/>
      <c r="WMV218" s="123"/>
      <c r="WMW218" s="123"/>
      <c r="WMX218" s="123"/>
      <c r="WMY218" s="123"/>
      <c r="WMZ218" s="123"/>
      <c r="WNA218" s="123"/>
      <c r="WNB218" s="123"/>
      <c r="WNC218" s="123"/>
      <c r="WND218" s="123"/>
      <c r="WNE218" s="123"/>
      <c r="WNF218" s="123"/>
      <c r="WNG218" s="123"/>
      <c r="WNH218" s="123"/>
      <c r="WNI218" s="123"/>
      <c r="WNJ218" s="123"/>
      <c r="WNK218" s="123"/>
      <c r="WNL218" s="123"/>
      <c r="WNM218" s="123"/>
      <c r="WNN218" s="123"/>
      <c r="WNO218" s="123"/>
      <c r="WNP218" s="123"/>
      <c r="WNQ218" s="123"/>
      <c r="WNR218" s="123"/>
      <c r="WNS218" s="123"/>
      <c r="WNT218" s="123"/>
      <c r="WNU218" s="123"/>
      <c r="WNV218" s="123"/>
      <c r="WNW218" s="123"/>
      <c r="WNX218" s="123"/>
      <c r="WNY218" s="123"/>
      <c r="WNZ218" s="123"/>
      <c r="WOA218" s="123"/>
      <c r="WOB218" s="123"/>
      <c r="WOC218" s="123"/>
      <c r="WOD218" s="123"/>
      <c r="WOE218" s="123"/>
      <c r="WOF218" s="123"/>
      <c r="WOG218" s="123"/>
      <c r="WOH218" s="123"/>
      <c r="WOI218" s="123"/>
      <c r="WOJ218" s="123"/>
      <c r="WOK218" s="123"/>
      <c r="WOL218" s="123"/>
      <c r="WOM218" s="123"/>
      <c r="WON218" s="123"/>
      <c r="WOO218" s="123"/>
      <c r="WOP218" s="123"/>
      <c r="WOQ218" s="123"/>
      <c r="WOR218" s="123"/>
      <c r="WOS218" s="123"/>
      <c r="WOT218" s="123"/>
      <c r="WOU218" s="123"/>
      <c r="WOV218" s="123"/>
      <c r="WOW218" s="123"/>
      <c r="WOX218" s="123"/>
      <c r="WOY218" s="123"/>
      <c r="WOZ218" s="123"/>
      <c r="WPA218" s="123"/>
      <c r="WPB218" s="123"/>
      <c r="WPC218" s="123"/>
      <c r="WPD218" s="123"/>
      <c r="WPE218" s="123"/>
      <c r="WPF218" s="123"/>
      <c r="WPG218" s="123"/>
      <c r="WPH218" s="123"/>
      <c r="WPI218" s="123"/>
      <c r="WPJ218" s="123"/>
      <c r="WPK218" s="123"/>
      <c r="WPL218" s="123"/>
      <c r="WPM218" s="123"/>
      <c r="WPN218" s="123"/>
      <c r="WPO218" s="123"/>
      <c r="WPP218" s="123"/>
      <c r="WPQ218" s="123"/>
      <c r="WPR218" s="123"/>
      <c r="WPS218" s="123"/>
      <c r="WPT218" s="123"/>
      <c r="WPU218" s="123"/>
      <c r="WPV218" s="123"/>
      <c r="WPW218" s="123"/>
      <c r="WPX218" s="123"/>
      <c r="WPY218" s="123"/>
      <c r="WPZ218" s="123"/>
      <c r="WQA218" s="123"/>
      <c r="WQB218" s="123"/>
      <c r="WQC218" s="123"/>
      <c r="WQD218" s="123"/>
      <c r="WQE218" s="123"/>
      <c r="WQF218" s="123"/>
      <c r="WQG218" s="123"/>
      <c r="WQH218" s="123"/>
      <c r="WQI218" s="123"/>
      <c r="WQJ218" s="123"/>
      <c r="WQK218" s="123"/>
      <c r="WQL218" s="123"/>
      <c r="WQM218" s="123"/>
      <c r="WQN218" s="123"/>
      <c r="WQO218" s="123"/>
      <c r="WQP218" s="123"/>
      <c r="WQQ218" s="123"/>
      <c r="WQR218" s="123"/>
      <c r="WQS218" s="123"/>
      <c r="WQT218" s="123"/>
      <c r="WQU218" s="123"/>
      <c r="WQV218" s="123"/>
      <c r="WQW218" s="123"/>
      <c r="WQX218" s="123"/>
      <c r="WQY218" s="123"/>
      <c r="WQZ218" s="123"/>
      <c r="WRA218" s="123"/>
      <c r="WRB218" s="123"/>
      <c r="WRC218" s="123"/>
      <c r="WRD218" s="123"/>
      <c r="WRE218" s="123"/>
      <c r="WRF218" s="123"/>
      <c r="WRG218" s="123"/>
      <c r="WRH218" s="123"/>
      <c r="WRI218" s="123"/>
      <c r="WRJ218" s="123"/>
      <c r="WRK218" s="123"/>
      <c r="WRL218" s="123"/>
      <c r="WRM218" s="123"/>
      <c r="WRN218" s="123"/>
      <c r="WRO218" s="123"/>
      <c r="WRP218" s="123"/>
      <c r="WRQ218" s="123"/>
      <c r="WRR218" s="123"/>
      <c r="WRS218" s="123"/>
      <c r="WRT218" s="123"/>
      <c r="WRU218" s="123"/>
      <c r="WRV218" s="123"/>
      <c r="WRW218" s="123"/>
      <c r="WRX218" s="123"/>
      <c r="WRY218" s="123"/>
      <c r="WRZ218" s="123"/>
      <c r="WSA218" s="123"/>
      <c r="WSB218" s="123"/>
      <c r="WSC218" s="123"/>
      <c r="WSD218" s="123"/>
      <c r="WSE218" s="123"/>
      <c r="WSF218" s="123"/>
      <c r="WSG218" s="123"/>
      <c r="WSH218" s="123"/>
      <c r="WSI218" s="123"/>
      <c r="WSJ218" s="123"/>
      <c r="WSK218" s="123"/>
      <c r="WSL218" s="123"/>
      <c r="WSM218" s="123"/>
      <c r="WSN218" s="123"/>
      <c r="WSO218" s="123"/>
      <c r="WSP218" s="123"/>
      <c r="WSQ218" s="123"/>
      <c r="WSR218" s="123"/>
      <c r="WSS218" s="123"/>
      <c r="WST218" s="123"/>
      <c r="WSU218" s="123"/>
      <c r="WSV218" s="123"/>
      <c r="WSW218" s="123"/>
      <c r="WSX218" s="123"/>
      <c r="WSY218" s="123"/>
      <c r="WSZ218" s="123"/>
      <c r="WTA218" s="123"/>
      <c r="WTB218" s="123"/>
      <c r="WTC218" s="123"/>
      <c r="WTD218" s="123"/>
      <c r="WTE218" s="123"/>
      <c r="WTF218" s="123"/>
      <c r="WTG218" s="123"/>
      <c r="WTH218" s="123"/>
      <c r="WTI218" s="123"/>
      <c r="WTJ218" s="123"/>
      <c r="WTK218" s="123"/>
      <c r="WTL218" s="123"/>
      <c r="WTM218" s="123"/>
      <c r="WTN218" s="123"/>
      <c r="WTO218" s="123"/>
      <c r="WTP218" s="123"/>
      <c r="WTQ218" s="123"/>
      <c r="WTR218" s="123"/>
      <c r="WTS218" s="123"/>
      <c r="WTT218" s="123"/>
      <c r="WTU218" s="123"/>
      <c r="WTV218" s="123"/>
      <c r="WTW218" s="123"/>
      <c r="WTX218" s="123"/>
      <c r="WTY218" s="123"/>
      <c r="WTZ218" s="123"/>
      <c r="WUA218" s="123"/>
      <c r="WUB218" s="123"/>
      <c r="WUC218" s="123"/>
      <c r="WUD218" s="123"/>
      <c r="WUE218" s="123"/>
      <c r="WUF218" s="123"/>
      <c r="WUG218" s="123"/>
      <c r="WUH218" s="123"/>
      <c r="WUI218" s="123"/>
      <c r="WUJ218" s="123"/>
      <c r="WUK218" s="123"/>
      <c r="WUL218" s="123"/>
      <c r="WUM218" s="123"/>
      <c r="WUN218" s="123"/>
      <c r="WUO218" s="123"/>
      <c r="WUP218" s="123"/>
      <c r="WUQ218" s="123"/>
      <c r="WUR218" s="123"/>
      <c r="WUS218" s="123"/>
      <c r="WUT218" s="123"/>
      <c r="WUU218" s="123"/>
      <c r="WUV218" s="123"/>
      <c r="WUW218" s="123"/>
      <c r="WUX218" s="123"/>
      <c r="WUY218" s="123"/>
      <c r="WUZ218" s="123"/>
      <c r="WVA218" s="123"/>
      <c r="WVB218" s="123"/>
      <c r="WVC218" s="123"/>
      <c r="WVD218" s="123"/>
      <c r="WVE218" s="123"/>
      <c r="WVF218" s="123"/>
      <c r="WVG218" s="123"/>
      <c r="WVH218" s="123"/>
      <c r="WVI218" s="123"/>
      <c r="WVJ218" s="123"/>
      <c r="WVK218" s="123"/>
      <c r="WVL218" s="123"/>
      <c r="WVM218" s="123"/>
      <c r="WVN218" s="123"/>
      <c r="WVO218" s="123"/>
      <c r="WVP218" s="123"/>
      <c r="WVQ218" s="123"/>
      <c r="WVR218" s="123"/>
      <c r="WVS218" s="123"/>
      <c r="WVT218" s="123"/>
      <c r="WVU218" s="123"/>
      <c r="WVV218" s="123"/>
      <c r="WVW218" s="123"/>
      <c r="WVX218" s="123"/>
      <c r="WVY218" s="123"/>
      <c r="WVZ218" s="123"/>
      <c r="WWA218" s="123"/>
      <c r="WWB218" s="123"/>
      <c r="WWC218" s="123"/>
      <c r="WWD218" s="123"/>
      <c r="WWE218" s="123"/>
      <c r="WWF218" s="123"/>
      <c r="WWG218" s="123"/>
      <c r="WWH218" s="123"/>
      <c r="WWI218" s="123"/>
      <c r="WWJ218" s="123"/>
      <c r="WWK218" s="123"/>
      <c r="WWL218" s="123"/>
      <c r="WWM218" s="123"/>
      <c r="WWN218" s="123"/>
      <c r="WWO218" s="123"/>
      <c r="WWP218" s="123"/>
      <c r="WWQ218" s="123"/>
      <c r="WWR218" s="123"/>
      <c r="WWS218" s="123"/>
      <c r="WWT218" s="123"/>
      <c r="WWU218" s="123"/>
      <c r="WWV218" s="123"/>
      <c r="WWW218" s="123"/>
      <c r="WWX218" s="123"/>
      <c r="WWY218" s="123"/>
      <c r="WWZ218" s="123"/>
      <c r="WXA218" s="123"/>
      <c r="WXB218" s="123"/>
      <c r="WXC218" s="123"/>
      <c r="WXD218" s="123"/>
      <c r="WXE218" s="123"/>
      <c r="WXF218" s="123"/>
      <c r="WXG218" s="123"/>
      <c r="WXH218" s="123"/>
      <c r="WXI218" s="123"/>
      <c r="WXJ218" s="123"/>
      <c r="WXK218" s="123"/>
      <c r="WXL218" s="123"/>
      <c r="WXM218" s="123"/>
      <c r="WXN218" s="123"/>
      <c r="WXO218" s="123"/>
      <c r="WXP218" s="123"/>
      <c r="WXQ218" s="123"/>
      <c r="WXR218" s="123"/>
      <c r="WXS218" s="123"/>
      <c r="WXT218" s="123"/>
      <c r="WXU218" s="123"/>
      <c r="WXV218" s="123"/>
      <c r="WXW218" s="123"/>
      <c r="WXX218" s="123"/>
      <c r="WXY218" s="123"/>
      <c r="WXZ218" s="123"/>
      <c r="WYA218" s="123"/>
      <c r="WYB218" s="123"/>
      <c r="WYC218" s="123"/>
      <c r="WYD218" s="123"/>
      <c r="WYE218" s="123"/>
      <c r="WYF218" s="123"/>
      <c r="WYG218" s="123"/>
      <c r="WYH218" s="123"/>
      <c r="WYI218" s="123"/>
      <c r="WYJ218" s="123"/>
      <c r="WYK218" s="123"/>
      <c r="WYL218" s="123"/>
      <c r="WYM218" s="123"/>
      <c r="WYN218" s="123"/>
      <c r="WYO218" s="123"/>
      <c r="WYP218" s="123"/>
      <c r="WYQ218" s="123"/>
      <c r="WYR218" s="123"/>
      <c r="WYS218" s="123"/>
      <c r="WYT218" s="123"/>
      <c r="WYU218" s="123"/>
      <c r="WYV218" s="123"/>
      <c r="WYW218" s="123"/>
      <c r="WYX218" s="123"/>
      <c r="WYY218" s="123"/>
      <c r="WYZ218" s="123"/>
      <c r="WZA218" s="123"/>
      <c r="WZB218" s="123"/>
      <c r="WZC218" s="123"/>
      <c r="WZD218" s="123"/>
      <c r="WZE218" s="123"/>
      <c r="WZF218" s="123"/>
      <c r="WZG218" s="123"/>
      <c r="WZH218" s="123"/>
      <c r="WZI218" s="123"/>
      <c r="WZJ218" s="123"/>
      <c r="WZK218" s="123"/>
      <c r="WZL218" s="123"/>
      <c r="WZM218" s="123"/>
      <c r="WZN218" s="123"/>
      <c r="WZO218" s="123"/>
      <c r="WZP218" s="123"/>
      <c r="WZQ218" s="123"/>
      <c r="WZR218" s="123"/>
      <c r="WZS218" s="123"/>
      <c r="WZT218" s="123"/>
      <c r="WZU218" s="123"/>
      <c r="WZV218" s="123"/>
      <c r="WZW218" s="123"/>
      <c r="WZX218" s="123"/>
      <c r="WZY218" s="123"/>
      <c r="WZZ218" s="123"/>
      <c r="XAA218" s="123"/>
      <c r="XAB218" s="123"/>
      <c r="XAC218" s="123"/>
      <c r="XAD218" s="123"/>
      <c r="XAE218" s="123"/>
      <c r="XAF218" s="123"/>
      <c r="XAG218" s="123"/>
      <c r="XAH218" s="123"/>
      <c r="XAI218" s="123"/>
      <c r="XAJ218" s="123"/>
      <c r="XAK218" s="123"/>
      <c r="XAL218" s="123"/>
      <c r="XAM218" s="123"/>
      <c r="XAN218" s="123"/>
      <c r="XAO218" s="123"/>
      <c r="XAP218" s="123"/>
      <c r="XAQ218" s="123"/>
      <c r="XAR218" s="123"/>
      <c r="XAS218" s="123"/>
      <c r="XAT218" s="123"/>
      <c r="XAU218" s="123"/>
      <c r="XAV218" s="123"/>
      <c r="XAW218" s="123"/>
      <c r="XAX218" s="123"/>
      <c r="XAY218" s="123"/>
      <c r="XAZ218" s="123"/>
      <c r="XBA218" s="123"/>
      <c r="XBB218" s="123"/>
      <c r="XBC218" s="123"/>
      <c r="XBD218" s="123"/>
      <c r="XBE218" s="123"/>
      <c r="XBF218" s="123"/>
      <c r="XBG218" s="123"/>
      <c r="XBH218" s="123"/>
      <c r="XBI218" s="123"/>
      <c r="XBJ218" s="123"/>
      <c r="XBK218" s="123"/>
      <c r="XBL218" s="123"/>
      <c r="XBM218" s="123"/>
      <c r="XBN218" s="123"/>
      <c r="XBO218" s="123"/>
      <c r="XBP218" s="123"/>
      <c r="XBQ218" s="123"/>
      <c r="XBR218" s="123"/>
      <c r="XBS218" s="123"/>
      <c r="XBT218" s="123"/>
      <c r="XBU218" s="123"/>
      <c r="XBV218" s="123"/>
      <c r="XBW218" s="123"/>
      <c r="XBX218" s="123"/>
      <c r="XBY218" s="123"/>
      <c r="XBZ218" s="123"/>
      <c r="XCA218" s="123"/>
      <c r="XCB218" s="123"/>
      <c r="XCC218" s="123"/>
      <c r="XCD218" s="123"/>
      <c r="XCE218" s="123"/>
      <c r="XCF218" s="123"/>
      <c r="XCG218" s="123"/>
      <c r="XCH218" s="123"/>
      <c r="XCI218" s="123"/>
      <c r="XCJ218" s="123"/>
      <c r="XCK218" s="123"/>
      <c r="XCL218" s="123"/>
      <c r="XCM218" s="123"/>
      <c r="XCN218" s="123"/>
      <c r="XCO218" s="123"/>
      <c r="XCP218" s="123"/>
      <c r="XCQ218" s="123"/>
      <c r="XCR218" s="123"/>
      <c r="XCS218" s="123"/>
      <c r="XCT218" s="123"/>
      <c r="XCU218" s="123"/>
      <c r="XCV218" s="123"/>
      <c r="XCW218" s="123"/>
      <c r="XCX218" s="123"/>
      <c r="XCY218" s="123"/>
      <c r="XCZ218" s="123"/>
      <c r="XDA218" s="123"/>
      <c r="XDB218" s="123"/>
      <c r="XDC218" s="123"/>
      <c r="XDD218" s="123"/>
      <c r="XDE218" s="123"/>
      <c r="XDF218" s="123"/>
      <c r="XDG218" s="123"/>
      <c r="XDH218" s="123"/>
      <c r="XDI218" s="123"/>
      <c r="XDJ218" s="123"/>
      <c r="XDK218" s="123"/>
      <c r="XDL218" s="123"/>
      <c r="XDM218" s="123"/>
      <c r="XDN218" s="123"/>
      <c r="XDO218" s="123"/>
      <c r="XDP218" s="123"/>
      <c r="XDQ218" s="123"/>
      <c r="XDR218" s="123"/>
      <c r="XDS218" s="123"/>
      <c r="XDT218" s="123"/>
      <c r="XDU218" s="123"/>
      <c r="XDV218" s="123"/>
      <c r="XDW218" s="123"/>
      <c r="XDX218" s="123"/>
      <c r="XDY218" s="123"/>
      <c r="XDZ218" s="123"/>
      <c r="XEA218" s="123"/>
      <c r="XEB218" s="123"/>
      <c r="XEC218" s="123"/>
      <c r="XED218" s="123"/>
      <c r="XEE218" s="123"/>
      <c r="XEF218" s="123"/>
      <c r="XEG218" s="123"/>
      <c r="XEH218" s="123"/>
      <c r="XEI218" s="123"/>
      <c r="XEJ218" s="123"/>
      <c r="XEK218" s="123"/>
      <c r="XEL218" s="123"/>
      <c r="XEM218" s="123"/>
      <c r="XEN218" s="123"/>
      <c r="XEO218" s="123"/>
      <c r="XEP218" s="123"/>
      <c r="XEQ218" s="123"/>
      <c r="XER218" s="123"/>
      <c r="XES218" s="123"/>
      <c r="XET218" s="123"/>
      <c r="XEU218" s="123"/>
      <c r="XEV218" s="123"/>
      <c r="XEW218" s="123"/>
      <c r="XEX218" s="123"/>
      <c r="XEY218" s="123"/>
      <c r="XEZ218" s="123"/>
      <c r="XFA218" s="123"/>
    </row>
    <row r="219" spans="1:16381" ht="26.25" thickBot="1" x14ac:dyDescent="0.3">
      <c r="A219" s="21" t="str">
        <f>CONCATENATE(C$2," ",B219," - ",C219)</f>
        <v>Indicator 223 - Delta Cashflow</v>
      </c>
      <c r="B219" s="296">
        <f t="shared" si="15"/>
        <v>223</v>
      </c>
      <c r="C219" s="139" t="s">
        <v>1430</v>
      </c>
      <c r="D219" s="127" t="str">
        <f t="shared" si="14"/>
        <v>ID223</v>
      </c>
      <c r="E219" s="139" t="s">
        <v>1431</v>
      </c>
      <c r="F219" s="226" t="s">
        <v>1451</v>
      </c>
      <c r="G219" s="14" t="s">
        <v>1432</v>
      </c>
      <c r="H219" s="131" t="s">
        <v>1433</v>
      </c>
      <c r="I219" s="132" t="s">
        <v>9</v>
      </c>
      <c r="J219" s="128" t="s">
        <v>716</v>
      </c>
      <c r="K219" s="130" t="s">
        <v>1443</v>
      </c>
      <c r="L219" s="133" t="s">
        <v>1430</v>
      </c>
      <c r="M219" s="133" t="s">
        <v>1446</v>
      </c>
      <c r="N219" s="134">
        <v>1</v>
      </c>
      <c r="O219" s="134"/>
      <c r="P219" s="134">
        <v>1</v>
      </c>
      <c r="Q219" s="134"/>
      <c r="R219" s="134">
        <v>1</v>
      </c>
      <c r="S219" s="134"/>
      <c r="T219" s="135">
        <v>1</v>
      </c>
      <c r="U219" s="181"/>
      <c r="V219" s="135">
        <v>1</v>
      </c>
      <c r="W219" s="181"/>
      <c r="X219" s="135">
        <v>1</v>
      </c>
      <c r="Y219" s="181"/>
      <c r="Z219" s="212" t="s">
        <v>12</v>
      </c>
      <c r="AA219" s="213" t="s">
        <v>1153</v>
      </c>
      <c r="AB219" s="182" t="s">
        <v>12</v>
      </c>
      <c r="AC219" s="182" t="s">
        <v>12</v>
      </c>
      <c r="AD219" s="182" t="s">
        <v>837</v>
      </c>
      <c r="AE219" s="217"/>
      <c r="AF219" s="37">
        <v>0</v>
      </c>
      <c r="AG219" s="37" t="e">
        <v>#N/A</v>
      </c>
      <c r="AH219" s="37" t="e">
        <v>#N/A</v>
      </c>
      <c r="AI219" s="37" t="e">
        <v>#N/A</v>
      </c>
      <c r="AJ219" s="37" t="e">
        <v>#N/A</v>
      </c>
      <c r="AK219" s="37" t="e">
        <v>#N/A</v>
      </c>
      <c r="AL219" s="37" t="e">
        <v>#N/A</v>
      </c>
      <c r="AM219" s="37" t="e">
        <v>#N/A</v>
      </c>
      <c r="AN219" s="37" t="e">
        <v>#N/A</v>
      </c>
      <c r="AO219" s="37" t="e">
        <v>#N/A</v>
      </c>
      <c r="AP219" s="37" t="e">
        <v>#N/A</v>
      </c>
      <c r="AQ219" s="37" t="e">
        <v>#N/A</v>
      </c>
      <c r="AR219" s="37" t="e">
        <v>#N/A</v>
      </c>
      <c r="AS219" s="37" t="e">
        <v>#N/A</v>
      </c>
      <c r="AT219" s="37" t="e">
        <v>#N/A</v>
      </c>
      <c r="AU219" s="37" t="e">
        <v>#N/A</v>
      </c>
      <c r="AV219" s="37" t="e">
        <v>#N/A</v>
      </c>
      <c r="AW219" s="319"/>
      <c r="AX219" s="304"/>
      <c r="AY219" s="304"/>
      <c r="AZ219" s="304"/>
      <c r="BA219" s="304"/>
      <c r="BB219" s="304"/>
      <c r="BC219" s="71"/>
      <c r="BD219" s="126"/>
      <c r="BE219" s="311"/>
      <c r="BF219" s="69"/>
      <c r="BG219" s="69"/>
      <c r="BH219" s="69"/>
      <c r="BI219" s="69"/>
      <c r="BJ219" s="69"/>
      <c r="BK219" s="123"/>
      <c r="BL219" s="123"/>
      <c r="BM219" s="234" t="e">
        <v>#N/A</v>
      </c>
      <c r="BN219" s="234" t="e">
        <v>#N/A</v>
      </c>
      <c r="BO219" s="234" t="e">
        <v>#N/A</v>
      </c>
      <c r="BP219" s="234"/>
      <c r="BQ219" s="238"/>
      <c r="BR219" s="238"/>
      <c r="BS219" s="238"/>
      <c r="BT219" s="238"/>
      <c r="BU219" s="234"/>
      <c r="BV219" s="234"/>
      <c r="BW219" s="234"/>
      <c r="BX219" s="280"/>
      <c r="BY219" s="280"/>
      <c r="BZ219" s="280"/>
      <c r="CA219" s="299"/>
      <c r="CB219" s="299"/>
      <c r="CC219" s="280" t="e">
        <v>#N/A</v>
      </c>
      <c r="CD219" s="280" t="e">
        <v>#N/A</v>
      </c>
      <c r="CE219" s="280" t="e">
        <v>#N/A</v>
      </c>
      <c r="CF219" s="280" t="e">
        <v>#N/A</v>
      </c>
      <c r="CG219" s="280" t="e">
        <v>#N/A</v>
      </c>
      <c r="CH219" s="123"/>
      <c r="CI219" s="123"/>
      <c r="CJ219" s="123"/>
      <c r="CK219" s="123"/>
      <c r="CL219" s="123"/>
      <c r="CM219" s="123"/>
      <c r="CN219" s="123"/>
      <c r="CO219" s="123"/>
      <c r="CP219" s="123"/>
      <c r="CQ219" s="123"/>
      <c r="CR219" s="123"/>
      <c r="CS219" s="123"/>
      <c r="CT219" s="123"/>
      <c r="CU219" s="123"/>
      <c r="CV219" s="123"/>
      <c r="CW219" s="123"/>
      <c r="CX219" s="123"/>
      <c r="CY219" s="123"/>
      <c r="CZ219" s="123"/>
      <c r="DA219" s="123"/>
      <c r="DB219" s="123"/>
      <c r="DC219" s="123"/>
      <c r="DD219" s="123"/>
      <c r="DE219" s="123"/>
      <c r="DF219" s="123"/>
      <c r="DG219" s="123"/>
      <c r="DH219" s="123"/>
      <c r="DI219" s="123"/>
      <c r="DJ219" s="123"/>
      <c r="DK219" s="123"/>
      <c r="DL219" s="123"/>
      <c r="DM219" s="123"/>
      <c r="DN219" s="123"/>
      <c r="DO219" s="123"/>
      <c r="DP219" s="123"/>
      <c r="DQ219" s="123"/>
      <c r="DR219" s="123"/>
      <c r="DS219" s="123"/>
      <c r="DT219" s="123"/>
      <c r="DU219" s="123"/>
      <c r="DV219" s="123"/>
      <c r="DW219" s="123"/>
      <c r="DX219" s="123"/>
      <c r="DY219" s="123"/>
      <c r="DZ219" s="123"/>
      <c r="EA219" s="123"/>
      <c r="EB219" s="123"/>
      <c r="EC219" s="123"/>
      <c r="ED219" s="123"/>
      <c r="EE219" s="123"/>
      <c r="EF219" s="123"/>
      <c r="EG219" s="123"/>
      <c r="EH219" s="123"/>
      <c r="EI219" s="123"/>
      <c r="EJ219" s="123"/>
      <c r="EK219" s="123"/>
      <c r="EL219" s="123"/>
      <c r="EM219" s="123"/>
      <c r="EN219" s="123"/>
      <c r="EO219" s="123"/>
      <c r="EP219" s="123"/>
      <c r="EQ219" s="123"/>
      <c r="ER219" s="123"/>
      <c r="ES219" s="123"/>
      <c r="ET219" s="123"/>
      <c r="EU219" s="123"/>
      <c r="EV219" s="123"/>
      <c r="EW219" s="123"/>
      <c r="EX219" s="123"/>
      <c r="EY219" s="123"/>
      <c r="EZ219" s="123"/>
      <c r="FA219" s="123"/>
      <c r="FB219" s="123"/>
      <c r="FC219" s="123"/>
      <c r="FD219" s="123"/>
      <c r="FE219" s="123"/>
      <c r="FF219" s="123"/>
      <c r="FG219" s="123"/>
      <c r="FH219" s="123"/>
      <c r="FI219" s="123"/>
      <c r="FJ219" s="123"/>
      <c r="FK219" s="123"/>
      <c r="FL219" s="123"/>
      <c r="FM219" s="123"/>
      <c r="FN219" s="123"/>
      <c r="FO219" s="123"/>
      <c r="FP219" s="123"/>
      <c r="FQ219" s="123"/>
      <c r="FR219" s="123"/>
      <c r="FS219" s="123"/>
      <c r="FT219" s="123"/>
      <c r="FU219" s="123"/>
      <c r="FV219" s="123"/>
      <c r="FW219" s="123"/>
      <c r="FX219" s="123"/>
      <c r="FY219" s="123"/>
      <c r="FZ219" s="123"/>
      <c r="GA219" s="123"/>
      <c r="GB219" s="123"/>
      <c r="GC219" s="123"/>
      <c r="GD219" s="123"/>
      <c r="GE219" s="123"/>
      <c r="GF219" s="123"/>
      <c r="GG219" s="123"/>
      <c r="GH219" s="123"/>
      <c r="GI219" s="123"/>
      <c r="GJ219" s="123"/>
      <c r="GK219" s="123"/>
      <c r="GL219" s="123"/>
      <c r="GM219" s="123"/>
      <c r="GN219" s="123"/>
      <c r="GO219" s="123"/>
      <c r="GP219" s="123"/>
      <c r="GQ219" s="123"/>
      <c r="GR219" s="123"/>
      <c r="GS219" s="123"/>
      <c r="GT219" s="123"/>
      <c r="GU219" s="123"/>
      <c r="GV219" s="123"/>
      <c r="GW219" s="123"/>
      <c r="GX219" s="123"/>
      <c r="GY219" s="123"/>
      <c r="GZ219" s="123"/>
      <c r="HA219" s="123"/>
      <c r="HB219" s="123"/>
      <c r="HC219" s="123"/>
      <c r="HD219" s="123"/>
      <c r="HE219" s="123"/>
      <c r="HF219" s="123"/>
      <c r="HG219" s="123"/>
      <c r="HH219" s="123"/>
      <c r="HI219" s="123"/>
      <c r="HJ219" s="123"/>
      <c r="HK219" s="123"/>
      <c r="HL219" s="123"/>
      <c r="HM219" s="123"/>
      <c r="HN219" s="123"/>
      <c r="HO219" s="123"/>
      <c r="HP219" s="123"/>
      <c r="HQ219" s="123"/>
      <c r="HR219" s="123"/>
      <c r="HS219" s="123"/>
      <c r="HT219" s="123"/>
      <c r="HU219" s="123"/>
      <c r="HV219" s="123"/>
      <c r="HW219" s="123"/>
      <c r="HX219" s="123"/>
      <c r="HY219" s="123"/>
      <c r="HZ219" s="123"/>
      <c r="IA219" s="123"/>
      <c r="IB219" s="123"/>
      <c r="IC219" s="123"/>
      <c r="ID219" s="123"/>
      <c r="IE219" s="123"/>
      <c r="IF219" s="123"/>
      <c r="IG219" s="123"/>
      <c r="IH219" s="123"/>
      <c r="II219" s="123"/>
      <c r="IJ219" s="123"/>
      <c r="IK219" s="123"/>
      <c r="IL219" s="123"/>
      <c r="IM219" s="123"/>
      <c r="IN219" s="123"/>
      <c r="IO219" s="123"/>
      <c r="IP219" s="123"/>
      <c r="IQ219" s="123"/>
      <c r="IR219" s="123"/>
      <c r="IS219" s="123"/>
      <c r="IT219" s="123"/>
      <c r="IU219" s="123"/>
      <c r="IV219" s="123"/>
      <c r="IW219" s="123"/>
      <c r="IX219" s="123"/>
      <c r="IY219" s="123"/>
      <c r="IZ219" s="123"/>
      <c r="JA219" s="123"/>
      <c r="JB219" s="123"/>
      <c r="JC219" s="123"/>
      <c r="JD219" s="123"/>
      <c r="JE219" s="123"/>
      <c r="JF219" s="123"/>
      <c r="JG219" s="123"/>
      <c r="JH219" s="123"/>
      <c r="JI219" s="123"/>
      <c r="JJ219" s="123"/>
      <c r="JK219" s="123"/>
      <c r="JL219" s="123"/>
      <c r="JM219" s="123"/>
      <c r="JN219" s="123"/>
      <c r="JO219" s="123"/>
      <c r="JP219" s="123"/>
      <c r="JQ219" s="123"/>
      <c r="JR219" s="123"/>
      <c r="JS219" s="123"/>
      <c r="JT219" s="123"/>
      <c r="JU219" s="123"/>
      <c r="JV219" s="123"/>
      <c r="JW219" s="123"/>
      <c r="JX219" s="123"/>
      <c r="JY219" s="123"/>
      <c r="JZ219" s="123"/>
      <c r="KA219" s="123"/>
      <c r="KB219" s="123"/>
      <c r="KC219" s="123"/>
      <c r="KD219" s="123"/>
      <c r="KE219" s="123"/>
      <c r="KF219" s="123"/>
      <c r="KG219" s="123"/>
      <c r="KH219" s="123"/>
      <c r="KI219" s="123"/>
      <c r="KJ219" s="123"/>
      <c r="KK219" s="123"/>
      <c r="KL219" s="123"/>
      <c r="KM219" s="123"/>
      <c r="KN219" s="123"/>
      <c r="KO219" s="123"/>
      <c r="KP219" s="123"/>
      <c r="KQ219" s="123"/>
      <c r="KR219" s="123"/>
      <c r="KS219" s="123"/>
      <c r="KT219" s="123"/>
      <c r="KU219" s="123"/>
      <c r="KV219" s="123"/>
      <c r="KW219" s="123"/>
      <c r="KX219" s="123"/>
      <c r="KY219" s="123"/>
      <c r="KZ219" s="123"/>
      <c r="LA219" s="123"/>
      <c r="LB219" s="123"/>
      <c r="LC219" s="123"/>
      <c r="LD219" s="123"/>
      <c r="LE219" s="123"/>
      <c r="LF219" s="123"/>
      <c r="LG219" s="123"/>
      <c r="LH219" s="123"/>
      <c r="LI219" s="123"/>
      <c r="LJ219" s="123"/>
      <c r="LK219" s="123"/>
      <c r="LL219" s="123"/>
      <c r="LM219" s="123"/>
      <c r="LN219" s="123"/>
      <c r="LO219" s="123"/>
      <c r="LP219" s="123"/>
      <c r="LQ219" s="123"/>
      <c r="LR219" s="123"/>
      <c r="LS219" s="123"/>
      <c r="LT219" s="123"/>
      <c r="LU219" s="123"/>
      <c r="LV219" s="123"/>
      <c r="LW219" s="123"/>
      <c r="LX219" s="123"/>
      <c r="LY219" s="123"/>
      <c r="LZ219" s="123"/>
      <c r="MA219" s="123"/>
      <c r="MB219" s="123"/>
      <c r="MC219" s="123"/>
      <c r="MD219" s="123"/>
      <c r="ME219" s="123"/>
      <c r="MF219" s="123"/>
      <c r="MG219" s="123"/>
      <c r="MH219" s="123"/>
      <c r="MI219" s="123"/>
      <c r="MJ219" s="123"/>
      <c r="MK219" s="123"/>
      <c r="ML219" s="123"/>
      <c r="MM219" s="123"/>
      <c r="MN219" s="123"/>
      <c r="MO219" s="123"/>
      <c r="MP219" s="123"/>
      <c r="MQ219" s="123"/>
      <c r="MR219" s="123"/>
      <c r="MS219" s="123"/>
      <c r="MT219" s="123"/>
      <c r="MU219" s="123"/>
      <c r="MV219" s="123"/>
      <c r="MW219" s="123"/>
      <c r="MX219" s="123"/>
      <c r="MY219" s="123"/>
      <c r="MZ219" s="123"/>
      <c r="NA219" s="123"/>
      <c r="NB219" s="123"/>
      <c r="NC219" s="123"/>
      <c r="ND219" s="123"/>
      <c r="NE219" s="123"/>
      <c r="NF219" s="123"/>
      <c r="NG219" s="123"/>
      <c r="NH219" s="123"/>
      <c r="NI219" s="123"/>
      <c r="NJ219" s="123"/>
      <c r="NK219" s="123"/>
      <c r="NL219" s="123"/>
      <c r="NM219" s="123"/>
      <c r="NN219" s="123"/>
      <c r="NO219" s="123"/>
      <c r="NP219" s="123"/>
      <c r="NQ219" s="123"/>
      <c r="NR219" s="123"/>
      <c r="NS219" s="123"/>
      <c r="NT219" s="123"/>
      <c r="NU219" s="123"/>
      <c r="NV219" s="123"/>
      <c r="NW219" s="123"/>
      <c r="NX219" s="123"/>
      <c r="NY219" s="123"/>
      <c r="NZ219" s="123"/>
      <c r="OA219" s="123"/>
      <c r="OB219" s="123"/>
      <c r="OC219" s="123"/>
      <c r="OD219" s="123"/>
      <c r="OE219" s="123"/>
      <c r="OF219" s="123"/>
      <c r="OG219" s="123"/>
      <c r="OH219" s="123"/>
      <c r="OI219" s="123"/>
      <c r="OJ219" s="123"/>
      <c r="OK219" s="123"/>
      <c r="OL219" s="123"/>
      <c r="OM219" s="123"/>
      <c r="ON219" s="123"/>
      <c r="OO219" s="123"/>
      <c r="OP219" s="123"/>
      <c r="OQ219" s="123"/>
      <c r="OR219" s="123"/>
      <c r="OS219" s="123"/>
      <c r="OT219" s="123"/>
      <c r="OU219" s="123"/>
      <c r="OV219" s="123"/>
      <c r="OW219" s="123"/>
      <c r="OX219" s="123"/>
      <c r="OY219" s="123"/>
      <c r="OZ219" s="123"/>
      <c r="PA219" s="123"/>
      <c r="PB219" s="123"/>
      <c r="PC219" s="123"/>
      <c r="PD219" s="123"/>
      <c r="PE219" s="123"/>
      <c r="PF219" s="123"/>
      <c r="PG219" s="123"/>
      <c r="PH219" s="123"/>
      <c r="PI219" s="123"/>
      <c r="PJ219" s="123"/>
      <c r="PK219" s="123"/>
      <c r="PL219" s="123"/>
      <c r="PM219" s="123"/>
      <c r="PN219" s="123"/>
      <c r="PO219" s="123"/>
      <c r="PP219" s="123"/>
      <c r="PQ219" s="123"/>
      <c r="PR219" s="123"/>
      <c r="PS219" s="123"/>
      <c r="PT219" s="123"/>
      <c r="PU219" s="123"/>
      <c r="PV219" s="123"/>
      <c r="PW219" s="123"/>
      <c r="PX219" s="123"/>
      <c r="PY219" s="123"/>
      <c r="PZ219" s="123"/>
      <c r="QA219" s="123"/>
      <c r="QB219" s="123"/>
      <c r="QC219" s="123"/>
      <c r="QD219" s="123"/>
      <c r="QE219" s="123"/>
      <c r="QF219" s="123"/>
      <c r="QG219" s="123"/>
      <c r="QH219" s="123"/>
      <c r="QI219" s="123"/>
      <c r="QJ219" s="123"/>
      <c r="QK219" s="123"/>
      <c r="QL219" s="123"/>
      <c r="QM219" s="123"/>
      <c r="QN219" s="123"/>
      <c r="QO219" s="123"/>
      <c r="QP219" s="123"/>
      <c r="QQ219" s="123"/>
      <c r="QR219" s="123"/>
      <c r="QS219" s="123"/>
      <c r="QT219" s="123"/>
      <c r="QU219" s="123"/>
      <c r="QV219" s="123"/>
      <c r="QW219" s="123"/>
      <c r="QX219" s="123"/>
      <c r="QY219" s="123"/>
      <c r="QZ219" s="123"/>
      <c r="RA219" s="123"/>
      <c r="RB219" s="123"/>
      <c r="RC219" s="123"/>
      <c r="RD219" s="123"/>
      <c r="RE219" s="123"/>
      <c r="RF219" s="123"/>
      <c r="RG219" s="123"/>
      <c r="RH219" s="123"/>
      <c r="RI219" s="123"/>
      <c r="RJ219" s="123"/>
      <c r="RK219" s="123"/>
      <c r="RL219" s="123"/>
      <c r="RM219" s="123"/>
      <c r="RN219" s="123"/>
      <c r="RO219" s="123"/>
      <c r="RP219" s="123"/>
      <c r="RQ219" s="123"/>
      <c r="RR219" s="123"/>
      <c r="RS219" s="123"/>
      <c r="RT219" s="123"/>
      <c r="RU219" s="123"/>
      <c r="RV219" s="123"/>
      <c r="RW219" s="123"/>
      <c r="RX219" s="123"/>
      <c r="RY219" s="123"/>
      <c r="RZ219" s="123"/>
      <c r="SA219" s="123"/>
      <c r="SB219" s="123"/>
      <c r="SC219" s="123"/>
      <c r="SD219" s="123"/>
      <c r="SE219" s="123"/>
      <c r="SF219" s="123"/>
      <c r="SG219" s="123"/>
      <c r="SH219" s="123"/>
      <c r="SI219" s="123"/>
      <c r="SJ219" s="123"/>
      <c r="SK219" s="123"/>
      <c r="SL219" s="123"/>
      <c r="SM219" s="123"/>
      <c r="SN219" s="123"/>
      <c r="SO219" s="123"/>
      <c r="SP219" s="123"/>
      <c r="SQ219" s="123"/>
      <c r="SR219" s="123"/>
      <c r="SS219" s="123"/>
      <c r="ST219" s="123"/>
      <c r="SU219" s="123"/>
      <c r="SV219" s="123"/>
      <c r="SW219" s="123"/>
      <c r="SX219" s="123"/>
      <c r="SY219" s="123"/>
      <c r="SZ219" s="123"/>
      <c r="TA219" s="123"/>
      <c r="TB219" s="123"/>
      <c r="TC219" s="123"/>
      <c r="TD219" s="123"/>
      <c r="TE219" s="123"/>
      <c r="TF219" s="123"/>
      <c r="TG219" s="123"/>
      <c r="TH219" s="123"/>
      <c r="TI219" s="123"/>
      <c r="TJ219" s="123"/>
      <c r="TK219" s="123"/>
      <c r="TL219" s="123"/>
      <c r="TM219" s="123"/>
      <c r="TN219" s="123"/>
      <c r="TO219" s="123"/>
      <c r="TP219" s="123"/>
      <c r="TQ219" s="123"/>
      <c r="TR219" s="123"/>
      <c r="TS219" s="123"/>
      <c r="TT219" s="123"/>
      <c r="TU219" s="123"/>
      <c r="TV219" s="123"/>
      <c r="TW219" s="123"/>
      <c r="TX219" s="123"/>
      <c r="TY219" s="123"/>
      <c r="TZ219" s="123"/>
      <c r="UA219" s="123"/>
      <c r="UB219" s="123"/>
      <c r="UC219" s="123"/>
      <c r="UD219" s="123"/>
      <c r="UE219" s="123"/>
      <c r="UF219" s="123"/>
      <c r="UG219" s="123"/>
      <c r="UH219" s="123"/>
      <c r="UI219" s="123"/>
      <c r="UJ219" s="123"/>
      <c r="UK219" s="123"/>
      <c r="UL219" s="123"/>
      <c r="UM219" s="123"/>
      <c r="UN219" s="123"/>
      <c r="UO219" s="123"/>
      <c r="UP219" s="123"/>
      <c r="UQ219" s="123"/>
      <c r="UR219" s="123"/>
      <c r="US219" s="123"/>
      <c r="UT219" s="123"/>
      <c r="UU219" s="123"/>
      <c r="UV219" s="123"/>
      <c r="UW219" s="123"/>
      <c r="UX219" s="123"/>
      <c r="UY219" s="123"/>
      <c r="UZ219" s="123"/>
      <c r="VA219" s="123"/>
      <c r="VB219" s="123"/>
      <c r="VC219" s="123"/>
      <c r="VD219" s="123"/>
      <c r="VE219" s="123"/>
      <c r="VF219" s="123"/>
      <c r="VG219" s="123"/>
      <c r="VH219" s="123"/>
      <c r="VI219" s="123"/>
      <c r="VJ219" s="123"/>
      <c r="VK219" s="123"/>
      <c r="VL219" s="123"/>
      <c r="VM219" s="123"/>
      <c r="VN219" s="123"/>
      <c r="VO219" s="123"/>
      <c r="VP219" s="123"/>
      <c r="VQ219" s="123"/>
      <c r="VR219" s="123"/>
      <c r="VS219" s="123"/>
      <c r="VT219" s="123"/>
      <c r="VU219" s="123"/>
      <c r="VV219" s="123"/>
      <c r="VW219" s="123"/>
      <c r="VX219" s="123"/>
      <c r="VY219" s="123"/>
      <c r="VZ219" s="123"/>
      <c r="WA219" s="123"/>
      <c r="WB219" s="123"/>
      <c r="WC219" s="123"/>
      <c r="WD219" s="123"/>
      <c r="WE219" s="123"/>
      <c r="WF219" s="123"/>
      <c r="WG219" s="123"/>
      <c r="WH219" s="123"/>
      <c r="WI219" s="123"/>
      <c r="WJ219" s="123"/>
      <c r="WK219" s="123"/>
      <c r="WL219" s="123"/>
      <c r="WM219" s="123"/>
      <c r="WN219" s="123"/>
      <c r="WO219" s="123"/>
      <c r="WP219" s="123"/>
      <c r="WQ219" s="123"/>
      <c r="WR219" s="123"/>
      <c r="WS219" s="123"/>
      <c r="WT219" s="123"/>
      <c r="WU219" s="123"/>
      <c r="WV219" s="123"/>
      <c r="WW219" s="123"/>
      <c r="WX219" s="123"/>
      <c r="WY219" s="123"/>
      <c r="WZ219" s="123"/>
      <c r="XA219" s="123"/>
      <c r="XB219" s="123"/>
      <c r="XC219" s="123"/>
      <c r="XD219" s="123"/>
      <c r="XE219" s="123"/>
      <c r="XF219" s="123"/>
      <c r="XG219" s="123"/>
      <c r="XH219" s="123"/>
      <c r="XI219" s="123"/>
      <c r="XJ219" s="123"/>
      <c r="XK219" s="123"/>
      <c r="XL219" s="123"/>
      <c r="XM219" s="123"/>
      <c r="XN219" s="123"/>
      <c r="XO219" s="123"/>
      <c r="XP219" s="123"/>
      <c r="XQ219" s="123"/>
      <c r="XR219" s="123"/>
      <c r="XS219" s="123"/>
      <c r="XT219" s="123"/>
      <c r="XU219" s="123"/>
      <c r="XV219" s="123"/>
      <c r="XW219" s="123"/>
      <c r="XX219" s="123"/>
      <c r="XY219" s="123"/>
      <c r="XZ219" s="123"/>
      <c r="YA219" s="123"/>
      <c r="YB219" s="123"/>
      <c r="YC219" s="123"/>
      <c r="YD219" s="123"/>
      <c r="YE219" s="123"/>
      <c r="YF219" s="123"/>
      <c r="YG219" s="123"/>
      <c r="YH219" s="123"/>
      <c r="YI219" s="123"/>
      <c r="YJ219" s="123"/>
      <c r="YK219" s="123"/>
      <c r="YL219" s="123"/>
      <c r="YM219" s="123"/>
      <c r="YN219" s="123"/>
      <c r="YO219" s="123"/>
      <c r="YP219" s="123"/>
      <c r="YQ219" s="123"/>
      <c r="YR219" s="123"/>
      <c r="YS219" s="123"/>
      <c r="YT219" s="123"/>
      <c r="YU219" s="123"/>
      <c r="YV219" s="123"/>
      <c r="YW219" s="123"/>
      <c r="YX219" s="123"/>
      <c r="YY219" s="123"/>
      <c r="YZ219" s="123"/>
      <c r="ZA219" s="123"/>
      <c r="ZB219" s="123"/>
      <c r="ZC219" s="123"/>
      <c r="ZD219" s="123"/>
      <c r="ZE219" s="123"/>
      <c r="ZF219" s="123"/>
      <c r="ZG219" s="123"/>
      <c r="ZH219" s="123"/>
      <c r="ZI219" s="123"/>
      <c r="ZJ219" s="123"/>
      <c r="ZK219" s="123"/>
      <c r="ZL219" s="123"/>
      <c r="ZM219" s="123"/>
      <c r="ZN219" s="123"/>
      <c r="ZO219" s="123"/>
      <c r="ZP219" s="123"/>
      <c r="ZQ219" s="123"/>
      <c r="ZR219" s="123"/>
      <c r="ZS219" s="123"/>
      <c r="ZT219" s="123"/>
      <c r="ZU219" s="123"/>
      <c r="ZV219" s="123"/>
      <c r="ZW219" s="123"/>
      <c r="ZX219" s="123"/>
      <c r="ZY219" s="123"/>
      <c r="ZZ219" s="123"/>
      <c r="AAA219" s="123"/>
      <c r="AAB219" s="123"/>
      <c r="AAC219" s="123"/>
      <c r="AAD219" s="123"/>
      <c r="AAE219" s="123"/>
      <c r="AAF219" s="123"/>
      <c r="AAG219" s="123"/>
      <c r="AAH219" s="123"/>
      <c r="AAI219" s="123"/>
      <c r="AAJ219" s="123"/>
      <c r="AAK219" s="123"/>
      <c r="AAL219" s="123"/>
      <c r="AAM219" s="123"/>
      <c r="AAN219" s="123"/>
      <c r="AAO219" s="123"/>
      <c r="AAP219" s="123"/>
      <c r="AAQ219" s="123"/>
      <c r="AAR219" s="123"/>
      <c r="AAS219" s="123"/>
      <c r="AAT219" s="123"/>
      <c r="AAU219" s="123"/>
      <c r="AAV219" s="123"/>
      <c r="AAW219" s="123"/>
      <c r="AAX219" s="123"/>
      <c r="AAY219" s="123"/>
      <c r="AAZ219" s="123"/>
      <c r="ABA219" s="123"/>
      <c r="ABB219" s="123"/>
      <c r="ABC219" s="123"/>
      <c r="ABD219" s="123"/>
      <c r="ABE219" s="123"/>
      <c r="ABF219" s="123"/>
      <c r="ABG219" s="123"/>
      <c r="ABH219" s="123"/>
      <c r="ABI219" s="123"/>
      <c r="ABJ219" s="123"/>
      <c r="ABK219" s="123"/>
      <c r="ABL219" s="123"/>
      <c r="ABM219" s="123"/>
      <c r="ABN219" s="123"/>
      <c r="ABO219" s="123"/>
      <c r="ABP219" s="123"/>
      <c r="ABQ219" s="123"/>
      <c r="ABR219" s="123"/>
      <c r="ABS219" s="123"/>
      <c r="ABT219" s="123"/>
      <c r="ABU219" s="123"/>
      <c r="ABV219" s="123"/>
      <c r="ABW219" s="123"/>
      <c r="ABX219" s="123"/>
      <c r="ABY219" s="123"/>
      <c r="ABZ219" s="123"/>
      <c r="ACA219" s="123"/>
      <c r="ACB219" s="123"/>
      <c r="ACC219" s="123"/>
      <c r="ACD219" s="123"/>
      <c r="ACE219" s="123"/>
      <c r="ACF219" s="123"/>
      <c r="ACG219" s="123"/>
      <c r="ACH219" s="123"/>
      <c r="ACI219" s="123"/>
      <c r="ACJ219" s="123"/>
      <c r="ACK219" s="123"/>
      <c r="ACL219" s="123"/>
      <c r="ACM219" s="123"/>
      <c r="ACN219" s="123"/>
      <c r="ACO219" s="123"/>
      <c r="ACP219" s="123"/>
      <c r="ACQ219" s="123"/>
      <c r="ACR219" s="123"/>
      <c r="ACS219" s="123"/>
      <c r="ACT219" s="123"/>
      <c r="ACU219" s="123"/>
      <c r="ACV219" s="123"/>
      <c r="ACW219" s="123"/>
      <c r="ACX219" s="123"/>
      <c r="ACY219" s="123"/>
      <c r="ACZ219" s="123"/>
      <c r="ADA219" s="123"/>
      <c r="ADB219" s="123"/>
      <c r="ADC219" s="123"/>
      <c r="ADD219" s="123"/>
      <c r="ADE219" s="123"/>
      <c r="ADF219" s="123"/>
      <c r="ADG219" s="123"/>
      <c r="ADH219" s="123"/>
      <c r="ADI219" s="123"/>
      <c r="ADJ219" s="123"/>
      <c r="ADK219" s="123"/>
      <c r="ADL219" s="123"/>
      <c r="ADM219" s="123"/>
      <c r="ADN219" s="123"/>
      <c r="ADO219" s="123"/>
      <c r="ADP219" s="123"/>
      <c r="ADQ219" s="123"/>
      <c r="ADR219" s="123"/>
      <c r="ADS219" s="123"/>
      <c r="ADT219" s="123"/>
      <c r="ADU219" s="123"/>
      <c r="ADV219" s="123"/>
      <c r="ADW219" s="123"/>
      <c r="ADX219" s="123"/>
      <c r="ADY219" s="123"/>
      <c r="ADZ219" s="123"/>
      <c r="AEA219" s="123"/>
      <c r="AEB219" s="123"/>
      <c r="AEC219" s="123"/>
      <c r="AED219" s="123"/>
      <c r="AEE219" s="123"/>
      <c r="AEF219" s="123"/>
      <c r="AEG219" s="123"/>
      <c r="AEH219" s="123"/>
      <c r="AEI219" s="123"/>
      <c r="AEJ219" s="123"/>
      <c r="AEK219" s="123"/>
      <c r="AEL219" s="123"/>
      <c r="AEM219" s="123"/>
      <c r="AEN219" s="123"/>
      <c r="AEO219" s="123"/>
      <c r="AEP219" s="123"/>
      <c r="AEQ219" s="123"/>
      <c r="AER219" s="123"/>
      <c r="AES219" s="123"/>
      <c r="AET219" s="123"/>
      <c r="AEU219" s="123"/>
      <c r="AEV219" s="123"/>
      <c r="AEW219" s="123"/>
      <c r="AEX219" s="123"/>
      <c r="AEY219" s="123"/>
      <c r="AEZ219" s="123"/>
      <c r="AFA219" s="123"/>
      <c r="AFB219" s="123"/>
      <c r="AFC219" s="123"/>
      <c r="AFD219" s="123"/>
      <c r="AFE219" s="123"/>
      <c r="AFF219" s="123"/>
      <c r="AFG219" s="123"/>
      <c r="AFH219" s="123"/>
      <c r="AFI219" s="123"/>
      <c r="AFJ219" s="123"/>
      <c r="AFK219" s="123"/>
      <c r="AFL219" s="123"/>
      <c r="AFM219" s="123"/>
      <c r="AFN219" s="123"/>
      <c r="AFO219" s="123"/>
      <c r="AFP219" s="123"/>
      <c r="AFQ219" s="123"/>
      <c r="AFR219" s="123"/>
      <c r="AFS219" s="123"/>
      <c r="AFT219" s="123"/>
      <c r="AFU219" s="123"/>
      <c r="AFV219" s="123"/>
      <c r="AFW219" s="123"/>
      <c r="AFX219" s="123"/>
      <c r="AFY219" s="123"/>
      <c r="AFZ219" s="123"/>
      <c r="AGA219" s="123"/>
      <c r="AGB219" s="123"/>
      <c r="AGC219" s="123"/>
      <c r="AGD219" s="123"/>
      <c r="AGE219" s="123"/>
      <c r="AGF219" s="123"/>
      <c r="AGG219" s="123"/>
      <c r="AGH219" s="123"/>
      <c r="AGI219" s="123"/>
      <c r="AGJ219" s="123"/>
      <c r="AGK219" s="123"/>
      <c r="AGL219" s="123"/>
      <c r="AGM219" s="123"/>
      <c r="AGN219" s="123"/>
      <c r="AGO219" s="123"/>
      <c r="AGP219" s="123"/>
      <c r="AGQ219" s="123"/>
      <c r="AGR219" s="123"/>
      <c r="AGS219" s="123"/>
      <c r="AGT219" s="123"/>
      <c r="AGU219" s="123"/>
      <c r="AGV219" s="123"/>
      <c r="AGW219" s="123"/>
      <c r="AGX219" s="123"/>
      <c r="AGY219" s="123"/>
      <c r="AGZ219" s="123"/>
      <c r="AHA219" s="123"/>
      <c r="AHB219" s="123"/>
      <c r="AHC219" s="123"/>
      <c r="AHD219" s="123"/>
      <c r="AHE219" s="123"/>
      <c r="AHF219" s="123"/>
      <c r="AHG219" s="123"/>
      <c r="AHH219" s="123"/>
      <c r="AHI219" s="123"/>
      <c r="AHJ219" s="123"/>
      <c r="AHK219" s="123"/>
      <c r="AHL219" s="123"/>
      <c r="AHM219" s="123"/>
      <c r="AHN219" s="123"/>
      <c r="AHO219" s="123"/>
      <c r="AHP219" s="123"/>
      <c r="AHQ219" s="123"/>
      <c r="AHR219" s="123"/>
      <c r="AHS219" s="123"/>
      <c r="AHT219" s="123"/>
      <c r="AHU219" s="123"/>
      <c r="AHV219" s="123"/>
      <c r="AHW219" s="123"/>
      <c r="AHX219" s="123"/>
      <c r="AHY219" s="123"/>
      <c r="AHZ219" s="123"/>
      <c r="AIA219" s="123"/>
      <c r="AIB219" s="123"/>
      <c r="AIC219" s="123"/>
      <c r="AID219" s="123"/>
      <c r="AIE219" s="123"/>
      <c r="AIF219" s="123"/>
      <c r="AIG219" s="123"/>
      <c r="AIH219" s="123"/>
      <c r="AII219" s="123"/>
      <c r="AIJ219" s="123"/>
      <c r="AIK219" s="123"/>
      <c r="AIL219" s="123"/>
      <c r="AIM219" s="123"/>
      <c r="AIN219" s="123"/>
      <c r="AIO219" s="123"/>
      <c r="AIP219" s="123"/>
      <c r="AIQ219" s="123"/>
      <c r="AIR219" s="123"/>
      <c r="AIS219" s="123"/>
      <c r="AIT219" s="123"/>
      <c r="AIU219" s="123"/>
      <c r="AIV219" s="123"/>
      <c r="AIW219" s="123"/>
      <c r="AIX219" s="123"/>
      <c r="AIY219" s="123"/>
      <c r="AIZ219" s="123"/>
      <c r="AJA219" s="123"/>
      <c r="AJB219" s="123"/>
      <c r="AJC219" s="123"/>
      <c r="AJD219" s="123"/>
      <c r="AJE219" s="123"/>
      <c r="AJF219" s="123"/>
      <c r="AJG219" s="123"/>
      <c r="AJH219" s="123"/>
      <c r="AJI219" s="123"/>
      <c r="AJJ219" s="123"/>
      <c r="AJK219" s="123"/>
      <c r="AJL219" s="123"/>
      <c r="AJM219" s="123"/>
      <c r="AJN219" s="123"/>
      <c r="AJO219" s="123"/>
      <c r="AJP219" s="123"/>
      <c r="AJQ219" s="123"/>
      <c r="AJR219" s="123"/>
      <c r="AJS219" s="123"/>
      <c r="AJT219" s="123"/>
      <c r="AJU219" s="123"/>
      <c r="AJV219" s="123"/>
      <c r="AJW219" s="123"/>
      <c r="AJX219" s="123"/>
      <c r="AJY219" s="123"/>
      <c r="AJZ219" s="123"/>
      <c r="AKA219" s="123"/>
      <c r="AKB219" s="123"/>
      <c r="AKC219" s="123"/>
      <c r="AKD219" s="123"/>
      <c r="AKE219" s="123"/>
      <c r="AKF219" s="123"/>
      <c r="AKG219" s="123"/>
      <c r="AKH219" s="123"/>
      <c r="AKI219" s="123"/>
      <c r="AKJ219" s="123"/>
      <c r="AKK219" s="123"/>
      <c r="AKL219" s="123"/>
      <c r="AKM219" s="123"/>
      <c r="AKN219" s="123"/>
      <c r="AKO219" s="123"/>
      <c r="AKP219" s="123"/>
      <c r="AKQ219" s="123"/>
      <c r="AKR219" s="123"/>
      <c r="AKS219" s="123"/>
      <c r="AKT219" s="123"/>
      <c r="AKU219" s="123"/>
      <c r="AKV219" s="123"/>
      <c r="AKW219" s="123"/>
      <c r="AKX219" s="123"/>
      <c r="AKY219" s="123"/>
      <c r="AKZ219" s="123"/>
      <c r="ALA219" s="123"/>
      <c r="ALB219" s="123"/>
      <c r="ALC219" s="123"/>
      <c r="ALD219" s="123"/>
      <c r="ALE219" s="123"/>
      <c r="ALF219" s="123"/>
      <c r="ALG219" s="123"/>
      <c r="ALH219" s="123"/>
      <c r="ALI219" s="123"/>
      <c r="ALJ219" s="123"/>
      <c r="ALK219" s="123"/>
      <c r="ALL219" s="123"/>
      <c r="ALM219" s="123"/>
      <c r="ALN219" s="123"/>
      <c r="ALO219" s="123"/>
      <c r="ALP219" s="123"/>
      <c r="ALQ219" s="123"/>
      <c r="ALR219" s="123"/>
      <c r="ALS219" s="123"/>
      <c r="ALT219" s="123"/>
      <c r="ALU219" s="123"/>
      <c r="ALV219" s="123"/>
      <c r="ALW219" s="123"/>
      <c r="ALX219" s="123"/>
      <c r="ALY219" s="123"/>
      <c r="ALZ219" s="123"/>
      <c r="AMA219" s="123"/>
      <c r="AMB219" s="123"/>
      <c r="AMC219" s="123"/>
      <c r="AMD219" s="123"/>
      <c r="AME219" s="123"/>
      <c r="AMF219" s="123"/>
      <c r="AMG219" s="123"/>
      <c r="AMH219" s="123"/>
      <c r="AMI219" s="123"/>
      <c r="AMJ219" s="123"/>
      <c r="AMK219" s="123"/>
      <c r="AML219" s="123"/>
      <c r="AMM219" s="123"/>
      <c r="AMN219" s="123"/>
      <c r="AMO219" s="123"/>
      <c r="AMP219" s="123"/>
      <c r="AMQ219" s="123"/>
      <c r="AMR219" s="123"/>
      <c r="AMS219" s="123"/>
      <c r="AMT219" s="123"/>
      <c r="AMU219" s="123"/>
      <c r="AMV219" s="123"/>
      <c r="AMW219" s="123"/>
      <c r="AMX219" s="123"/>
      <c r="AMY219" s="123"/>
      <c r="AMZ219" s="123"/>
      <c r="ANA219" s="123"/>
      <c r="ANB219" s="123"/>
      <c r="ANC219" s="123"/>
      <c r="AND219" s="123"/>
      <c r="ANE219" s="123"/>
      <c r="ANF219" s="123"/>
      <c r="ANG219" s="123"/>
      <c r="ANH219" s="123"/>
      <c r="ANI219" s="123"/>
      <c r="ANJ219" s="123"/>
      <c r="ANK219" s="123"/>
      <c r="ANL219" s="123"/>
      <c r="ANM219" s="123"/>
      <c r="ANN219" s="123"/>
      <c r="ANO219" s="123"/>
      <c r="ANP219" s="123"/>
      <c r="ANQ219" s="123"/>
      <c r="ANR219" s="123"/>
      <c r="ANS219" s="123"/>
      <c r="ANT219" s="123"/>
      <c r="ANU219" s="123"/>
      <c r="ANV219" s="123"/>
      <c r="ANW219" s="123"/>
      <c r="ANX219" s="123"/>
      <c r="ANY219" s="123"/>
      <c r="ANZ219" s="123"/>
      <c r="AOA219" s="123"/>
      <c r="AOB219" s="123"/>
      <c r="AOC219" s="123"/>
      <c r="AOD219" s="123"/>
      <c r="AOE219" s="123"/>
      <c r="AOF219" s="123"/>
      <c r="AOG219" s="123"/>
      <c r="AOH219" s="123"/>
      <c r="AOI219" s="123"/>
      <c r="AOJ219" s="123"/>
      <c r="AOK219" s="123"/>
      <c r="AOL219" s="123"/>
      <c r="AOM219" s="123"/>
      <c r="AON219" s="123"/>
      <c r="AOO219" s="123"/>
      <c r="AOP219" s="123"/>
      <c r="AOQ219" s="123"/>
      <c r="AOR219" s="123"/>
      <c r="AOS219" s="123"/>
      <c r="AOT219" s="123"/>
      <c r="AOU219" s="123"/>
      <c r="AOV219" s="123"/>
      <c r="AOW219" s="123"/>
      <c r="AOX219" s="123"/>
      <c r="AOY219" s="123"/>
      <c r="AOZ219" s="123"/>
      <c r="APA219" s="123"/>
      <c r="APB219" s="123"/>
      <c r="APC219" s="123"/>
      <c r="APD219" s="123"/>
      <c r="APE219" s="123"/>
      <c r="APF219" s="123"/>
      <c r="APG219" s="123"/>
      <c r="APH219" s="123"/>
      <c r="API219" s="123"/>
      <c r="APJ219" s="123"/>
      <c r="APK219" s="123"/>
      <c r="APL219" s="123"/>
      <c r="APM219" s="123"/>
      <c r="APN219" s="123"/>
      <c r="APO219" s="123"/>
      <c r="APP219" s="123"/>
      <c r="APQ219" s="123"/>
      <c r="APR219" s="123"/>
      <c r="APS219" s="123"/>
      <c r="APT219" s="123"/>
      <c r="APU219" s="123"/>
      <c r="APV219" s="123"/>
      <c r="APW219" s="123"/>
      <c r="APX219" s="123"/>
      <c r="APY219" s="123"/>
      <c r="APZ219" s="123"/>
      <c r="AQA219" s="123"/>
      <c r="AQB219" s="123"/>
      <c r="AQC219" s="123"/>
      <c r="AQD219" s="123"/>
      <c r="AQE219" s="123"/>
      <c r="AQF219" s="123"/>
      <c r="AQG219" s="123"/>
      <c r="AQH219" s="123"/>
      <c r="AQI219" s="123"/>
      <c r="AQJ219" s="123"/>
      <c r="AQK219" s="123"/>
      <c r="AQL219" s="123"/>
      <c r="AQM219" s="123"/>
      <c r="AQN219" s="123"/>
      <c r="AQO219" s="123"/>
      <c r="AQP219" s="123"/>
      <c r="AQQ219" s="123"/>
      <c r="AQR219" s="123"/>
      <c r="AQS219" s="123"/>
      <c r="AQT219" s="123"/>
      <c r="AQU219" s="123"/>
      <c r="AQV219" s="123"/>
      <c r="AQW219" s="123"/>
      <c r="AQX219" s="123"/>
      <c r="AQY219" s="123"/>
      <c r="AQZ219" s="123"/>
      <c r="ARA219" s="123"/>
      <c r="ARB219" s="123"/>
      <c r="ARC219" s="123"/>
      <c r="ARD219" s="123"/>
      <c r="ARE219" s="123"/>
      <c r="ARF219" s="123"/>
      <c r="ARG219" s="123"/>
      <c r="ARH219" s="123"/>
      <c r="ARI219" s="123"/>
      <c r="ARJ219" s="123"/>
      <c r="ARK219" s="123"/>
      <c r="ARL219" s="123"/>
      <c r="ARM219" s="123"/>
      <c r="ARN219" s="123"/>
      <c r="ARO219" s="123"/>
      <c r="ARP219" s="123"/>
      <c r="ARQ219" s="123"/>
      <c r="ARR219" s="123"/>
      <c r="ARS219" s="123"/>
      <c r="ART219" s="123"/>
      <c r="ARU219" s="123"/>
      <c r="ARV219" s="123"/>
      <c r="ARW219" s="123"/>
      <c r="ARX219" s="123"/>
      <c r="ARY219" s="123"/>
      <c r="ARZ219" s="123"/>
      <c r="ASA219" s="123"/>
      <c r="ASB219" s="123"/>
      <c r="ASC219" s="123"/>
      <c r="ASD219" s="123"/>
      <c r="ASE219" s="123"/>
      <c r="ASF219" s="123"/>
      <c r="ASG219" s="123"/>
      <c r="ASH219" s="123"/>
      <c r="ASI219" s="123"/>
      <c r="ASJ219" s="123"/>
      <c r="ASK219" s="123"/>
      <c r="ASL219" s="123"/>
      <c r="ASM219" s="123"/>
      <c r="ASN219" s="123"/>
      <c r="ASO219" s="123"/>
      <c r="ASP219" s="123"/>
      <c r="ASQ219" s="123"/>
      <c r="ASR219" s="123"/>
      <c r="ASS219" s="123"/>
      <c r="AST219" s="123"/>
      <c r="ASU219" s="123"/>
      <c r="ASV219" s="123"/>
      <c r="ASW219" s="123"/>
      <c r="ASX219" s="123"/>
      <c r="ASY219" s="123"/>
      <c r="ASZ219" s="123"/>
      <c r="ATA219" s="123"/>
      <c r="ATB219" s="123"/>
      <c r="ATC219" s="123"/>
      <c r="ATD219" s="123"/>
      <c r="ATE219" s="123"/>
      <c r="ATF219" s="123"/>
      <c r="ATG219" s="123"/>
      <c r="ATH219" s="123"/>
      <c r="ATI219" s="123"/>
      <c r="ATJ219" s="123"/>
      <c r="ATK219" s="123"/>
      <c r="ATL219" s="123"/>
      <c r="ATM219" s="123"/>
      <c r="ATN219" s="123"/>
      <c r="ATO219" s="123"/>
      <c r="ATP219" s="123"/>
      <c r="ATQ219" s="123"/>
      <c r="ATR219" s="123"/>
      <c r="ATS219" s="123"/>
      <c r="ATT219" s="123"/>
      <c r="ATU219" s="123"/>
      <c r="ATV219" s="123"/>
      <c r="ATW219" s="123"/>
      <c r="ATX219" s="123"/>
      <c r="ATY219" s="123"/>
      <c r="ATZ219" s="123"/>
      <c r="AUA219" s="123"/>
      <c r="AUB219" s="123"/>
      <c r="AUC219" s="123"/>
      <c r="AUD219" s="123"/>
      <c r="AUE219" s="123"/>
      <c r="AUF219" s="123"/>
      <c r="AUG219" s="123"/>
      <c r="AUH219" s="123"/>
      <c r="AUI219" s="123"/>
      <c r="AUJ219" s="123"/>
      <c r="AUK219" s="123"/>
      <c r="AUL219" s="123"/>
      <c r="AUM219" s="123"/>
      <c r="AUN219" s="123"/>
      <c r="AUO219" s="123"/>
      <c r="AUP219" s="123"/>
      <c r="AUQ219" s="123"/>
      <c r="AUR219" s="123"/>
      <c r="AUS219" s="123"/>
      <c r="AUT219" s="123"/>
      <c r="AUU219" s="123"/>
      <c r="AUV219" s="123"/>
      <c r="AUW219" s="123"/>
      <c r="AUX219" s="123"/>
      <c r="AUY219" s="123"/>
      <c r="AUZ219" s="123"/>
      <c r="AVA219" s="123"/>
      <c r="AVB219" s="123"/>
      <c r="AVC219" s="123"/>
      <c r="AVD219" s="123"/>
      <c r="AVE219" s="123"/>
      <c r="AVF219" s="123"/>
      <c r="AVG219" s="123"/>
      <c r="AVH219" s="123"/>
      <c r="AVI219" s="123"/>
      <c r="AVJ219" s="123"/>
      <c r="AVK219" s="123"/>
      <c r="AVL219" s="123"/>
      <c r="AVM219" s="123"/>
      <c r="AVN219" s="123"/>
      <c r="AVO219" s="123"/>
      <c r="AVP219" s="123"/>
      <c r="AVQ219" s="123"/>
      <c r="AVR219" s="123"/>
      <c r="AVS219" s="123"/>
      <c r="AVT219" s="123"/>
      <c r="AVU219" s="123"/>
      <c r="AVV219" s="123"/>
      <c r="AVW219" s="123"/>
      <c r="AVX219" s="123"/>
      <c r="AVY219" s="123"/>
      <c r="AVZ219" s="123"/>
      <c r="AWA219" s="123"/>
      <c r="AWB219" s="123"/>
      <c r="AWC219" s="123"/>
      <c r="AWD219" s="123"/>
      <c r="AWE219" s="123"/>
      <c r="AWF219" s="123"/>
      <c r="AWG219" s="123"/>
      <c r="AWH219" s="123"/>
      <c r="AWI219" s="123"/>
      <c r="AWJ219" s="123"/>
      <c r="AWK219" s="123"/>
      <c r="AWL219" s="123"/>
      <c r="AWM219" s="123"/>
      <c r="AWN219" s="123"/>
      <c r="AWO219" s="123"/>
      <c r="AWP219" s="123"/>
      <c r="AWQ219" s="123"/>
      <c r="AWR219" s="123"/>
      <c r="AWS219" s="123"/>
      <c r="AWT219" s="123"/>
      <c r="AWU219" s="123"/>
      <c r="AWV219" s="123"/>
      <c r="AWW219" s="123"/>
      <c r="AWX219" s="123"/>
      <c r="AWY219" s="123"/>
      <c r="AWZ219" s="123"/>
      <c r="AXA219" s="123"/>
      <c r="AXB219" s="123"/>
      <c r="AXC219" s="123"/>
      <c r="AXD219" s="123"/>
      <c r="AXE219" s="123"/>
      <c r="AXF219" s="123"/>
      <c r="AXG219" s="123"/>
      <c r="AXH219" s="123"/>
      <c r="AXI219" s="123"/>
      <c r="AXJ219" s="123"/>
      <c r="AXK219" s="123"/>
      <c r="AXL219" s="123"/>
      <c r="AXM219" s="123"/>
      <c r="AXN219" s="123"/>
      <c r="AXO219" s="123"/>
      <c r="AXP219" s="123"/>
      <c r="AXQ219" s="123"/>
      <c r="AXR219" s="123"/>
      <c r="AXS219" s="123"/>
      <c r="AXT219" s="123"/>
      <c r="AXU219" s="123"/>
      <c r="AXV219" s="123"/>
      <c r="AXW219" s="123"/>
      <c r="AXX219" s="123"/>
      <c r="AXY219" s="123"/>
      <c r="AXZ219" s="123"/>
      <c r="AYA219" s="123"/>
      <c r="AYB219" s="123"/>
      <c r="AYC219" s="123"/>
      <c r="AYD219" s="123"/>
      <c r="AYE219" s="123"/>
      <c r="AYF219" s="123"/>
      <c r="AYG219" s="123"/>
      <c r="AYH219" s="123"/>
      <c r="AYI219" s="123"/>
      <c r="AYJ219" s="123"/>
      <c r="AYK219" s="123"/>
      <c r="AYL219" s="123"/>
      <c r="AYM219" s="123"/>
      <c r="AYN219" s="123"/>
      <c r="AYO219" s="123"/>
      <c r="AYP219" s="123"/>
      <c r="AYQ219" s="123"/>
      <c r="AYR219" s="123"/>
      <c r="AYS219" s="123"/>
      <c r="AYT219" s="123"/>
      <c r="AYU219" s="123"/>
      <c r="AYV219" s="123"/>
      <c r="AYW219" s="123"/>
      <c r="AYX219" s="123"/>
      <c r="AYY219" s="123"/>
      <c r="AYZ219" s="123"/>
      <c r="AZA219" s="123"/>
      <c r="AZB219" s="123"/>
      <c r="AZC219" s="123"/>
      <c r="AZD219" s="123"/>
      <c r="AZE219" s="123"/>
      <c r="AZF219" s="123"/>
      <c r="AZG219" s="123"/>
      <c r="AZH219" s="123"/>
      <c r="AZI219" s="123"/>
      <c r="AZJ219" s="123"/>
      <c r="AZK219" s="123"/>
      <c r="AZL219" s="123"/>
      <c r="AZM219" s="123"/>
      <c r="AZN219" s="123"/>
      <c r="AZO219" s="123"/>
      <c r="AZP219" s="123"/>
      <c r="AZQ219" s="123"/>
      <c r="AZR219" s="123"/>
      <c r="AZS219" s="123"/>
      <c r="AZT219" s="123"/>
      <c r="AZU219" s="123"/>
      <c r="AZV219" s="123"/>
      <c r="AZW219" s="123"/>
      <c r="AZX219" s="123"/>
      <c r="AZY219" s="123"/>
      <c r="AZZ219" s="123"/>
      <c r="BAA219" s="123"/>
      <c r="BAB219" s="123"/>
      <c r="BAC219" s="123"/>
      <c r="BAD219" s="123"/>
      <c r="BAE219" s="123"/>
      <c r="BAF219" s="123"/>
      <c r="BAG219" s="123"/>
      <c r="BAH219" s="123"/>
      <c r="BAI219" s="123"/>
      <c r="BAJ219" s="123"/>
      <c r="BAK219" s="123"/>
      <c r="BAL219" s="123"/>
      <c r="BAM219" s="123"/>
      <c r="BAN219" s="123"/>
      <c r="BAO219" s="123"/>
      <c r="BAP219" s="123"/>
      <c r="BAQ219" s="123"/>
      <c r="BAR219" s="123"/>
      <c r="BAS219" s="123"/>
      <c r="BAT219" s="123"/>
      <c r="BAU219" s="123"/>
      <c r="BAV219" s="123"/>
      <c r="BAW219" s="123"/>
      <c r="BAX219" s="123"/>
      <c r="BAY219" s="123"/>
      <c r="BAZ219" s="123"/>
      <c r="BBA219" s="123"/>
      <c r="BBB219" s="123"/>
      <c r="BBC219" s="123"/>
      <c r="BBD219" s="123"/>
      <c r="BBE219" s="123"/>
      <c r="BBF219" s="123"/>
      <c r="BBG219" s="123"/>
      <c r="BBH219" s="123"/>
      <c r="BBI219" s="123"/>
      <c r="BBJ219" s="123"/>
      <c r="BBK219" s="123"/>
      <c r="BBL219" s="123"/>
      <c r="BBM219" s="123"/>
      <c r="BBN219" s="123"/>
      <c r="BBO219" s="123"/>
      <c r="BBP219" s="123"/>
      <c r="BBQ219" s="123"/>
      <c r="BBR219" s="123"/>
      <c r="BBS219" s="123"/>
      <c r="BBT219" s="123"/>
      <c r="BBU219" s="123"/>
      <c r="BBV219" s="123"/>
      <c r="BBW219" s="123"/>
      <c r="BBX219" s="123"/>
      <c r="BBY219" s="123"/>
      <c r="BBZ219" s="123"/>
      <c r="BCA219" s="123"/>
      <c r="BCB219" s="123"/>
      <c r="BCC219" s="123"/>
      <c r="BCD219" s="123"/>
      <c r="BCE219" s="123"/>
      <c r="BCF219" s="123"/>
      <c r="BCG219" s="123"/>
      <c r="BCH219" s="123"/>
      <c r="BCI219" s="123"/>
      <c r="BCJ219" s="123"/>
      <c r="BCK219" s="123"/>
      <c r="BCL219" s="123"/>
      <c r="BCM219" s="123"/>
      <c r="BCN219" s="123"/>
      <c r="BCO219" s="123"/>
      <c r="BCP219" s="123"/>
      <c r="BCQ219" s="123"/>
      <c r="BCR219" s="123"/>
      <c r="BCS219" s="123"/>
      <c r="BCT219" s="123"/>
      <c r="BCU219" s="123"/>
      <c r="BCV219" s="123"/>
      <c r="BCW219" s="123"/>
      <c r="BCX219" s="123"/>
      <c r="BCY219" s="123"/>
      <c r="BCZ219" s="123"/>
      <c r="BDA219" s="123"/>
      <c r="BDB219" s="123"/>
      <c r="BDC219" s="123"/>
      <c r="BDD219" s="123"/>
      <c r="BDE219" s="123"/>
      <c r="BDF219" s="123"/>
      <c r="BDG219" s="123"/>
      <c r="BDH219" s="123"/>
      <c r="BDI219" s="123"/>
      <c r="BDJ219" s="123"/>
      <c r="BDK219" s="123"/>
      <c r="BDL219" s="123"/>
      <c r="BDM219" s="123"/>
      <c r="BDN219" s="123"/>
      <c r="BDO219" s="123"/>
      <c r="BDP219" s="123"/>
      <c r="BDQ219" s="123"/>
      <c r="BDR219" s="123"/>
      <c r="BDS219" s="123"/>
      <c r="BDT219" s="123"/>
      <c r="BDU219" s="123"/>
      <c r="BDV219" s="123"/>
      <c r="BDW219" s="123"/>
      <c r="BDX219" s="123"/>
      <c r="BDY219" s="123"/>
      <c r="BDZ219" s="123"/>
      <c r="BEA219" s="123"/>
      <c r="BEB219" s="123"/>
      <c r="BEC219" s="123"/>
      <c r="BED219" s="123"/>
      <c r="BEE219" s="123"/>
      <c r="BEF219" s="123"/>
      <c r="BEG219" s="123"/>
      <c r="BEH219" s="123"/>
      <c r="BEI219" s="123"/>
      <c r="BEJ219" s="123"/>
      <c r="BEK219" s="123"/>
      <c r="BEL219" s="123"/>
      <c r="BEM219" s="123"/>
      <c r="BEN219" s="123"/>
      <c r="BEO219" s="123"/>
      <c r="BEP219" s="123"/>
      <c r="BEQ219" s="123"/>
      <c r="BER219" s="123"/>
      <c r="BES219" s="123"/>
      <c r="BET219" s="123"/>
      <c r="BEU219" s="123"/>
      <c r="BEV219" s="123"/>
      <c r="BEW219" s="123"/>
      <c r="BEX219" s="123"/>
      <c r="BEY219" s="123"/>
      <c r="BEZ219" s="123"/>
      <c r="BFA219" s="123"/>
      <c r="BFB219" s="123"/>
      <c r="BFC219" s="123"/>
      <c r="BFD219" s="123"/>
      <c r="BFE219" s="123"/>
      <c r="BFF219" s="123"/>
      <c r="BFG219" s="123"/>
      <c r="BFH219" s="123"/>
      <c r="BFI219" s="123"/>
      <c r="BFJ219" s="123"/>
      <c r="BFK219" s="123"/>
      <c r="BFL219" s="123"/>
      <c r="BFM219" s="123"/>
      <c r="BFN219" s="123"/>
      <c r="BFO219" s="123"/>
      <c r="BFP219" s="123"/>
      <c r="BFQ219" s="123"/>
      <c r="BFR219" s="123"/>
      <c r="BFS219" s="123"/>
      <c r="BFT219" s="123"/>
      <c r="BFU219" s="123"/>
      <c r="BFV219" s="123"/>
      <c r="BFW219" s="123"/>
      <c r="BFX219" s="123"/>
      <c r="BFY219" s="123"/>
      <c r="BFZ219" s="123"/>
      <c r="BGA219" s="123"/>
      <c r="BGB219" s="123"/>
      <c r="BGC219" s="123"/>
      <c r="BGD219" s="123"/>
      <c r="BGE219" s="123"/>
      <c r="BGF219" s="123"/>
      <c r="BGG219" s="123"/>
      <c r="BGH219" s="123"/>
      <c r="BGI219" s="123"/>
      <c r="BGJ219" s="123"/>
      <c r="BGK219" s="123"/>
      <c r="BGL219" s="123"/>
      <c r="BGM219" s="123"/>
      <c r="BGN219" s="123"/>
      <c r="BGO219" s="123"/>
      <c r="BGP219" s="123"/>
      <c r="BGQ219" s="123"/>
      <c r="BGR219" s="123"/>
      <c r="BGS219" s="123"/>
      <c r="BGT219" s="123"/>
      <c r="BGU219" s="123"/>
      <c r="BGV219" s="123"/>
      <c r="BGW219" s="123"/>
      <c r="BGX219" s="123"/>
      <c r="BGY219" s="123"/>
      <c r="BGZ219" s="123"/>
      <c r="BHA219" s="123"/>
      <c r="BHB219" s="123"/>
      <c r="BHC219" s="123"/>
      <c r="BHD219" s="123"/>
      <c r="BHE219" s="123"/>
      <c r="BHF219" s="123"/>
      <c r="BHG219" s="123"/>
      <c r="BHH219" s="123"/>
      <c r="BHI219" s="123"/>
      <c r="BHJ219" s="123"/>
      <c r="BHK219" s="123"/>
      <c r="BHL219" s="123"/>
      <c r="BHM219" s="123"/>
      <c r="BHN219" s="123"/>
      <c r="BHO219" s="123"/>
      <c r="BHP219" s="123"/>
      <c r="BHQ219" s="123"/>
      <c r="BHR219" s="123"/>
      <c r="BHS219" s="123"/>
      <c r="BHT219" s="123"/>
      <c r="BHU219" s="123"/>
      <c r="BHV219" s="123"/>
      <c r="BHW219" s="123"/>
      <c r="BHX219" s="123"/>
      <c r="BHY219" s="123"/>
      <c r="BHZ219" s="123"/>
      <c r="BIA219" s="123"/>
      <c r="BIB219" s="123"/>
      <c r="BIC219" s="123"/>
      <c r="BID219" s="123"/>
      <c r="BIE219" s="123"/>
      <c r="BIF219" s="123"/>
      <c r="BIG219" s="123"/>
      <c r="BIH219" s="123"/>
      <c r="BII219" s="123"/>
      <c r="BIJ219" s="123"/>
      <c r="BIK219" s="123"/>
      <c r="BIL219" s="123"/>
      <c r="BIM219" s="123"/>
      <c r="BIN219" s="123"/>
      <c r="BIO219" s="123"/>
      <c r="BIP219" s="123"/>
      <c r="BIQ219" s="123"/>
      <c r="BIR219" s="123"/>
      <c r="BIS219" s="123"/>
      <c r="BIT219" s="123"/>
      <c r="BIU219" s="123"/>
      <c r="BIV219" s="123"/>
      <c r="BIW219" s="123"/>
      <c r="BIX219" s="123"/>
      <c r="BIY219" s="123"/>
      <c r="BIZ219" s="123"/>
      <c r="BJA219" s="123"/>
      <c r="BJB219" s="123"/>
      <c r="BJC219" s="123"/>
      <c r="BJD219" s="123"/>
      <c r="BJE219" s="123"/>
      <c r="BJF219" s="123"/>
      <c r="BJG219" s="123"/>
      <c r="BJH219" s="123"/>
      <c r="BJI219" s="123"/>
      <c r="BJJ219" s="123"/>
      <c r="BJK219" s="123"/>
      <c r="BJL219" s="123"/>
      <c r="BJM219" s="123"/>
      <c r="BJN219" s="123"/>
      <c r="BJO219" s="123"/>
      <c r="BJP219" s="123"/>
      <c r="BJQ219" s="123"/>
      <c r="BJR219" s="123"/>
      <c r="BJS219" s="123"/>
      <c r="BJT219" s="123"/>
      <c r="BJU219" s="123"/>
      <c r="BJV219" s="123"/>
      <c r="BJW219" s="123"/>
      <c r="BJX219" s="123"/>
      <c r="BJY219" s="123"/>
      <c r="BJZ219" s="123"/>
      <c r="BKA219" s="123"/>
      <c r="BKB219" s="123"/>
      <c r="BKC219" s="123"/>
      <c r="BKD219" s="123"/>
      <c r="BKE219" s="123"/>
      <c r="BKF219" s="123"/>
      <c r="BKG219" s="123"/>
      <c r="BKH219" s="123"/>
      <c r="BKI219" s="123"/>
      <c r="BKJ219" s="123"/>
      <c r="BKK219" s="123"/>
      <c r="BKL219" s="123"/>
      <c r="BKM219" s="123"/>
      <c r="BKN219" s="123"/>
      <c r="BKO219" s="123"/>
      <c r="BKP219" s="123"/>
      <c r="BKQ219" s="123"/>
      <c r="BKR219" s="123"/>
      <c r="BKS219" s="123"/>
      <c r="BKT219" s="123"/>
      <c r="BKU219" s="123"/>
      <c r="BKV219" s="123"/>
      <c r="BKW219" s="123"/>
      <c r="BKX219" s="123"/>
      <c r="BKY219" s="123"/>
      <c r="BKZ219" s="123"/>
      <c r="BLA219" s="123"/>
      <c r="BLB219" s="123"/>
      <c r="BLC219" s="123"/>
      <c r="BLD219" s="123"/>
      <c r="BLE219" s="123"/>
      <c r="BLF219" s="123"/>
      <c r="BLG219" s="123"/>
      <c r="BLH219" s="123"/>
      <c r="BLI219" s="123"/>
      <c r="BLJ219" s="123"/>
      <c r="BLK219" s="123"/>
      <c r="BLL219" s="123"/>
      <c r="BLM219" s="123"/>
      <c r="BLN219" s="123"/>
      <c r="BLO219" s="123"/>
      <c r="BLP219" s="123"/>
      <c r="BLQ219" s="123"/>
      <c r="BLR219" s="123"/>
      <c r="BLS219" s="123"/>
      <c r="BLT219" s="123"/>
      <c r="BLU219" s="123"/>
      <c r="BLV219" s="123"/>
      <c r="BLW219" s="123"/>
      <c r="BLX219" s="123"/>
      <c r="BLY219" s="123"/>
      <c r="BLZ219" s="123"/>
      <c r="BMA219" s="123"/>
      <c r="BMB219" s="123"/>
      <c r="BMC219" s="123"/>
      <c r="BMD219" s="123"/>
      <c r="BME219" s="123"/>
      <c r="BMF219" s="123"/>
      <c r="BMG219" s="123"/>
      <c r="BMH219" s="123"/>
      <c r="BMI219" s="123"/>
      <c r="BMJ219" s="123"/>
      <c r="BMK219" s="123"/>
      <c r="BML219" s="123"/>
      <c r="BMM219" s="123"/>
      <c r="BMN219" s="123"/>
      <c r="BMO219" s="123"/>
      <c r="BMP219" s="123"/>
      <c r="BMQ219" s="123"/>
      <c r="BMR219" s="123"/>
      <c r="BMS219" s="123"/>
      <c r="BMT219" s="123"/>
      <c r="BMU219" s="123"/>
      <c r="BMV219" s="123"/>
      <c r="BMW219" s="123"/>
      <c r="BMX219" s="123"/>
      <c r="BMY219" s="123"/>
      <c r="BMZ219" s="123"/>
      <c r="BNA219" s="123"/>
      <c r="BNB219" s="123"/>
      <c r="BNC219" s="123"/>
      <c r="BND219" s="123"/>
      <c r="BNE219" s="123"/>
      <c r="BNF219" s="123"/>
      <c r="BNG219" s="123"/>
      <c r="BNH219" s="123"/>
      <c r="BNI219" s="123"/>
      <c r="BNJ219" s="123"/>
      <c r="BNK219" s="123"/>
      <c r="BNL219" s="123"/>
      <c r="BNM219" s="123"/>
      <c r="BNN219" s="123"/>
      <c r="BNO219" s="123"/>
      <c r="BNP219" s="123"/>
      <c r="BNQ219" s="123"/>
      <c r="BNR219" s="123"/>
      <c r="BNS219" s="123"/>
      <c r="BNT219" s="123"/>
      <c r="BNU219" s="123"/>
      <c r="BNV219" s="123"/>
      <c r="BNW219" s="123"/>
      <c r="BNX219" s="123"/>
      <c r="BNY219" s="123"/>
      <c r="BNZ219" s="123"/>
      <c r="BOA219" s="123"/>
      <c r="BOB219" s="123"/>
      <c r="BOC219" s="123"/>
      <c r="BOD219" s="123"/>
      <c r="BOE219" s="123"/>
      <c r="BOF219" s="123"/>
      <c r="BOG219" s="123"/>
      <c r="BOH219" s="123"/>
      <c r="BOI219" s="123"/>
      <c r="BOJ219" s="123"/>
      <c r="BOK219" s="123"/>
      <c r="BOL219" s="123"/>
      <c r="BOM219" s="123"/>
      <c r="BON219" s="123"/>
      <c r="BOO219" s="123"/>
      <c r="BOP219" s="123"/>
      <c r="BOQ219" s="123"/>
      <c r="BOR219" s="123"/>
      <c r="BOS219" s="123"/>
      <c r="BOT219" s="123"/>
      <c r="BOU219" s="123"/>
      <c r="BOV219" s="123"/>
      <c r="BOW219" s="123"/>
      <c r="BOX219" s="123"/>
      <c r="BOY219" s="123"/>
      <c r="BOZ219" s="123"/>
      <c r="BPA219" s="123"/>
      <c r="BPB219" s="123"/>
      <c r="BPC219" s="123"/>
      <c r="BPD219" s="123"/>
      <c r="BPE219" s="123"/>
      <c r="BPF219" s="123"/>
      <c r="BPG219" s="123"/>
      <c r="BPH219" s="123"/>
      <c r="BPI219" s="123"/>
      <c r="BPJ219" s="123"/>
      <c r="BPK219" s="123"/>
      <c r="BPL219" s="123"/>
      <c r="BPM219" s="123"/>
      <c r="BPN219" s="123"/>
      <c r="BPO219" s="123"/>
      <c r="BPP219" s="123"/>
      <c r="BPQ219" s="123"/>
      <c r="BPR219" s="123"/>
      <c r="BPS219" s="123"/>
      <c r="BPT219" s="123"/>
      <c r="BPU219" s="123"/>
      <c r="BPV219" s="123"/>
      <c r="BPW219" s="123"/>
      <c r="BPX219" s="123"/>
      <c r="BPY219" s="123"/>
      <c r="BPZ219" s="123"/>
      <c r="BQA219" s="123"/>
      <c r="BQB219" s="123"/>
      <c r="BQC219" s="123"/>
      <c r="BQD219" s="123"/>
      <c r="BQE219" s="123"/>
      <c r="BQF219" s="123"/>
      <c r="BQG219" s="123"/>
      <c r="BQH219" s="123"/>
      <c r="BQI219" s="123"/>
      <c r="BQJ219" s="123"/>
      <c r="BQK219" s="123"/>
      <c r="BQL219" s="123"/>
      <c r="BQM219" s="123"/>
      <c r="BQN219" s="123"/>
      <c r="BQO219" s="123"/>
      <c r="BQP219" s="123"/>
      <c r="BQQ219" s="123"/>
      <c r="BQR219" s="123"/>
      <c r="BQS219" s="123"/>
      <c r="BQT219" s="123"/>
      <c r="BQU219" s="123"/>
      <c r="BQV219" s="123"/>
      <c r="BQW219" s="123"/>
      <c r="BQX219" s="123"/>
      <c r="BQY219" s="123"/>
      <c r="BQZ219" s="123"/>
      <c r="BRA219" s="123"/>
      <c r="BRB219" s="123"/>
      <c r="BRC219" s="123"/>
      <c r="BRD219" s="123"/>
      <c r="BRE219" s="123"/>
      <c r="BRF219" s="123"/>
      <c r="BRG219" s="123"/>
      <c r="BRH219" s="123"/>
      <c r="BRI219" s="123"/>
      <c r="BRJ219" s="123"/>
      <c r="BRK219" s="123"/>
      <c r="BRL219" s="123"/>
      <c r="BRM219" s="123"/>
      <c r="BRN219" s="123"/>
      <c r="BRO219" s="123"/>
      <c r="BRP219" s="123"/>
      <c r="BRQ219" s="123"/>
      <c r="BRR219" s="123"/>
      <c r="BRS219" s="123"/>
      <c r="BRT219" s="123"/>
      <c r="BRU219" s="123"/>
      <c r="BRV219" s="123"/>
      <c r="BRW219" s="123"/>
      <c r="BRX219" s="123"/>
      <c r="BRY219" s="123"/>
      <c r="BRZ219" s="123"/>
      <c r="BSA219" s="123"/>
      <c r="BSB219" s="123"/>
      <c r="BSC219" s="123"/>
      <c r="BSD219" s="123"/>
      <c r="BSE219" s="123"/>
      <c r="BSF219" s="123"/>
      <c r="BSG219" s="123"/>
      <c r="BSH219" s="123"/>
      <c r="BSI219" s="123"/>
      <c r="BSJ219" s="123"/>
      <c r="BSK219" s="123"/>
      <c r="BSL219" s="123"/>
      <c r="BSM219" s="123"/>
      <c r="BSN219" s="123"/>
      <c r="BSO219" s="123"/>
      <c r="BSP219" s="123"/>
      <c r="BSQ219" s="123"/>
      <c r="BSR219" s="123"/>
      <c r="BSS219" s="123"/>
      <c r="BST219" s="123"/>
      <c r="BSU219" s="123"/>
      <c r="BSV219" s="123"/>
      <c r="BSW219" s="123"/>
      <c r="BSX219" s="123"/>
      <c r="BSY219" s="123"/>
      <c r="BSZ219" s="123"/>
      <c r="BTA219" s="123"/>
      <c r="BTB219" s="123"/>
      <c r="BTC219" s="123"/>
      <c r="BTD219" s="123"/>
      <c r="BTE219" s="123"/>
      <c r="BTF219" s="123"/>
      <c r="BTG219" s="123"/>
      <c r="BTH219" s="123"/>
      <c r="BTI219" s="123"/>
      <c r="BTJ219" s="123"/>
      <c r="BTK219" s="123"/>
      <c r="BTL219" s="123"/>
      <c r="BTM219" s="123"/>
      <c r="BTN219" s="123"/>
      <c r="BTO219" s="123"/>
      <c r="BTP219" s="123"/>
      <c r="BTQ219" s="123"/>
      <c r="BTR219" s="123"/>
      <c r="BTS219" s="123"/>
      <c r="BTT219" s="123"/>
      <c r="BTU219" s="123"/>
      <c r="BTV219" s="123"/>
      <c r="BTW219" s="123"/>
      <c r="BTX219" s="123"/>
      <c r="BTY219" s="123"/>
      <c r="BTZ219" s="123"/>
      <c r="BUA219" s="123"/>
      <c r="BUB219" s="123"/>
      <c r="BUC219" s="123"/>
      <c r="BUD219" s="123"/>
      <c r="BUE219" s="123"/>
      <c r="BUF219" s="123"/>
      <c r="BUG219" s="123"/>
      <c r="BUH219" s="123"/>
      <c r="BUI219" s="123"/>
      <c r="BUJ219" s="123"/>
      <c r="BUK219" s="123"/>
      <c r="BUL219" s="123"/>
      <c r="BUM219" s="123"/>
      <c r="BUN219" s="123"/>
      <c r="BUO219" s="123"/>
      <c r="BUP219" s="123"/>
      <c r="BUQ219" s="123"/>
      <c r="BUR219" s="123"/>
      <c r="BUS219" s="123"/>
      <c r="BUT219" s="123"/>
      <c r="BUU219" s="123"/>
      <c r="BUV219" s="123"/>
      <c r="BUW219" s="123"/>
      <c r="BUX219" s="123"/>
      <c r="BUY219" s="123"/>
      <c r="BUZ219" s="123"/>
      <c r="BVA219" s="123"/>
      <c r="BVB219" s="123"/>
      <c r="BVC219" s="123"/>
      <c r="BVD219" s="123"/>
      <c r="BVE219" s="123"/>
      <c r="BVF219" s="123"/>
      <c r="BVG219" s="123"/>
      <c r="BVH219" s="123"/>
      <c r="BVI219" s="123"/>
      <c r="BVJ219" s="123"/>
      <c r="BVK219" s="123"/>
      <c r="BVL219" s="123"/>
      <c r="BVM219" s="123"/>
      <c r="BVN219" s="123"/>
      <c r="BVO219" s="123"/>
      <c r="BVP219" s="123"/>
      <c r="BVQ219" s="123"/>
      <c r="BVR219" s="123"/>
      <c r="BVS219" s="123"/>
      <c r="BVT219" s="123"/>
      <c r="BVU219" s="123"/>
      <c r="BVV219" s="123"/>
      <c r="BVW219" s="123"/>
      <c r="BVX219" s="123"/>
      <c r="BVY219" s="123"/>
      <c r="BVZ219" s="123"/>
      <c r="BWA219" s="123"/>
      <c r="BWB219" s="123"/>
      <c r="BWC219" s="123"/>
      <c r="BWD219" s="123"/>
      <c r="BWE219" s="123"/>
      <c r="BWF219" s="123"/>
      <c r="BWG219" s="123"/>
      <c r="BWH219" s="123"/>
      <c r="BWI219" s="123"/>
      <c r="BWJ219" s="123"/>
      <c r="BWK219" s="123"/>
      <c r="BWL219" s="123"/>
      <c r="BWM219" s="123"/>
      <c r="BWN219" s="123"/>
      <c r="BWO219" s="123"/>
      <c r="BWP219" s="123"/>
      <c r="BWQ219" s="123"/>
      <c r="BWR219" s="123"/>
      <c r="BWS219" s="123"/>
      <c r="BWT219" s="123"/>
      <c r="BWU219" s="123"/>
      <c r="BWV219" s="123"/>
      <c r="BWW219" s="123"/>
      <c r="BWX219" s="123"/>
      <c r="BWY219" s="123"/>
      <c r="BWZ219" s="123"/>
      <c r="BXA219" s="123"/>
      <c r="BXB219" s="123"/>
      <c r="BXC219" s="123"/>
      <c r="BXD219" s="123"/>
      <c r="BXE219" s="123"/>
      <c r="BXF219" s="123"/>
      <c r="BXG219" s="123"/>
      <c r="BXH219" s="123"/>
      <c r="BXI219" s="123"/>
      <c r="BXJ219" s="123"/>
      <c r="BXK219" s="123"/>
      <c r="BXL219" s="123"/>
      <c r="BXM219" s="123"/>
      <c r="BXN219" s="123"/>
      <c r="BXO219" s="123"/>
      <c r="BXP219" s="123"/>
      <c r="BXQ219" s="123"/>
      <c r="BXR219" s="123"/>
      <c r="BXS219" s="123"/>
      <c r="BXT219" s="123"/>
      <c r="BXU219" s="123"/>
      <c r="BXV219" s="123"/>
      <c r="BXW219" s="123"/>
      <c r="BXX219" s="123"/>
      <c r="BXY219" s="123"/>
      <c r="BXZ219" s="123"/>
      <c r="BYA219" s="123"/>
      <c r="BYB219" s="123"/>
      <c r="BYC219" s="123"/>
      <c r="BYD219" s="123"/>
      <c r="BYE219" s="123"/>
      <c r="BYF219" s="123"/>
      <c r="BYG219" s="123"/>
      <c r="BYH219" s="123"/>
      <c r="BYI219" s="123"/>
      <c r="BYJ219" s="123"/>
      <c r="BYK219" s="123"/>
      <c r="BYL219" s="123"/>
      <c r="BYM219" s="123"/>
      <c r="BYN219" s="123"/>
      <c r="BYO219" s="123"/>
      <c r="BYP219" s="123"/>
      <c r="BYQ219" s="123"/>
      <c r="BYR219" s="123"/>
      <c r="BYS219" s="123"/>
      <c r="BYT219" s="123"/>
      <c r="BYU219" s="123"/>
      <c r="BYV219" s="123"/>
      <c r="BYW219" s="123"/>
      <c r="BYX219" s="123"/>
      <c r="BYY219" s="123"/>
      <c r="BYZ219" s="123"/>
      <c r="BZA219" s="123"/>
      <c r="BZB219" s="123"/>
      <c r="BZC219" s="123"/>
      <c r="BZD219" s="123"/>
      <c r="BZE219" s="123"/>
      <c r="BZF219" s="123"/>
      <c r="BZG219" s="123"/>
      <c r="BZH219" s="123"/>
      <c r="BZI219" s="123"/>
      <c r="BZJ219" s="123"/>
      <c r="BZK219" s="123"/>
      <c r="BZL219" s="123"/>
      <c r="BZM219" s="123"/>
      <c r="BZN219" s="123"/>
      <c r="BZO219" s="123"/>
      <c r="BZP219" s="123"/>
      <c r="BZQ219" s="123"/>
      <c r="BZR219" s="123"/>
      <c r="BZS219" s="123"/>
      <c r="BZT219" s="123"/>
      <c r="BZU219" s="123"/>
      <c r="BZV219" s="123"/>
      <c r="BZW219" s="123"/>
      <c r="BZX219" s="123"/>
      <c r="BZY219" s="123"/>
      <c r="BZZ219" s="123"/>
      <c r="CAA219" s="123"/>
      <c r="CAB219" s="123"/>
      <c r="CAC219" s="123"/>
      <c r="CAD219" s="123"/>
      <c r="CAE219" s="123"/>
      <c r="CAF219" s="123"/>
      <c r="CAG219" s="123"/>
      <c r="CAH219" s="123"/>
      <c r="CAI219" s="123"/>
      <c r="CAJ219" s="123"/>
      <c r="CAK219" s="123"/>
      <c r="CAL219" s="123"/>
      <c r="CAM219" s="123"/>
      <c r="CAN219" s="123"/>
      <c r="CAO219" s="123"/>
      <c r="CAP219" s="123"/>
      <c r="CAQ219" s="123"/>
      <c r="CAR219" s="123"/>
      <c r="CAS219" s="123"/>
      <c r="CAT219" s="123"/>
      <c r="CAU219" s="123"/>
      <c r="CAV219" s="123"/>
      <c r="CAW219" s="123"/>
      <c r="CAX219" s="123"/>
      <c r="CAY219" s="123"/>
      <c r="CAZ219" s="123"/>
      <c r="CBA219" s="123"/>
      <c r="CBB219" s="123"/>
      <c r="CBC219" s="123"/>
      <c r="CBD219" s="123"/>
      <c r="CBE219" s="123"/>
      <c r="CBF219" s="123"/>
      <c r="CBG219" s="123"/>
      <c r="CBH219" s="123"/>
      <c r="CBI219" s="123"/>
      <c r="CBJ219" s="123"/>
      <c r="CBK219" s="123"/>
      <c r="CBL219" s="123"/>
      <c r="CBM219" s="123"/>
      <c r="CBN219" s="123"/>
      <c r="CBO219" s="123"/>
      <c r="CBP219" s="123"/>
      <c r="CBQ219" s="123"/>
      <c r="CBR219" s="123"/>
      <c r="CBS219" s="123"/>
      <c r="CBT219" s="123"/>
      <c r="CBU219" s="123"/>
      <c r="CBV219" s="123"/>
      <c r="CBW219" s="123"/>
      <c r="CBX219" s="123"/>
      <c r="CBY219" s="123"/>
      <c r="CBZ219" s="123"/>
      <c r="CCA219" s="123"/>
      <c r="CCB219" s="123"/>
      <c r="CCC219" s="123"/>
      <c r="CCD219" s="123"/>
      <c r="CCE219" s="123"/>
      <c r="CCF219" s="123"/>
      <c r="CCG219" s="123"/>
      <c r="CCH219" s="123"/>
      <c r="CCI219" s="123"/>
      <c r="CCJ219" s="123"/>
      <c r="CCK219" s="123"/>
      <c r="CCL219" s="123"/>
      <c r="CCM219" s="123"/>
      <c r="CCN219" s="123"/>
      <c r="CCO219" s="123"/>
      <c r="CCP219" s="123"/>
      <c r="CCQ219" s="123"/>
      <c r="CCR219" s="123"/>
      <c r="CCS219" s="123"/>
      <c r="CCT219" s="123"/>
      <c r="CCU219" s="123"/>
      <c r="CCV219" s="123"/>
      <c r="CCW219" s="123"/>
      <c r="CCX219" s="123"/>
      <c r="CCY219" s="123"/>
      <c r="CCZ219" s="123"/>
      <c r="CDA219" s="123"/>
      <c r="CDB219" s="123"/>
      <c r="CDC219" s="123"/>
      <c r="CDD219" s="123"/>
      <c r="CDE219" s="123"/>
      <c r="CDF219" s="123"/>
      <c r="CDG219" s="123"/>
      <c r="CDH219" s="123"/>
      <c r="CDI219" s="123"/>
      <c r="CDJ219" s="123"/>
      <c r="CDK219" s="123"/>
      <c r="CDL219" s="123"/>
      <c r="CDM219" s="123"/>
      <c r="CDN219" s="123"/>
      <c r="CDO219" s="123"/>
      <c r="CDP219" s="123"/>
      <c r="CDQ219" s="123"/>
      <c r="CDR219" s="123"/>
      <c r="CDS219" s="123"/>
      <c r="CDT219" s="123"/>
      <c r="CDU219" s="123"/>
      <c r="CDV219" s="123"/>
      <c r="CDW219" s="123"/>
      <c r="CDX219" s="123"/>
      <c r="CDY219" s="123"/>
      <c r="CDZ219" s="123"/>
      <c r="CEA219" s="123"/>
      <c r="CEB219" s="123"/>
      <c r="CEC219" s="123"/>
      <c r="CED219" s="123"/>
      <c r="CEE219" s="123"/>
      <c r="CEF219" s="123"/>
      <c r="CEG219" s="123"/>
      <c r="CEH219" s="123"/>
      <c r="CEI219" s="123"/>
      <c r="CEJ219" s="123"/>
      <c r="CEK219" s="123"/>
      <c r="CEL219" s="123"/>
      <c r="CEM219" s="123"/>
      <c r="CEN219" s="123"/>
      <c r="CEO219" s="123"/>
      <c r="CEP219" s="123"/>
      <c r="CEQ219" s="123"/>
      <c r="CER219" s="123"/>
      <c r="CES219" s="123"/>
      <c r="CET219" s="123"/>
      <c r="CEU219" s="123"/>
      <c r="CEV219" s="123"/>
      <c r="CEW219" s="123"/>
      <c r="CEX219" s="123"/>
      <c r="CEY219" s="123"/>
      <c r="CEZ219" s="123"/>
      <c r="CFA219" s="123"/>
      <c r="CFB219" s="123"/>
      <c r="CFC219" s="123"/>
      <c r="CFD219" s="123"/>
      <c r="CFE219" s="123"/>
      <c r="CFF219" s="123"/>
      <c r="CFG219" s="123"/>
      <c r="CFH219" s="123"/>
      <c r="CFI219" s="123"/>
      <c r="CFJ219" s="123"/>
      <c r="CFK219" s="123"/>
      <c r="CFL219" s="123"/>
      <c r="CFM219" s="123"/>
      <c r="CFN219" s="123"/>
      <c r="CFO219" s="123"/>
      <c r="CFP219" s="123"/>
      <c r="CFQ219" s="123"/>
      <c r="CFR219" s="123"/>
      <c r="CFS219" s="123"/>
      <c r="CFT219" s="123"/>
      <c r="CFU219" s="123"/>
      <c r="CFV219" s="123"/>
      <c r="CFW219" s="123"/>
      <c r="CFX219" s="123"/>
      <c r="CFY219" s="123"/>
      <c r="CFZ219" s="123"/>
      <c r="CGA219" s="123"/>
      <c r="CGB219" s="123"/>
      <c r="CGC219" s="123"/>
      <c r="CGD219" s="123"/>
      <c r="CGE219" s="123"/>
      <c r="CGF219" s="123"/>
      <c r="CGG219" s="123"/>
      <c r="CGH219" s="123"/>
      <c r="CGI219" s="123"/>
      <c r="CGJ219" s="123"/>
      <c r="CGK219" s="123"/>
      <c r="CGL219" s="123"/>
      <c r="CGM219" s="123"/>
      <c r="CGN219" s="123"/>
      <c r="CGO219" s="123"/>
      <c r="CGP219" s="123"/>
      <c r="CGQ219" s="123"/>
      <c r="CGR219" s="123"/>
      <c r="CGS219" s="123"/>
      <c r="CGT219" s="123"/>
      <c r="CGU219" s="123"/>
      <c r="CGV219" s="123"/>
      <c r="CGW219" s="123"/>
      <c r="CGX219" s="123"/>
      <c r="CGY219" s="123"/>
      <c r="CGZ219" s="123"/>
      <c r="CHA219" s="123"/>
      <c r="CHB219" s="123"/>
      <c r="CHC219" s="123"/>
      <c r="CHD219" s="123"/>
      <c r="CHE219" s="123"/>
      <c r="CHF219" s="123"/>
      <c r="CHG219" s="123"/>
      <c r="CHH219" s="123"/>
      <c r="CHI219" s="123"/>
      <c r="CHJ219" s="123"/>
      <c r="CHK219" s="123"/>
      <c r="CHL219" s="123"/>
      <c r="CHM219" s="123"/>
      <c r="CHN219" s="123"/>
      <c r="CHO219" s="123"/>
      <c r="CHP219" s="123"/>
      <c r="CHQ219" s="123"/>
      <c r="CHR219" s="123"/>
      <c r="CHS219" s="123"/>
      <c r="CHT219" s="123"/>
      <c r="CHU219" s="123"/>
      <c r="CHV219" s="123"/>
      <c r="CHW219" s="123"/>
      <c r="CHX219" s="123"/>
      <c r="CHY219" s="123"/>
      <c r="CHZ219" s="123"/>
      <c r="CIA219" s="123"/>
      <c r="CIB219" s="123"/>
      <c r="CIC219" s="123"/>
      <c r="CID219" s="123"/>
      <c r="CIE219" s="123"/>
      <c r="CIF219" s="123"/>
      <c r="CIG219" s="123"/>
      <c r="CIH219" s="123"/>
      <c r="CII219" s="123"/>
      <c r="CIJ219" s="123"/>
      <c r="CIK219" s="123"/>
      <c r="CIL219" s="123"/>
      <c r="CIM219" s="123"/>
      <c r="CIN219" s="123"/>
      <c r="CIO219" s="123"/>
      <c r="CIP219" s="123"/>
      <c r="CIQ219" s="123"/>
      <c r="CIR219" s="123"/>
      <c r="CIS219" s="123"/>
      <c r="CIT219" s="123"/>
      <c r="CIU219" s="123"/>
      <c r="CIV219" s="123"/>
      <c r="CIW219" s="123"/>
      <c r="CIX219" s="123"/>
      <c r="CIY219" s="123"/>
      <c r="CIZ219" s="123"/>
      <c r="CJA219" s="123"/>
      <c r="CJB219" s="123"/>
      <c r="CJC219" s="123"/>
      <c r="CJD219" s="123"/>
      <c r="CJE219" s="123"/>
      <c r="CJF219" s="123"/>
      <c r="CJG219" s="123"/>
      <c r="CJH219" s="123"/>
      <c r="CJI219" s="123"/>
      <c r="CJJ219" s="123"/>
      <c r="CJK219" s="123"/>
      <c r="CJL219" s="123"/>
      <c r="CJM219" s="123"/>
      <c r="CJN219" s="123"/>
      <c r="CJO219" s="123"/>
      <c r="CJP219" s="123"/>
      <c r="CJQ219" s="123"/>
      <c r="CJR219" s="123"/>
      <c r="CJS219" s="123"/>
      <c r="CJT219" s="123"/>
      <c r="CJU219" s="123"/>
      <c r="CJV219" s="123"/>
      <c r="CJW219" s="123"/>
      <c r="CJX219" s="123"/>
      <c r="CJY219" s="123"/>
      <c r="CJZ219" s="123"/>
      <c r="CKA219" s="123"/>
      <c r="CKB219" s="123"/>
      <c r="CKC219" s="123"/>
      <c r="CKD219" s="123"/>
      <c r="CKE219" s="123"/>
      <c r="CKF219" s="123"/>
      <c r="CKG219" s="123"/>
      <c r="CKH219" s="123"/>
      <c r="CKI219" s="123"/>
      <c r="CKJ219" s="123"/>
      <c r="CKK219" s="123"/>
      <c r="CKL219" s="123"/>
      <c r="CKM219" s="123"/>
      <c r="CKN219" s="123"/>
      <c r="CKO219" s="123"/>
      <c r="CKP219" s="123"/>
      <c r="CKQ219" s="123"/>
      <c r="CKR219" s="123"/>
      <c r="CKS219" s="123"/>
      <c r="CKT219" s="123"/>
      <c r="CKU219" s="123"/>
      <c r="CKV219" s="123"/>
      <c r="CKW219" s="123"/>
      <c r="CKX219" s="123"/>
      <c r="CKY219" s="123"/>
      <c r="CKZ219" s="123"/>
      <c r="CLA219" s="123"/>
      <c r="CLB219" s="123"/>
      <c r="CLC219" s="123"/>
      <c r="CLD219" s="123"/>
      <c r="CLE219" s="123"/>
      <c r="CLF219" s="123"/>
      <c r="CLG219" s="123"/>
      <c r="CLH219" s="123"/>
      <c r="CLI219" s="123"/>
      <c r="CLJ219" s="123"/>
      <c r="CLK219" s="123"/>
      <c r="CLL219" s="123"/>
      <c r="CLM219" s="123"/>
      <c r="CLN219" s="123"/>
      <c r="CLO219" s="123"/>
      <c r="CLP219" s="123"/>
      <c r="CLQ219" s="123"/>
      <c r="CLR219" s="123"/>
      <c r="CLS219" s="123"/>
      <c r="CLT219" s="123"/>
      <c r="CLU219" s="123"/>
      <c r="CLV219" s="123"/>
      <c r="CLW219" s="123"/>
      <c r="CLX219" s="123"/>
      <c r="CLY219" s="123"/>
      <c r="CLZ219" s="123"/>
      <c r="CMA219" s="123"/>
      <c r="CMB219" s="123"/>
      <c r="CMC219" s="123"/>
      <c r="CMD219" s="123"/>
      <c r="CME219" s="123"/>
      <c r="CMF219" s="123"/>
      <c r="CMG219" s="123"/>
      <c r="CMH219" s="123"/>
      <c r="CMI219" s="123"/>
      <c r="CMJ219" s="123"/>
      <c r="CMK219" s="123"/>
      <c r="CML219" s="123"/>
      <c r="CMM219" s="123"/>
      <c r="CMN219" s="123"/>
      <c r="CMO219" s="123"/>
      <c r="CMP219" s="123"/>
      <c r="CMQ219" s="123"/>
      <c r="CMR219" s="123"/>
      <c r="CMS219" s="123"/>
      <c r="CMT219" s="123"/>
      <c r="CMU219" s="123"/>
      <c r="CMV219" s="123"/>
      <c r="CMW219" s="123"/>
      <c r="CMX219" s="123"/>
      <c r="CMY219" s="123"/>
      <c r="CMZ219" s="123"/>
      <c r="CNA219" s="123"/>
      <c r="CNB219" s="123"/>
      <c r="CNC219" s="123"/>
      <c r="CND219" s="123"/>
      <c r="CNE219" s="123"/>
      <c r="CNF219" s="123"/>
      <c r="CNG219" s="123"/>
      <c r="CNH219" s="123"/>
      <c r="CNI219" s="123"/>
      <c r="CNJ219" s="123"/>
      <c r="CNK219" s="123"/>
      <c r="CNL219" s="123"/>
      <c r="CNM219" s="123"/>
      <c r="CNN219" s="123"/>
      <c r="CNO219" s="123"/>
      <c r="CNP219" s="123"/>
      <c r="CNQ219" s="123"/>
      <c r="CNR219" s="123"/>
      <c r="CNS219" s="123"/>
      <c r="CNT219" s="123"/>
      <c r="CNU219" s="123"/>
      <c r="CNV219" s="123"/>
      <c r="CNW219" s="123"/>
      <c r="CNX219" s="123"/>
      <c r="CNY219" s="123"/>
      <c r="CNZ219" s="123"/>
      <c r="COA219" s="123"/>
      <c r="COB219" s="123"/>
      <c r="COC219" s="123"/>
      <c r="COD219" s="123"/>
      <c r="COE219" s="123"/>
      <c r="COF219" s="123"/>
      <c r="COG219" s="123"/>
      <c r="COH219" s="123"/>
      <c r="COI219" s="123"/>
      <c r="COJ219" s="123"/>
      <c r="COK219" s="123"/>
      <c r="COL219" s="123"/>
      <c r="COM219" s="123"/>
      <c r="CON219" s="123"/>
      <c r="COO219" s="123"/>
      <c r="COP219" s="123"/>
      <c r="COQ219" s="123"/>
      <c r="COR219" s="123"/>
      <c r="COS219" s="123"/>
      <c r="COT219" s="123"/>
      <c r="COU219" s="123"/>
      <c r="COV219" s="123"/>
      <c r="COW219" s="123"/>
      <c r="COX219" s="123"/>
      <c r="COY219" s="123"/>
      <c r="COZ219" s="123"/>
      <c r="CPA219" s="123"/>
      <c r="CPB219" s="123"/>
      <c r="CPC219" s="123"/>
      <c r="CPD219" s="123"/>
      <c r="CPE219" s="123"/>
      <c r="CPF219" s="123"/>
      <c r="CPG219" s="123"/>
      <c r="CPH219" s="123"/>
      <c r="CPI219" s="123"/>
      <c r="CPJ219" s="123"/>
      <c r="CPK219" s="123"/>
      <c r="CPL219" s="123"/>
      <c r="CPM219" s="123"/>
      <c r="CPN219" s="123"/>
      <c r="CPO219" s="123"/>
      <c r="CPP219" s="123"/>
      <c r="CPQ219" s="123"/>
      <c r="CPR219" s="123"/>
      <c r="CPS219" s="123"/>
      <c r="CPT219" s="123"/>
      <c r="CPU219" s="123"/>
      <c r="CPV219" s="123"/>
      <c r="CPW219" s="123"/>
      <c r="CPX219" s="123"/>
      <c r="CPY219" s="123"/>
      <c r="CPZ219" s="123"/>
      <c r="CQA219" s="123"/>
      <c r="CQB219" s="123"/>
      <c r="CQC219" s="123"/>
      <c r="CQD219" s="123"/>
      <c r="CQE219" s="123"/>
      <c r="CQF219" s="123"/>
      <c r="CQG219" s="123"/>
      <c r="CQH219" s="123"/>
      <c r="CQI219" s="123"/>
      <c r="CQJ219" s="123"/>
      <c r="CQK219" s="123"/>
      <c r="CQL219" s="123"/>
      <c r="CQM219" s="123"/>
      <c r="CQN219" s="123"/>
      <c r="CQO219" s="123"/>
      <c r="CQP219" s="123"/>
      <c r="CQQ219" s="123"/>
      <c r="CQR219" s="123"/>
      <c r="CQS219" s="123"/>
      <c r="CQT219" s="123"/>
      <c r="CQU219" s="123"/>
      <c r="CQV219" s="123"/>
      <c r="CQW219" s="123"/>
      <c r="CQX219" s="123"/>
      <c r="CQY219" s="123"/>
      <c r="CQZ219" s="123"/>
      <c r="CRA219" s="123"/>
      <c r="CRB219" s="123"/>
      <c r="CRC219" s="123"/>
      <c r="CRD219" s="123"/>
      <c r="CRE219" s="123"/>
      <c r="CRF219" s="123"/>
      <c r="CRG219" s="123"/>
      <c r="CRH219" s="123"/>
      <c r="CRI219" s="123"/>
      <c r="CRJ219" s="123"/>
      <c r="CRK219" s="123"/>
      <c r="CRL219" s="123"/>
      <c r="CRM219" s="123"/>
      <c r="CRN219" s="123"/>
      <c r="CRO219" s="123"/>
      <c r="CRP219" s="123"/>
      <c r="CRQ219" s="123"/>
      <c r="CRR219" s="123"/>
      <c r="CRS219" s="123"/>
      <c r="CRT219" s="123"/>
      <c r="CRU219" s="123"/>
      <c r="CRV219" s="123"/>
      <c r="CRW219" s="123"/>
      <c r="CRX219" s="123"/>
      <c r="CRY219" s="123"/>
      <c r="CRZ219" s="123"/>
      <c r="CSA219" s="123"/>
      <c r="CSB219" s="123"/>
      <c r="CSC219" s="123"/>
      <c r="CSD219" s="123"/>
      <c r="CSE219" s="123"/>
      <c r="CSF219" s="123"/>
      <c r="CSG219" s="123"/>
      <c r="CSH219" s="123"/>
      <c r="CSI219" s="123"/>
      <c r="CSJ219" s="123"/>
      <c r="CSK219" s="123"/>
      <c r="CSL219" s="123"/>
      <c r="CSM219" s="123"/>
      <c r="CSN219" s="123"/>
      <c r="CSO219" s="123"/>
      <c r="CSP219" s="123"/>
      <c r="CSQ219" s="123"/>
      <c r="CSR219" s="123"/>
      <c r="CSS219" s="123"/>
      <c r="CST219" s="123"/>
      <c r="CSU219" s="123"/>
      <c r="CSV219" s="123"/>
      <c r="CSW219" s="123"/>
      <c r="CSX219" s="123"/>
      <c r="CSY219" s="123"/>
      <c r="CSZ219" s="123"/>
      <c r="CTA219" s="123"/>
      <c r="CTB219" s="123"/>
      <c r="CTC219" s="123"/>
      <c r="CTD219" s="123"/>
      <c r="CTE219" s="123"/>
      <c r="CTF219" s="123"/>
      <c r="CTG219" s="123"/>
      <c r="CTH219" s="123"/>
      <c r="CTI219" s="123"/>
      <c r="CTJ219" s="123"/>
      <c r="CTK219" s="123"/>
      <c r="CTL219" s="123"/>
      <c r="CTM219" s="123"/>
      <c r="CTN219" s="123"/>
      <c r="CTO219" s="123"/>
      <c r="CTP219" s="123"/>
      <c r="CTQ219" s="123"/>
      <c r="CTR219" s="123"/>
      <c r="CTS219" s="123"/>
      <c r="CTT219" s="123"/>
      <c r="CTU219" s="123"/>
      <c r="CTV219" s="123"/>
      <c r="CTW219" s="123"/>
      <c r="CTX219" s="123"/>
      <c r="CTY219" s="123"/>
      <c r="CTZ219" s="123"/>
      <c r="CUA219" s="123"/>
      <c r="CUB219" s="123"/>
      <c r="CUC219" s="123"/>
      <c r="CUD219" s="123"/>
      <c r="CUE219" s="123"/>
      <c r="CUF219" s="123"/>
      <c r="CUG219" s="123"/>
      <c r="CUH219" s="123"/>
      <c r="CUI219" s="123"/>
      <c r="CUJ219" s="123"/>
      <c r="CUK219" s="123"/>
      <c r="CUL219" s="123"/>
      <c r="CUM219" s="123"/>
      <c r="CUN219" s="123"/>
      <c r="CUO219" s="123"/>
      <c r="CUP219" s="123"/>
      <c r="CUQ219" s="123"/>
      <c r="CUR219" s="123"/>
      <c r="CUS219" s="123"/>
      <c r="CUT219" s="123"/>
      <c r="CUU219" s="123"/>
      <c r="CUV219" s="123"/>
      <c r="CUW219" s="123"/>
      <c r="CUX219" s="123"/>
      <c r="CUY219" s="123"/>
      <c r="CUZ219" s="123"/>
      <c r="CVA219" s="123"/>
      <c r="CVB219" s="123"/>
      <c r="CVC219" s="123"/>
      <c r="CVD219" s="123"/>
      <c r="CVE219" s="123"/>
      <c r="CVF219" s="123"/>
      <c r="CVG219" s="123"/>
      <c r="CVH219" s="123"/>
      <c r="CVI219" s="123"/>
      <c r="CVJ219" s="123"/>
      <c r="CVK219" s="123"/>
      <c r="CVL219" s="123"/>
      <c r="CVM219" s="123"/>
      <c r="CVN219" s="123"/>
      <c r="CVO219" s="123"/>
      <c r="CVP219" s="123"/>
      <c r="CVQ219" s="123"/>
      <c r="CVR219" s="123"/>
      <c r="CVS219" s="123"/>
      <c r="CVT219" s="123"/>
      <c r="CVU219" s="123"/>
      <c r="CVV219" s="123"/>
      <c r="CVW219" s="123"/>
      <c r="CVX219" s="123"/>
      <c r="CVY219" s="123"/>
      <c r="CVZ219" s="123"/>
      <c r="CWA219" s="123"/>
      <c r="CWB219" s="123"/>
      <c r="CWC219" s="123"/>
      <c r="CWD219" s="123"/>
      <c r="CWE219" s="123"/>
      <c r="CWF219" s="123"/>
      <c r="CWG219" s="123"/>
      <c r="CWH219" s="123"/>
      <c r="CWI219" s="123"/>
      <c r="CWJ219" s="123"/>
      <c r="CWK219" s="123"/>
      <c r="CWL219" s="123"/>
      <c r="CWM219" s="123"/>
      <c r="CWN219" s="123"/>
      <c r="CWO219" s="123"/>
      <c r="CWP219" s="123"/>
      <c r="CWQ219" s="123"/>
      <c r="CWR219" s="123"/>
      <c r="CWS219" s="123"/>
      <c r="CWT219" s="123"/>
      <c r="CWU219" s="123"/>
      <c r="CWV219" s="123"/>
      <c r="CWW219" s="123"/>
      <c r="CWX219" s="123"/>
      <c r="CWY219" s="123"/>
      <c r="CWZ219" s="123"/>
      <c r="CXA219" s="123"/>
      <c r="CXB219" s="123"/>
      <c r="CXC219" s="123"/>
      <c r="CXD219" s="123"/>
      <c r="CXE219" s="123"/>
      <c r="CXF219" s="123"/>
      <c r="CXG219" s="123"/>
      <c r="CXH219" s="123"/>
      <c r="CXI219" s="123"/>
      <c r="CXJ219" s="123"/>
      <c r="CXK219" s="123"/>
      <c r="CXL219" s="123"/>
      <c r="CXM219" s="123"/>
      <c r="CXN219" s="123"/>
      <c r="CXO219" s="123"/>
      <c r="CXP219" s="123"/>
      <c r="CXQ219" s="123"/>
      <c r="CXR219" s="123"/>
      <c r="CXS219" s="123"/>
      <c r="CXT219" s="123"/>
      <c r="CXU219" s="123"/>
      <c r="CXV219" s="123"/>
      <c r="CXW219" s="123"/>
      <c r="CXX219" s="123"/>
      <c r="CXY219" s="123"/>
      <c r="CXZ219" s="123"/>
      <c r="CYA219" s="123"/>
      <c r="CYB219" s="123"/>
      <c r="CYC219" s="123"/>
      <c r="CYD219" s="123"/>
      <c r="CYE219" s="123"/>
      <c r="CYF219" s="123"/>
      <c r="CYG219" s="123"/>
      <c r="CYH219" s="123"/>
      <c r="CYI219" s="123"/>
      <c r="CYJ219" s="123"/>
      <c r="CYK219" s="123"/>
      <c r="CYL219" s="123"/>
      <c r="CYM219" s="123"/>
      <c r="CYN219" s="123"/>
      <c r="CYO219" s="123"/>
      <c r="CYP219" s="123"/>
      <c r="CYQ219" s="123"/>
      <c r="CYR219" s="123"/>
      <c r="CYS219" s="123"/>
      <c r="CYT219" s="123"/>
      <c r="CYU219" s="123"/>
      <c r="CYV219" s="123"/>
      <c r="CYW219" s="123"/>
      <c r="CYX219" s="123"/>
      <c r="CYY219" s="123"/>
      <c r="CYZ219" s="123"/>
      <c r="CZA219" s="123"/>
      <c r="CZB219" s="123"/>
      <c r="CZC219" s="123"/>
      <c r="CZD219" s="123"/>
      <c r="CZE219" s="123"/>
      <c r="CZF219" s="123"/>
      <c r="CZG219" s="123"/>
      <c r="CZH219" s="123"/>
      <c r="CZI219" s="123"/>
      <c r="CZJ219" s="123"/>
      <c r="CZK219" s="123"/>
      <c r="CZL219" s="123"/>
      <c r="CZM219" s="123"/>
      <c r="CZN219" s="123"/>
      <c r="CZO219" s="123"/>
      <c r="CZP219" s="123"/>
      <c r="CZQ219" s="123"/>
      <c r="CZR219" s="123"/>
      <c r="CZS219" s="123"/>
      <c r="CZT219" s="123"/>
      <c r="CZU219" s="123"/>
      <c r="CZV219" s="123"/>
      <c r="CZW219" s="123"/>
      <c r="CZX219" s="123"/>
      <c r="CZY219" s="123"/>
      <c r="CZZ219" s="123"/>
      <c r="DAA219" s="123"/>
      <c r="DAB219" s="123"/>
      <c r="DAC219" s="123"/>
      <c r="DAD219" s="123"/>
      <c r="DAE219" s="123"/>
      <c r="DAF219" s="123"/>
      <c r="DAG219" s="123"/>
      <c r="DAH219" s="123"/>
      <c r="DAI219" s="123"/>
      <c r="DAJ219" s="123"/>
      <c r="DAK219" s="123"/>
      <c r="DAL219" s="123"/>
      <c r="DAM219" s="123"/>
      <c r="DAN219" s="123"/>
      <c r="DAO219" s="123"/>
      <c r="DAP219" s="123"/>
      <c r="DAQ219" s="123"/>
      <c r="DAR219" s="123"/>
      <c r="DAS219" s="123"/>
      <c r="DAT219" s="123"/>
      <c r="DAU219" s="123"/>
      <c r="DAV219" s="123"/>
      <c r="DAW219" s="123"/>
      <c r="DAX219" s="123"/>
      <c r="DAY219" s="123"/>
      <c r="DAZ219" s="123"/>
      <c r="DBA219" s="123"/>
      <c r="DBB219" s="123"/>
      <c r="DBC219" s="123"/>
      <c r="DBD219" s="123"/>
      <c r="DBE219" s="123"/>
      <c r="DBF219" s="123"/>
      <c r="DBG219" s="123"/>
      <c r="DBH219" s="123"/>
      <c r="DBI219" s="123"/>
      <c r="DBJ219" s="123"/>
      <c r="DBK219" s="123"/>
      <c r="DBL219" s="123"/>
      <c r="DBM219" s="123"/>
      <c r="DBN219" s="123"/>
      <c r="DBO219" s="123"/>
      <c r="DBP219" s="123"/>
      <c r="DBQ219" s="123"/>
      <c r="DBR219" s="123"/>
      <c r="DBS219" s="123"/>
      <c r="DBT219" s="123"/>
      <c r="DBU219" s="123"/>
      <c r="DBV219" s="123"/>
      <c r="DBW219" s="123"/>
      <c r="DBX219" s="123"/>
      <c r="DBY219" s="123"/>
      <c r="DBZ219" s="123"/>
      <c r="DCA219" s="123"/>
      <c r="DCB219" s="123"/>
      <c r="DCC219" s="123"/>
      <c r="DCD219" s="123"/>
      <c r="DCE219" s="123"/>
      <c r="DCF219" s="123"/>
      <c r="DCG219" s="123"/>
      <c r="DCH219" s="123"/>
      <c r="DCI219" s="123"/>
      <c r="DCJ219" s="123"/>
      <c r="DCK219" s="123"/>
      <c r="DCL219" s="123"/>
      <c r="DCM219" s="123"/>
      <c r="DCN219" s="123"/>
      <c r="DCO219" s="123"/>
      <c r="DCP219" s="123"/>
      <c r="DCQ219" s="123"/>
      <c r="DCR219" s="123"/>
      <c r="DCS219" s="123"/>
      <c r="DCT219" s="123"/>
      <c r="DCU219" s="123"/>
      <c r="DCV219" s="123"/>
      <c r="DCW219" s="123"/>
      <c r="DCX219" s="123"/>
      <c r="DCY219" s="123"/>
      <c r="DCZ219" s="123"/>
      <c r="DDA219" s="123"/>
      <c r="DDB219" s="123"/>
      <c r="DDC219" s="123"/>
      <c r="DDD219" s="123"/>
      <c r="DDE219" s="123"/>
      <c r="DDF219" s="123"/>
      <c r="DDG219" s="123"/>
      <c r="DDH219" s="123"/>
      <c r="DDI219" s="123"/>
      <c r="DDJ219" s="123"/>
      <c r="DDK219" s="123"/>
      <c r="DDL219" s="123"/>
      <c r="DDM219" s="123"/>
      <c r="DDN219" s="123"/>
      <c r="DDO219" s="123"/>
      <c r="DDP219" s="123"/>
      <c r="DDQ219" s="123"/>
      <c r="DDR219" s="123"/>
      <c r="DDS219" s="123"/>
      <c r="DDT219" s="123"/>
      <c r="DDU219" s="123"/>
      <c r="DDV219" s="123"/>
      <c r="DDW219" s="123"/>
      <c r="DDX219" s="123"/>
      <c r="DDY219" s="123"/>
      <c r="DDZ219" s="123"/>
      <c r="DEA219" s="123"/>
      <c r="DEB219" s="123"/>
      <c r="DEC219" s="123"/>
      <c r="DED219" s="123"/>
      <c r="DEE219" s="123"/>
      <c r="DEF219" s="123"/>
      <c r="DEG219" s="123"/>
      <c r="DEH219" s="123"/>
      <c r="DEI219" s="123"/>
      <c r="DEJ219" s="123"/>
      <c r="DEK219" s="123"/>
      <c r="DEL219" s="123"/>
      <c r="DEM219" s="123"/>
      <c r="DEN219" s="123"/>
      <c r="DEO219" s="123"/>
      <c r="DEP219" s="123"/>
      <c r="DEQ219" s="123"/>
      <c r="DER219" s="123"/>
      <c r="DES219" s="123"/>
      <c r="DET219" s="123"/>
      <c r="DEU219" s="123"/>
      <c r="DEV219" s="123"/>
      <c r="DEW219" s="123"/>
      <c r="DEX219" s="123"/>
      <c r="DEY219" s="123"/>
      <c r="DEZ219" s="123"/>
      <c r="DFA219" s="123"/>
      <c r="DFB219" s="123"/>
      <c r="DFC219" s="123"/>
      <c r="DFD219" s="123"/>
      <c r="DFE219" s="123"/>
      <c r="DFF219" s="123"/>
      <c r="DFG219" s="123"/>
      <c r="DFH219" s="123"/>
      <c r="DFI219" s="123"/>
      <c r="DFJ219" s="123"/>
      <c r="DFK219" s="123"/>
      <c r="DFL219" s="123"/>
      <c r="DFM219" s="123"/>
      <c r="DFN219" s="123"/>
      <c r="DFO219" s="123"/>
      <c r="DFP219" s="123"/>
      <c r="DFQ219" s="123"/>
      <c r="DFR219" s="123"/>
      <c r="DFS219" s="123"/>
      <c r="DFT219" s="123"/>
      <c r="DFU219" s="123"/>
      <c r="DFV219" s="123"/>
      <c r="DFW219" s="123"/>
      <c r="DFX219" s="123"/>
      <c r="DFY219" s="123"/>
      <c r="DFZ219" s="123"/>
      <c r="DGA219" s="123"/>
      <c r="DGB219" s="123"/>
      <c r="DGC219" s="123"/>
      <c r="DGD219" s="123"/>
      <c r="DGE219" s="123"/>
      <c r="DGF219" s="123"/>
      <c r="DGG219" s="123"/>
      <c r="DGH219" s="123"/>
      <c r="DGI219" s="123"/>
      <c r="DGJ219" s="123"/>
      <c r="DGK219" s="123"/>
      <c r="DGL219" s="123"/>
      <c r="DGM219" s="123"/>
      <c r="DGN219" s="123"/>
      <c r="DGO219" s="123"/>
      <c r="DGP219" s="123"/>
      <c r="DGQ219" s="123"/>
      <c r="DGR219" s="123"/>
      <c r="DGS219" s="123"/>
      <c r="DGT219" s="123"/>
      <c r="DGU219" s="123"/>
      <c r="DGV219" s="123"/>
      <c r="DGW219" s="123"/>
      <c r="DGX219" s="123"/>
      <c r="DGY219" s="123"/>
      <c r="DGZ219" s="123"/>
      <c r="DHA219" s="123"/>
      <c r="DHB219" s="123"/>
      <c r="DHC219" s="123"/>
      <c r="DHD219" s="123"/>
      <c r="DHE219" s="123"/>
      <c r="DHF219" s="123"/>
      <c r="DHG219" s="123"/>
      <c r="DHH219" s="123"/>
      <c r="DHI219" s="123"/>
      <c r="DHJ219" s="123"/>
      <c r="DHK219" s="123"/>
      <c r="DHL219" s="123"/>
      <c r="DHM219" s="123"/>
      <c r="DHN219" s="123"/>
      <c r="DHO219" s="123"/>
      <c r="DHP219" s="123"/>
      <c r="DHQ219" s="123"/>
      <c r="DHR219" s="123"/>
      <c r="DHS219" s="123"/>
      <c r="DHT219" s="123"/>
      <c r="DHU219" s="123"/>
      <c r="DHV219" s="123"/>
      <c r="DHW219" s="123"/>
      <c r="DHX219" s="123"/>
      <c r="DHY219" s="123"/>
      <c r="DHZ219" s="123"/>
      <c r="DIA219" s="123"/>
      <c r="DIB219" s="123"/>
      <c r="DIC219" s="123"/>
      <c r="DID219" s="123"/>
      <c r="DIE219" s="123"/>
      <c r="DIF219" s="123"/>
      <c r="DIG219" s="123"/>
      <c r="DIH219" s="123"/>
      <c r="DII219" s="123"/>
      <c r="DIJ219" s="123"/>
      <c r="DIK219" s="123"/>
      <c r="DIL219" s="123"/>
      <c r="DIM219" s="123"/>
      <c r="DIN219" s="123"/>
      <c r="DIO219" s="123"/>
      <c r="DIP219" s="123"/>
      <c r="DIQ219" s="123"/>
      <c r="DIR219" s="123"/>
      <c r="DIS219" s="123"/>
      <c r="DIT219" s="123"/>
      <c r="DIU219" s="123"/>
      <c r="DIV219" s="123"/>
      <c r="DIW219" s="123"/>
      <c r="DIX219" s="123"/>
      <c r="DIY219" s="123"/>
      <c r="DIZ219" s="123"/>
      <c r="DJA219" s="123"/>
      <c r="DJB219" s="123"/>
      <c r="DJC219" s="123"/>
      <c r="DJD219" s="123"/>
      <c r="DJE219" s="123"/>
      <c r="DJF219" s="123"/>
      <c r="DJG219" s="123"/>
      <c r="DJH219" s="123"/>
      <c r="DJI219" s="123"/>
      <c r="DJJ219" s="123"/>
      <c r="DJK219" s="123"/>
      <c r="DJL219" s="123"/>
      <c r="DJM219" s="123"/>
      <c r="DJN219" s="123"/>
      <c r="DJO219" s="123"/>
      <c r="DJP219" s="123"/>
      <c r="DJQ219" s="123"/>
      <c r="DJR219" s="123"/>
      <c r="DJS219" s="123"/>
      <c r="DJT219" s="123"/>
      <c r="DJU219" s="123"/>
      <c r="DJV219" s="123"/>
      <c r="DJW219" s="123"/>
      <c r="DJX219" s="123"/>
      <c r="DJY219" s="123"/>
      <c r="DJZ219" s="123"/>
      <c r="DKA219" s="123"/>
      <c r="DKB219" s="123"/>
      <c r="DKC219" s="123"/>
      <c r="DKD219" s="123"/>
      <c r="DKE219" s="123"/>
      <c r="DKF219" s="123"/>
      <c r="DKG219" s="123"/>
      <c r="DKH219" s="123"/>
      <c r="DKI219" s="123"/>
      <c r="DKJ219" s="123"/>
      <c r="DKK219" s="123"/>
      <c r="DKL219" s="123"/>
      <c r="DKM219" s="123"/>
      <c r="DKN219" s="123"/>
      <c r="DKO219" s="123"/>
      <c r="DKP219" s="123"/>
      <c r="DKQ219" s="123"/>
      <c r="DKR219" s="123"/>
      <c r="DKS219" s="123"/>
      <c r="DKT219" s="123"/>
      <c r="DKU219" s="123"/>
      <c r="DKV219" s="123"/>
      <c r="DKW219" s="123"/>
      <c r="DKX219" s="123"/>
      <c r="DKY219" s="123"/>
      <c r="DKZ219" s="123"/>
      <c r="DLA219" s="123"/>
      <c r="DLB219" s="123"/>
      <c r="DLC219" s="123"/>
      <c r="DLD219" s="123"/>
      <c r="DLE219" s="123"/>
      <c r="DLF219" s="123"/>
      <c r="DLG219" s="123"/>
      <c r="DLH219" s="123"/>
      <c r="DLI219" s="123"/>
      <c r="DLJ219" s="123"/>
      <c r="DLK219" s="123"/>
      <c r="DLL219" s="123"/>
      <c r="DLM219" s="123"/>
      <c r="DLN219" s="123"/>
      <c r="DLO219" s="123"/>
      <c r="DLP219" s="123"/>
      <c r="DLQ219" s="123"/>
      <c r="DLR219" s="123"/>
      <c r="DLS219" s="123"/>
      <c r="DLT219" s="123"/>
      <c r="DLU219" s="123"/>
      <c r="DLV219" s="123"/>
      <c r="DLW219" s="123"/>
      <c r="DLX219" s="123"/>
      <c r="DLY219" s="123"/>
      <c r="DLZ219" s="123"/>
      <c r="DMA219" s="123"/>
      <c r="DMB219" s="123"/>
      <c r="DMC219" s="123"/>
      <c r="DMD219" s="123"/>
      <c r="DME219" s="123"/>
      <c r="DMF219" s="123"/>
      <c r="DMG219" s="123"/>
      <c r="DMH219" s="123"/>
      <c r="DMI219" s="123"/>
      <c r="DMJ219" s="123"/>
      <c r="DMK219" s="123"/>
      <c r="DML219" s="123"/>
      <c r="DMM219" s="123"/>
      <c r="DMN219" s="123"/>
      <c r="DMO219" s="123"/>
      <c r="DMP219" s="123"/>
      <c r="DMQ219" s="123"/>
      <c r="DMR219" s="123"/>
      <c r="DMS219" s="123"/>
      <c r="DMT219" s="123"/>
      <c r="DMU219" s="123"/>
      <c r="DMV219" s="123"/>
      <c r="DMW219" s="123"/>
      <c r="DMX219" s="123"/>
      <c r="DMY219" s="123"/>
      <c r="DMZ219" s="123"/>
      <c r="DNA219" s="123"/>
      <c r="DNB219" s="123"/>
      <c r="DNC219" s="123"/>
      <c r="DND219" s="123"/>
      <c r="DNE219" s="123"/>
      <c r="DNF219" s="123"/>
      <c r="DNG219" s="123"/>
      <c r="DNH219" s="123"/>
      <c r="DNI219" s="123"/>
      <c r="DNJ219" s="123"/>
      <c r="DNK219" s="123"/>
      <c r="DNL219" s="123"/>
      <c r="DNM219" s="123"/>
      <c r="DNN219" s="123"/>
      <c r="DNO219" s="123"/>
      <c r="DNP219" s="123"/>
      <c r="DNQ219" s="123"/>
      <c r="DNR219" s="123"/>
      <c r="DNS219" s="123"/>
      <c r="DNT219" s="123"/>
      <c r="DNU219" s="123"/>
      <c r="DNV219" s="123"/>
      <c r="DNW219" s="123"/>
      <c r="DNX219" s="123"/>
      <c r="DNY219" s="123"/>
      <c r="DNZ219" s="123"/>
      <c r="DOA219" s="123"/>
      <c r="DOB219" s="123"/>
      <c r="DOC219" s="123"/>
      <c r="DOD219" s="123"/>
      <c r="DOE219" s="123"/>
      <c r="DOF219" s="123"/>
      <c r="DOG219" s="123"/>
      <c r="DOH219" s="123"/>
      <c r="DOI219" s="123"/>
      <c r="DOJ219" s="123"/>
      <c r="DOK219" s="123"/>
      <c r="DOL219" s="123"/>
      <c r="DOM219" s="123"/>
      <c r="DON219" s="123"/>
      <c r="DOO219" s="123"/>
      <c r="DOP219" s="123"/>
      <c r="DOQ219" s="123"/>
      <c r="DOR219" s="123"/>
      <c r="DOS219" s="123"/>
      <c r="DOT219" s="123"/>
      <c r="DOU219" s="123"/>
      <c r="DOV219" s="123"/>
      <c r="DOW219" s="123"/>
      <c r="DOX219" s="123"/>
      <c r="DOY219" s="123"/>
      <c r="DOZ219" s="123"/>
      <c r="DPA219" s="123"/>
      <c r="DPB219" s="123"/>
      <c r="DPC219" s="123"/>
      <c r="DPD219" s="123"/>
      <c r="DPE219" s="123"/>
      <c r="DPF219" s="123"/>
      <c r="DPG219" s="123"/>
      <c r="DPH219" s="123"/>
      <c r="DPI219" s="123"/>
      <c r="DPJ219" s="123"/>
      <c r="DPK219" s="123"/>
      <c r="DPL219" s="123"/>
      <c r="DPM219" s="123"/>
      <c r="DPN219" s="123"/>
      <c r="DPO219" s="123"/>
      <c r="DPP219" s="123"/>
      <c r="DPQ219" s="123"/>
      <c r="DPR219" s="123"/>
      <c r="DPS219" s="123"/>
      <c r="DPT219" s="123"/>
      <c r="DPU219" s="123"/>
      <c r="DPV219" s="123"/>
      <c r="DPW219" s="123"/>
      <c r="DPX219" s="123"/>
      <c r="DPY219" s="123"/>
      <c r="DPZ219" s="123"/>
      <c r="DQA219" s="123"/>
      <c r="DQB219" s="123"/>
      <c r="DQC219" s="123"/>
      <c r="DQD219" s="123"/>
      <c r="DQE219" s="123"/>
      <c r="DQF219" s="123"/>
      <c r="DQG219" s="123"/>
      <c r="DQH219" s="123"/>
      <c r="DQI219" s="123"/>
      <c r="DQJ219" s="123"/>
      <c r="DQK219" s="123"/>
      <c r="DQL219" s="123"/>
      <c r="DQM219" s="123"/>
      <c r="DQN219" s="123"/>
      <c r="DQO219" s="123"/>
      <c r="DQP219" s="123"/>
      <c r="DQQ219" s="123"/>
      <c r="DQR219" s="123"/>
      <c r="DQS219" s="123"/>
      <c r="DQT219" s="123"/>
      <c r="DQU219" s="123"/>
      <c r="DQV219" s="123"/>
      <c r="DQW219" s="123"/>
      <c r="DQX219" s="123"/>
      <c r="DQY219" s="123"/>
      <c r="DQZ219" s="123"/>
      <c r="DRA219" s="123"/>
      <c r="DRB219" s="123"/>
      <c r="DRC219" s="123"/>
      <c r="DRD219" s="123"/>
      <c r="DRE219" s="123"/>
      <c r="DRF219" s="123"/>
      <c r="DRG219" s="123"/>
      <c r="DRH219" s="123"/>
      <c r="DRI219" s="123"/>
      <c r="DRJ219" s="123"/>
      <c r="DRK219" s="123"/>
      <c r="DRL219" s="123"/>
      <c r="DRM219" s="123"/>
      <c r="DRN219" s="123"/>
      <c r="DRO219" s="123"/>
      <c r="DRP219" s="123"/>
      <c r="DRQ219" s="123"/>
      <c r="DRR219" s="123"/>
      <c r="DRS219" s="123"/>
      <c r="DRT219" s="123"/>
      <c r="DRU219" s="123"/>
      <c r="DRV219" s="123"/>
      <c r="DRW219" s="123"/>
      <c r="DRX219" s="123"/>
      <c r="DRY219" s="123"/>
      <c r="DRZ219" s="123"/>
      <c r="DSA219" s="123"/>
      <c r="DSB219" s="123"/>
      <c r="DSC219" s="123"/>
      <c r="DSD219" s="123"/>
      <c r="DSE219" s="123"/>
      <c r="DSF219" s="123"/>
      <c r="DSG219" s="123"/>
      <c r="DSH219" s="123"/>
      <c r="DSI219" s="123"/>
      <c r="DSJ219" s="123"/>
      <c r="DSK219" s="123"/>
      <c r="DSL219" s="123"/>
      <c r="DSM219" s="123"/>
      <c r="DSN219" s="123"/>
      <c r="DSO219" s="123"/>
      <c r="DSP219" s="123"/>
      <c r="DSQ219" s="123"/>
      <c r="DSR219" s="123"/>
      <c r="DSS219" s="123"/>
      <c r="DST219" s="123"/>
      <c r="DSU219" s="123"/>
      <c r="DSV219" s="123"/>
      <c r="DSW219" s="123"/>
      <c r="DSX219" s="123"/>
      <c r="DSY219" s="123"/>
      <c r="DSZ219" s="123"/>
      <c r="DTA219" s="123"/>
      <c r="DTB219" s="123"/>
      <c r="DTC219" s="123"/>
      <c r="DTD219" s="123"/>
      <c r="DTE219" s="123"/>
      <c r="DTF219" s="123"/>
      <c r="DTG219" s="123"/>
      <c r="DTH219" s="123"/>
      <c r="DTI219" s="123"/>
      <c r="DTJ219" s="123"/>
      <c r="DTK219" s="123"/>
      <c r="DTL219" s="123"/>
      <c r="DTM219" s="123"/>
      <c r="DTN219" s="123"/>
      <c r="DTO219" s="123"/>
      <c r="DTP219" s="123"/>
      <c r="DTQ219" s="123"/>
      <c r="DTR219" s="123"/>
      <c r="DTS219" s="123"/>
      <c r="DTT219" s="123"/>
      <c r="DTU219" s="123"/>
      <c r="DTV219" s="123"/>
      <c r="DTW219" s="123"/>
      <c r="DTX219" s="123"/>
      <c r="DTY219" s="123"/>
      <c r="DTZ219" s="123"/>
      <c r="DUA219" s="123"/>
      <c r="DUB219" s="123"/>
      <c r="DUC219" s="123"/>
      <c r="DUD219" s="123"/>
      <c r="DUE219" s="123"/>
      <c r="DUF219" s="123"/>
      <c r="DUG219" s="123"/>
      <c r="DUH219" s="123"/>
      <c r="DUI219" s="123"/>
      <c r="DUJ219" s="123"/>
      <c r="DUK219" s="123"/>
      <c r="DUL219" s="123"/>
      <c r="DUM219" s="123"/>
      <c r="DUN219" s="123"/>
      <c r="DUO219" s="123"/>
      <c r="DUP219" s="123"/>
      <c r="DUQ219" s="123"/>
      <c r="DUR219" s="123"/>
      <c r="DUS219" s="123"/>
      <c r="DUT219" s="123"/>
      <c r="DUU219" s="123"/>
      <c r="DUV219" s="123"/>
      <c r="DUW219" s="123"/>
      <c r="DUX219" s="123"/>
      <c r="DUY219" s="123"/>
      <c r="DUZ219" s="123"/>
      <c r="DVA219" s="123"/>
      <c r="DVB219" s="123"/>
      <c r="DVC219" s="123"/>
      <c r="DVD219" s="123"/>
      <c r="DVE219" s="123"/>
      <c r="DVF219" s="123"/>
      <c r="DVG219" s="123"/>
      <c r="DVH219" s="123"/>
      <c r="DVI219" s="123"/>
      <c r="DVJ219" s="123"/>
      <c r="DVK219" s="123"/>
      <c r="DVL219" s="123"/>
      <c r="DVM219" s="123"/>
      <c r="DVN219" s="123"/>
      <c r="DVO219" s="123"/>
      <c r="DVP219" s="123"/>
      <c r="DVQ219" s="123"/>
      <c r="DVR219" s="123"/>
      <c r="DVS219" s="123"/>
      <c r="DVT219" s="123"/>
      <c r="DVU219" s="123"/>
      <c r="DVV219" s="123"/>
      <c r="DVW219" s="123"/>
      <c r="DVX219" s="123"/>
      <c r="DVY219" s="123"/>
      <c r="DVZ219" s="123"/>
      <c r="DWA219" s="123"/>
      <c r="DWB219" s="123"/>
      <c r="DWC219" s="123"/>
      <c r="DWD219" s="123"/>
      <c r="DWE219" s="123"/>
      <c r="DWF219" s="123"/>
      <c r="DWG219" s="123"/>
      <c r="DWH219" s="123"/>
      <c r="DWI219" s="123"/>
      <c r="DWJ219" s="123"/>
      <c r="DWK219" s="123"/>
      <c r="DWL219" s="123"/>
      <c r="DWM219" s="123"/>
      <c r="DWN219" s="123"/>
      <c r="DWO219" s="123"/>
      <c r="DWP219" s="123"/>
      <c r="DWQ219" s="123"/>
      <c r="DWR219" s="123"/>
      <c r="DWS219" s="123"/>
      <c r="DWT219" s="123"/>
      <c r="DWU219" s="123"/>
      <c r="DWV219" s="123"/>
      <c r="DWW219" s="123"/>
      <c r="DWX219" s="123"/>
      <c r="DWY219" s="123"/>
      <c r="DWZ219" s="123"/>
      <c r="DXA219" s="123"/>
      <c r="DXB219" s="123"/>
      <c r="DXC219" s="123"/>
      <c r="DXD219" s="123"/>
      <c r="DXE219" s="123"/>
      <c r="DXF219" s="123"/>
      <c r="DXG219" s="123"/>
      <c r="DXH219" s="123"/>
      <c r="DXI219" s="123"/>
      <c r="DXJ219" s="123"/>
      <c r="DXK219" s="123"/>
      <c r="DXL219" s="123"/>
      <c r="DXM219" s="123"/>
      <c r="DXN219" s="123"/>
      <c r="DXO219" s="123"/>
      <c r="DXP219" s="123"/>
      <c r="DXQ219" s="123"/>
      <c r="DXR219" s="123"/>
      <c r="DXS219" s="123"/>
      <c r="DXT219" s="123"/>
      <c r="DXU219" s="123"/>
      <c r="DXV219" s="123"/>
      <c r="DXW219" s="123"/>
      <c r="DXX219" s="123"/>
      <c r="DXY219" s="123"/>
      <c r="DXZ219" s="123"/>
      <c r="DYA219" s="123"/>
      <c r="DYB219" s="123"/>
      <c r="DYC219" s="123"/>
      <c r="DYD219" s="123"/>
      <c r="DYE219" s="123"/>
      <c r="DYF219" s="123"/>
      <c r="DYG219" s="123"/>
      <c r="DYH219" s="123"/>
      <c r="DYI219" s="123"/>
      <c r="DYJ219" s="123"/>
      <c r="DYK219" s="123"/>
      <c r="DYL219" s="123"/>
      <c r="DYM219" s="123"/>
      <c r="DYN219" s="123"/>
      <c r="DYO219" s="123"/>
      <c r="DYP219" s="123"/>
      <c r="DYQ219" s="123"/>
      <c r="DYR219" s="123"/>
      <c r="DYS219" s="123"/>
      <c r="DYT219" s="123"/>
      <c r="DYU219" s="123"/>
      <c r="DYV219" s="123"/>
      <c r="DYW219" s="123"/>
      <c r="DYX219" s="123"/>
      <c r="DYY219" s="123"/>
      <c r="DYZ219" s="123"/>
      <c r="DZA219" s="123"/>
      <c r="DZB219" s="123"/>
      <c r="DZC219" s="123"/>
      <c r="DZD219" s="123"/>
      <c r="DZE219" s="123"/>
      <c r="DZF219" s="123"/>
      <c r="DZG219" s="123"/>
      <c r="DZH219" s="123"/>
      <c r="DZI219" s="123"/>
      <c r="DZJ219" s="123"/>
      <c r="DZK219" s="123"/>
      <c r="DZL219" s="123"/>
      <c r="DZM219" s="123"/>
      <c r="DZN219" s="123"/>
      <c r="DZO219" s="123"/>
      <c r="DZP219" s="123"/>
      <c r="DZQ219" s="123"/>
      <c r="DZR219" s="123"/>
      <c r="DZS219" s="123"/>
      <c r="DZT219" s="123"/>
      <c r="DZU219" s="123"/>
      <c r="DZV219" s="123"/>
      <c r="DZW219" s="123"/>
      <c r="DZX219" s="123"/>
      <c r="DZY219" s="123"/>
      <c r="DZZ219" s="123"/>
      <c r="EAA219" s="123"/>
      <c r="EAB219" s="123"/>
      <c r="EAC219" s="123"/>
      <c r="EAD219" s="123"/>
      <c r="EAE219" s="123"/>
      <c r="EAF219" s="123"/>
      <c r="EAG219" s="123"/>
      <c r="EAH219" s="123"/>
      <c r="EAI219" s="123"/>
      <c r="EAJ219" s="123"/>
      <c r="EAK219" s="123"/>
      <c r="EAL219" s="123"/>
      <c r="EAM219" s="123"/>
      <c r="EAN219" s="123"/>
      <c r="EAO219" s="123"/>
      <c r="EAP219" s="123"/>
      <c r="EAQ219" s="123"/>
      <c r="EAR219" s="123"/>
      <c r="EAS219" s="123"/>
      <c r="EAT219" s="123"/>
      <c r="EAU219" s="123"/>
      <c r="EAV219" s="123"/>
      <c r="EAW219" s="123"/>
      <c r="EAX219" s="123"/>
      <c r="EAY219" s="123"/>
      <c r="EAZ219" s="123"/>
      <c r="EBA219" s="123"/>
      <c r="EBB219" s="123"/>
      <c r="EBC219" s="123"/>
      <c r="EBD219" s="123"/>
      <c r="EBE219" s="123"/>
      <c r="EBF219" s="123"/>
      <c r="EBG219" s="123"/>
      <c r="EBH219" s="123"/>
      <c r="EBI219" s="123"/>
      <c r="EBJ219" s="123"/>
      <c r="EBK219" s="123"/>
      <c r="EBL219" s="123"/>
      <c r="EBM219" s="123"/>
      <c r="EBN219" s="123"/>
      <c r="EBO219" s="123"/>
      <c r="EBP219" s="123"/>
      <c r="EBQ219" s="123"/>
      <c r="EBR219" s="123"/>
      <c r="EBS219" s="123"/>
      <c r="EBT219" s="123"/>
      <c r="EBU219" s="123"/>
      <c r="EBV219" s="123"/>
      <c r="EBW219" s="123"/>
      <c r="EBX219" s="123"/>
      <c r="EBY219" s="123"/>
      <c r="EBZ219" s="123"/>
      <c r="ECA219" s="123"/>
      <c r="ECB219" s="123"/>
      <c r="ECC219" s="123"/>
      <c r="ECD219" s="123"/>
      <c r="ECE219" s="123"/>
      <c r="ECF219" s="123"/>
      <c r="ECG219" s="123"/>
      <c r="ECH219" s="123"/>
      <c r="ECI219" s="123"/>
      <c r="ECJ219" s="123"/>
      <c r="ECK219" s="123"/>
      <c r="ECL219" s="123"/>
      <c r="ECM219" s="123"/>
      <c r="ECN219" s="123"/>
      <c r="ECO219" s="123"/>
      <c r="ECP219" s="123"/>
      <c r="ECQ219" s="123"/>
      <c r="ECR219" s="123"/>
      <c r="ECS219" s="123"/>
      <c r="ECT219" s="123"/>
      <c r="ECU219" s="123"/>
      <c r="ECV219" s="123"/>
      <c r="ECW219" s="123"/>
      <c r="ECX219" s="123"/>
      <c r="ECY219" s="123"/>
      <c r="ECZ219" s="123"/>
      <c r="EDA219" s="123"/>
      <c r="EDB219" s="123"/>
      <c r="EDC219" s="123"/>
      <c r="EDD219" s="123"/>
      <c r="EDE219" s="123"/>
      <c r="EDF219" s="123"/>
      <c r="EDG219" s="123"/>
      <c r="EDH219" s="123"/>
      <c r="EDI219" s="123"/>
      <c r="EDJ219" s="123"/>
      <c r="EDK219" s="123"/>
      <c r="EDL219" s="123"/>
      <c r="EDM219" s="123"/>
      <c r="EDN219" s="123"/>
      <c r="EDO219" s="123"/>
      <c r="EDP219" s="123"/>
      <c r="EDQ219" s="123"/>
      <c r="EDR219" s="123"/>
      <c r="EDS219" s="123"/>
      <c r="EDT219" s="123"/>
      <c r="EDU219" s="123"/>
      <c r="EDV219" s="123"/>
      <c r="EDW219" s="123"/>
      <c r="EDX219" s="123"/>
      <c r="EDY219" s="123"/>
      <c r="EDZ219" s="123"/>
      <c r="EEA219" s="123"/>
      <c r="EEB219" s="123"/>
      <c r="EEC219" s="123"/>
      <c r="EED219" s="123"/>
      <c r="EEE219" s="123"/>
      <c r="EEF219" s="123"/>
      <c r="EEG219" s="123"/>
      <c r="EEH219" s="123"/>
      <c r="EEI219" s="123"/>
      <c r="EEJ219" s="123"/>
      <c r="EEK219" s="123"/>
      <c r="EEL219" s="123"/>
      <c r="EEM219" s="123"/>
      <c r="EEN219" s="123"/>
      <c r="EEO219" s="123"/>
      <c r="EEP219" s="123"/>
      <c r="EEQ219" s="123"/>
      <c r="EER219" s="123"/>
      <c r="EES219" s="123"/>
      <c r="EET219" s="123"/>
      <c r="EEU219" s="123"/>
      <c r="EEV219" s="123"/>
      <c r="EEW219" s="123"/>
      <c r="EEX219" s="123"/>
      <c r="EEY219" s="123"/>
      <c r="EEZ219" s="123"/>
      <c r="EFA219" s="123"/>
      <c r="EFB219" s="123"/>
      <c r="EFC219" s="123"/>
      <c r="EFD219" s="123"/>
      <c r="EFE219" s="123"/>
      <c r="EFF219" s="123"/>
      <c r="EFG219" s="123"/>
      <c r="EFH219" s="123"/>
      <c r="EFI219" s="123"/>
      <c r="EFJ219" s="123"/>
      <c r="EFK219" s="123"/>
      <c r="EFL219" s="123"/>
      <c r="EFM219" s="123"/>
      <c r="EFN219" s="123"/>
      <c r="EFO219" s="123"/>
      <c r="EFP219" s="123"/>
      <c r="EFQ219" s="123"/>
      <c r="EFR219" s="123"/>
      <c r="EFS219" s="123"/>
      <c r="EFT219" s="123"/>
      <c r="EFU219" s="123"/>
      <c r="EFV219" s="123"/>
      <c r="EFW219" s="123"/>
      <c r="EFX219" s="123"/>
      <c r="EFY219" s="123"/>
      <c r="EFZ219" s="123"/>
      <c r="EGA219" s="123"/>
      <c r="EGB219" s="123"/>
      <c r="EGC219" s="123"/>
      <c r="EGD219" s="123"/>
      <c r="EGE219" s="123"/>
      <c r="EGF219" s="123"/>
      <c r="EGG219" s="123"/>
      <c r="EGH219" s="123"/>
      <c r="EGI219" s="123"/>
      <c r="EGJ219" s="123"/>
      <c r="EGK219" s="123"/>
      <c r="EGL219" s="123"/>
      <c r="EGM219" s="123"/>
      <c r="EGN219" s="123"/>
      <c r="EGO219" s="123"/>
      <c r="EGP219" s="123"/>
      <c r="EGQ219" s="123"/>
      <c r="EGR219" s="123"/>
      <c r="EGS219" s="123"/>
      <c r="EGT219" s="123"/>
      <c r="EGU219" s="123"/>
      <c r="EGV219" s="123"/>
      <c r="EGW219" s="123"/>
      <c r="EGX219" s="123"/>
      <c r="EGY219" s="123"/>
      <c r="EGZ219" s="123"/>
      <c r="EHA219" s="123"/>
      <c r="EHB219" s="123"/>
      <c r="EHC219" s="123"/>
      <c r="EHD219" s="123"/>
      <c r="EHE219" s="123"/>
      <c r="EHF219" s="123"/>
      <c r="EHG219" s="123"/>
      <c r="EHH219" s="123"/>
      <c r="EHI219" s="123"/>
      <c r="EHJ219" s="123"/>
      <c r="EHK219" s="123"/>
      <c r="EHL219" s="123"/>
      <c r="EHM219" s="123"/>
      <c r="EHN219" s="123"/>
      <c r="EHO219" s="123"/>
      <c r="EHP219" s="123"/>
      <c r="EHQ219" s="123"/>
      <c r="EHR219" s="123"/>
      <c r="EHS219" s="123"/>
      <c r="EHT219" s="123"/>
      <c r="EHU219" s="123"/>
      <c r="EHV219" s="123"/>
      <c r="EHW219" s="123"/>
      <c r="EHX219" s="123"/>
      <c r="EHY219" s="123"/>
      <c r="EHZ219" s="123"/>
      <c r="EIA219" s="123"/>
      <c r="EIB219" s="123"/>
      <c r="EIC219" s="123"/>
      <c r="EID219" s="123"/>
      <c r="EIE219" s="123"/>
      <c r="EIF219" s="123"/>
      <c r="EIG219" s="123"/>
      <c r="EIH219" s="123"/>
      <c r="EII219" s="123"/>
      <c r="EIJ219" s="123"/>
      <c r="EIK219" s="123"/>
      <c r="EIL219" s="123"/>
      <c r="EIM219" s="123"/>
      <c r="EIN219" s="123"/>
      <c r="EIO219" s="123"/>
      <c r="EIP219" s="123"/>
      <c r="EIQ219" s="123"/>
      <c r="EIR219" s="123"/>
      <c r="EIS219" s="123"/>
      <c r="EIT219" s="123"/>
      <c r="EIU219" s="123"/>
      <c r="EIV219" s="123"/>
      <c r="EIW219" s="123"/>
      <c r="EIX219" s="123"/>
      <c r="EIY219" s="123"/>
      <c r="EIZ219" s="123"/>
      <c r="EJA219" s="123"/>
      <c r="EJB219" s="123"/>
      <c r="EJC219" s="123"/>
      <c r="EJD219" s="123"/>
      <c r="EJE219" s="123"/>
      <c r="EJF219" s="123"/>
      <c r="EJG219" s="123"/>
      <c r="EJH219" s="123"/>
      <c r="EJI219" s="123"/>
      <c r="EJJ219" s="123"/>
      <c r="EJK219" s="123"/>
      <c r="EJL219" s="123"/>
      <c r="EJM219" s="123"/>
      <c r="EJN219" s="123"/>
      <c r="EJO219" s="123"/>
      <c r="EJP219" s="123"/>
      <c r="EJQ219" s="123"/>
      <c r="EJR219" s="123"/>
      <c r="EJS219" s="123"/>
      <c r="EJT219" s="123"/>
      <c r="EJU219" s="123"/>
      <c r="EJV219" s="123"/>
      <c r="EJW219" s="123"/>
      <c r="EJX219" s="123"/>
      <c r="EJY219" s="123"/>
      <c r="EJZ219" s="123"/>
      <c r="EKA219" s="123"/>
      <c r="EKB219" s="123"/>
      <c r="EKC219" s="123"/>
      <c r="EKD219" s="123"/>
      <c r="EKE219" s="123"/>
      <c r="EKF219" s="123"/>
      <c r="EKG219" s="123"/>
      <c r="EKH219" s="123"/>
      <c r="EKI219" s="123"/>
      <c r="EKJ219" s="123"/>
      <c r="EKK219" s="123"/>
      <c r="EKL219" s="123"/>
      <c r="EKM219" s="123"/>
      <c r="EKN219" s="123"/>
      <c r="EKO219" s="123"/>
      <c r="EKP219" s="123"/>
      <c r="EKQ219" s="123"/>
      <c r="EKR219" s="123"/>
      <c r="EKS219" s="123"/>
      <c r="EKT219" s="123"/>
      <c r="EKU219" s="123"/>
      <c r="EKV219" s="123"/>
      <c r="EKW219" s="123"/>
      <c r="EKX219" s="123"/>
      <c r="EKY219" s="123"/>
      <c r="EKZ219" s="123"/>
      <c r="ELA219" s="123"/>
      <c r="ELB219" s="123"/>
      <c r="ELC219" s="123"/>
      <c r="ELD219" s="123"/>
      <c r="ELE219" s="123"/>
      <c r="ELF219" s="123"/>
      <c r="ELG219" s="123"/>
      <c r="ELH219" s="123"/>
      <c r="ELI219" s="123"/>
      <c r="ELJ219" s="123"/>
      <c r="ELK219" s="123"/>
      <c r="ELL219" s="123"/>
      <c r="ELM219" s="123"/>
      <c r="ELN219" s="123"/>
      <c r="ELO219" s="123"/>
      <c r="ELP219" s="123"/>
      <c r="ELQ219" s="123"/>
      <c r="ELR219" s="123"/>
      <c r="ELS219" s="123"/>
      <c r="ELT219" s="123"/>
      <c r="ELU219" s="123"/>
      <c r="ELV219" s="123"/>
      <c r="ELW219" s="123"/>
      <c r="ELX219" s="123"/>
      <c r="ELY219" s="123"/>
      <c r="ELZ219" s="123"/>
      <c r="EMA219" s="123"/>
      <c r="EMB219" s="123"/>
      <c r="EMC219" s="123"/>
      <c r="EMD219" s="123"/>
      <c r="EME219" s="123"/>
      <c r="EMF219" s="123"/>
      <c r="EMG219" s="123"/>
      <c r="EMH219" s="123"/>
      <c r="EMI219" s="123"/>
      <c r="EMJ219" s="123"/>
      <c r="EMK219" s="123"/>
      <c r="EML219" s="123"/>
      <c r="EMM219" s="123"/>
      <c r="EMN219" s="123"/>
      <c r="EMO219" s="123"/>
      <c r="EMP219" s="123"/>
      <c r="EMQ219" s="123"/>
      <c r="EMR219" s="123"/>
      <c r="EMS219" s="123"/>
      <c r="EMT219" s="123"/>
      <c r="EMU219" s="123"/>
      <c r="EMV219" s="123"/>
      <c r="EMW219" s="123"/>
      <c r="EMX219" s="123"/>
      <c r="EMY219" s="123"/>
      <c r="EMZ219" s="123"/>
      <c r="ENA219" s="123"/>
      <c r="ENB219" s="123"/>
      <c r="ENC219" s="123"/>
      <c r="END219" s="123"/>
      <c r="ENE219" s="123"/>
      <c r="ENF219" s="123"/>
      <c r="ENG219" s="123"/>
      <c r="ENH219" s="123"/>
      <c r="ENI219" s="123"/>
      <c r="ENJ219" s="123"/>
      <c r="ENK219" s="123"/>
      <c r="ENL219" s="123"/>
      <c r="ENM219" s="123"/>
      <c r="ENN219" s="123"/>
      <c r="ENO219" s="123"/>
      <c r="ENP219" s="123"/>
      <c r="ENQ219" s="123"/>
      <c r="ENR219" s="123"/>
      <c r="ENS219" s="123"/>
      <c r="ENT219" s="123"/>
      <c r="ENU219" s="123"/>
      <c r="ENV219" s="123"/>
      <c r="ENW219" s="123"/>
      <c r="ENX219" s="123"/>
      <c r="ENY219" s="123"/>
      <c r="ENZ219" s="123"/>
      <c r="EOA219" s="123"/>
      <c r="EOB219" s="123"/>
      <c r="EOC219" s="123"/>
      <c r="EOD219" s="123"/>
      <c r="EOE219" s="123"/>
      <c r="EOF219" s="123"/>
      <c r="EOG219" s="123"/>
      <c r="EOH219" s="123"/>
      <c r="EOI219" s="123"/>
      <c r="EOJ219" s="123"/>
      <c r="EOK219" s="123"/>
      <c r="EOL219" s="123"/>
      <c r="EOM219" s="123"/>
      <c r="EON219" s="123"/>
      <c r="EOO219" s="123"/>
      <c r="EOP219" s="123"/>
      <c r="EOQ219" s="123"/>
      <c r="EOR219" s="123"/>
      <c r="EOS219" s="123"/>
      <c r="EOT219" s="123"/>
      <c r="EOU219" s="123"/>
      <c r="EOV219" s="123"/>
      <c r="EOW219" s="123"/>
      <c r="EOX219" s="123"/>
      <c r="EOY219" s="123"/>
      <c r="EOZ219" s="123"/>
      <c r="EPA219" s="123"/>
      <c r="EPB219" s="123"/>
      <c r="EPC219" s="123"/>
      <c r="EPD219" s="123"/>
      <c r="EPE219" s="123"/>
      <c r="EPF219" s="123"/>
      <c r="EPG219" s="123"/>
      <c r="EPH219" s="123"/>
      <c r="EPI219" s="123"/>
      <c r="EPJ219" s="123"/>
      <c r="EPK219" s="123"/>
      <c r="EPL219" s="123"/>
      <c r="EPM219" s="123"/>
      <c r="EPN219" s="123"/>
      <c r="EPO219" s="123"/>
      <c r="EPP219" s="123"/>
      <c r="EPQ219" s="123"/>
      <c r="EPR219" s="123"/>
      <c r="EPS219" s="123"/>
      <c r="EPT219" s="123"/>
      <c r="EPU219" s="123"/>
      <c r="EPV219" s="123"/>
      <c r="EPW219" s="123"/>
      <c r="EPX219" s="123"/>
      <c r="EPY219" s="123"/>
      <c r="EPZ219" s="123"/>
      <c r="EQA219" s="123"/>
      <c r="EQB219" s="123"/>
      <c r="EQC219" s="123"/>
      <c r="EQD219" s="123"/>
      <c r="EQE219" s="123"/>
      <c r="EQF219" s="123"/>
      <c r="EQG219" s="123"/>
      <c r="EQH219" s="123"/>
      <c r="EQI219" s="123"/>
      <c r="EQJ219" s="123"/>
      <c r="EQK219" s="123"/>
      <c r="EQL219" s="123"/>
      <c r="EQM219" s="123"/>
      <c r="EQN219" s="123"/>
      <c r="EQO219" s="123"/>
      <c r="EQP219" s="123"/>
      <c r="EQQ219" s="123"/>
      <c r="EQR219" s="123"/>
      <c r="EQS219" s="123"/>
      <c r="EQT219" s="123"/>
      <c r="EQU219" s="123"/>
      <c r="EQV219" s="123"/>
      <c r="EQW219" s="123"/>
      <c r="EQX219" s="123"/>
      <c r="EQY219" s="123"/>
      <c r="EQZ219" s="123"/>
      <c r="ERA219" s="123"/>
      <c r="ERB219" s="123"/>
      <c r="ERC219" s="123"/>
      <c r="ERD219" s="123"/>
      <c r="ERE219" s="123"/>
      <c r="ERF219" s="123"/>
      <c r="ERG219" s="123"/>
      <c r="ERH219" s="123"/>
      <c r="ERI219" s="123"/>
      <c r="ERJ219" s="123"/>
      <c r="ERK219" s="123"/>
      <c r="ERL219" s="123"/>
      <c r="ERM219" s="123"/>
      <c r="ERN219" s="123"/>
      <c r="ERO219" s="123"/>
      <c r="ERP219" s="123"/>
      <c r="ERQ219" s="123"/>
      <c r="ERR219" s="123"/>
      <c r="ERS219" s="123"/>
      <c r="ERT219" s="123"/>
      <c r="ERU219" s="123"/>
      <c r="ERV219" s="123"/>
      <c r="ERW219" s="123"/>
      <c r="ERX219" s="123"/>
      <c r="ERY219" s="123"/>
      <c r="ERZ219" s="123"/>
      <c r="ESA219" s="123"/>
      <c r="ESB219" s="123"/>
      <c r="ESC219" s="123"/>
      <c r="ESD219" s="123"/>
      <c r="ESE219" s="123"/>
      <c r="ESF219" s="123"/>
      <c r="ESG219" s="123"/>
      <c r="ESH219" s="123"/>
      <c r="ESI219" s="123"/>
      <c r="ESJ219" s="123"/>
      <c r="ESK219" s="123"/>
      <c r="ESL219" s="123"/>
      <c r="ESM219" s="123"/>
      <c r="ESN219" s="123"/>
      <c r="ESO219" s="123"/>
      <c r="ESP219" s="123"/>
      <c r="ESQ219" s="123"/>
      <c r="ESR219" s="123"/>
      <c r="ESS219" s="123"/>
      <c r="EST219" s="123"/>
      <c r="ESU219" s="123"/>
      <c r="ESV219" s="123"/>
      <c r="ESW219" s="123"/>
      <c r="ESX219" s="123"/>
      <c r="ESY219" s="123"/>
      <c r="ESZ219" s="123"/>
      <c r="ETA219" s="123"/>
      <c r="ETB219" s="123"/>
      <c r="ETC219" s="123"/>
      <c r="ETD219" s="123"/>
      <c r="ETE219" s="123"/>
      <c r="ETF219" s="123"/>
      <c r="ETG219" s="123"/>
      <c r="ETH219" s="123"/>
      <c r="ETI219" s="123"/>
      <c r="ETJ219" s="123"/>
      <c r="ETK219" s="123"/>
      <c r="ETL219" s="123"/>
      <c r="ETM219" s="123"/>
      <c r="ETN219" s="123"/>
      <c r="ETO219" s="123"/>
      <c r="ETP219" s="123"/>
      <c r="ETQ219" s="123"/>
      <c r="ETR219" s="123"/>
      <c r="ETS219" s="123"/>
      <c r="ETT219" s="123"/>
      <c r="ETU219" s="123"/>
      <c r="ETV219" s="123"/>
      <c r="ETW219" s="123"/>
      <c r="ETX219" s="123"/>
      <c r="ETY219" s="123"/>
      <c r="ETZ219" s="123"/>
      <c r="EUA219" s="123"/>
      <c r="EUB219" s="123"/>
      <c r="EUC219" s="123"/>
      <c r="EUD219" s="123"/>
      <c r="EUE219" s="123"/>
      <c r="EUF219" s="123"/>
      <c r="EUG219" s="123"/>
      <c r="EUH219" s="123"/>
      <c r="EUI219" s="123"/>
      <c r="EUJ219" s="123"/>
      <c r="EUK219" s="123"/>
      <c r="EUL219" s="123"/>
      <c r="EUM219" s="123"/>
      <c r="EUN219" s="123"/>
      <c r="EUO219" s="123"/>
      <c r="EUP219" s="123"/>
      <c r="EUQ219" s="123"/>
      <c r="EUR219" s="123"/>
      <c r="EUS219" s="123"/>
      <c r="EUT219" s="123"/>
      <c r="EUU219" s="123"/>
      <c r="EUV219" s="123"/>
      <c r="EUW219" s="123"/>
      <c r="EUX219" s="123"/>
      <c r="EUY219" s="123"/>
      <c r="EUZ219" s="123"/>
      <c r="EVA219" s="123"/>
      <c r="EVB219" s="123"/>
      <c r="EVC219" s="123"/>
      <c r="EVD219" s="123"/>
      <c r="EVE219" s="123"/>
      <c r="EVF219" s="123"/>
      <c r="EVG219" s="123"/>
      <c r="EVH219" s="123"/>
      <c r="EVI219" s="123"/>
      <c r="EVJ219" s="123"/>
      <c r="EVK219" s="123"/>
      <c r="EVL219" s="123"/>
      <c r="EVM219" s="123"/>
      <c r="EVN219" s="123"/>
      <c r="EVO219" s="123"/>
      <c r="EVP219" s="123"/>
      <c r="EVQ219" s="123"/>
      <c r="EVR219" s="123"/>
      <c r="EVS219" s="123"/>
      <c r="EVT219" s="123"/>
      <c r="EVU219" s="123"/>
      <c r="EVV219" s="123"/>
      <c r="EVW219" s="123"/>
      <c r="EVX219" s="123"/>
      <c r="EVY219" s="123"/>
      <c r="EVZ219" s="123"/>
      <c r="EWA219" s="123"/>
      <c r="EWB219" s="123"/>
      <c r="EWC219" s="123"/>
      <c r="EWD219" s="123"/>
      <c r="EWE219" s="123"/>
      <c r="EWF219" s="123"/>
      <c r="EWG219" s="123"/>
      <c r="EWH219" s="123"/>
      <c r="EWI219" s="123"/>
      <c r="EWJ219" s="123"/>
      <c r="EWK219" s="123"/>
      <c r="EWL219" s="123"/>
      <c r="EWM219" s="123"/>
      <c r="EWN219" s="123"/>
      <c r="EWO219" s="123"/>
      <c r="EWP219" s="123"/>
      <c r="EWQ219" s="123"/>
      <c r="EWR219" s="123"/>
      <c r="EWS219" s="123"/>
      <c r="EWT219" s="123"/>
      <c r="EWU219" s="123"/>
      <c r="EWV219" s="123"/>
      <c r="EWW219" s="123"/>
      <c r="EWX219" s="123"/>
      <c r="EWY219" s="123"/>
      <c r="EWZ219" s="123"/>
      <c r="EXA219" s="123"/>
      <c r="EXB219" s="123"/>
      <c r="EXC219" s="123"/>
      <c r="EXD219" s="123"/>
      <c r="EXE219" s="123"/>
      <c r="EXF219" s="123"/>
      <c r="EXG219" s="123"/>
      <c r="EXH219" s="123"/>
      <c r="EXI219" s="123"/>
      <c r="EXJ219" s="123"/>
      <c r="EXK219" s="123"/>
      <c r="EXL219" s="123"/>
      <c r="EXM219" s="123"/>
      <c r="EXN219" s="123"/>
      <c r="EXO219" s="123"/>
      <c r="EXP219" s="123"/>
      <c r="EXQ219" s="123"/>
      <c r="EXR219" s="123"/>
      <c r="EXS219" s="123"/>
      <c r="EXT219" s="123"/>
      <c r="EXU219" s="123"/>
      <c r="EXV219" s="123"/>
      <c r="EXW219" s="123"/>
      <c r="EXX219" s="123"/>
      <c r="EXY219" s="123"/>
      <c r="EXZ219" s="123"/>
      <c r="EYA219" s="123"/>
      <c r="EYB219" s="123"/>
      <c r="EYC219" s="123"/>
      <c r="EYD219" s="123"/>
      <c r="EYE219" s="123"/>
      <c r="EYF219" s="123"/>
      <c r="EYG219" s="123"/>
      <c r="EYH219" s="123"/>
      <c r="EYI219" s="123"/>
      <c r="EYJ219" s="123"/>
      <c r="EYK219" s="123"/>
      <c r="EYL219" s="123"/>
      <c r="EYM219" s="123"/>
      <c r="EYN219" s="123"/>
      <c r="EYO219" s="123"/>
      <c r="EYP219" s="123"/>
      <c r="EYQ219" s="123"/>
      <c r="EYR219" s="123"/>
      <c r="EYS219" s="123"/>
      <c r="EYT219" s="123"/>
      <c r="EYU219" s="123"/>
      <c r="EYV219" s="123"/>
      <c r="EYW219" s="123"/>
      <c r="EYX219" s="123"/>
      <c r="EYY219" s="123"/>
      <c r="EYZ219" s="123"/>
      <c r="EZA219" s="123"/>
      <c r="EZB219" s="123"/>
      <c r="EZC219" s="123"/>
      <c r="EZD219" s="123"/>
      <c r="EZE219" s="123"/>
      <c r="EZF219" s="123"/>
      <c r="EZG219" s="123"/>
      <c r="EZH219" s="123"/>
      <c r="EZI219" s="123"/>
      <c r="EZJ219" s="123"/>
      <c r="EZK219" s="123"/>
      <c r="EZL219" s="123"/>
      <c r="EZM219" s="123"/>
      <c r="EZN219" s="123"/>
      <c r="EZO219" s="123"/>
      <c r="EZP219" s="123"/>
      <c r="EZQ219" s="123"/>
      <c r="EZR219" s="123"/>
      <c r="EZS219" s="123"/>
      <c r="EZT219" s="123"/>
      <c r="EZU219" s="123"/>
      <c r="EZV219" s="123"/>
      <c r="EZW219" s="123"/>
      <c r="EZX219" s="123"/>
      <c r="EZY219" s="123"/>
      <c r="EZZ219" s="123"/>
      <c r="FAA219" s="123"/>
      <c r="FAB219" s="123"/>
      <c r="FAC219" s="123"/>
      <c r="FAD219" s="123"/>
      <c r="FAE219" s="123"/>
      <c r="FAF219" s="123"/>
      <c r="FAG219" s="123"/>
      <c r="FAH219" s="123"/>
      <c r="FAI219" s="123"/>
      <c r="FAJ219" s="123"/>
      <c r="FAK219" s="123"/>
      <c r="FAL219" s="123"/>
      <c r="FAM219" s="123"/>
      <c r="FAN219" s="123"/>
      <c r="FAO219" s="123"/>
      <c r="FAP219" s="123"/>
      <c r="FAQ219" s="123"/>
      <c r="FAR219" s="123"/>
      <c r="FAS219" s="123"/>
      <c r="FAT219" s="123"/>
      <c r="FAU219" s="123"/>
      <c r="FAV219" s="123"/>
      <c r="FAW219" s="123"/>
      <c r="FAX219" s="123"/>
      <c r="FAY219" s="123"/>
      <c r="FAZ219" s="123"/>
      <c r="FBA219" s="123"/>
      <c r="FBB219" s="123"/>
      <c r="FBC219" s="123"/>
      <c r="FBD219" s="123"/>
      <c r="FBE219" s="123"/>
      <c r="FBF219" s="123"/>
      <c r="FBG219" s="123"/>
      <c r="FBH219" s="123"/>
      <c r="FBI219" s="123"/>
      <c r="FBJ219" s="123"/>
      <c r="FBK219" s="123"/>
      <c r="FBL219" s="123"/>
      <c r="FBM219" s="123"/>
      <c r="FBN219" s="123"/>
      <c r="FBO219" s="123"/>
      <c r="FBP219" s="123"/>
      <c r="FBQ219" s="123"/>
      <c r="FBR219" s="123"/>
      <c r="FBS219" s="123"/>
      <c r="FBT219" s="123"/>
      <c r="FBU219" s="123"/>
      <c r="FBV219" s="123"/>
      <c r="FBW219" s="123"/>
      <c r="FBX219" s="123"/>
      <c r="FBY219" s="123"/>
      <c r="FBZ219" s="123"/>
      <c r="FCA219" s="123"/>
      <c r="FCB219" s="123"/>
      <c r="FCC219" s="123"/>
      <c r="FCD219" s="123"/>
      <c r="FCE219" s="123"/>
      <c r="FCF219" s="123"/>
      <c r="FCG219" s="123"/>
      <c r="FCH219" s="123"/>
      <c r="FCI219" s="123"/>
      <c r="FCJ219" s="123"/>
      <c r="FCK219" s="123"/>
      <c r="FCL219" s="123"/>
      <c r="FCM219" s="123"/>
      <c r="FCN219" s="123"/>
      <c r="FCO219" s="123"/>
      <c r="FCP219" s="123"/>
      <c r="FCQ219" s="123"/>
      <c r="FCR219" s="123"/>
      <c r="FCS219" s="123"/>
      <c r="FCT219" s="123"/>
      <c r="FCU219" s="123"/>
      <c r="FCV219" s="123"/>
      <c r="FCW219" s="123"/>
      <c r="FCX219" s="123"/>
      <c r="FCY219" s="123"/>
      <c r="FCZ219" s="123"/>
      <c r="FDA219" s="123"/>
      <c r="FDB219" s="123"/>
      <c r="FDC219" s="123"/>
      <c r="FDD219" s="123"/>
      <c r="FDE219" s="123"/>
      <c r="FDF219" s="123"/>
      <c r="FDG219" s="123"/>
      <c r="FDH219" s="123"/>
      <c r="FDI219" s="123"/>
      <c r="FDJ219" s="123"/>
      <c r="FDK219" s="123"/>
      <c r="FDL219" s="123"/>
      <c r="FDM219" s="123"/>
      <c r="FDN219" s="123"/>
      <c r="FDO219" s="123"/>
      <c r="FDP219" s="123"/>
      <c r="FDQ219" s="123"/>
      <c r="FDR219" s="123"/>
      <c r="FDS219" s="123"/>
      <c r="FDT219" s="123"/>
      <c r="FDU219" s="123"/>
      <c r="FDV219" s="123"/>
      <c r="FDW219" s="123"/>
      <c r="FDX219" s="123"/>
      <c r="FDY219" s="123"/>
      <c r="FDZ219" s="123"/>
      <c r="FEA219" s="123"/>
      <c r="FEB219" s="123"/>
      <c r="FEC219" s="123"/>
      <c r="FED219" s="123"/>
      <c r="FEE219" s="123"/>
      <c r="FEF219" s="123"/>
      <c r="FEG219" s="123"/>
      <c r="FEH219" s="123"/>
      <c r="FEI219" s="123"/>
      <c r="FEJ219" s="123"/>
      <c r="FEK219" s="123"/>
      <c r="FEL219" s="123"/>
      <c r="FEM219" s="123"/>
      <c r="FEN219" s="123"/>
      <c r="FEO219" s="123"/>
      <c r="FEP219" s="123"/>
      <c r="FEQ219" s="123"/>
      <c r="FER219" s="123"/>
      <c r="FES219" s="123"/>
      <c r="FET219" s="123"/>
      <c r="FEU219" s="123"/>
      <c r="FEV219" s="123"/>
      <c r="FEW219" s="123"/>
      <c r="FEX219" s="123"/>
      <c r="FEY219" s="123"/>
      <c r="FEZ219" s="123"/>
      <c r="FFA219" s="123"/>
      <c r="FFB219" s="123"/>
      <c r="FFC219" s="123"/>
      <c r="FFD219" s="123"/>
      <c r="FFE219" s="123"/>
      <c r="FFF219" s="123"/>
      <c r="FFG219" s="123"/>
      <c r="FFH219" s="123"/>
      <c r="FFI219" s="123"/>
      <c r="FFJ219" s="123"/>
      <c r="FFK219" s="123"/>
      <c r="FFL219" s="123"/>
      <c r="FFM219" s="123"/>
      <c r="FFN219" s="123"/>
      <c r="FFO219" s="123"/>
      <c r="FFP219" s="123"/>
      <c r="FFQ219" s="123"/>
      <c r="FFR219" s="123"/>
      <c r="FFS219" s="123"/>
      <c r="FFT219" s="123"/>
      <c r="FFU219" s="123"/>
      <c r="FFV219" s="123"/>
      <c r="FFW219" s="123"/>
      <c r="FFX219" s="123"/>
      <c r="FFY219" s="123"/>
      <c r="FFZ219" s="123"/>
      <c r="FGA219" s="123"/>
      <c r="FGB219" s="123"/>
      <c r="FGC219" s="123"/>
      <c r="FGD219" s="123"/>
      <c r="FGE219" s="123"/>
      <c r="FGF219" s="123"/>
      <c r="FGG219" s="123"/>
      <c r="FGH219" s="123"/>
      <c r="FGI219" s="123"/>
      <c r="FGJ219" s="123"/>
      <c r="FGK219" s="123"/>
      <c r="FGL219" s="123"/>
      <c r="FGM219" s="123"/>
      <c r="FGN219" s="123"/>
      <c r="FGO219" s="123"/>
      <c r="FGP219" s="123"/>
      <c r="FGQ219" s="123"/>
      <c r="FGR219" s="123"/>
      <c r="FGS219" s="123"/>
      <c r="FGT219" s="123"/>
      <c r="FGU219" s="123"/>
      <c r="FGV219" s="123"/>
      <c r="FGW219" s="123"/>
      <c r="FGX219" s="123"/>
      <c r="FGY219" s="123"/>
      <c r="FGZ219" s="123"/>
      <c r="FHA219" s="123"/>
      <c r="FHB219" s="123"/>
      <c r="FHC219" s="123"/>
      <c r="FHD219" s="123"/>
      <c r="FHE219" s="123"/>
      <c r="FHF219" s="123"/>
      <c r="FHG219" s="123"/>
      <c r="FHH219" s="123"/>
      <c r="FHI219" s="123"/>
      <c r="FHJ219" s="123"/>
      <c r="FHK219" s="123"/>
      <c r="FHL219" s="123"/>
      <c r="FHM219" s="123"/>
      <c r="FHN219" s="123"/>
      <c r="FHO219" s="123"/>
      <c r="FHP219" s="123"/>
      <c r="FHQ219" s="123"/>
      <c r="FHR219" s="123"/>
      <c r="FHS219" s="123"/>
      <c r="FHT219" s="123"/>
      <c r="FHU219" s="123"/>
      <c r="FHV219" s="123"/>
      <c r="FHW219" s="123"/>
      <c r="FHX219" s="123"/>
      <c r="FHY219" s="123"/>
      <c r="FHZ219" s="123"/>
      <c r="FIA219" s="123"/>
      <c r="FIB219" s="123"/>
      <c r="FIC219" s="123"/>
      <c r="FID219" s="123"/>
      <c r="FIE219" s="123"/>
      <c r="FIF219" s="123"/>
      <c r="FIG219" s="123"/>
      <c r="FIH219" s="123"/>
      <c r="FII219" s="123"/>
      <c r="FIJ219" s="123"/>
      <c r="FIK219" s="123"/>
      <c r="FIL219" s="123"/>
      <c r="FIM219" s="123"/>
      <c r="FIN219" s="123"/>
      <c r="FIO219" s="123"/>
      <c r="FIP219" s="123"/>
      <c r="FIQ219" s="123"/>
      <c r="FIR219" s="123"/>
      <c r="FIS219" s="123"/>
      <c r="FIT219" s="123"/>
      <c r="FIU219" s="123"/>
      <c r="FIV219" s="123"/>
      <c r="FIW219" s="123"/>
      <c r="FIX219" s="123"/>
      <c r="FIY219" s="123"/>
      <c r="FIZ219" s="123"/>
      <c r="FJA219" s="123"/>
      <c r="FJB219" s="123"/>
      <c r="FJC219" s="123"/>
      <c r="FJD219" s="123"/>
      <c r="FJE219" s="123"/>
      <c r="FJF219" s="123"/>
      <c r="FJG219" s="123"/>
      <c r="FJH219" s="123"/>
      <c r="FJI219" s="123"/>
      <c r="FJJ219" s="123"/>
      <c r="FJK219" s="123"/>
      <c r="FJL219" s="123"/>
      <c r="FJM219" s="123"/>
      <c r="FJN219" s="123"/>
      <c r="FJO219" s="123"/>
      <c r="FJP219" s="123"/>
      <c r="FJQ219" s="123"/>
      <c r="FJR219" s="123"/>
      <c r="FJS219" s="123"/>
      <c r="FJT219" s="123"/>
      <c r="FJU219" s="123"/>
      <c r="FJV219" s="123"/>
      <c r="FJW219" s="123"/>
      <c r="FJX219" s="123"/>
      <c r="FJY219" s="123"/>
      <c r="FJZ219" s="123"/>
      <c r="FKA219" s="123"/>
      <c r="FKB219" s="123"/>
      <c r="FKC219" s="123"/>
      <c r="FKD219" s="123"/>
      <c r="FKE219" s="123"/>
      <c r="FKF219" s="123"/>
      <c r="FKG219" s="123"/>
      <c r="FKH219" s="123"/>
      <c r="FKI219" s="123"/>
      <c r="FKJ219" s="123"/>
      <c r="FKK219" s="123"/>
      <c r="FKL219" s="123"/>
      <c r="FKM219" s="123"/>
      <c r="FKN219" s="123"/>
      <c r="FKO219" s="123"/>
      <c r="FKP219" s="123"/>
      <c r="FKQ219" s="123"/>
      <c r="FKR219" s="123"/>
      <c r="FKS219" s="123"/>
      <c r="FKT219" s="123"/>
      <c r="FKU219" s="123"/>
      <c r="FKV219" s="123"/>
      <c r="FKW219" s="123"/>
      <c r="FKX219" s="123"/>
      <c r="FKY219" s="123"/>
      <c r="FKZ219" s="123"/>
      <c r="FLA219" s="123"/>
      <c r="FLB219" s="123"/>
      <c r="FLC219" s="123"/>
      <c r="FLD219" s="123"/>
      <c r="FLE219" s="123"/>
      <c r="FLF219" s="123"/>
      <c r="FLG219" s="123"/>
      <c r="FLH219" s="123"/>
      <c r="FLI219" s="123"/>
      <c r="FLJ219" s="123"/>
      <c r="FLK219" s="123"/>
      <c r="FLL219" s="123"/>
      <c r="FLM219" s="123"/>
      <c r="FLN219" s="123"/>
      <c r="FLO219" s="123"/>
      <c r="FLP219" s="123"/>
      <c r="FLQ219" s="123"/>
      <c r="FLR219" s="123"/>
      <c r="FLS219" s="123"/>
      <c r="FLT219" s="123"/>
      <c r="FLU219" s="123"/>
      <c r="FLV219" s="123"/>
      <c r="FLW219" s="123"/>
      <c r="FLX219" s="123"/>
      <c r="FLY219" s="123"/>
      <c r="FLZ219" s="123"/>
      <c r="FMA219" s="123"/>
      <c r="FMB219" s="123"/>
      <c r="FMC219" s="123"/>
      <c r="FMD219" s="123"/>
      <c r="FME219" s="123"/>
      <c r="FMF219" s="123"/>
      <c r="FMG219" s="123"/>
      <c r="FMH219" s="123"/>
      <c r="FMI219" s="123"/>
      <c r="FMJ219" s="123"/>
      <c r="FMK219" s="123"/>
      <c r="FML219" s="123"/>
      <c r="FMM219" s="123"/>
      <c r="FMN219" s="123"/>
      <c r="FMO219" s="123"/>
      <c r="FMP219" s="123"/>
      <c r="FMQ219" s="123"/>
      <c r="FMR219" s="123"/>
      <c r="FMS219" s="123"/>
      <c r="FMT219" s="123"/>
      <c r="FMU219" s="123"/>
      <c r="FMV219" s="123"/>
      <c r="FMW219" s="123"/>
      <c r="FMX219" s="123"/>
      <c r="FMY219" s="123"/>
      <c r="FMZ219" s="123"/>
      <c r="FNA219" s="123"/>
      <c r="FNB219" s="123"/>
      <c r="FNC219" s="123"/>
      <c r="FND219" s="123"/>
      <c r="FNE219" s="123"/>
      <c r="FNF219" s="123"/>
      <c r="FNG219" s="123"/>
      <c r="FNH219" s="123"/>
      <c r="FNI219" s="123"/>
      <c r="FNJ219" s="123"/>
      <c r="FNK219" s="123"/>
      <c r="FNL219" s="123"/>
      <c r="FNM219" s="123"/>
      <c r="FNN219" s="123"/>
      <c r="FNO219" s="123"/>
      <c r="FNP219" s="123"/>
      <c r="FNQ219" s="123"/>
      <c r="FNR219" s="123"/>
      <c r="FNS219" s="123"/>
      <c r="FNT219" s="123"/>
      <c r="FNU219" s="123"/>
      <c r="FNV219" s="123"/>
      <c r="FNW219" s="123"/>
      <c r="FNX219" s="123"/>
      <c r="FNY219" s="123"/>
      <c r="FNZ219" s="123"/>
      <c r="FOA219" s="123"/>
      <c r="FOB219" s="123"/>
      <c r="FOC219" s="123"/>
      <c r="FOD219" s="123"/>
      <c r="FOE219" s="123"/>
      <c r="FOF219" s="123"/>
      <c r="FOG219" s="123"/>
      <c r="FOH219" s="123"/>
      <c r="FOI219" s="123"/>
      <c r="FOJ219" s="123"/>
      <c r="FOK219" s="123"/>
      <c r="FOL219" s="123"/>
      <c r="FOM219" s="123"/>
      <c r="FON219" s="123"/>
      <c r="FOO219" s="123"/>
      <c r="FOP219" s="123"/>
      <c r="FOQ219" s="123"/>
      <c r="FOR219" s="123"/>
      <c r="FOS219" s="123"/>
      <c r="FOT219" s="123"/>
      <c r="FOU219" s="123"/>
      <c r="FOV219" s="123"/>
      <c r="FOW219" s="123"/>
      <c r="FOX219" s="123"/>
      <c r="FOY219" s="123"/>
      <c r="FOZ219" s="123"/>
      <c r="FPA219" s="123"/>
      <c r="FPB219" s="123"/>
      <c r="FPC219" s="123"/>
      <c r="FPD219" s="123"/>
      <c r="FPE219" s="123"/>
      <c r="FPF219" s="123"/>
      <c r="FPG219" s="123"/>
      <c r="FPH219" s="123"/>
      <c r="FPI219" s="123"/>
      <c r="FPJ219" s="123"/>
      <c r="FPK219" s="123"/>
      <c r="FPL219" s="123"/>
      <c r="FPM219" s="123"/>
      <c r="FPN219" s="123"/>
      <c r="FPO219" s="123"/>
      <c r="FPP219" s="123"/>
      <c r="FPQ219" s="123"/>
      <c r="FPR219" s="123"/>
      <c r="FPS219" s="123"/>
      <c r="FPT219" s="123"/>
      <c r="FPU219" s="123"/>
      <c r="FPV219" s="123"/>
      <c r="FPW219" s="123"/>
      <c r="FPX219" s="123"/>
      <c r="FPY219" s="123"/>
      <c r="FPZ219" s="123"/>
      <c r="FQA219" s="123"/>
      <c r="FQB219" s="123"/>
      <c r="FQC219" s="123"/>
      <c r="FQD219" s="123"/>
      <c r="FQE219" s="123"/>
      <c r="FQF219" s="123"/>
      <c r="FQG219" s="123"/>
      <c r="FQH219" s="123"/>
      <c r="FQI219" s="123"/>
      <c r="FQJ219" s="123"/>
      <c r="FQK219" s="123"/>
      <c r="FQL219" s="123"/>
      <c r="FQM219" s="123"/>
      <c r="FQN219" s="123"/>
      <c r="FQO219" s="123"/>
      <c r="FQP219" s="123"/>
      <c r="FQQ219" s="123"/>
      <c r="FQR219" s="123"/>
      <c r="FQS219" s="123"/>
      <c r="FQT219" s="123"/>
      <c r="FQU219" s="123"/>
      <c r="FQV219" s="123"/>
      <c r="FQW219" s="123"/>
      <c r="FQX219" s="123"/>
      <c r="FQY219" s="123"/>
      <c r="FQZ219" s="123"/>
      <c r="FRA219" s="123"/>
      <c r="FRB219" s="123"/>
      <c r="FRC219" s="123"/>
      <c r="FRD219" s="123"/>
      <c r="FRE219" s="123"/>
      <c r="FRF219" s="123"/>
      <c r="FRG219" s="123"/>
      <c r="FRH219" s="123"/>
      <c r="FRI219" s="123"/>
      <c r="FRJ219" s="123"/>
      <c r="FRK219" s="123"/>
      <c r="FRL219" s="123"/>
      <c r="FRM219" s="123"/>
      <c r="FRN219" s="123"/>
      <c r="FRO219" s="123"/>
      <c r="FRP219" s="123"/>
      <c r="FRQ219" s="123"/>
      <c r="FRR219" s="123"/>
      <c r="FRS219" s="123"/>
      <c r="FRT219" s="123"/>
      <c r="FRU219" s="123"/>
      <c r="FRV219" s="123"/>
      <c r="FRW219" s="123"/>
      <c r="FRX219" s="123"/>
      <c r="FRY219" s="123"/>
      <c r="FRZ219" s="123"/>
      <c r="FSA219" s="123"/>
      <c r="FSB219" s="123"/>
      <c r="FSC219" s="123"/>
      <c r="FSD219" s="123"/>
      <c r="FSE219" s="123"/>
      <c r="FSF219" s="123"/>
      <c r="FSG219" s="123"/>
      <c r="FSH219" s="123"/>
      <c r="FSI219" s="123"/>
      <c r="FSJ219" s="123"/>
      <c r="FSK219" s="123"/>
      <c r="FSL219" s="123"/>
      <c r="FSM219" s="123"/>
      <c r="FSN219" s="123"/>
      <c r="FSO219" s="123"/>
      <c r="FSP219" s="123"/>
      <c r="FSQ219" s="123"/>
      <c r="FSR219" s="123"/>
      <c r="FSS219" s="123"/>
      <c r="FST219" s="123"/>
      <c r="FSU219" s="123"/>
      <c r="FSV219" s="123"/>
      <c r="FSW219" s="123"/>
      <c r="FSX219" s="123"/>
      <c r="FSY219" s="123"/>
      <c r="FSZ219" s="123"/>
      <c r="FTA219" s="123"/>
      <c r="FTB219" s="123"/>
      <c r="FTC219" s="123"/>
      <c r="FTD219" s="123"/>
      <c r="FTE219" s="123"/>
      <c r="FTF219" s="123"/>
      <c r="FTG219" s="123"/>
      <c r="FTH219" s="123"/>
      <c r="FTI219" s="123"/>
      <c r="FTJ219" s="123"/>
      <c r="FTK219" s="123"/>
      <c r="FTL219" s="123"/>
      <c r="FTM219" s="123"/>
      <c r="FTN219" s="123"/>
      <c r="FTO219" s="123"/>
      <c r="FTP219" s="123"/>
      <c r="FTQ219" s="123"/>
      <c r="FTR219" s="123"/>
      <c r="FTS219" s="123"/>
      <c r="FTT219" s="123"/>
      <c r="FTU219" s="123"/>
      <c r="FTV219" s="123"/>
      <c r="FTW219" s="123"/>
      <c r="FTX219" s="123"/>
      <c r="FTY219" s="123"/>
      <c r="FTZ219" s="123"/>
      <c r="FUA219" s="123"/>
      <c r="FUB219" s="123"/>
      <c r="FUC219" s="123"/>
      <c r="FUD219" s="123"/>
      <c r="FUE219" s="123"/>
      <c r="FUF219" s="123"/>
      <c r="FUG219" s="123"/>
      <c r="FUH219" s="123"/>
      <c r="FUI219" s="123"/>
      <c r="FUJ219" s="123"/>
      <c r="FUK219" s="123"/>
      <c r="FUL219" s="123"/>
      <c r="FUM219" s="123"/>
      <c r="FUN219" s="123"/>
      <c r="FUO219" s="123"/>
      <c r="FUP219" s="123"/>
      <c r="FUQ219" s="123"/>
      <c r="FUR219" s="123"/>
      <c r="FUS219" s="123"/>
      <c r="FUT219" s="123"/>
      <c r="FUU219" s="123"/>
      <c r="FUV219" s="123"/>
      <c r="FUW219" s="123"/>
      <c r="FUX219" s="123"/>
      <c r="FUY219" s="123"/>
      <c r="FUZ219" s="123"/>
      <c r="FVA219" s="123"/>
      <c r="FVB219" s="123"/>
      <c r="FVC219" s="123"/>
      <c r="FVD219" s="123"/>
      <c r="FVE219" s="123"/>
      <c r="FVF219" s="123"/>
      <c r="FVG219" s="123"/>
      <c r="FVH219" s="123"/>
      <c r="FVI219" s="123"/>
      <c r="FVJ219" s="123"/>
      <c r="FVK219" s="123"/>
      <c r="FVL219" s="123"/>
      <c r="FVM219" s="123"/>
      <c r="FVN219" s="123"/>
      <c r="FVO219" s="123"/>
      <c r="FVP219" s="123"/>
      <c r="FVQ219" s="123"/>
      <c r="FVR219" s="123"/>
      <c r="FVS219" s="123"/>
      <c r="FVT219" s="123"/>
      <c r="FVU219" s="123"/>
      <c r="FVV219" s="123"/>
      <c r="FVW219" s="123"/>
      <c r="FVX219" s="123"/>
      <c r="FVY219" s="123"/>
      <c r="FVZ219" s="123"/>
      <c r="FWA219" s="123"/>
      <c r="FWB219" s="123"/>
      <c r="FWC219" s="123"/>
      <c r="FWD219" s="123"/>
      <c r="FWE219" s="123"/>
      <c r="FWF219" s="123"/>
      <c r="FWG219" s="123"/>
      <c r="FWH219" s="123"/>
      <c r="FWI219" s="123"/>
      <c r="FWJ219" s="123"/>
      <c r="FWK219" s="123"/>
      <c r="FWL219" s="123"/>
      <c r="FWM219" s="123"/>
      <c r="FWN219" s="123"/>
      <c r="FWO219" s="123"/>
      <c r="FWP219" s="123"/>
      <c r="FWQ219" s="123"/>
      <c r="FWR219" s="123"/>
      <c r="FWS219" s="123"/>
      <c r="FWT219" s="123"/>
      <c r="FWU219" s="123"/>
      <c r="FWV219" s="123"/>
      <c r="FWW219" s="123"/>
      <c r="FWX219" s="123"/>
      <c r="FWY219" s="123"/>
      <c r="FWZ219" s="123"/>
      <c r="FXA219" s="123"/>
      <c r="FXB219" s="123"/>
      <c r="FXC219" s="123"/>
      <c r="FXD219" s="123"/>
      <c r="FXE219" s="123"/>
      <c r="FXF219" s="123"/>
      <c r="FXG219" s="123"/>
      <c r="FXH219" s="123"/>
      <c r="FXI219" s="123"/>
      <c r="FXJ219" s="123"/>
      <c r="FXK219" s="123"/>
      <c r="FXL219" s="123"/>
      <c r="FXM219" s="123"/>
      <c r="FXN219" s="123"/>
      <c r="FXO219" s="123"/>
      <c r="FXP219" s="123"/>
      <c r="FXQ219" s="123"/>
      <c r="FXR219" s="123"/>
      <c r="FXS219" s="123"/>
      <c r="FXT219" s="123"/>
      <c r="FXU219" s="123"/>
      <c r="FXV219" s="123"/>
      <c r="FXW219" s="123"/>
      <c r="FXX219" s="123"/>
      <c r="FXY219" s="123"/>
      <c r="FXZ219" s="123"/>
      <c r="FYA219" s="123"/>
      <c r="FYB219" s="123"/>
      <c r="FYC219" s="123"/>
      <c r="FYD219" s="123"/>
      <c r="FYE219" s="123"/>
      <c r="FYF219" s="123"/>
      <c r="FYG219" s="123"/>
      <c r="FYH219" s="123"/>
      <c r="FYI219" s="123"/>
      <c r="FYJ219" s="123"/>
      <c r="FYK219" s="123"/>
      <c r="FYL219" s="123"/>
      <c r="FYM219" s="123"/>
      <c r="FYN219" s="123"/>
      <c r="FYO219" s="123"/>
      <c r="FYP219" s="123"/>
      <c r="FYQ219" s="123"/>
      <c r="FYR219" s="123"/>
      <c r="FYS219" s="123"/>
      <c r="FYT219" s="123"/>
      <c r="FYU219" s="123"/>
      <c r="FYV219" s="123"/>
      <c r="FYW219" s="123"/>
      <c r="FYX219" s="123"/>
      <c r="FYY219" s="123"/>
      <c r="FYZ219" s="123"/>
      <c r="FZA219" s="123"/>
      <c r="FZB219" s="123"/>
      <c r="FZC219" s="123"/>
      <c r="FZD219" s="123"/>
      <c r="FZE219" s="123"/>
      <c r="FZF219" s="123"/>
      <c r="FZG219" s="123"/>
      <c r="FZH219" s="123"/>
      <c r="FZI219" s="123"/>
      <c r="FZJ219" s="123"/>
      <c r="FZK219" s="123"/>
      <c r="FZL219" s="123"/>
      <c r="FZM219" s="123"/>
      <c r="FZN219" s="123"/>
      <c r="FZO219" s="123"/>
      <c r="FZP219" s="123"/>
      <c r="FZQ219" s="123"/>
      <c r="FZR219" s="123"/>
      <c r="FZS219" s="123"/>
      <c r="FZT219" s="123"/>
      <c r="FZU219" s="123"/>
      <c r="FZV219" s="123"/>
      <c r="FZW219" s="123"/>
      <c r="FZX219" s="123"/>
      <c r="FZY219" s="123"/>
      <c r="FZZ219" s="123"/>
      <c r="GAA219" s="123"/>
      <c r="GAB219" s="123"/>
      <c r="GAC219" s="123"/>
      <c r="GAD219" s="123"/>
      <c r="GAE219" s="123"/>
      <c r="GAF219" s="123"/>
      <c r="GAG219" s="123"/>
      <c r="GAH219" s="123"/>
      <c r="GAI219" s="123"/>
      <c r="GAJ219" s="123"/>
      <c r="GAK219" s="123"/>
      <c r="GAL219" s="123"/>
      <c r="GAM219" s="123"/>
      <c r="GAN219" s="123"/>
      <c r="GAO219" s="123"/>
      <c r="GAP219" s="123"/>
      <c r="GAQ219" s="123"/>
      <c r="GAR219" s="123"/>
      <c r="GAS219" s="123"/>
      <c r="GAT219" s="123"/>
      <c r="GAU219" s="123"/>
      <c r="GAV219" s="123"/>
      <c r="GAW219" s="123"/>
      <c r="GAX219" s="123"/>
      <c r="GAY219" s="123"/>
      <c r="GAZ219" s="123"/>
      <c r="GBA219" s="123"/>
      <c r="GBB219" s="123"/>
      <c r="GBC219" s="123"/>
      <c r="GBD219" s="123"/>
      <c r="GBE219" s="123"/>
      <c r="GBF219" s="123"/>
      <c r="GBG219" s="123"/>
      <c r="GBH219" s="123"/>
      <c r="GBI219" s="123"/>
      <c r="GBJ219" s="123"/>
      <c r="GBK219" s="123"/>
      <c r="GBL219" s="123"/>
      <c r="GBM219" s="123"/>
      <c r="GBN219" s="123"/>
      <c r="GBO219" s="123"/>
      <c r="GBP219" s="123"/>
      <c r="GBQ219" s="123"/>
      <c r="GBR219" s="123"/>
      <c r="GBS219" s="123"/>
      <c r="GBT219" s="123"/>
      <c r="GBU219" s="123"/>
      <c r="GBV219" s="123"/>
      <c r="GBW219" s="123"/>
      <c r="GBX219" s="123"/>
      <c r="GBY219" s="123"/>
      <c r="GBZ219" s="123"/>
      <c r="GCA219" s="123"/>
      <c r="GCB219" s="123"/>
      <c r="GCC219" s="123"/>
      <c r="GCD219" s="123"/>
      <c r="GCE219" s="123"/>
      <c r="GCF219" s="123"/>
      <c r="GCG219" s="123"/>
      <c r="GCH219" s="123"/>
      <c r="GCI219" s="123"/>
      <c r="GCJ219" s="123"/>
      <c r="GCK219" s="123"/>
      <c r="GCL219" s="123"/>
      <c r="GCM219" s="123"/>
      <c r="GCN219" s="123"/>
      <c r="GCO219" s="123"/>
      <c r="GCP219" s="123"/>
      <c r="GCQ219" s="123"/>
      <c r="GCR219" s="123"/>
      <c r="GCS219" s="123"/>
      <c r="GCT219" s="123"/>
      <c r="GCU219" s="123"/>
      <c r="GCV219" s="123"/>
      <c r="GCW219" s="123"/>
      <c r="GCX219" s="123"/>
      <c r="GCY219" s="123"/>
      <c r="GCZ219" s="123"/>
      <c r="GDA219" s="123"/>
      <c r="GDB219" s="123"/>
      <c r="GDC219" s="123"/>
      <c r="GDD219" s="123"/>
      <c r="GDE219" s="123"/>
      <c r="GDF219" s="123"/>
      <c r="GDG219" s="123"/>
      <c r="GDH219" s="123"/>
      <c r="GDI219" s="123"/>
      <c r="GDJ219" s="123"/>
      <c r="GDK219" s="123"/>
      <c r="GDL219" s="123"/>
      <c r="GDM219" s="123"/>
      <c r="GDN219" s="123"/>
      <c r="GDO219" s="123"/>
      <c r="GDP219" s="123"/>
      <c r="GDQ219" s="123"/>
      <c r="GDR219" s="123"/>
      <c r="GDS219" s="123"/>
      <c r="GDT219" s="123"/>
      <c r="GDU219" s="123"/>
      <c r="GDV219" s="123"/>
      <c r="GDW219" s="123"/>
      <c r="GDX219" s="123"/>
      <c r="GDY219" s="123"/>
      <c r="GDZ219" s="123"/>
      <c r="GEA219" s="123"/>
      <c r="GEB219" s="123"/>
      <c r="GEC219" s="123"/>
      <c r="GED219" s="123"/>
      <c r="GEE219" s="123"/>
      <c r="GEF219" s="123"/>
      <c r="GEG219" s="123"/>
      <c r="GEH219" s="123"/>
      <c r="GEI219" s="123"/>
      <c r="GEJ219" s="123"/>
      <c r="GEK219" s="123"/>
      <c r="GEL219" s="123"/>
      <c r="GEM219" s="123"/>
      <c r="GEN219" s="123"/>
      <c r="GEO219" s="123"/>
      <c r="GEP219" s="123"/>
      <c r="GEQ219" s="123"/>
      <c r="GER219" s="123"/>
      <c r="GES219" s="123"/>
      <c r="GET219" s="123"/>
      <c r="GEU219" s="123"/>
      <c r="GEV219" s="123"/>
      <c r="GEW219" s="123"/>
      <c r="GEX219" s="123"/>
      <c r="GEY219" s="123"/>
      <c r="GEZ219" s="123"/>
      <c r="GFA219" s="123"/>
      <c r="GFB219" s="123"/>
      <c r="GFC219" s="123"/>
      <c r="GFD219" s="123"/>
      <c r="GFE219" s="123"/>
      <c r="GFF219" s="123"/>
      <c r="GFG219" s="123"/>
      <c r="GFH219" s="123"/>
      <c r="GFI219" s="123"/>
      <c r="GFJ219" s="123"/>
      <c r="GFK219" s="123"/>
      <c r="GFL219" s="123"/>
      <c r="GFM219" s="123"/>
      <c r="GFN219" s="123"/>
      <c r="GFO219" s="123"/>
      <c r="GFP219" s="123"/>
      <c r="GFQ219" s="123"/>
      <c r="GFR219" s="123"/>
      <c r="GFS219" s="123"/>
      <c r="GFT219" s="123"/>
      <c r="GFU219" s="123"/>
      <c r="GFV219" s="123"/>
      <c r="GFW219" s="123"/>
      <c r="GFX219" s="123"/>
      <c r="GFY219" s="123"/>
      <c r="GFZ219" s="123"/>
      <c r="GGA219" s="123"/>
      <c r="GGB219" s="123"/>
      <c r="GGC219" s="123"/>
      <c r="GGD219" s="123"/>
      <c r="GGE219" s="123"/>
      <c r="GGF219" s="123"/>
      <c r="GGG219" s="123"/>
      <c r="GGH219" s="123"/>
      <c r="GGI219" s="123"/>
      <c r="GGJ219" s="123"/>
      <c r="GGK219" s="123"/>
      <c r="GGL219" s="123"/>
      <c r="GGM219" s="123"/>
      <c r="GGN219" s="123"/>
      <c r="GGO219" s="123"/>
      <c r="GGP219" s="123"/>
      <c r="GGQ219" s="123"/>
      <c r="GGR219" s="123"/>
      <c r="GGS219" s="123"/>
      <c r="GGT219" s="123"/>
      <c r="GGU219" s="123"/>
      <c r="GGV219" s="123"/>
      <c r="GGW219" s="123"/>
      <c r="GGX219" s="123"/>
      <c r="GGY219" s="123"/>
      <c r="GGZ219" s="123"/>
      <c r="GHA219" s="123"/>
      <c r="GHB219" s="123"/>
      <c r="GHC219" s="123"/>
      <c r="GHD219" s="123"/>
      <c r="GHE219" s="123"/>
      <c r="GHF219" s="123"/>
      <c r="GHG219" s="123"/>
      <c r="GHH219" s="123"/>
      <c r="GHI219" s="123"/>
      <c r="GHJ219" s="123"/>
      <c r="GHK219" s="123"/>
      <c r="GHL219" s="123"/>
      <c r="GHM219" s="123"/>
      <c r="GHN219" s="123"/>
      <c r="GHO219" s="123"/>
      <c r="GHP219" s="123"/>
      <c r="GHQ219" s="123"/>
      <c r="GHR219" s="123"/>
      <c r="GHS219" s="123"/>
      <c r="GHT219" s="123"/>
      <c r="GHU219" s="123"/>
      <c r="GHV219" s="123"/>
      <c r="GHW219" s="123"/>
      <c r="GHX219" s="123"/>
      <c r="GHY219" s="123"/>
      <c r="GHZ219" s="123"/>
      <c r="GIA219" s="123"/>
      <c r="GIB219" s="123"/>
      <c r="GIC219" s="123"/>
      <c r="GID219" s="123"/>
      <c r="GIE219" s="123"/>
      <c r="GIF219" s="123"/>
      <c r="GIG219" s="123"/>
      <c r="GIH219" s="123"/>
      <c r="GII219" s="123"/>
      <c r="GIJ219" s="123"/>
      <c r="GIK219" s="123"/>
      <c r="GIL219" s="123"/>
      <c r="GIM219" s="123"/>
      <c r="GIN219" s="123"/>
      <c r="GIO219" s="123"/>
      <c r="GIP219" s="123"/>
      <c r="GIQ219" s="123"/>
      <c r="GIR219" s="123"/>
      <c r="GIS219" s="123"/>
      <c r="GIT219" s="123"/>
      <c r="GIU219" s="123"/>
      <c r="GIV219" s="123"/>
      <c r="GIW219" s="123"/>
      <c r="GIX219" s="123"/>
      <c r="GIY219" s="123"/>
      <c r="GIZ219" s="123"/>
      <c r="GJA219" s="123"/>
      <c r="GJB219" s="123"/>
      <c r="GJC219" s="123"/>
      <c r="GJD219" s="123"/>
      <c r="GJE219" s="123"/>
      <c r="GJF219" s="123"/>
      <c r="GJG219" s="123"/>
      <c r="GJH219" s="123"/>
      <c r="GJI219" s="123"/>
      <c r="GJJ219" s="123"/>
      <c r="GJK219" s="123"/>
      <c r="GJL219" s="123"/>
      <c r="GJM219" s="123"/>
      <c r="GJN219" s="123"/>
      <c r="GJO219" s="123"/>
      <c r="GJP219" s="123"/>
      <c r="GJQ219" s="123"/>
      <c r="GJR219" s="123"/>
      <c r="GJS219" s="123"/>
      <c r="GJT219" s="123"/>
      <c r="GJU219" s="123"/>
      <c r="GJV219" s="123"/>
      <c r="GJW219" s="123"/>
      <c r="GJX219" s="123"/>
      <c r="GJY219" s="123"/>
      <c r="GJZ219" s="123"/>
      <c r="GKA219" s="123"/>
      <c r="GKB219" s="123"/>
      <c r="GKC219" s="123"/>
      <c r="GKD219" s="123"/>
      <c r="GKE219" s="123"/>
      <c r="GKF219" s="123"/>
      <c r="GKG219" s="123"/>
      <c r="GKH219" s="123"/>
      <c r="GKI219" s="123"/>
      <c r="GKJ219" s="123"/>
      <c r="GKK219" s="123"/>
      <c r="GKL219" s="123"/>
      <c r="GKM219" s="123"/>
      <c r="GKN219" s="123"/>
      <c r="GKO219" s="123"/>
      <c r="GKP219" s="123"/>
      <c r="GKQ219" s="123"/>
      <c r="GKR219" s="123"/>
      <c r="GKS219" s="123"/>
      <c r="GKT219" s="123"/>
      <c r="GKU219" s="123"/>
      <c r="GKV219" s="123"/>
      <c r="GKW219" s="123"/>
      <c r="GKX219" s="123"/>
      <c r="GKY219" s="123"/>
      <c r="GKZ219" s="123"/>
      <c r="GLA219" s="123"/>
      <c r="GLB219" s="123"/>
      <c r="GLC219" s="123"/>
      <c r="GLD219" s="123"/>
      <c r="GLE219" s="123"/>
      <c r="GLF219" s="123"/>
      <c r="GLG219" s="123"/>
      <c r="GLH219" s="123"/>
      <c r="GLI219" s="123"/>
      <c r="GLJ219" s="123"/>
      <c r="GLK219" s="123"/>
      <c r="GLL219" s="123"/>
      <c r="GLM219" s="123"/>
      <c r="GLN219" s="123"/>
      <c r="GLO219" s="123"/>
      <c r="GLP219" s="123"/>
      <c r="GLQ219" s="123"/>
      <c r="GLR219" s="123"/>
      <c r="GLS219" s="123"/>
      <c r="GLT219" s="123"/>
      <c r="GLU219" s="123"/>
      <c r="GLV219" s="123"/>
      <c r="GLW219" s="123"/>
      <c r="GLX219" s="123"/>
      <c r="GLY219" s="123"/>
      <c r="GLZ219" s="123"/>
      <c r="GMA219" s="123"/>
      <c r="GMB219" s="123"/>
      <c r="GMC219" s="123"/>
      <c r="GMD219" s="123"/>
      <c r="GME219" s="123"/>
      <c r="GMF219" s="123"/>
      <c r="GMG219" s="123"/>
      <c r="GMH219" s="123"/>
      <c r="GMI219" s="123"/>
      <c r="GMJ219" s="123"/>
      <c r="GMK219" s="123"/>
      <c r="GML219" s="123"/>
      <c r="GMM219" s="123"/>
      <c r="GMN219" s="123"/>
      <c r="GMO219" s="123"/>
      <c r="GMP219" s="123"/>
      <c r="GMQ219" s="123"/>
      <c r="GMR219" s="123"/>
      <c r="GMS219" s="123"/>
      <c r="GMT219" s="123"/>
      <c r="GMU219" s="123"/>
      <c r="GMV219" s="123"/>
      <c r="GMW219" s="123"/>
      <c r="GMX219" s="123"/>
      <c r="GMY219" s="123"/>
      <c r="GMZ219" s="123"/>
      <c r="GNA219" s="123"/>
      <c r="GNB219" s="123"/>
      <c r="GNC219" s="123"/>
      <c r="GND219" s="123"/>
      <c r="GNE219" s="123"/>
      <c r="GNF219" s="123"/>
      <c r="GNG219" s="123"/>
      <c r="GNH219" s="123"/>
      <c r="GNI219" s="123"/>
      <c r="GNJ219" s="123"/>
      <c r="GNK219" s="123"/>
      <c r="GNL219" s="123"/>
      <c r="GNM219" s="123"/>
      <c r="GNN219" s="123"/>
      <c r="GNO219" s="123"/>
      <c r="GNP219" s="123"/>
      <c r="GNQ219" s="123"/>
      <c r="GNR219" s="123"/>
      <c r="GNS219" s="123"/>
      <c r="GNT219" s="123"/>
      <c r="GNU219" s="123"/>
      <c r="GNV219" s="123"/>
      <c r="GNW219" s="123"/>
      <c r="GNX219" s="123"/>
      <c r="GNY219" s="123"/>
      <c r="GNZ219" s="123"/>
      <c r="GOA219" s="123"/>
      <c r="GOB219" s="123"/>
      <c r="GOC219" s="123"/>
      <c r="GOD219" s="123"/>
      <c r="GOE219" s="123"/>
      <c r="GOF219" s="123"/>
      <c r="GOG219" s="123"/>
      <c r="GOH219" s="123"/>
      <c r="GOI219" s="123"/>
      <c r="GOJ219" s="123"/>
      <c r="GOK219" s="123"/>
      <c r="GOL219" s="123"/>
      <c r="GOM219" s="123"/>
      <c r="GON219" s="123"/>
      <c r="GOO219" s="123"/>
      <c r="GOP219" s="123"/>
      <c r="GOQ219" s="123"/>
      <c r="GOR219" s="123"/>
      <c r="GOS219" s="123"/>
      <c r="GOT219" s="123"/>
      <c r="GOU219" s="123"/>
      <c r="GOV219" s="123"/>
      <c r="GOW219" s="123"/>
      <c r="GOX219" s="123"/>
      <c r="GOY219" s="123"/>
      <c r="GOZ219" s="123"/>
      <c r="GPA219" s="123"/>
      <c r="GPB219" s="123"/>
      <c r="GPC219" s="123"/>
      <c r="GPD219" s="123"/>
      <c r="GPE219" s="123"/>
      <c r="GPF219" s="123"/>
      <c r="GPG219" s="123"/>
      <c r="GPH219" s="123"/>
      <c r="GPI219" s="123"/>
      <c r="GPJ219" s="123"/>
      <c r="GPK219" s="123"/>
      <c r="GPL219" s="123"/>
      <c r="GPM219" s="123"/>
      <c r="GPN219" s="123"/>
      <c r="GPO219" s="123"/>
      <c r="GPP219" s="123"/>
      <c r="GPQ219" s="123"/>
      <c r="GPR219" s="123"/>
      <c r="GPS219" s="123"/>
      <c r="GPT219" s="123"/>
      <c r="GPU219" s="123"/>
      <c r="GPV219" s="123"/>
      <c r="GPW219" s="123"/>
      <c r="GPX219" s="123"/>
      <c r="GPY219" s="123"/>
      <c r="GPZ219" s="123"/>
      <c r="GQA219" s="123"/>
      <c r="GQB219" s="123"/>
      <c r="GQC219" s="123"/>
      <c r="GQD219" s="123"/>
      <c r="GQE219" s="123"/>
      <c r="GQF219" s="123"/>
      <c r="GQG219" s="123"/>
      <c r="GQH219" s="123"/>
      <c r="GQI219" s="123"/>
      <c r="GQJ219" s="123"/>
      <c r="GQK219" s="123"/>
      <c r="GQL219" s="123"/>
      <c r="GQM219" s="123"/>
      <c r="GQN219" s="123"/>
      <c r="GQO219" s="123"/>
      <c r="GQP219" s="123"/>
      <c r="GQQ219" s="123"/>
      <c r="GQR219" s="123"/>
      <c r="GQS219" s="123"/>
      <c r="GQT219" s="123"/>
      <c r="GQU219" s="123"/>
      <c r="GQV219" s="123"/>
      <c r="GQW219" s="123"/>
      <c r="GQX219" s="123"/>
      <c r="GQY219" s="123"/>
      <c r="GQZ219" s="123"/>
      <c r="GRA219" s="123"/>
      <c r="GRB219" s="123"/>
      <c r="GRC219" s="123"/>
      <c r="GRD219" s="123"/>
      <c r="GRE219" s="123"/>
      <c r="GRF219" s="123"/>
      <c r="GRG219" s="123"/>
      <c r="GRH219" s="123"/>
      <c r="GRI219" s="123"/>
      <c r="GRJ219" s="123"/>
      <c r="GRK219" s="123"/>
      <c r="GRL219" s="123"/>
      <c r="GRM219" s="123"/>
      <c r="GRN219" s="123"/>
      <c r="GRO219" s="123"/>
      <c r="GRP219" s="123"/>
      <c r="GRQ219" s="123"/>
      <c r="GRR219" s="123"/>
      <c r="GRS219" s="123"/>
      <c r="GRT219" s="123"/>
      <c r="GRU219" s="123"/>
      <c r="GRV219" s="123"/>
      <c r="GRW219" s="123"/>
      <c r="GRX219" s="123"/>
      <c r="GRY219" s="123"/>
      <c r="GRZ219" s="123"/>
      <c r="GSA219" s="123"/>
      <c r="GSB219" s="123"/>
      <c r="GSC219" s="123"/>
      <c r="GSD219" s="123"/>
      <c r="GSE219" s="123"/>
      <c r="GSF219" s="123"/>
      <c r="GSG219" s="123"/>
      <c r="GSH219" s="123"/>
      <c r="GSI219" s="123"/>
      <c r="GSJ219" s="123"/>
      <c r="GSK219" s="123"/>
      <c r="GSL219" s="123"/>
      <c r="GSM219" s="123"/>
      <c r="GSN219" s="123"/>
      <c r="GSO219" s="123"/>
      <c r="GSP219" s="123"/>
      <c r="GSQ219" s="123"/>
      <c r="GSR219" s="123"/>
      <c r="GSS219" s="123"/>
      <c r="GST219" s="123"/>
      <c r="GSU219" s="123"/>
      <c r="GSV219" s="123"/>
      <c r="GSW219" s="123"/>
      <c r="GSX219" s="123"/>
      <c r="GSY219" s="123"/>
      <c r="GSZ219" s="123"/>
      <c r="GTA219" s="123"/>
      <c r="GTB219" s="123"/>
      <c r="GTC219" s="123"/>
      <c r="GTD219" s="123"/>
      <c r="GTE219" s="123"/>
      <c r="GTF219" s="123"/>
      <c r="GTG219" s="123"/>
      <c r="GTH219" s="123"/>
      <c r="GTI219" s="123"/>
      <c r="GTJ219" s="123"/>
      <c r="GTK219" s="123"/>
      <c r="GTL219" s="123"/>
      <c r="GTM219" s="123"/>
      <c r="GTN219" s="123"/>
      <c r="GTO219" s="123"/>
      <c r="GTP219" s="123"/>
      <c r="GTQ219" s="123"/>
      <c r="GTR219" s="123"/>
      <c r="GTS219" s="123"/>
      <c r="GTT219" s="123"/>
      <c r="GTU219" s="123"/>
      <c r="GTV219" s="123"/>
      <c r="GTW219" s="123"/>
      <c r="GTX219" s="123"/>
      <c r="GTY219" s="123"/>
      <c r="GTZ219" s="123"/>
      <c r="GUA219" s="123"/>
      <c r="GUB219" s="123"/>
      <c r="GUC219" s="123"/>
      <c r="GUD219" s="123"/>
      <c r="GUE219" s="123"/>
      <c r="GUF219" s="123"/>
      <c r="GUG219" s="123"/>
      <c r="GUH219" s="123"/>
      <c r="GUI219" s="123"/>
      <c r="GUJ219" s="123"/>
      <c r="GUK219" s="123"/>
      <c r="GUL219" s="123"/>
      <c r="GUM219" s="123"/>
      <c r="GUN219" s="123"/>
      <c r="GUO219" s="123"/>
      <c r="GUP219" s="123"/>
      <c r="GUQ219" s="123"/>
      <c r="GUR219" s="123"/>
      <c r="GUS219" s="123"/>
      <c r="GUT219" s="123"/>
      <c r="GUU219" s="123"/>
      <c r="GUV219" s="123"/>
      <c r="GUW219" s="123"/>
      <c r="GUX219" s="123"/>
      <c r="GUY219" s="123"/>
      <c r="GUZ219" s="123"/>
      <c r="GVA219" s="123"/>
      <c r="GVB219" s="123"/>
      <c r="GVC219" s="123"/>
      <c r="GVD219" s="123"/>
      <c r="GVE219" s="123"/>
      <c r="GVF219" s="123"/>
      <c r="GVG219" s="123"/>
      <c r="GVH219" s="123"/>
      <c r="GVI219" s="123"/>
      <c r="GVJ219" s="123"/>
      <c r="GVK219" s="123"/>
      <c r="GVL219" s="123"/>
      <c r="GVM219" s="123"/>
      <c r="GVN219" s="123"/>
      <c r="GVO219" s="123"/>
      <c r="GVP219" s="123"/>
      <c r="GVQ219" s="123"/>
      <c r="GVR219" s="123"/>
      <c r="GVS219" s="123"/>
      <c r="GVT219" s="123"/>
      <c r="GVU219" s="123"/>
      <c r="GVV219" s="123"/>
      <c r="GVW219" s="123"/>
      <c r="GVX219" s="123"/>
      <c r="GVY219" s="123"/>
      <c r="GVZ219" s="123"/>
      <c r="GWA219" s="123"/>
      <c r="GWB219" s="123"/>
      <c r="GWC219" s="123"/>
      <c r="GWD219" s="123"/>
      <c r="GWE219" s="123"/>
      <c r="GWF219" s="123"/>
      <c r="GWG219" s="123"/>
      <c r="GWH219" s="123"/>
      <c r="GWI219" s="123"/>
      <c r="GWJ219" s="123"/>
      <c r="GWK219" s="123"/>
      <c r="GWL219" s="123"/>
      <c r="GWM219" s="123"/>
      <c r="GWN219" s="123"/>
      <c r="GWO219" s="123"/>
      <c r="GWP219" s="123"/>
      <c r="GWQ219" s="123"/>
      <c r="GWR219" s="123"/>
      <c r="GWS219" s="123"/>
      <c r="GWT219" s="123"/>
      <c r="GWU219" s="123"/>
      <c r="GWV219" s="123"/>
      <c r="GWW219" s="123"/>
      <c r="GWX219" s="123"/>
      <c r="GWY219" s="123"/>
      <c r="GWZ219" s="123"/>
      <c r="GXA219" s="123"/>
      <c r="GXB219" s="123"/>
      <c r="GXC219" s="123"/>
      <c r="GXD219" s="123"/>
      <c r="GXE219" s="123"/>
      <c r="GXF219" s="123"/>
      <c r="GXG219" s="123"/>
      <c r="GXH219" s="123"/>
      <c r="GXI219" s="123"/>
      <c r="GXJ219" s="123"/>
      <c r="GXK219" s="123"/>
      <c r="GXL219" s="123"/>
      <c r="GXM219" s="123"/>
      <c r="GXN219" s="123"/>
      <c r="GXO219" s="123"/>
      <c r="GXP219" s="123"/>
      <c r="GXQ219" s="123"/>
      <c r="GXR219" s="123"/>
      <c r="GXS219" s="123"/>
      <c r="GXT219" s="123"/>
      <c r="GXU219" s="123"/>
      <c r="GXV219" s="123"/>
      <c r="GXW219" s="123"/>
      <c r="GXX219" s="123"/>
      <c r="GXY219" s="123"/>
      <c r="GXZ219" s="123"/>
      <c r="GYA219" s="123"/>
      <c r="GYB219" s="123"/>
      <c r="GYC219" s="123"/>
      <c r="GYD219" s="123"/>
      <c r="GYE219" s="123"/>
      <c r="GYF219" s="123"/>
      <c r="GYG219" s="123"/>
      <c r="GYH219" s="123"/>
      <c r="GYI219" s="123"/>
      <c r="GYJ219" s="123"/>
      <c r="GYK219" s="123"/>
      <c r="GYL219" s="123"/>
      <c r="GYM219" s="123"/>
      <c r="GYN219" s="123"/>
      <c r="GYO219" s="123"/>
      <c r="GYP219" s="123"/>
      <c r="GYQ219" s="123"/>
      <c r="GYR219" s="123"/>
      <c r="GYS219" s="123"/>
      <c r="GYT219" s="123"/>
      <c r="GYU219" s="123"/>
      <c r="GYV219" s="123"/>
      <c r="GYW219" s="123"/>
      <c r="GYX219" s="123"/>
      <c r="GYY219" s="123"/>
      <c r="GYZ219" s="123"/>
      <c r="GZA219" s="123"/>
      <c r="GZB219" s="123"/>
      <c r="GZC219" s="123"/>
      <c r="GZD219" s="123"/>
      <c r="GZE219" s="123"/>
      <c r="GZF219" s="123"/>
      <c r="GZG219" s="123"/>
      <c r="GZH219" s="123"/>
      <c r="GZI219" s="123"/>
      <c r="GZJ219" s="123"/>
      <c r="GZK219" s="123"/>
      <c r="GZL219" s="123"/>
      <c r="GZM219" s="123"/>
      <c r="GZN219" s="123"/>
      <c r="GZO219" s="123"/>
      <c r="GZP219" s="123"/>
      <c r="GZQ219" s="123"/>
      <c r="GZR219" s="123"/>
      <c r="GZS219" s="123"/>
      <c r="GZT219" s="123"/>
      <c r="GZU219" s="123"/>
      <c r="GZV219" s="123"/>
      <c r="GZW219" s="123"/>
      <c r="GZX219" s="123"/>
      <c r="GZY219" s="123"/>
      <c r="GZZ219" s="123"/>
      <c r="HAA219" s="123"/>
      <c r="HAB219" s="123"/>
      <c r="HAC219" s="123"/>
      <c r="HAD219" s="123"/>
      <c r="HAE219" s="123"/>
      <c r="HAF219" s="123"/>
      <c r="HAG219" s="123"/>
      <c r="HAH219" s="123"/>
      <c r="HAI219" s="123"/>
      <c r="HAJ219" s="123"/>
      <c r="HAK219" s="123"/>
      <c r="HAL219" s="123"/>
      <c r="HAM219" s="123"/>
      <c r="HAN219" s="123"/>
      <c r="HAO219" s="123"/>
      <c r="HAP219" s="123"/>
      <c r="HAQ219" s="123"/>
      <c r="HAR219" s="123"/>
      <c r="HAS219" s="123"/>
      <c r="HAT219" s="123"/>
      <c r="HAU219" s="123"/>
      <c r="HAV219" s="123"/>
      <c r="HAW219" s="123"/>
      <c r="HAX219" s="123"/>
      <c r="HAY219" s="123"/>
      <c r="HAZ219" s="123"/>
      <c r="HBA219" s="123"/>
      <c r="HBB219" s="123"/>
      <c r="HBC219" s="123"/>
      <c r="HBD219" s="123"/>
      <c r="HBE219" s="123"/>
      <c r="HBF219" s="123"/>
      <c r="HBG219" s="123"/>
      <c r="HBH219" s="123"/>
      <c r="HBI219" s="123"/>
      <c r="HBJ219" s="123"/>
      <c r="HBK219" s="123"/>
      <c r="HBL219" s="123"/>
      <c r="HBM219" s="123"/>
      <c r="HBN219" s="123"/>
      <c r="HBO219" s="123"/>
      <c r="HBP219" s="123"/>
      <c r="HBQ219" s="123"/>
      <c r="HBR219" s="123"/>
      <c r="HBS219" s="123"/>
      <c r="HBT219" s="123"/>
      <c r="HBU219" s="123"/>
      <c r="HBV219" s="123"/>
      <c r="HBW219" s="123"/>
      <c r="HBX219" s="123"/>
      <c r="HBY219" s="123"/>
      <c r="HBZ219" s="123"/>
      <c r="HCA219" s="123"/>
      <c r="HCB219" s="123"/>
      <c r="HCC219" s="123"/>
      <c r="HCD219" s="123"/>
      <c r="HCE219" s="123"/>
      <c r="HCF219" s="123"/>
      <c r="HCG219" s="123"/>
      <c r="HCH219" s="123"/>
      <c r="HCI219" s="123"/>
      <c r="HCJ219" s="123"/>
      <c r="HCK219" s="123"/>
      <c r="HCL219" s="123"/>
      <c r="HCM219" s="123"/>
      <c r="HCN219" s="123"/>
      <c r="HCO219" s="123"/>
      <c r="HCP219" s="123"/>
      <c r="HCQ219" s="123"/>
      <c r="HCR219" s="123"/>
      <c r="HCS219" s="123"/>
      <c r="HCT219" s="123"/>
      <c r="HCU219" s="123"/>
      <c r="HCV219" s="123"/>
      <c r="HCW219" s="123"/>
      <c r="HCX219" s="123"/>
      <c r="HCY219" s="123"/>
      <c r="HCZ219" s="123"/>
      <c r="HDA219" s="123"/>
      <c r="HDB219" s="123"/>
      <c r="HDC219" s="123"/>
      <c r="HDD219" s="123"/>
      <c r="HDE219" s="123"/>
      <c r="HDF219" s="123"/>
      <c r="HDG219" s="123"/>
      <c r="HDH219" s="123"/>
      <c r="HDI219" s="123"/>
      <c r="HDJ219" s="123"/>
      <c r="HDK219" s="123"/>
      <c r="HDL219" s="123"/>
      <c r="HDM219" s="123"/>
      <c r="HDN219" s="123"/>
      <c r="HDO219" s="123"/>
      <c r="HDP219" s="123"/>
      <c r="HDQ219" s="123"/>
      <c r="HDR219" s="123"/>
      <c r="HDS219" s="123"/>
      <c r="HDT219" s="123"/>
      <c r="HDU219" s="123"/>
      <c r="HDV219" s="123"/>
      <c r="HDW219" s="123"/>
      <c r="HDX219" s="123"/>
      <c r="HDY219" s="123"/>
      <c r="HDZ219" s="123"/>
      <c r="HEA219" s="123"/>
      <c r="HEB219" s="123"/>
      <c r="HEC219" s="123"/>
      <c r="HED219" s="123"/>
      <c r="HEE219" s="123"/>
      <c r="HEF219" s="123"/>
      <c r="HEG219" s="123"/>
      <c r="HEH219" s="123"/>
      <c r="HEI219" s="123"/>
      <c r="HEJ219" s="123"/>
      <c r="HEK219" s="123"/>
      <c r="HEL219" s="123"/>
      <c r="HEM219" s="123"/>
      <c r="HEN219" s="123"/>
      <c r="HEO219" s="123"/>
      <c r="HEP219" s="123"/>
      <c r="HEQ219" s="123"/>
      <c r="HER219" s="123"/>
      <c r="HES219" s="123"/>
      <c r="HET219" s="123"/>
      <c r="HEU219" s="123"/>
      <c r="HEV219" s="123"/>
      <c r="HEW219" s="123"/>
      <c r="HEX219" s="123"/>
      <c r="HEY219" s="123"/>
      <c r="HEZ219" s="123"/>
      <c r="HFA219" s="123"/>
      <c r="HFB219" s="123"/>
      <c r="HFC219" s="123"/>
      <c r="HFD219" s="123"/>
      <c r="HFE219" s="123"/>
      <c r="HFF219" s="123"/>
      <c r="HFG219" s="123"/>
      <c r="HFH219" s="123"/>
      <c r="HFI219" s="123"/>
      <c r="HFJ219" s="123"/>
      <c r="HFK219" s="123"/>
      <c r="HFL219" s="123"/>
      <c r="HFM219" s="123"/>
      <c r="HFN219" s="123"/>
      <c r="HFO219" s="123"/>
      <c r="HFP219" s="123"/>
      <c r="HFQ219" s="123"/>
      <c r="HFR219" s="123"/>
      <c r="HFS219" s="123"/>
      <c r="HFT219" s="123"/>
      <c r="HFU219" s="123"/>
      <c r="HFV219" s="123"/>
      <c r="HFW219" s="123"/>
      <c r="HFX219" s="123"/>
      <c r="HFY219" s="123"/>
      <c r="HFZ219" s="123"/>
      <c r="HGA219" s="123"/>
      <c r="HGB219" s="123"/>
      <c r="HGC219" s="123"/>
      <c r="HGD219" s="123"/>
      <c r="HGE219" s="123"/>
      <c r="HGF219" s="123"/>
      <c r="HGG219" s="123"/>
      <c r="HGH219" s="123"/>
      <c r="HGI219" s="123"/>
      <c r="HGJ219" s="123"/>
      <c r="HGK219" s="123"/>
      <c r="HGL219" s="123"/>
      <c r="HGM219" s="123"/>
      <c r="HGN219" s="123"/>
      <c r="HGO219" s="123"/>
      <c r="HGP219" s="123"/>
      <c r="HGQ219" s="123"/>
      <c r="HGR219" s="123"/>
      <c r="HGS219" s="123"/>
      <c r="HGT219" s="123"/>
      <c r="HGU219" s="123"/>
      <c r="HGV219" s="123"/>
      <c r="HGW219" s="123"/>
      <c r="HGX219" s="123"/>
      <c r="HGY219" s="123"/>
      <c r="HGZ219" s="123"/>
      <c r="HHA219" s="123"/>
      <c r="HHB219" s="123"/>
      <c r="HHC219" s="123"/>
      <c r="HHD219" s="123"/>
      <c r="HHE219" s="123"/>
      <c r="HHF219" s="123"/>
      <c r="HHG219" s="123"/>
      <c r="HHH219" s="123"/>
      <c r="HHI219" s="123"/>
      <c r="HHJ219" s="123"/>
      <c r="HHK219" s="123"/>
      <c r="HHL219" s="123"/>
      <c r="HHM219" s="123"/>
      <c r="HHN219" s="123"/>
      <c r="HHO219" s="123"/>
      <c r="HHP219" s="123"/>
      <c r="HHQ219" s="123"/>
      <c r="HHR219" s="123"/>
      <c r="HHS219" s="123"/>
      <c r="HHT219" s="123"/>
      <c r="HHU219" s="123"/>
      <c r="HHV219" s="123"/>
      <c r="HHW219" s="123"/>
      <c r="HHX219" s="123"/>
      <c r="HHY219" s="123"/>
      <c r="HHZ219" s="123"/>
      <c r="HIA219" s="123"/>
      <c r="HIB219" s="123"/>
      <c r="HIC219" s="123"/>
      <c r="HID219" s="123"/>
      <c r="HIE219" s="123"/>
      <c r="HIF219" s="123"/>
      <c r="HIG219" s="123"/>
      <c r="HIH219" s="123"/>
      <c r="HII219" s="123"/>
      <c r="HIJ219" s="123"/>
      <c r="HIK219" s="123"/>
      <c r="HIL219" s="123"/>
      <c r="HIM219" s="123"/>
      <c r="HIN219" s="123"/>
      <c r="HIO219" s="123"/>
      <c r="HIP219" s="123"/>
      <c r="HIQ219" s="123"/>
      <c r="HIR219" s="123"/>
      <c r="HIS219" s="123"/>
      <c r="HIT219" s="123"/>
      <c r="HIU219" s="123"/>
      <c r="HIV219" s="123"/>
      <c r="HIW219" s="123"/>
      <c r="HIX219" s="123"/>
      <c r="HIY219" s="123"/>
      <c r="HIZ219" s="123"/>
      <c r="HJA219" s="123"/>
      <c r="HJB219" s="123"/>
      <c r="HJC219" s="123"/>
      <c r="HJD219" s="123"/>
      <c r="HJE219" s="123"/>
      <c r="HJF219" s="123"/>
      <c r="HJG219" s="123"/>
      <c r="HJH219" s="123"/>
      <c r="HJI219" s="123"/>
      <c r="HJJ219" s="123"/>
      <c r="HJK219" s="123"/>
      <c r="HJL219" s="123"/>
      <c r="HJM219" s="123"/>
      <c r="HJN219" s="123"/>
      <c r="HJO219" s="123"/>
      <c r="HJP219" s="123"/>
      <c r="HJQ219" s="123"/>
      <c r="HJR219" s="123"/>
      <c r="HJS219" s="123"/>
      <c r="HJT219" s="123"/>
      <c r="HJU219" s="123"/>
      <c r="HJV219" s="123"/>
      <c r="HJW219" s="123"/>
      <c r="HJX219" s="123"/>
      <c r="HJY219" s="123"/>
      <c r="HJZ219" s="123"/>
      <c r="HKA219" s="123"/>
      <c r="HKB219" s="123"/>
      <c r="HKC219" s="123"/>
      <c r="HKD219" s="123"/>
      <c r="HKE219" s="123"/>
      <c r="HKF219" s="123"/>
      <c r="HKG219" s="123"/>
      <c r="HKH219" s="123"/>
      <c r="HKI219" s="123"/>
      <c r="HKJ219" s="123"/>
      <c r="HKK219" s="123"/>
      <c r="HKL219" s="123"/>
      <c r="HKM219" s="123"/>
      <c r="HKN219" s="123"/>
      <c r="HKO219" s="123"/>
      <c r="HKP219" s="123"/>
      <c r="HKQ219" s="123"/>
      <c r="HKR219" s="123"/>
      <c r="HKS219" s="123"/>
      <c r="HKT219" s="123"/>
      <c r="HKU219" s="123"/>
      <c r="HKV219" s="123"/>
      <c r="HKW219" s="123"/>
      <c r="HKX219" s="123"/>
      <c r="HKY219" s="123"/>
      <c r="HKZ219" s="123"/>
      <c r="HLA219" s="123"/>
      <c r="HLB219" s="123"/>
      <c r="HLC219" s="123"/>
      <c r="HLD219" s="123"/>
      <c r="HLE219" s="123"/>
      <c r="HLF219" s="123"/>
      <c r="HLG219" s="123"/>
      <c r="HLH219" s="123"/>
      <c r="HLI219" s="123"/>
      <c r="HLJ219" s="123"/>
      <c r="HLK219" s="123"/>
      <c r="HLL219" s="123"/>
      <c r="HLM219" s="123"/>
      <c r="HLN219" s="123"/>
      <c r="HLO219" s="123"/>
      <c r="HLP219" s="123"/>
      <c r="HLQ219" s="123"/>
      <c r="HLR219" s="123"/>
      <c r="HLS219" s="123"/>
      <c r="HLT219" s="123"/>
      <c r="HLU219" s="123"/>
      <c r="HLV219" s="123"/>
      <c r="HLW219" s="123"/>
      <c r="HLX219" s="123"/>
      <c r="HLY219" s="123"/>
      <c r="HLZ219" s="123"/>
      <c r="HMA219" s="123"/>
      <c r="HMB219" s="123"/>
      <c r="HMC219" s="123"/>
      <c r="HMD219" s="123"/>
      <c r="HME219" s="123"/>
      <c r="HMF219" s="123"/>
      <c r="HMG219" s="123"/>
      <c r="HMH219" s="123"/>
      <c r="HMI219" s="123"/>
      <c r="HMJ219" s="123"/>
      <c r="HMK219" s="123"/>
      <c r="HML219" s="123"/>
      <c r="HMM219" s="123"/>
      <c r="HMN219" s="123"/>
      <c r="HMO219" s="123"/>
      <c r="HMP219" s="123"/>
      <c r="HMQ219" s="123"/>
      <c r="HMR219" s="123"/>
      <c r="HMS219" s="123"/>
      <c r="HMT219" s="123"/>
      <c r="HMU219" s="123"/>
      <c r="HMV219" s="123"/>
      <c r="HMW219" s="123"/>
      <c r="HMX219" s="123"/>
      <c r="HMY219" s="123"/>
      <c r="HMZ219" s="123"/>
      <c r="HNA219" s="123"/>
      <c r="HNB219" s="123"/>
      <c r="HNC219" s="123"/>
      <c r="HND219" s="123"/>
      <c r="HNE219" s="123"/>
      <c r="HNF219" s="123"/>
      <c r="HNG219" s="123"/>
      <c r="HNH219" s="123"/>
      <c r="HNI219" s="123"/>
      <c r="HNJ219" s="123"/>
      <c r="HNK219" s="123"/>
      <c r="HNL219" s="123"/>
      <c r="HNM219" s="123"/>
      <c r="HNN219" s="123"/>
      <c r="HNO219" s="123"/>
      <c r="HNP219" s="123"/>
      <c r="HNQ219" s="123"/>
      <c r="HNR219" s="123"/>
      <c r="HNS219" s="123"/>
      <c r="HNT219" s="123"/>
      <c r="HNU219" s="123"/>
      <c r="HNV219" s="123"/>
      <c r="HNW219" s="123"/>
      <c r="HNX219" s="123"/>
      <c r="HNY219" s="123"/>
      <c r="HNZ219" s="123"/>
      <c r="HOA219" s="123"/>
      <c r="HOB219" s="123"/>
      <c r="HOC219" s="123"/>
      <c r="HOD219" s="123"/>
      <c r="HOE219" s="123"/>
      <c r="HOF219" s="123"/>
      <c r="HOG219" s="123"/>
      <c r="HOH219" s="123"/>
      <c r="HOI219" s="123"/>
      <c r="HOJ219" s="123"/>
      <c r="HOK219" s="123"/>
      <c r="HOL219" s="123"/>
      <c r="HOM219" s="123"/>
      <c r="HON219" s="123"/>
      <c r="HOO219" s="123"/>
      <c r="HOP219" s="123"/>
      <c r="HOQ219" s="123"/>
      <c r="HOR219" s="123"/>
      <c r="HOS219" s="123"/>
      <c r="HOT219" s="123"/>
      <c r="HOU219" s="123"/>
      <c r="HOV219" s="123"/>
      <c r="HOW219" s="123"/>
      <c r="HOX219" s="123"/>
      <c r="HOY219" s="123"/>
      <c r="HOZ219" s="123"/>
      <c r="HPA219" s="123"/>
      <c r="HPB219" s="123"/>
      <c r="HPC219" s="123"/>
      <c r="HPD219" s="123"/>
      <c r="HPE219" s="123"/>
      <c r="HPF219" s="123"/>
      <c r="HPG219" s="123"/>
      <c r="HPH219" s="123"/>
      <c r="HPI219" s="123"/>
      <c r="HPJ219" s="123"/>
      <c r="HPK219" s="123"/>
      <c r="HPL219" s="123"/>
      <c r="HPM219" s="123"/>
      <c r="HPN219" s="123"/>
      <c r="HPO219" s="123"/>
      <c r="HPP219" s="123"/>
      <c r="HPQ219" s="123"/>
      <c r="HPR219" s="123"/>
      <c r="HPS219" s="123"/>
      <c r="HPT219" s="123"/>
      <c r="HPU219" s="123"/>
      <c r="HPV219" s="123"/>
      <c r="HPW219" s="123"/>
      <c r="HPX219" s="123"/>
      <c r="HPY219" s="123"/>
      <c r="HPZ219" s="123"/>
      <c r="HQA219" s="123"/>
      <c r="HQB219" s="123"/>
      <c r="HQC219" s="123"/>
      <c r="HQD219" s="123"/>
      <c r="HQE219" s="123"/>
      <c r="HQF219" s="123"/>
      <c r="HQG219" s="123"/>
      <c r="HQH219" s="123"/>
      <c r="HQI219" s="123"/>
      <c r="HQJ219" s="123"/>
      <c r="HQK219" s="123"/>
      <c r="HQL219" s="123"/>
      <c r="HQM219" s="123"/>
      <c r="HQN219" s="123"/>
      <c r="HQO219" s="123"/>
      <c r="HQP219" s="123"/>
      <c r="HQQ219" s="123"/>
      <c r="HQR219" s="123"/>
      <c r="HQS219" s="123"/>
      <c r="HQT219" s="123"/>
      <c r="HQU219" s="123"/>
      <c r="HQV219" s="123"/>
      <c r="HQW219" s="123"/>
      <c r="HQX219" s="123"/>
      <c r="HQY219" s="123"/>
      <c r="HQZ219" s="123"/>
      <c r="HRA219" s="123"/>
      <c r="HRB219" s="123"/>
      <c r="HRC219" s="123"/>
      <c r="HRD219" s="123"/>
      <c r="HRE219" s="123"/>
      <c r="HRF219" s="123"/>
      <c r="HRG219" s="123"/>
      <c r="HRH219" s="123"/>
      <c r="HRI219" s="123"/>
      <c r="HRJ219" s="123"/>
      <c r="HRK219" s="123"/>
      <c r="HRL219" s="123"/>
      <c r="HRM219" s="123"/>
      <c r="HRN219" s="123"/>
      <c r="HRO219" s="123"/>
      <c r="HRP219" s="123"/>
      <c r="HRQ219" s="123"/>
      <c r="HRR219" s="123"/>
      <c r="HRS219" s="123"/>
      <c r="HRT219" s="123"/>
      <c r="HRU219" s="123"/>
      <c r="HRV219" s="123"/>
      <c r="HRW219" s="123"/>
      <c r="HRX219" s="123"/>
      <c r="HRY219" s="123"/>
      <c r="HRZ219" s="123"/>
      <c r="HSA219" s="123"/>
      <c r="HSB219" s="123"/>
      <c r="HSC219" s="123"/>
      <c r="HSD219" s="123"/>
      <c r="HSE219" s="123"/>
      <c r="HSF219" s="123"/>
      <c r="HSG219" s="123"/>
      <c r="HSH219" s="123"/>
      <c r="HSI219" s="123"/>
      <c r="HSJ219" s="123"/>
      <c r="HSK219" s="123"/>
      <c r="HSL219" s="123"/>
      <c r="HSM219" s="123"/>
      <c r="HSN219" s="123"/>
      <c r="HSO219" s="123"/>
      <c r="HSP219" s="123"/>
      <c r="HSQ219" s="123"/>
      <c r="HSR219" s="123"/>
      <c r="HSS219" s="123"/>
      <c r="HST219" s="123"/>
      <c r="HSU219" s="123"/>
      <c r="HSV219" s="123"/>
      <c r="HSW219" s="123"/>
      <c r="HSX219" s="123"/>
      <c r="HSY219" s="123"/>
      <c r="HSZ219" s="123"/>
      <c r="HTA219" s="123"/>
      <c r="HTB219" s="123"/>
      <c r="HTC219" s="123"/>
      <c r="HTD219" s="123"/>
      <c r="HTE219" s="123"/>
      <c r="HTF219" s="123"/>
      <c r="HTG219" s="123"/>
      <c r="HTH219" s="123"/>
      <c r="HTI219" s="123"/>
      <c r="HTJ219" s="123"/>
      <c r="HTK219" s="123"/>
      <c r="HTL219" s="123"/>
      <c r="HTM219" s="123"/>
      <c r="HTN219" s="123"/>
      <c r="HTO219" s="123"/>
      <c r="HTP219" s="123"/>
      <c r="HTQ219" s="123"/>
      <c r="HTR219" s="123"/>
      <c r="HTS219" s="123"/>
      <c r="HTT219" s="123"/>
      <c r="HTU219" s="123"/>
      <c r="HTV219" s="123"/>
      <c r="HTW219" s="123"/>
      <c r="HTX219" s="123"/>
      <c r="HTY219" s="123"/>
      <c r="HTZ219" s="123"/>
      <c r="HUA219" s="123"/>
      <c r="HUB219" s="123"/>
      <c r="HUC219" s="123"/>
      <c r="HUD219" s="123"/>
      <c r="HUE219" s="123"/>
      <c r="HUF219" s="123"/>
      <c r="HUG219" s="123"/>
      <c r="HUH219" s="123"/>
      <c r="HUI219" s="123"/>
      <c r="HUJ219" s="123"/>
      <c r="HUK219" s="123"/>
      <c r="HUL219" s="123"/>
      <c r="HUM219" s="123"/>
      <c r="HUN219" s="123"/>
      <c r="HUO219" s="123"/>
      <c r="HUP219" s="123"/>
      <c r="HUQ219" s="123"/>
      <c r="HUR219" s="123"/>
      <c r="HUS219" s="123"/>
      <c r="HUT219" s="123"/>
      <c r="HUU219" s="123"/>
      <c r="HUV219" s="123"/>
      <c r="HUW219" s="123"/>
      <c r="HUX219" s="123"/>
      <c r="HUY219" s="123"/>
      <c r="HUZ219" s="123"/>
      <c r="HVA219" s="123"/>
      <c r="HVB219" s="123"/>
      <c r="HVC219" s="123"/>
      <c r="HVD219" s="123"/>
      <c r="HVE219" s="123"/>
      <c r="HVF219" s="123"/>
      <c r="HVG219" s="123"/>
      <c r="HVH219" s="123"/>
      <c r="HVI219" s="123"/>
      <c r="HVJ219" s="123"/>
      <c r="HVK219" s="123"/>
      <c r="HVL219" s="123"/>
      <c r="HVM219" s="123"/>
      <c r="HVN219" s="123"/>
      <c r="HVO219" s="123"/>
      <c r="HVP219" s="123"/>
      <c r="HVQ219" s="123"/>
      <c r="HVR219" s="123"/>
      <c r="HVS219" s="123"/>
      <c r="HVT219" s="123"/>
      <c r="HVU219" s="123"/>
      <c r="HVV219" s="123"/>
      <c r="HVW219" s="123"/>
      <c r="HVX219" s="123"/>
      <c r="HVY219" s="123"/>
      <c r="HVZ219" s="123"/>
      <c r="HWA219" s="123"/>
      <c r="HWB219" s="123"/>
      <c r="HWC219" s="123"/>
      <c r="HWD219" s="123"/>
      <c r="HWE219" s="123"/>
      <c r="HWF219" s="123"/>
      <c r="HWG219" s="123"/>
      <c r="HWH219" s="123"/>
      <c r="HWI219" s="123"/>
      <c r="HWJ219" s="123"/>
      <c r="HWK219" s="123"/>
      <c r="HWL219" s="123"/>
      <c r="HWM219" s="123"/>
      <c r="HWN219" s="123"/>
      <c r="HWO219" s="123"/>
      <c r="HWP219" s="123"/>
      <c r="HWQ219" s="123"/>
      <c r="HWR219" s="123"/>
      <c r="HWS219" s="123"/>
      <c r="HWT219" s="123"/>
      <c r="HWU219" s="123"/>
      <c r="HWV219" s="123"/>
      <c r="HWW219" s="123"/>
      <c r="HWX219" s="123"/>
      <c r="HWY219" s="123"/>
      <c r="HWZ219" s="123"/>
      <c r="HXA219" s="123"/>
      <c r="HXB219" s="123"/>
      <c r="HXC219" s="123"/>
      <c r="HXD219" s="123"/>
      <c r="HXE219" s="123"/>
      <c r="HXF219" s="123"/>
      <c r="HXG219" s="123"/>
      <c r="HXH219" s="123"/>
      <c r="HXI219" s="123"/>
      <c r="HXJ219" s="123"/>
      <c r="HXK219" s="123"/>
      <c r="HXL219" s="123"/>
      <c r="HXM219" s="123"/>
      <c r="HXN219" s="123"/>
      <c r="HXO219" s="123"/>
      <c r="HXP219" s="123"/>
      <c r="HXQ219" s="123"/>
      <c r="HXR219" s="123"/>
      <c r="HXS219" s="123"/>
      <c r="HXT219" s="123"/>
      <c r="HXU219" s="123"/>
      <c r="HXV219" s="123"/>
      <c r="HXW219" s="123"/>
      <c r="HXX219" s="123"/>
      <c r="HXY219" s="123"/>
      <c r="HXZ219" s="123"/>
      <c r="HYA219" s="123"/>
      <c r="HYB219" s="123"/>
      <c r="HYC219" s="123"/>
      <c r="HYD219" s="123"/>
      <c r="HYE219" s="123"/>
      <c r="HYF219" s="123"/>
      <c r="HYG219" s="123"/>
      <c r="HYH219" s="123"/>
      <c r="HYI219" s="123"/>
      <c r="HYJ219" s="123"/>
      <c r="HYK219" s="123"/>
      <c r="HYL219" s="123"/>
      <c r="HYM219" s="123"/>
      <c r="HYN219" s="123"/>
      <c r="HYO219" s="123"/>
      <c r="HYP219" s="123"/>
      <c r="HYQ219" s="123"/>
      <c r="HYR219" s="123"/>
      <c r="HYS219" s="123"/>
      <c r="HYT219" s="123"/>
      <c r="HYU219" s="123"/>
      <c r="HYV219" s="123"/>
      <c r="HYW219" s="123"/>
      <c r="HYX219" s="123"/>
      <c r="HYY219" s="123"/>
      <c r="HYZ219" s="123"/>
      <c r="HZA219" s="123"/>
      <c r="HZB219" s="123"/>
      <c r="HZC219" s="123"/>
      <c r="HZD219" s="123"/>
      <c r="HZE219" s="123"/>
      <c r="HZF219" s="123"/>
      <c r="HZG219" s="123"/>
      <c r="HZH219" s="123"/>
      <c r="HZI219" s="123"/>
      <c r="HZJ219" s="123"/>
      <c r="HZK219" s="123"/>
      <c r="HZL219" s="123"/>
      <c r="HZM219" s="123"/>
      <c r="HZN219" s="123"/>
      <c r="HZO219" s="123"/>
      <c r="HZP219" s="123"/>
      <c r="HZQ219" s="123"/>
      <c r="HZR219" s="123"/>
      <c r="HZS219" s="123"/>
      <c r="HZT219" s="123"/>
      <c r="HZU219" s="123"/>
      <c r="HZV219" s="123"/>
      <c r="HZW219" s="123"/>
      <c r="HZX219" s="123"/>
      <c r="HZY219" s="123"/>
      <c r="HZZ219" s="123"/>
      <c r="IAA219" s="123"/>
      <c r="IAB219" s="123"/>
      <c r="IAC219" s="123"/>
      <c r="IAD219" s="123"/>
      <c r="IAE219" s="123"/>
      <c r="IAF219" s="123"/>
      <c r="IAG219" s="123"/>
      <c r="IAH219" s="123"/>
      <c r="IAI219" s="123"/>
      <c r="IAJ219" s="123"/>
      <c r="IAK219" s="123"/>
      <c r="IAL219" s="123"/>
      <c r="IAM219" s="123"/>
      <c r="IAN219" s="123"/>
      <c r="IAO219" s="123"/>
      <c r="IAP219" s="123"/>
      <c r="IAQ219" s="123"/>
      <c r="IAR219" s="123"/>
      <c r="IAS219" s="123"/>
      <c r="IAT219" s="123"/>
      <c r="IAU219" s="123"/>
      <c r="IAV219" s="123"/>
      <c r="IAW219" s="123"/>
      <c r="IAX219" s="123"/>
      <c r="IAY219" s="123"/>
      <c r="IAZ219" s="123"/>
      <c r="IBA219" s="123"/>
      <c r="IBB219" s="123"/>
      <c r="IBC219" s="123"/>
      <c r="IBD219" s="123"/>
      <c r="IBE219" s="123"/>
      <c r="IBF219" s="123"/>
      <c r="IBG219" s="123"/>
      <c r="IBH219" s="123"/>
      <c r="IBI219" s="123"/>
      <c r="IBJ219" s="123"/>
      <c r="IBK219" s="123"/>
      <c r="IBL219" s="123"/>
      <c r="IBM219" s="123"/>
      <c r="IBN219" s="123"/>
      <c r="IBO219" s="123"/>
      <c r="IBP219" s="123"/>
      <c r="IBQ219" s="123"/>
      <c r="IBR219" s="123"/>
      <c r="IBS219" s="123"/>
      <c r="IBT219" s="123"/>
      <c r="IBU219" s="123"/>
      <c r="IBV219" s="123"/>
      <c r="IBW219" s="123"/>
      <c r="IBX219" s="123"/>
      <c r="IBY219" s="123"/>
      <c r="IBZ219" s="123"/>
      <c r="ICA219" s="123"/>
      <c r="ICB219" s="123"/>
      <c r="ICC219" s="123"/>
      <c r="ICD219" s="123"/>
      <c r="ICE219" s="123"/>
      <c r="ICF219" s="123"/>
      <c r="ICG219" s="123"/>
      <c r="ICH219" s="123"/>
      <c r="ICI219" s="123"/>
      <c r="ICJ219" s="123"/>
      <c r="ICK219" s="123"/>
      <c r="ICL219" s="123"/>
      <c r="ICM219" s="123"/>
      <c r="ICN219" s="123"/>
      <c r="ICO219" s="123"/>
      <c r="ICP219" s="123"/>
      <c r="ICQ219" s="123"/>
      <c r="ICR219" s="123"/>
      <c r="ICS219" s="123"/>
      <c r="ICT219" s="123"/>
      <c r="ICU219" s="123"/>
      <c r="ICV219" s="123"/>
      <c r="ICW219" s="123"/>
      <c r="ICX219" s="123"/>
      <c r="ICY219" s="123"/>
      <c r="ICZ219" s="123"/>
      <c r="IDA219" s="123"/>
      <c r="IDB219" s="123"/>
      <c r="IDC219" s="123"/>
      <c r="IDD219" s="123"/>
      <c r="IDE219" s="123"/>
      <c r="IDF219" s="123"/>
      <c r="IDG219" s="123"/>
      <c r="IDH219" s="123"/>
      <c r="IDI219" s="123"/>
      <c r="IDJ219" s="123"/>
      <c r="IDK219" s="123"/>
      <c r="IDL219" s="123"/>
      <c r="IDM219" s="123"/>
      <c r="IDN219" s="123"/>
      <c r="IDO219" s="123"/>
      <c r="IDP219" s="123"/>
      <c r="IDQ219" s="123"/>
      <c r="IDR219" s="123"/>
      <c r="IDS219" s="123"/>
      <c r="IDT219" s="123"/>
      <c r="IDU219" s="123"/>
      <c r="IDV219" s="123"/>
      <c r="IDW219" s="123"/>
      <c r="IDX219" s="123"/>
      <c r="IDY219" s="123"/>
      <c r="IDZ219" s="123"/>
      <c r="IEA219" s="123"/>
      <c r="IEB219" s="123"/>
      <c r="IEC219" s="123"/>
      <c r="IED219" s="123"/>
      <c r="IEE219" s="123"/>
      <c r="IEF219" s="123"/>
      <c r="IEG219" s="123"/>
      <c r="IEH219" s="123"/>
      <c r="IEI219" s="123"/>
      <c r="IEJ219" s="123"/>
      <c r="IEK219" s="123"/>
      <c r="IEL219" s="123"/>
      <c r="IEM219" s="123"/>
      <c r="IEN219" s="123"/>
      <c r="IEO219" s="123"/>
      <c r="IEP219" s="123"/>
      <c r="IEQ219" s="123"/>
      <c r="IER219" s="123"/>
      <c r="IES219" s="123"/>
      <c r="IET219" s="123"/>
      <c r="IEU219" s="123"/>
      <c r="IEV219" s="123"/>
      <c r="IEW219" s="123"/>
      <c r="IEX219" s="123"/>
      <c r="IEY219" s="123"/>
      <c r="IEZ219" s="123"/>
      <c r="IFA219" s="123"/>
      <c r="IFB219" s="123"/>
      <c r="IFC219" s="123"/>
      <c r="IFD219" s="123"/>
      <c r="IFE219" s="123"/>
      <c r="IFF219" s="123"/>
      <c r="IFG219" s="123"/>
      <c r="IFH219" s="123"/>
      <c r="IFI219" s="123"/>
      <c r="IFJ219" s="123"/>
      <c r="IFK219" s="123"/>
      <c r="IFL219" s="123"/>
      <c r="IFM219" s="123"/>
      <c r="IFN219" s="123"/>
      <c r="IFO219" s="123"/>
      <c r="IFP219" s="123"/>
      <c r="IFQ219" s="123"/>
      <c r="IFR219" s="123"/>
      <c r="IFS219" s="123"/>
      <c r="IFT219" s="123"/>
      <c r="IFU219" s="123"/>
      <c r="IFV219" s="123"/>
      <c r="IFW219" s="123"/>
      <c r="IFX219" s="123"/>
      <c r="IFY219" s="123"/>
      <c r="IFZ219" s="123"/>
      <c r="IGA219" s="123"/>
      <c r="IGB219" s="123"/>
      <c r="IGC219" s="123"/>
      <c r="IGD219" s="123"/>
      <c r="IGE219" s="123"/>
      <c r="IGF219" s="123"/>
      <c r="IGG219" s="123"/>
      <c r="IGH219" s="123"/>
      <c r="IGI219" s="123"/>
      <c r="IGJ219" s="123"/>
      <c r="IGK219" s="123"/>
      <c r="IGL219" s="123"/>
      <c r="IGM219" s="123"/>
      <c r="IGN219" s="123"/>
      <c r="IGO219" s="123"/>
      <c r="IGP219" s="123"/>
      <c r="IGQ219" s="123"/>
      <c r="IGR219" s="123"/>
      <c r="IGS219" s="123"/>
      <c r="IGT219" s="123"/>
      <c r="IGU219" s="123"/>
      <c r="IGV219" s="123"/>
      <c r="IGW219" s="123"/>
      <c r="IGX219" s="123"/>
      <c r="IGY219" s="123"/>
      <c r="IGZ219" s="123"/>
      <c r="IHA219" s="123"/>
      <c r="IHB219" s="123"/>
      <c r="IHC219" s="123"/>
      <c r="IHD219" s="123"/>
      <c r="IHE219" s="123"/>
      <c r="IHF219" s="123"/>
      <c r="IHG219" s="123"/>
      <c r="IHH219" s="123"/>
      <c r="IHI219" s="123"/>
      <c r="IHJ219" s="123"/>
      <c r="IHK219" s="123"/>
      <c r="IHL219" s="123"/>
      <c r="IHM219" s="123"/>
      <c r="IHN219" s="123"/>
      <c r="IHO219" s="123"/>
      <c r="IHP219" s="123"/>
      <c r="IHQ219" s="123"/>
      <c r="IHR219" s="123"/>
      <c r="IHS219" s="123"/>
      <c r="IHT219" s="123"/>
      <c r="IHU219" s="123"/>
      <c r="IHV219" s="123"/>
      <c r="IHW219" s="123"/>
      <c r="IHX219" s="123"/>
      <c r="IHY219" s="123"/>
      <c r="IHZ219" s="123"/>
      <c r="IIA219" s="123"/>
      <c r="IIB219" s="123"/>
      <c r="IIC219" s="123"/>
      <c r="IID219" s="123"/>
      <c r="IIE219" s="123"/>
      <c r="IIF219" s="123"/>
      <c r="IIG219" s="123"/>
      <c r="IIH219" s="123"/>
      <c r="III219" s="123"/>
      <c r="IIJ219" s="123"/>
      <c r="IIK219" s="123"/>
      <c r="IIL219" s="123"/>
      <c r="IIM219" s="123"/>
      <c r="IIN219" s="123"/>
      <c r="IIO219" s="123"/>
      <c r="IIP219" s="123"/>
      <c r="IIQ219" s="123"/>
      <c r="IIR219" s="123"/>
      <c r="IIS219" s="123"/>
      <c r="IIT219" s="123"/>
      <c r="IIU219" s="123"/>
      <c r="IIV219" s="123"/>
      <c r="IIW219" s="123"/>
      <c r="IIX219" s="123"/>
      <c r="IIY219" s="123"/>
      <c r="IIZ219" s="123"/>
      <c r="IJA219" s="123"/>
      <c r="IJB219" s="123"/>
      <c r="IJC219" s="123"/>
      <c r="IJD219" s="123"/>
      <c r="IJE219" s="123"/>
      <c r="IJF219" s="123"/>
      <c r="IJG219" s="123"/>
      <c r="IJH219" s="123"/>
      <c r="IJI219" s="123"/>
      <c r="IJJ219" s="123"/>
      <c r="IJK219" s="123"/>
      <c r="IJL219" s="123"/>
      <c r="IJM219" s="123"/>
      <c r="IJN219" s="123"/>
      <c r="IJO219" s="123"/>
      <c r="IJP219" s="123"/>
      <c r="IJQ219" s="123"/>
      <c r="IJR219" s="123"/>
      <c r="IJS219" s="123"/>
      <c r="IJT219" s="123"/>
      <c r="IJU219" s="123"/>
      <c r="IJV219" s="123"/>
      <c r="IJW219" s="123"/>
      <c r="IJX219" s="123"/>
      <c r="IJY219" s="123"/>
      <c r="IJZ219" s="123"/>
      <c r="IKA219" s="123"/>
      <c r="IKB219" s="123"/>
      <c r="IKC219" s="123"/>
      <c r="IKD219" s="123"/>
      <c r="IKE219" s="123"/>
      <c r="IKF219" s="123"/>
      <c r="IKG219" s="123"/>
      <c r="IKH219" s="123"/>
      <c r="IKI219" s="123"/>
      <c r="IKJ219" s="123"/>
      <c r="IKK219" s="123"/>
      <c r="IKL219" s="123"/>
      <c r="IKM219" s="123"/>
      <c r="IKN219" s="123"/>
      <c r="IKO219" s="123"/>
      <c r="IKP219" s="123"/>
      <c r="IKQ219" s="123"/>
      <c r="IKR219" s="123"/>
      <c r="IKS219" s="123"/>
      <c r="IKT219" s="123"/>
      <c r="IKU219" s="123"/>
      <c r="IKV219" s="123"/>
      <c r="IKW219" s="123"/>
      <c r="IKX219" s="123"/>
      <c r="IKY219" s="123"/>
      <c r="IKZ219" s="123"/>
      <c r="ILA219" s="123"/>
      <c r="ILB219" s="123"/>
      <c r="ILC219" s="123"/>
      <c r="ILD219" s="123"/>
      <c r="ILE219" s="123"/>
      <c r="ILF219" s="123"/>
      <c r="ILG219" s="123"/>
      <c r="ILH219" s="123"/>
      <c r="ILI219" s="123"/>
      <c r="ILJ219" s="123"/>
      <c r="ILK219" s="123"/>
      <c r="ILL219" s="123"/>
      <c r="ILM219" s="123"/>
      <c r="ILN219" s="123"/>
      <c r="ILO219" s="123"/>
      <c r="ILP219" s="123"/>
      <c r="ILQ219" s="123"/>
      <c r="ILR219" s="123"/>
      <c r="ILS219" s="123"/>
      <c r="ILT219" s="123"/>
      <c r="ILU219" s="123"/>
      <c r="ILV219" s="123"/>
      <c r="ILW219" s="123"/>
      <c r="ILX219" s="123"/>
      <c r="ILY219" s="123"/>
      <c r="ILZ219" s="123"/>
      <c r="IMA219" s="123"/>
      <c r="IMB219" s="123"/>
      <c r="IMC219" s="123"/>
      <c r="IMD219" s="123"/>
      <c r="IME219" s="123"/>
      <c r="IMF219" s="123"/>
      <c r="IMG219" s="123"/>
      <c r="IMH219" s="123"/>
      <c r="IMI219" s="123"/>
      <c r="IMJ219" s="123"/>
      <c r="IMK219" s="123"/>
      <c r="IML219" s="123"/>
      <c r="IMM219" s="123"/>
      <c r="IMN219" s="123"/>
      <c r="IMO219" s="123"/>
      <c r="IMP219" s="123"/>
      <c r="IMQ219" s="123"/>
      <c r="IMR219" s="123"/>
      <c r="IMS219" s="123"/>
      <c r="IMT219" s="123"/>
      <c r="IMU219" s="123"/>
      <c r="IMV219" s="123"/>
      <c r="IMW219" s="123"/>
      <c r="IMX219" s="123"/>
      <c r="IMY219" s="123"/>
      <c r="IMZ219" s="123"/>
      <c r="INA219" s="123"/>
      <c r="INB219" s="123"/>
      <c r="INC219" s="123"/>
      <c r="IND219" s="123"/>
      <c r="INE219" s="123"/>
      <c r="INF219" s="123"/>
      <c r="ING219" s="123"/>
      <c r="INH219" s="123"/>
      <c r="INI219" s="123"/>
      <c r="INJ219" s="123"/>
      <c r="INK219" s="123"/>
      <c r="INL219" s="123"/>
      <c r="INM219" s="123"/>
      <c r="INN219" s="123"/>
      <c r="INO219" s="123"/>
      <c r="INP219" s="123"/>
      <c r="INQ219" s="123"/>
      <c r="INR219" s="123"/>
      <c r="INS219" s="123"/>
      <c r="INT219" s="123"/>
      <c r="INU219" s="123"/>
      <c r="INV219" s="123"/>
      <c r="INW219" s="123"/>
      <c r="INX219" s="123"/>
      <c r="INY219" s="123"/>
      <c r="INZ219" s="123"/>
      <c r="IOA219" s="123"/>
      <c r="IOB219" s="123"/>
      <c r="IOC219" s="123"/>
      <c r="IOD219" s="123"/>
      <c r="IOE219" s="123"/>
      <c r="IOF219" s="123"/>
      <c r="IOG219" s="123"/>
      <c r="IOH219" s="123"/>
      <c r="IOI219" s="123"/>
      <c r="IOJ219" s="123"/>
      <c r="IOK219" s="123"/>
      <c r="IOL219" s="123"/>
      <c r="IOM219" s="123"/>
      <c r="ION219" s="123"/>
      <c r="IOO219" s="123"/>
      <c r="IOP219" s="123"/>
      <c r="IOQ219" s="123"/>
      <c r="IOR219" s="123"/>
      <c r="IOS219" s="123"/>
      <c r="IOT219" s="123"/>
      <c r="IOU219" s="123"/>
      <c r="IOV219" s="123"/>
      <c r="IOW219" s="123"/>
      <c r="IOX219" s="123"/>
      <c r="IOY219" s="123"/>
      <c r="IOZ219" s="123"/>
      <c r="IPA219" s="123"/>
      <c r="IPB219" s="123"/>
      <c r="IPC219" s="123"/>
      <c r="IPD219" s="123"/>
      <c r="IPE219" s="123"/>
      <c r="IPF219" s="123"/>
      <c r="IPG219" s="123"/>
      <c r="IPH219" s="123"/>
      <c r="IPI219" s="123"/>
      <c r="IPJ219" s="123"/>
      <c r="IPK219" s="123"/>
      <c r="IPL219" s="123"/>
      <c r="IPM219" s="123"/>
      <c r="IPN219" s="123"/>
      <c r="IPO219" s="123"/>
      <c r="IPP219" s="123"/>
      <c r="IPQ219" s="123"/>
      <c r="IPR219" s="123"/>
      <c r="IPS219" s="123"/>
      <c r="IPT219" s="123"/>
      <c r="IPU219" s="123"/>
      <c r="IPV219" s="123"/>
      <c r="IPW219" s="123"/>
      <c r="IPX219" s="123"/>
      <c r="IPY219" s="123"/>
      <c r="IPZ219" s="123"/>
      <c r="IQA219" s="123"/>
      <c r="IQB219" s="123"/>
      <c r="IQC219" s="123"/>
      <c r="IQD219" s="123"/>
      <c r="IQE219" s="123"/>
      <c r="IQF219" s="123"/>
      <c r="IQG219" s="123"/>
      <c r="IQH219" s="123"/>
      <c r="IQI219" s="123"/>
      <c r="IQJ219" s="123"/>
      <c r="IQK219" s="123"/>
      <c r="IQL219" s="123"/>
      <c r="IQM219" s="123"/>
      <c r="IQN219" s="123"/>
      <c r="IQO219" s="123"/>
      <c r="IQP219" s="123"/>
      <c r="IQQ219" s="123"/>
      <c r="IQR219" s="123"/>
      <c r="IQS219" s="123"/>
      <c r="IQT219" s="123"/>
      <c r="IQU219" s="123"/>
      <c r="IQV219" s="123"/>
      <c r="IQW219" s="123"/>
      <c r="IQX219" s="123"/>
      <c r="IQY219" s="123"/>
      <c r="IQZ219" s="123"/>
      <c r="IRA219" s="123"/>
      <c r="IRB219" s="123"/>
      <c r="IRC219" s="123"/>
      <c r="IRD219" s="123"/>
      <c r="IRE219" s="123"/>
      <c r="IRF219" s="123"/>
      <c r="IRG219" s="123"/>
      <c r="IRH219" s="123"/>
      <c r="IRI219" s="123"/>
      <c r="IRJ219" s="123"/>
      <c r="IRK219" s="123"/>
      <c r="IRL219" s="123"/>
      <c r="IRM219" s="123"/>
      <c r="IRN219" s="123"/>
      <c r="IRO219" s="123"/>
      <c r="IRP219" s="123"/>
      <c r="IRQ219" s="123"/>
      <c r="IRR219" s="123"/>
      <c r="IRS219" s="123"/>
      <c r="IRT219" s="123"/>
      <c r="IRU219" s="123"/>
      <c r="IRV219" s="123"/>
      <c r="IRW219" s="123"/>
      <c r="IRX219" s="123"/>
      <c r="IRY219" s="123"/>
      <c r="IRZ219" s="123"/>
      <c r="ISA219" s="123"/>
      <c r="ISB219" s="123"/>
      <c r="ISC219" s="123"/>
      <c r="ISD219" s="123"/>
      <c r="ISE219" s="123"/>
      <c r="ISF219" s="123"/>
      <c r="ISG219" s="123"/>
      <c r="ISH219" s="123"/>
      <c r="ISI219" s="123"/>
      <c r="ISJ219" s="123"/>
      <c r="ISK219" s="123"/>
      <c r="ISL219" s="123"/>
      <c r="ISM219" s="123"/>
      <c r="ISN219" s="123"/>
      <c r="ISO219" s="123"/>
      <c r="ISP219" s="123"/>
      <c r="ISQ219" s="123"/>
      <c r="ISR219" s="123"/>
      <c r="ISS219" s="123"/>
      <c r="IST219" s="123"/>
      <c r="ISU219" s="123"/>
      <c r="ISV219" s="123"/>
      <c r="ISW219" s="123"/>
      <c r="ISX219" s="123"/>
      <c r="ISY219" s="123"/>
      <c r="ISZ219" s="123"/>
      <c r="ITA219" s="123"/>
      <c r="ITB219" s="123"/>
      <c r="ITC219" s="123"/>
      <c r="ITD219" s="123"/>
      <c r="ITE219" s="123"/>
      <c r="ITF219" s="123"/>
      <c r="ITG219" s="123"/>
      <c r="ITH219" s="123"/>
      <c r="ITI219" s="123"/>
      <c r="ITJ219" s="123"/>
      <c r="ITK219" s="123"/>
      <c r="ITL219" s="123"/>
      <c r="ITM219" s="123"/>
      <c r="ITN219" s="123"/>
      <c r="ITO219" s="123"/>
      <c r="ITP219" s="123"/>
      <c r="ITQ219" s="123"/>
      <c r="ITR219" s="123"/>
      <c r="ITS219" s="123"/>
      <c r="ITT219" s="123"/>
      <c r="ITU219" s="123"/>
      <c r="ITV219" s="123"/>
      <c r="ITW219" s="123"/>
      <c r="ITX219" s="123"/>
      <c r="ITY219" s="123"/>
      <c r="ITZ219" s="123"/>
      <c r="IUA219" s="123"/>
      <c r="IUB219" s="123"/>
      <c r="IUC219" s="123"/>
      <c r="IUD219" s="123"/>
      <c r="IUE219" s="123"/>
      <c r="IUF219" s="123"/>
      <c r="IUG219" s="123"/>
      <c r="IUH219" s="123"/>
      <c r="IUI219" s="123"/>
      <c r="IUJ219" s="123"/>
      <c r="IUK219" s="123"/>
      <c r="IUL219" s="123"/>
      <c r="IUM219" s="123"/>
      <c r="IUN219" s="123"/>
      <c r="IUO219" s="123"/>
      <c r="IUP219" s="123"/>
      <c r="IUQ219" s="123"/>
      <c r="IUR219" s="123"/>
      <c r="IUS219" s="123"/>
      <c r="IUT219" s="123"/>
      <c r="IUU219" s="123"/>
      <c r="IUV219" s="123"/>
      <c r="IUW219" s="123"/>
      <c r="IUX219" s="123"/>
      <c r="IUY219" s="123"/>
      <c r="IUZ219" s="123"/>
      <c r="IVA219" s="123"/>
      <c r="IVB219" s="123"/>
      <c r="IVC219" s="123"/>
      <c r="IVD219" s="123"/>
      <c r="IVE219" s="123"/>
      <c r="IVF219" s="123"/>
      <c r="IVG219" s="123"/>
      <c r="IVH219" s="123"/>
      <c r="IVI219" s="123"/>
      <c r="IVJ219" s="123"/>
      <c r="IVK219" s="123"/>
      <c r="IVL219" s="123"/>
      <c r="IVM219" s="123"/>
      <c r="IVN219" s="123"/>
      <c r="IVO219" s="123"/>
      <c r="IVP219" s="123"/>
      <c r="IVQ219" s="123"/>
      <c r="IVR219" s="123"/>
      <c r="IVS219" s="123"/>
      <c r="IVT219" s="123"/>
      <c r="IVU219" s="123"/>
      <c r="IVV219" s="123"/>
      <c r="IVW219" s="123"/>
      <c r="IVX219" s="123"/>
      <c r="IVY219" s="123"/>
      <c r="IVZ219" s="123"/>
      <c r="IWA219" s="123"/>
      <c r="IWB219" s="123"/>
      <c r="IWC219" s="123"/>
      <c r="IWD219" s="123"/>
      <c r="IWE219" s="123"/>
      <c r="IWF219" s="123"/>
      <c r="IWG219" s="123"/>
      <c r="IWH219" s="123"/>
      <c r="IWI219" s="123"/>
      <c r="IWJ219" s="123"/>
      <c r="IWK219" s="123"/>
      <c r="IWL219" s="123"/>
      <c r="IWM219" s="123"/>
      <c r="IWN219" s="123"/>
      <c r="IWO219" s="123"/>
      <c r="IWP219" s="123"/>
      <c r="IWQ219" s="123"/>
      <c r="IWR219" s="123"/>
      <c r="IWS219" s="123"/>
      <c r="IWT219" s="123"/>
      <c r="IWU219" s="123"/>
      <c r="IWV219" s="123"/>
      <c r="IWW219" s="123"/>
      <c r="IWX219" s="123"/>
      <c r="IWY219" s="123"/>
      <c r="IWZ219" s="123"/>
      <c r="IXA219" s="123"/>
      <c r="IXB219" s="123"/>
      <c r="IXC219" s="123"/>
      <c r="IXD219" s="123"/>
      <c r="IXE219" s="123"/>
      <c r="IXF219" s="123"/>
      <c r="IXG219" s="123"/>
      <c r="IXH219" s="123"/>
      <c r="IXI219" s="123"/>
      <c r="IXJ219" s="123"/>
      <c r="IXK219" s="123"/>
      <c r="IXL219" s="123"/>
      <c r="IXM219" s="123"/>
      <c r="IXN219" s="123"/>
      <c r="IXO219" s="123"/>
      <c r="IXP219" s="123"/>
      <c r="IXQ219" s="123"/>
      <c r="IXR219" s="123"/>
      <c r="IXS219" s="123"/>
      <c r="IXT219" s="123"/>
      <c r="IXU219" s="123"/>
      <c r="IXV219" s="123"/>
      <c r="IXW219" s="123"/>
      <c r="IXX219" s="123"/>
      <c r="IXY219" s="123"/>
      <c r="IXZ219" s="123"/>
      <c r="IYA219" s="123"/>
      <c r="IYB219" s="123"/>
      <c r="IYC219" s="123"/>
      <c r="IYD219" s="123"/>
      <c r="IYE219" s="123"/>
      <c r="IYF219" s="123"/>
      <c r="IYG219" s="123"/>
      <c r="IYH219" s="123"/>
      <c r="IYI219" s="123"/>
      <c r="IYJ219" s="123"/>
      <c r="IYK219" s="123"/>
      <c r="IYL219" s="123"/>
      <c r="IYM219" s="123"/>
      <c r="IYN219" s="123"/>
      <c r="IYO219" s="123"/>
      <c r="IYP219" s="123"/>
      <c r="IYQ219" s="123"/>
      <c r="IYR219" s="123"/>
      <c r="IYS219" s="123"/>
      <c r="IYT219" s="123"/>
      <c r="IYU219" s="123"/>
      <c r="IYV219" s="123"/>
      <c r="IYW219" s="123"/>
      <c r="IYX219" s="123"/>
      <c r="IYY219" s="123"/>
      <c r="IYZ219" s="123"/>
      <c r="IZA219" s="123"/>
      <c r="IZB219" s="123"/>
      <c r="IZC219" s="123"/>
      <c r="IZD219" s="123"/>
      <c r="IZE219" s="123"/>
      <c r="IZF219" s="123"/>
      <c r="IZG219" s="123"/>
      <c r="IZH219" s="123"/>
      <c r="IZI219" s="123"/>
      <c r="IZJ219" s="123"/>
      <c r="IZK219" s="123"/>
      <c r="IZL219" s="123"/>
      <c r="IZM219" s="123"/>
      <c r="IZN219" s="123"/>
      <c r="IZO219" s="123"/>
      <c r="IZP219" s="123"/>
      <c r="IZQ219" s="123"/>
      <c r="IZR219" s="123"/>
      <c r="IZS219" s="123"/>
      <c r="IZT219" s="123"/>
      <c r="IZU219" s="123"/>
      <c r="IZV219" s="123"/>
      <c r="IZW219" s="123"/>
      <c r="IZX219" s="123"/>
      <c r="IZY219" s="123"/>
      <c r="IZZ219" s="123"/>
      <c r="JAA219" s="123"/>
      <c r="JAB219" s="123"/>
      <c r="JAC219" s="123"/>
      <c r="JAD219" s="123"/>
      <c r="JAE219" s="123"/>
      <c r="JAF219" s="123"/>
      <c r="JAG219" s="123"/>
      <c r="JAH219" s="123"/>
      <c r="JAI219" s="123"/>
      <c r="JAJ219" s="123"/>
      <c r="JAK219" s="123"/>
      <c r="JAL219" s="123"/>
      <c r="JAM219" s="123"/>
      <c r="JAN219" s="123"/>
      <c r="JAO219" s="123"/>
      <c r="JAP219" s="123"/>
      <c r="JAQ219" s="123"/>
      <c r="JAR219" s="123"/>
      <c r="JAS219" s="123"/>
      <c r="JAT219" s="123"/>
      <c r="JAU219" s="123"/>
      <c r="JAV219" s="123"/>
      <c r="JAW219" s="123"/>
      <c r="JAX219" s="123"/>
      <c r="JAY219" s="123"/>
      <c r="JAZ219" s="123"/>
      <c r="JBA219" s="123"/>
      <c r="JBB219" s="123"/>
      <c r="JBC219" s="123"/>
      <c r="JBD219" s="123"/>
      <c r="JBE219" s="123"/>
      <c r="JBF219" s="123"/>
      <c r="JBG219" s="123"/>
      <c r="JBH219" s="123"/>
      <c r="JBI219" s="123"/>
      <c r="JBJ219" s="123"/>
      <c r="JBK219" s="123"/>
      <c r="JBL219" s="123"/>
      <c r="JBM219" s="123"/>
      <c r="JBN219" s="123"/>
      <c r="JBO219" s="123"/>
      <c r="JBP219" s="123"/>
      <c r="JBQ219" s="123"/>
      <c r="JBR219" s="123"/>
      <c r="JBS219" s="123"/>
      <c r="JBT219" s="123"/>
      <c r="JBU219" s="123"/>
      <c r="JBV219" s="123"/>
      <c r="JBW219" s="123"/>
      <c r="JBX219" s="123"/>
      <c r="JBY219" s="123"/>
      <c r="JBZ219" s="123"/>
      <c r="JCA219" s="123"/>
      <c r="JCB219" s="123"/>
      <c r="JCC219" s="123"/>
      <c r="JCD219" s="123"/>
      <c r="JCE219" s="123"/>
      <c r="JCF219" s="123"/>
      <c r="JCG219" s="123"/>
      <c r="JCH219" s="123"/>
      <c r="JCI219" s="123"/>
      <c r="JCJ219" s="123"/>
      <c r="JCK219" s="123"/>
      <c r="JCL219" s="123"/>
      <c r="JCM219" s="123"/>
      <c r="JCN219" s="123"/>
      <c r="JCO219" s="123"/>
      <c r="JCP219" s="123"/>
      <c r="JCQ219" s="123"/>
      <c r="JCR219" s="123"/>
      <c r="JCS219" s="123"/>
      <c r="JCT219" s="123"/>
      <c r="JCU219" s="123"/>
      <c r="JCV219" s="123"/>
      <c r="JCW219" s="123"/>
      <c r="JCX219" s="123"/>
      <c r="JCY219" s="123"/>
      <c r="JCZ219" s="123"/>
      <c r="JDA219" s="123"/>
      <c r="JDB219" s="123"/>
      <c r="JDC219" s="123"/>
      <c r="JDD219" s="123"/>
      <c r="JDE219" s="123"/>
      <c r="JDF219" s="123"/>
      <c r="JDG219" s="123"/>
      <c r="JDH219" s="123"/>
      <c r="JDI219" s="123"/>
      <c r="JDJ219" s="123"/>
      <c r="JDK219" s="123"/>
      <c r="JDL219" s="123"/>
      <c r="JDM219" s="123"/>
      <c r="JDN219" s="123"/>
      <c r="JDO219" s="123"/>
      <c r="JDP219" s="123"/>
      <c r="JDQ219" s="123"/>
      <c r="JDR219" s="123"/>
      <c r="JDS219" s="123"/>
      <c r="JDT219" s="123"/>
      <c r="JDU219" s="123"/>
      <c r="JDV219" s="123"/>
      <c r="JDW219" s="123"/>
      <c r="JDX219" s="123"/>
      <c r="JDY219" s="123"/>
      <c r="JDZ219" s="123"/>
      <c r="JEA219" s="123"/>
      <c r="JEB219" s="123"/>
      <c r="JEC219" s="123"/>
      <c r="JED219" s="123"/>
      <c r="JEE219" s="123"/>
      <c r="JEF219" s="123"/>
      <c r="JEG219" s="123"/>
      <c r="JEH219" s="123"/>
      <c r="JEI219" s="123"/>
      <c r="JEJ219" s="123"/>
      <c r="JEK219" s="123"/>
      <c r="JEL219" s="123"/>
      <c r="JEM219" s="123"/>
      <c r="JEN219" s="123"/>
      <c r="JEO219" s="123"/>
      <c r="JEP219" s="123"/>
      <c r="JEQ219" s="123"/>
      <c r="JER219" s="123"/>
      <c r="JES219" s="123"/>
      <c r="JET219" s="123"/>
      <c r="JEU219" s="123"/>
      <c r="JEV219" s="123"/>
      <c r="JEW219" s="123"/>
      <c r="JEX219" s="123"/>
      <c r="JEY219" s="123"/>
      <c r="JEZ219" s="123"/>
      <c r="JFA219" s="123"/>
      <c r="JFB219" s="123"/>
      <c r="JFC219" s="123"/>
      <c r="JFD219" s="123"/>
      <c r="JFE219" s="123"/>
      <c r="JFF219" s="123"/>
      <c r="JFG219" s="123"/>
      <c r="JFH219" s="123"/>
      <c r="JFI219" s="123"/>
      <c r="JFJ219" s="123"/>
      <c r="JFK219" s="123"/>
      <c r="JFL219" s="123"/>
      <c r="JFM219" s="123"/>
      <c r="JFN219" s="123"/>
      <c r="JFO219" s="123"/>
      <c r="JFP219" s="123"/>
      <c r="JFQ219" s="123"/>
      <c r="JFR219" s="123"/>
      <c r="JFS219" s="123"/>
      <c r="JFT219" s="123"/>
      <c r="JFU219" s="123"/>
      <c r="JFV219" s="123"/>
      <c r="JFW219" s="123"/>
      <c r="JFX219" s="123"/>
      <c r="JFY219" s="123"/>
      <c r="JFZ219" s="123"/>
      <c r="JGA219" s="123"/>
      <c r="JGB219" s="123"/>
      <c r="JGC219" s="123"/>
      <c r="JGD219" s="123"/>
      <c r="JGE219" s="123"/>
      <c r="JGF219" s="123"/>
      <c r="JGG219" s="123"/>
      <c r="JGH219" s="123"/>
      <c r="JGI219" s="123"/>
      <c r="JGJ219" s="123"/>
      <c r="JGK219" s="123"/>
      <c r="JGL219" s="123"/>
      <c r="JGM219" s="123"/>
      <c r="JGN219" s="123"/>
      <c r="JGO219" s="123"/>
      <c r="JGP219" s="123"/>
      <c r="JGQ219" s="123"/>
      <c r="JGR219" s="123"/>
      <c r="JGS219" s="123"/>
      <c r="JGT219" s="123"/>
      <c r="JGU219" s="123"/>
      <c r="JGV219" s="123"/>
      <c r="JGW219" s="123"/>
      <c r="JGX219" s="123"/>
      <c r="JGY219" s="123"/>
      <c r="JGZ219" s="123"/>
      <c r="JHA219" s="123"/>
      <c r="JHB219" s="123"/>
      <c r="JHC219" s="123"/>
      <c r="JHD219" s="123"/>
      <c r="JHE219" s="123"/>
      <c r="JHF219" s="123"/>
      <c r="JHG219" s="123"/>
      <c r="JHH219" s="123"/>
      <c r="JHI219" s="123"/>
      <c r="JHJ219" s="123"/>
      <c r="JHK219" s="123"/>
      <c r="JHL219" s="123"/>
      <c r="JHM219" s="123"/>
      <c r="JHN219" s="123"/>
      <c r="JHO219" s="123"/>
      <c r="JHP219" s="123"/>
      <c r="JHQ219" s="123"/>
      <c r="JHR219" s="123"/>
      <c r="JHS219" s="123"/>
      <c r="JHT219" s="123"/>
      <c r="JHU219" s="123"/>
      <c r="JHV219" s="123"/>
      <c r="JHW219" s="123"/>
      <c r="JHX219" s="123"/>
      <c r="JHY219" s="123"/>
      <c r="JHZ219" s="123"/>
      <c r="JIA219" s="123"/>
      <c r="JIB219" s="123"/>
      <c r="JIC219" s="123"/>
      <c r="JID219" s="123"/>
      <c r="JIE219" s="123"/>
      <c r="JIF219" s="123"/>
      <c r="JIG219" s="123"/>
      <c r="JIH219" s="123"/>
      <c r="JII219" s="123"/>
      <c r="JIJ219" s="123"/>
      <c r="JIK219" s="123"/>
      <c r="JIL219" s="123"/>
      <c r="JIM219" s="123"/>
      <c r="JIN219" s="123"/>
      <c r="JIO219" s="123"/>
      <c r="JIP219" s="123"/>
      <c r="JIQ219" s="123"/>
      <c r="JIR219" s="123"/>
      <c r="JIS219" s="123"/>
      <c r="JIT219" s="123"/>
      <c r="JIU219" s="123"/>
      <c r="JIV219" s="123"/>
      <c r="JIW219" s="123"/>
      <c r="JIX219" s="123"/>
      <c r="JIY219" s="123"/>
      <c r="JIZ219" s="123"/>
      <c r="JJA219" s="123"/>
      <c r="JJB219" s="123"/>
      <c r="JJC219" s="123"/>
      <c r="JJD219" s="123"/>
      <c r="JJE219" s="123"/>
      <c r="JJF219" s="123"/>
      <c r="JJG219" s="123"/>
      <c r="JJH219" s="123"/>
      <c r="JJI219" s="123"/>
      <c r="JJJ219" s="123"/>
      <c r="JJK219" s="123"/>
      <c r="JJL219" s="123"/>
      <c r="JJM219" s="123"/>
      <c r="JJN219" s="123"/>
      <c r="JJO219" s="123"/>
      <c r="JJP219" s="123"/>
      <c r="JJQ219" s="123"/>
      <c r="JJR219" s="123"/>
      <c r="JJS219" s="123"/>
      <c r="JJT219" s="123"/>
      <c r="JJU219" s="123"/>
      <c r="JJV219" s="123"/>
      <c r="JJW219" s="123"/>
      <c r="JJX219" s="123"/>
      <c r="JJY219" s="123"/>
      <c r="JJZ219" s="123"/>
      <c r="JKA219" s="123"/>
      <c r="JKB219" s="123"/>
      <c r="JKC219" s="123"/>
      <c r="JKD219" s="123"/>
      <c r="JKE219" s="123"/>
      <c r="JKF219" s="123"/>
      <c r="JKG219" s="123"/>
      <c r="JKH219" s="123"/>
      <c r="JKI219" s="123"/>
      <c r="JKJ219" s="123"/>
      <c r="JKK219" s="123"/>
      <c r="JKL219" s="123"/>
      <c r="JKM219" s="123"/>
      <c r="JKN219" s="123"/>
      <c r="JKO219" s="123"/>
      <c r="JKP219" s="123"/>
      <c r="JKQ219" s="123"/>
      <c r="JKR219" s="123"/>
      <c r="JKS219" s="123"/>
      <c r="JKT219" s="123"/>
      <c r="JKU219" s="123"/>
      <c r="JKV219" s="123"/>
      <c r="JKW219" s="123"/>
      <c r="JKX219" s="123"/>
      <c r="JKY219" s="123"/>
      <c r="JKZ219" s="123"/>
      <c r="JLA219" s="123"/>
      <c r="JLB219" s="123"/>
      <c r="JLC219" s="123"/>
      <c r="JLD219" s="123"/>
      <c r="JLE219" s="123"/>
      <c r="JLF219" s="123"/>
      <c r="JLG219" s="123"/>
      <c r="JLH219" s="123"/>
      <c r="JLI219" s="123"/>
      <c r="JLJ219" s="123"/>
      <c r="JLK219" s="123"/>
      <c r="JLL219" s="123"/>
      <c r="JLM219" s="123"/>
      <c r="JLN219" s="123"/>
      <c r="JLO219" s="123"/>
      <c r="JLP219" s="123"/>
      <c r="JLQ219" s="123"/>
      <c r="JLR219" s="123"/>
      <c r="JLS219" s="123"/>
      <c r="JLT219" s="123"/>
      <c r="JLU219" s="123"/>
      <c r="JLV219" s="123"/>
      <c r="JLW219" s="123"/>
      <c r="JLX219" s="123"/>
      <c r="JLY219" s="123"/>
      <c r="JLZ219" s="123"/>
      <c r="JMA219" s="123"/>
      <c r="JMB219" s="123"/>
      <c r="JMC219" s="123"/>
      <c r="JMD219" s="123"/>
      <c r="JME219" s="123"/>
      <c r="JMF219" s="123"/>
      <c r="JMG219" s="123"/>
      <c r="JMH219" s="123"/>
      <c r="JMI219" s="123"/>
      <c r="JMJ219" s="123"/>
      <c r="JMK219" s="123"/>
      <c r="JML219" s="123"/>
      <c r="JMM219" s="123"/>
      <c r="JMN219" s="123"/>
      <c r="JMO219" s="123"/>
      <c r="JMP219" s="123"/>
      <c r="JMQ219" s="123"/>
      <c r="JMR219" s="123"/>
      <c r="JMS219" s="123"/>
      <c r="JMT219" s="123"/>
      <c r="JMU219" s="123"/>
      <c r="JMV219" s="123"/>
      <c r="JMW219" s="123"/>
      <c r="JMX219" s="123"/>
      <c r="JMY219" s="123"/>
      <c r="JMZ219" s="123"/>
      <c r="JNA219" s="123"/>
      <c r="JNB219" s="123"/>
      <c r="JNC219" s="123"/>
      <c r="JND219" s="123"/>
      <c r="JNE219" s="123"/>
      <c r="JNF219" s="123"/>
      <c r="JNG219" s="123"/>
      <c r="JNH219" s="123"/>
      <c r="JNI219" s="123"/>
      <c r="JNJ219" s="123"/>
      <c r="JNK219" s="123"/>
      <c r="JNL219" s="123"/>
      <c r="JNM219" s="123"/>
      <c r="JNN219" s="123"/>
      <c r="JNO219" s="123"/>
      <c r="JNP219" s="123"/>
      <c r="JNQ219" s="123"/>
      <c r="JNR219" s="123"/>
      <c r="JNS219" s="123"/>
      <c r="JNT219" s="123"/>
      <c r="JNU219" s="123"/>
      <c r="JNV219" s="123"/>
      <c r="JNW219" s="123"/>
      <c r="JNX219" s="123"/>
      <c r="JNY219" s="123"/>
      <c r="JNZ219" s="123"/>
      <c r="JOA219" s="123"/>
      <c r="JOB219" s="123"/>
      <c r="JOC219" s="123"/>
      <c r="JOD219" s="123"/>
      <c r="JOE219" s="123"/>
      <c r="JOF219" s="123"/>
      <c r="JOG219" s="123"/>
      <c r="JOH219" s="123"/>
      <c r="JOI219" s="123"/>
      <c r="JOJ219" s="123"/>
      <c r="JOK219" s="123"/>
      <c r="JOL219" s="123"/>
      <c r="JOM219" s="123"/>
      <c r="JON219" s="123"/>
      <c r="JOO219" s="123"/>
      <c r="JOP219" s="123"/>
      <c r="JOQ219" s="123"/>
      <c r="JOR219" s="123"/>
      <c r="JOS219" s="123"/>
      <c r="JOT219" s="123"/>
      <c r="JOU219" s="123"/>
      <c r="JOV219" s="123"/>
      <c r="JOW219" s="123"/>
      <c r="JOX219" s="123"/>
      <c r="JOY219" s="123"/>
      <c r="JOZ219" s="123"/>
      <c r="JPA219" s="123"/>
      <c r="JPB219" s="123"/>
      <c r="JPC219" s="123"/>
      <c r="JPD219" s="123"/>
      <c r="JPE219" s="123"/>
      <c r="JPF219" s="123"/>
      <c r="JPG219" s="123"/>
      <c r="JPH219" s="123"/>
      <c r="JPI219" s="123"/>
      <c r="JPJ219" s="123"/>
      <c r="JPK219" s="123"/>
      <c r="JPL219" s="123"/>
      <c r="JPM219" s="123"/>
      <c r="JPN219" s="123"/>
      <c r="JPO219" s="123"/>
      <c r="JPP219" s="123"/>
      <c r="JPQ219" s="123"/>
      <c r="JPR219" s="123"/>
      <c r="JPS219" s="123"/>
      <c r="JPT219" s="123"/>
      <c r="JPU219" s="123"/>
      <c r="JPV219" s="123"/>
      <c r="JPW219" s="123"/>
      <c r="JPX219" s="123"/>
      <c r="JPY219" s="123"/>
      <c r="JPZ219" s="123"/>
      <c r="JQA219" s="123"/>
      <c r="JQB219" s="123"/>
      <c r="JQC219" s="123"/>
      <c r="JQD219" s="123"/>
      <c r="JQE219" s="123"/>
      <c r="JQF219" s="123"/>
      <c r="JQG219" s="123"/>
      <c r="JQH219" s="123"/>
      <c r="JQI219" s="123"/>
      <c r="JQJ219" s="123"/>
      <c r="JQK219" s="123"/>
      <c r="JQL219" s="123"/>
      <c r="JQM219" s="123"/>
      <c r="JQN219" s="123"/>
      <c r="JQO219" s="123"/>
      <c r="JQP219" s="123"/>
      <c r="JQQ219" s="123"/>
      <c r="JQR219" s="123"/>
      <c r="JQS219" s="123"/>
      <c r="JQT219" s="123"/>
      <c r="JQU219" s="123"/>
      <c r="JQV219" s="123"/>
      <c r="JQW219" s="123"/>
      <c r="JQX219" s="123"/>
      <c r="JQY219" s="123"/>
      <c r="JQZ219" s="123"/>
      <c r="JRA219" s="123"/>
      <c r="JRB219" s="123"/>
      <c r="JRC219" s="123"/>
      <c r="JRD219" s="123"/>
      <c r="JRE219" s="123"/>
      <c r="JRF219" s="123"/>
      <c r="JRG219" s="123"/>
      <c r="JRH219" s="123"/>
      <c r="JRI219" s="123"/>
      <c r="JRJ219" s="123"/>
      <c r="JRK219" s="123"/>
      <c r="JRL219" s="123"/>
      <c r="JRM219" s="123"/>
      <c r="JRN219" s="123"/>
      <c r="JRO219" s="123"/>
      <c r="JRP219" s="123"/>
      <c r="JRQ219" s="123"/>
      <c r="JRR219" s="123"/>
      <c r="JRS219" s="123"/>
      <c r="JRT219" s="123"/>
      <c r="JRU219" s="123"/>
      <c r="JRV219" s="123"/>
      <c r="JRW219" s="123"/>
      <c r="JRX219" s="123"/>
      <c r="JRY219" s="123"/>
      <c r="JRZ219" s="123"/>
      <c r="JSA219" s="123"/>
      <c r="JSB219" s="123"/>
      <c r="JSC219" s="123"/>
      <c r="JSD219" s="123"/>
      <c r="JSE219" s="123"/>
      <c r="JSF219" s="123"/>
      <c r="JSG219" s="123"/>
      <c r="JSH219" s="123"/>
      <c r="JSI219" s="123"/>
      <c r="JSJ219" s="123"/>
      <c r="JSK219" s="123"/>
      <c r="JSL219" s="123"/>
      <c r="JSM219" s="123"/>
      <c r="JSN219" s="123"/>
      <c r="JSO219" s="123"/>
      <c r="JSP219" s="123"/>
      <c r="JSQ219" s="123"/>
      <c r="JSR219" s="123"/>
      <c r="JSS219" s="123"/>
      <c r="JST219" s="123"/>
      <c r="JSU219" s="123"/>
      <c r="JSV219" s="123"/>
      <c r="JSW219" s="123"/>
      <c r="JSX219" s="123"/>
      <c r="JSY219" s="123"/>
      <c r="JSZ219" s="123"/>
      <c r="JTA219" s="123"/>
      <c r="JTB219" s="123"/>
      <c r="JTC219" s="123"/>
      <c r="JTD219" s="123"/>
      <c r="JTE219" s="123"/>
      <c r="JTF219" s="123"/>
      <c r="JTG219" s="123"/>
      <c r="JTH219" s="123"/>
      <c r="JTI219" s="123"/>
      <c r="JTJ219" s="123"/>
      <c r="JTK219" s="123"/>
      <c r="JTL219" s="123"/>
      <c r="JTM219" s="123"/>
      <c r="JTN219" s="123"/>
      <c r="JTO219" s="123"/>
      <c r="JTP219" s="123"/>
      <c r="JTQ219" s="123"/>
      <c r="JTR219" s="123"/>
      <c r="JTS219" s="123"/>
      <c r="JTT219" s="123"/>
      <c r="JTU219" s="123"/>
      <c r="JTV219" s="123"/>
      <c r="JTW219" s="123"/>
      <c r="JTX219" s="123"/>
      <c r="JTY219" s="123"/>
      <c r="JTZ219" s="123"/>
      <c r="JUA219" s="123"/>
      <c r="JUB219" s="123"/>
      <c r="JUC219" s="123"/>
      <c r="JUD219" s="123"/>
      <c r="JUE219" s="123"/>
      <c r="JUF219" s="123"/>
      <c r="JUG219" s="123"/>
      <c r="JUH219" s="123"/>
      <c r="JUI219" s="123"/>
      <c r="JUJ219" s="123"/>
      <c r="JUK219" s="123"/>
      <c r="JUL219" s="123"/>
      <c r="JUM219" s="123"/>
      <c r="JUN219" s="123"/>
      <c r="JUO219" s="123"/>
      <c r="JUP219" s="123"/>
      <c r="JUQ219" s="123"/>
      <c r="JUR219" s="123"/>
      <c r="JUS219" s="123"/>
      <c r="JUT219" s="123"/>
      <c r="JUU219" s="123"/>
      <c r="JUV219" s="123"/>
      <c r="JUW219" s="123"/>
      <c r="JUX219" s="123"/>
      <c r="JUY219" s="123"/>
      <c r="JUZ219" s="123"/>
      <c r="JVA219" s="123"/>
      <c r="JVB219" s="123"/>
      <c r="JVC219" s="123"/>
      <c r="JVD219" s="123"/>
      <c r="JVE219" s="123"/>
      <c r="JVF219" s="123"/>
      <c r="JVG219" s="123"/>
      <c r="JVH219" s="123"/>
      <c r="JVI219" s="123"/>
      <c r="JVJ219" s="123"/>
      <c r="JVK219" s="123"/>
      <c r="JVL219" s="123"/>
      <c r="JVM219" s="123"/>
      <c r="JVN219" s="123"/>
      <c r="JVO219" s="123"/>
      <c r="JVP219" s="123"/>
      <c r="JVQ219" s="123"/>
      <c r="JVR219" s="123"/>
      <c r="JVS219" s="123"/>
      <c r="JVT219" s="123"/>
      <c r="JVU219" s="123"/>
      <c r="JVV219" s="123"/>
      <c r="JVW219" s="123"/>
      <c r="JVX219" s="123"/>
      <c r="JVY219" s="123"/>
      <c r="JVZ219" s="123"/>
      <c r="JWA219" s="123"/>
      <c r="JWB219" s="123"/>
      <c r="JWC219" s="123"/>
      <c r="JWD219" s="123"/>
      <c r="JWE219" s="123"/>
      <c r="JWF219" s="123"/>
      <c r="JWG219" s="123"/>
      <c r="JWH219" s="123"/>
      <c r="JWI219" s="123"/>
      <c r="JWJ219" s="123"/>
      <c r="JWK219" s="123"/>
      <c r="JWL219" s="123"/>
      <c r="JWM219" s="123"/>
      <c r="JWN219" s="123"/>
      <c r="JWO219" s="123"/>
      <c r="JWP219" s="123"/>
      <c r="JWQ219" s="123"/>
      <c r="JWR219" s="123"/>
      <c r="JWS219" s="123"/>
      <c r="JWT219" s="123"/>
      <c r="JWU219" s="123"/>
      <c r="JWV219" s="123"/>
      <c r="JWW219" s="123"/>
      <c r="JWX219" s="123"/>
      <c r="JWY219" s="123"/>
      <c r="JWZ219" s="123"/>
      <c r="JXA219" s="123"/>
      <c r="JXB219" s="123"/>
      <c r="JXC219" s="123"/>
      <c r="JXD219" s="123"/>
      <c r="JXE219" s="123"/>
      <c r="JXF219" s="123"/>
      <c r="JXG219" s="123"/>
      <c r="JXH219" s="123"/>
      <c r="JXI219" s="123"/>
      <c r="JXJ219" s="123"/>
      <c r="JXK219" s="123"/>
      <c r="JXL219" s="123"/>
      <c r="JXM219" s="123"/>
      <c r="JXN219" s="123"/>
      <c r="JXO219" s="123"/>
      <c r="JXP219" s="123"/>
      <c r="JXQ219" s="123"/>
      <c r="JXR219" s="123"/>
      <c r="JXS219" s="123"/>
      <c r="JXT219" s="123"/>
      <c r="JXU219" s="123"/>
      <c r="JXV219" s="123"/>
      <c r="JXW219" s="123"/>
      <c r="JXX219" s="123"/>
      <c r="JXY219" s="123"/>
      <c r="JXZ219" s="123"/>
      <c r="JYA219" s="123"/>
      <c r="JYB219" s="123"/>
      <c r="JYC219" s="123"/>
      <c r="JYD219" s="123"/>
      <c r="JYE219" s="123"/>
      <c r="JYF219" s="123"/>
      <c r="JYG219" s="123"/>
      <c r="JYH219" s="123"/>
      <c r="JYI219" s="123"/>
      <c r="JYJ219" s="123"/>
      <c r="JYK219" s="123"/>
      <c r="JYL219" s="123"/>
      <c r="JYM219" s="123"/>
      <c r="JYN219" s="123"/>
      <c r="JYO219" s="123"/>
      <c r="JYP219" s="123"/>
      <c r="JYQ219" s="123"/>
      <c r="JYR219" s="123"/>
      <c r="JYS219" s="123"/>
      <c r="JYT219" s="123"/>
      <c r="JYU219" s="123"/>
      <c r="JYV219" s="123"/>
      <c r="JYW219" s="123"/>
      <c r="JYX219" s="123"/>
      <c r="JYY219" s="123"/>
      <c r="JYZ219" s="123"/>
      <c r="JZA219" s="123"/>
      <c r="JZB219" s="123"/>
      <c r="JZC219" s="123"/>
      <c r="JZD219" s="123"/>
      <c r="JZE219" s="123"/>
      <c r="JZF219" s="123"/>
      <c r="JZG219" s="123"/>
      <c r="JZH219" s="123"/>
      <c r="JZI219" s="123"/>
      <c r="JZJ219" s="123"/>
      <c r="JZK219" s="123"/>
      <c r="JZL219" s="123"/>
      <c r="JZM219" s="123"/>
      <c r="JZN219" s="123"/>
      <c r="JZO219" s="123"/>
      <c r="JZP219" s="123"/>
      <c r="JZQ219" s="123"/>
      <c r="JZR219" s="123"/>
      <c r="JZS219" s="123"/>
      <c r="JZT219" s="123"/>
      <c r="JZU219" s="123"/>
      <c r="JZV219" s="123"/>
      <c r="JZW219" s="123"/>
      <c r="JZX219" s="123"/>
      <c r="JZY219" s="123"/>
      <c r="JZZ219" s="123"/>
      <c r="KAA219" s="123"/>
      <c r="KAB219" s="123"/>
      <c r="KAC219" s="123"/>
      <c r="KAD219" s="123"/>
      <c r="KAE219" s="123"/>
      <c r="KAF219" s="123"/>
      <c r="KAG219" s="123"/>
      <c r="KAH219" s="123"/>
      <c r="KAI219" s="123"/>
      <c r="KAJ219" s="123"/>
      <c r="KAK219" s="123"/>
      <c r="KAL219" s="123"/>
      <c r="KAM219" s="123"/>
      <c r="KAN219" s="123"/>
      <c r="KAO219" s="123"/>
      <c r="KAP219" s="123"/>
      <c r="KAQ219" s="123"/>
      <c r="KAR219" s="123"/>
      <c r="KAS219" s="123"/>
      <c r="KAT219" s="123"/>
      <c r="KAU219" s="123"/>
      <c r="KAV219" s="123"/>
      <c r="KAW219" s="123"/>
      <c r="KAX219" s="123"/>
      <c r="KAY219" s="123"/>
      <c r="KAZ219" s="123"/>
      <c r="KBA219" s="123"/>
      <c r="KBB219" s="123"/>
      <c r="KBC219" s="123"/>
      <c r="KBD219" s="123"/>
      <c r="KBE219" s="123"/>
      <c r="KBF219" s="123"/>
      <c r="KBG219" s="123"/>
      <c r="KBH219" s="123"/>
      <c r="KBI219" s="123"/>
      <c r="KBJ219" s="123"/>
      <c r="KBK219" s="123"/>
      <c r="KBL219" s="123"/>
      <c r="KBM219" s="123"/>
      <c r="KBN219" s="123"/>
      <c r="KBO219" s="123"/>
      <c r="KBP219" s="123"/>
      <c r="KBQ219" s="123"/>
      <c r="KBR219" s="123"/>
      <c r="KBS219" s="123"/>
      <c r="KBT219" s="123"/>
      <c r="KBU219" s="123"/>
      <c r="KBV219" s="123"/>
      <c r="KBW219" s="123"/>
      <c r="KBX219" s="123"/>
      <c r="KBY219" s="123"/>
      <c r="KBZ219" s="123"/>
      <c r="KCA219" s="123"/>
      <c r="KCB219" s="123"/>
      <c r="KCC219" s="123"/>
      <c r="KCD219" s="123"/>
      <c r="KCE219" s="123"/>
      <c r="KCF219" s="123"/>
      <c r="KCG219" s="123"/>
      <c r="KCH219" s="123"/>
      <c r="KCI219" s="123"/>
      <c r="KCJ219" s="123"/>
      <c r="KCK219" s="123"/>
      <c r="KCL219" s="123"/>
      <c r="KCM219" s="123"/>
      <c r="KCN219" s="123"/>
      <c r="KCO219" s="123"/>
      <c r="KCP219" s="123"/>
      <c r="KCQ219" s="123"/>
      <c r="KCR219" s="123"/>
      <c r="KCS219" s="123"/>
      <c r="KCT219" s="123"/>
      <c r="KCU219" s="123"/>
      <c r="KCV219" s="123"/>
      <c r="KCW219" s="123"/>
      <c r="KCX219" s="123"/>
      <c r="KCY219" s="123"/>
      <c r="KCZ219" s="123"/>
      <c r="KDA219" s="123"/>
      <c r="KDB219" s="123"/>
      <c r="KDC219" s="123"/>
      <c r="KDD219" s="123"/>
      <c r="KDE219" s="123"/>
      <c r="KDF219" s="123"/>
      <c r="KDG219" s="123"/>
      <c r="KDH219" s="123"/>
      <c r="KDI219" s="123"/>
      <c r="KDJ219" s="123"/>
      <c r="KDK219" s="123"/>
      <c r="KDL219" s="123"/>
      <c r="KDM219" s="123"/>
      <c r="KDN219" s="123"/>
      <c r="KDO219" s="123"/>
      <c r="KDP219" s="123"/>
      <c r="KDQ219" s="123"/>
      <c r="KDR219" s="123"/>
      <c r="KDS219" s="123"/>
      <c r="KDT219" s="123"/>
      <c r="KDU219" s="123"/>
      <c r="KDV219" s="123"/>
      <c r="KDW219" s="123"/>
      <c r="KDX219" s="123"/>
      <c r="KDY219" s="123"/>
      <c r="KDZ219" s="123"/>
      <c r="KEA219" s="123"/>
      <c r="KEB219" s="123"/>
      <c r="KEC219" s="123"/>
      <c r="KED219" s="123"/>
      <c r="KEE219" s="123"/>
      <c r="KEF219" s="123"/>
      <c r="KEG219" s="123"/>
      <c r="KEH219" s="123"/>
      <c r="KEI219" s="123"/>
      <c r="KEJ219" s="123"/>
      <c r="KEK219" s="123"/>
      <c r="KEL219" s="123"/>
      <c r="KEM219" s="123"/>
      <c r="KEN219" s="123"/>
      <c r="KEO219" s="123"/>
      <c r="KEP219" s="123"/>
      <c r="KEQ219" s="123"/>
      <c r="KER219" s="123"/>
      <c r="KES219" s="123"/>
      <c r="KET219" s="123"/>
      <c r="KEU219" s="123"/>
      <c r="KEV219" s="123"/>
      <c r="KEW219" s="123"/>
      <c r="KEX219" s="123"/>
      <c r="KEY219" s="123"/>
      <c r="KEZ219" s="123"/>
      <c r="KFA219" s="123"/>
      <c r="KFB219" s="123"/>
      <c r="KFC219" s="123"/>
      <c r="KFD219" s="123"/>
      <c r="KFE219" s="123"/>
      <c r="KFF219" s="123"/>
      <c r="KFG219" s="123"/>
      <c r="KFH219" s="123"/>
      <c r="KFI219" s="123"/>
      <c r="KFJ219" s="123"/>
      <c r="KFK219" s="123"/>
      <c r="KFL219" s="123"/>
      <c r="KFM219" s="123"/>
      <c r="KFN219" s="123"/>
      <c r="KFO219" s="123"/>
      <c r="KFP219" s="123"/>
      <c r="KFQ219" s="123"/>
      <c r="KFR219" s="123"/>
      <c r="KFS219" s="123"/>
      <c r="KFT219" s="123"/>
      <c r="KFU219" s="123"/>
      <c r="KFV219" s="123"/>
      <c r="KFW219" s="123"/>
      <c r="KFX219" s="123"/>
      <c r="KFY219" s="123"/>
      <c r="KFZ219" s="123"/>
      <c r="KGA219" s="123"/>
      <c r="KGB219" s="123"/>
      <c r="KGC219" s="123"/>
      <c r="KGD219" s="123"/>
      <c r="KGE219" s="123"/>
      <c r="KGF219" s="123"/>
      <c r="KGG219" s="123"/>
      <c r="KGH219" s="123"/>
      <c r="KGI219" s="123"/>
      <c r="KGJ219" s="123"/>
      <c r="KGK219" s="123"/>
      <c r="KGL219" s="123"/>
      <c r="KGM219" s="123"/>
      <c r="KGN219" s="123"/>
      <c r="KGO219" s="123"/>
      <c r="KGP219" s="123"/>
      <c r="KGQ219" s="123"/>
      <c r="KGR219" s="123"/>
      <c r="KGS219" s="123"/>
      <c r="KGT219" s="123"/>
      <c r="KGU219" s="123"/>
      <c r="KGV219" s="123"/>
      <c r="KGW219" s="123"/>
      <c r="KGX219" s="123"/>
      <c r="KGY219" s="123"/>
      <c r="KGZ219" s="123"/>
      <c r="KHA219" s="123"/>
      <c r="KHB219" s="123"/>
      <c r="KHC219" s="123"/>
      <c r="KHD219" s="123"/>
      <c r="KHE219" s="123"/>
      <c r="KHF219" s="123"/>
      <c r="KHG219" s="123"/>
      <c r="KHH219" s="123"/>
      <c r="KHI219" s="123"/>
      <c r="KHJ219" s="123"/>
      <c r="KHK219" s="123"/>
      <c r="KHL219" s="123"/>
      <c r="KHM219" s="123"/>
      <c r="KHN219" s="123"/>
      <c r="KHO219" s="123"/>
      <c r="KHP219" s="123"/>
      <c r="KHQ219" s="123"/>
      <c r="KHR219" s="123"/>
      <c r="KHS219" s="123"/>
      <c r="KHT219" s="123"/>
      <c r="KHU219" s="123"/>
      <c r="KHV219" s="123"/>
      <c r="KHW219" s="123"/>
      <c r="KHX219" s="123"/>
      <c r="KHY219" s="123"/>
      <c r="KHZ219" s="123"/>
      <c r="KIA219" s="123"/>
      <c r="KIB219" s="123"/>
      <c r="KIC219" s="123"/>
      <c r="KID219" s="123"/>
      <c r="KIE219" s="123"/>
      <c r="KIF219" s="123"/>
      <c r="KIG219" s="123"/>
      <c r="KIH219" s="123"/>
      <c r="KII219" s="123"/>
      <c r="KIJ219" s="123"/>
      <c r="KIK219" s="123"/>
      <c r="KIL219" s="123"/>
      <c r="KIM219" s="123"/>
      <c r="KIN219" s="123"/>
      <c r="KIO219" s="123"/>
      <c r="KIP219" s="123"/>
      <c r="KIQ219" s="123"/>
      <c r="KIR219" s="123"/>
      <c r="KIS219" s="123"/>
      <c r="KIT219" s="123"/>
      <c r="KIU219" s="123"/>
      <c r="KIV219" s="123"/>
      <c r="KIW219" s="123"/>
      <c r="KIX219" s="123"/>
      <c r="KIY219" s="123"/>
      <c r="KIZ219" s="123"/>
      <c r="KJA219" s="123"/>
      <c r="KJB219" s="123"/>
      <c r="KJC219" s="123"/>
      <c r="KJD219" s="123"/>
      <c r="KJE219" s="123"/>
      <c r="KJF219" s="123"/>
      <c r="KJG219" s="123"/>
      <c r="KJH219" s="123"/>
      <c r="KJI219" s="123"/>
      <c r="KJJ219" s="123"/>
      <c r="KJK219" s="123"/>
      <c r="KJL219" s="123"/>
      <c r="KJM219" s="123"/>
      <c r="KJN219" s="123"/>
      <c r="KJO219" s="123"/>
      <c r="KJP219" s="123"/>
      <c r="KJQ219" s="123"/>
      <c r="KJR219" s="123"/>
      <c r="KJS219" s="123"/>
      <c r="KJT219" s="123"/>
      <c r="KJU219" s="123"/>
      <c r="KJV219" s="123"/>
      <c r="KJW219" s="123"/>
      <c r="KJX219" s="123"/>
      <c r="KJY219" s="123"/>
      <c r="KJZ219" s="123"/>
      <c r="KKA219" s="123"/>
      <c r="KKB219" s="123"/>
      <c r="KKC219" s="123"/>
      <c r="KKD219" s="123"/>
      <c r="KKE219" s="123"/>
      <c r="KKF219" s="123"/>
      <c r="KKG219" s="123"/>
      <c r="KKH219" s="123"/>
      <c r="KKI219" s="123"/>
      <c r="KKJ219" s="123"/>
      <c r="KKK219" s="123"/>
      <c r="KKL219" s="123"/>
      <c r="KKM219" s="123"/>
      <c r="KKN219" s="123"/>
      <c r="KKO219" s="123"/>
      <c r="KKP219" s="123"/>
      <c r="KKQ219" s="123"/>
      <c r="KKR219" s="123"/>
      <c r="KKS219" s="123"/>
      <c r="KKT219" s="123"/>
      <c r="KKU219" s="123"/>
      <c r="KKV219" s="123"/>
      <c r="KKW219" s="123"/>
      <c r="KKX219" s="123"/>
      <c r="KKY219" s="123"/>
      <c r="KKZ219" s="123"/>
      <c r="KLA219" s="123"/>
      <c r="KLB219" s="123"/>
      <c r="KLC219" s="123"/>
      <c r="KLD219" s="123"/>
      <c r="KLE219" s="123"/>
      <c r="KLF219" s="123"/>
      <c r="KLG219" s="123"/>
      <c r="KLH219" s="123"/>
      <c r="KLI219" s="123"/>
      <c r="KLJ219" s="123"/>
      <c r="KLK219" s="123"/>
      <c r="KLL219" s="123"/>
      <c r="KLM219" s="123"/>
      <c r="KLN219" s="123"/>
      <c r="KLO219" s="123"/>
      <c r="KLP219" s="123"/>
      <c r="KLQ219" s="123"/>
      <c r="KLR219" s="123"/>
      <c r="KLS219" s="123"/>
      <c r="KLT219" s="123"/>
      <c r="KLU219" s="123"/>
      <c r="KLV219" s="123"/>
      <c r="KLW219" s="123"/>
      <c r="KLX219" s="123"/>
      <c r="KLY219" s="123"/>
      <c r="KLZ219" s="123"/>
      <c r="KMA219" s="123"/>
      <c r="KMB219" s="123"/>
      <c r="KMC219" s="123"/>
      <c r="KMD219" s="123"/>
      <c r="KME219" s="123"/>
      <c r="KMF219" s="123"/>
      <c r="KMG219" s="123"/>
      <c r="KMH219" s="123"/>
      <c r="KMI219" s="123"/>
      <c r="KMJ219" s="123"/>
      <c r="KMK219" s="123"/>
      <c r="KML219" s="123"/>
      <c r="KMM219" s="123"/>
      <c r="KMN219" s="123"/>
      <c r="KMO219" s="123"/>
      <c r="KMP219" s="123"/>
      <c r="KMQ219" s="123"/>
      <c r="KMR219" s="123"/>
      <c r="KMS219" s="123"/>
      <c r="KMT219" s="123"/>
      <c r="KMU219" s="123"/>
      <c r="KMV219" s="123"/>
      <c r="KMW219" s="123"/>
      <c r="KMX219" s="123"/>
      <c r="KMY219" s="123"/>
      <c r="KMZ219" s="123"/>
      <c r="KNA219" s="123"/>
      <c r="KNB219" s="123"/>
      <c r="KNC219" s="123"/>
      <c r="KND219" s="123"/>
      <c r="KNE219" s="123"/>
      <c r="KNF219" s="123"/>
      <c r="KNG219" s="123"/>
      <c r="KNH219" s="123"/>
      <c r="KNI219" s="123"/>
      <c r="KNJ219" s="123"/>
      <c r="KNK219" s="123"/>
      <c r="KNL219" s="123"/>
      <c r="KNM219" s="123"/>
      <c r="KNN219" s="123"/>
      <c r="KNO219" s="123"/>
      <c r="KNP219" s="123"/>
      <c r="KNQ219" s="123"/>
      <c r="KNR219" s="123"/>
      <c r="KNS219" s="123"/>
      <c r="KNT219" s="123"/>
      <c r="KNU219" s="123"/>
      <c r="KNV219" s="123"/>
      <c r="KNW219" s="123"/>
      <c r="KNX219" s="123"/>
      <c r="KNY219" s="123"/>
      <c r="KNZ219" s="123"/>
      <c r="KOA219" s="123"/>
      <c r="KOB219" s="123"/>
      <c r="KOC219" s="123"/>
      <c r="KOD219" s="123"/>
      <c r="KOE219" s="123"/>
      <c r="KOF219" s="123"/>
      <c r="KOG219" s="123"/>
      <c r="KOH219" s="123"/>
      <c r="KOI219" s="123"/>
      <c r="KOJ219" s="123"/>
      <c r="KOK219" s="123"/>
      <c r="KOL219" s="123"/>
      <c r="KOM219" s="123"/>
      <c r="KON219" s="123"/>
      <c r="KOO219" s="123"/>
      <c r="KOP219" s="123"/>
      <c r="KOQ219" s="123"/>
      <c r="KOR219" s="123"/>
      <c r="KOS219" s="123"/>
      <c r="KOT219" s="123"/>
      <c r="KOU219" s="123"/>
      <c r="KOV219" s="123"/>
      <c r="KOW219" s="123"/>
      <c r="KOX219" s="123"/>
      <c r="KOY219" s="123"/>
      <c r="KOZ219" s="123"/>
      <c r="KPA219" s="123"/>
      <c r="KPB219" s="123"/>
      <c r="KPC219" s="123"/>
      <c r="KPD219" s="123"/>
      <c r="KPE219" s="123"/>
      <c r="KPF219" s="123"/>
      <c r="KPG219" s="123"/>
      <c r="KPH219" s="123"/>
      <c r="KPI219" s="123"/>
      <c r="KPJ219" s="123"/>
      <c r="KPK219" s="123"/>
      <c r="KPL219" s="123"/>
      <c r="KPM219" s="123"/>
      <c r="KPN219" s="123"/>
      <c r="KPO219" s="123"/>
      <c r="KPP219" s="123"/>
      <c r="KPQ219" s="123"/>
      <c r="KPR219" s="123"/>
      <c r="KPS219" s="123"/>
      <c r="KPT219" s="123"/>
      <c r="KPU219" s="123"/>
      <c r="KPV219" s="123"/>
      <c r="KPW219" s="123"/>
      <c r="KPX219" s="123"/>
      <c r="KPY219" s="123"/>
      <c r="KPZ219" s="123"/>
      <c r="KQA219" s="123"/>
      <c r="KQB219" s="123"/>
      <c r="KQC219" s="123"/>
      <c r="KQD219" s="123"/>
      <c r="KQE219" s="123"/>
      <c r="KQF219" s="123"/>
      <c r="KQG219" s="123"/>
      <c r="KQH219" s="123"/>
      <c r="KQI219" s="123"/>
      <c r="KQJ219" s="123"/>
      <c r="KQK219" s="123"/>
      <c r="KQL219" s="123"/>
      <c r="KQM219" s="123"/>
      <c r="KQN219" s="123"/>
      <c r="KQO219" s="123"/>
      <c r="KQP219" s="123"/>
      <c r="KQQ219" s="123"/>
      <c r="KQR219" s="123"/>
      <c r="KQS219" s="123"/>
      <c r="KQT219" s="123"/>
      <c r="KQU219" s="123"/>
      <c r="KQV219" s="123"/>
      <c r="KQW219" s="123"/>
      <c r="KQX219" s="123"/>
      <c r="KQY219" s="123"/>
      <c r="KQZ219" s="123"/>
      <c r="KRA219" s="123"/>
      <c r="KRB219" s="123"/>
      <c r="KRC219" s="123"/>
      <c r="KRD219" s="123"/>
      <c r="KRE219" s="123"/>
      <c r="KRF219" s="123"/>
      <c r="KRG219" s="123"/>
      <c r="KRH219" s="123"/>
      <c r="KRI219" s="123"/>
      <c r="KRJ219" s="123"/>
      <c r="KRK219" s="123"/>
      <c r="KRL219" s="123"/>
      <c r="KRM219" s="123"/>
      <c r="KRN219" s="123"/>
      <c r="KRO219" s="123"/>
      <c r="KRP219" s="123"/>
      <c r="KRQ219" s="123"/>
      <c r="KRR219" s="123"/>
      <c r="KRS219" s="123"/>
      <c r="KRT219" s="123"/>
      <c r="KRU219" s="123"/>
      <c r="KRV219" s="123"/>
      <c r="KRW219" s="123"/>
      <c r="KRX219" s="123"/>
      <c r="KRY219" s="123"/>
      <c r="KRZ219" s="123"/>
      <c r="KSA219" s="123"/>
      <c r="KSB219" s="123"/>
      <c r="KSC219" s="123"/>
      <c r="KSD219" s="123"/>
      <c r="KSE219" s="123"/>
      <c r="KSF219" s="123"/>
      <c r="KSG219" s="123"/>
      <c r="KSH219" s="123"/>
      <c r="KSI219" s="123"/>
      <c r="KSJ219" s="123"/>
      <c r="KSK219" s="123"/>
      <c r="KSL219" s="123"/>
      <c r="KSM219" s="123"/>
      <c r="KSN219" s="123"/>
      <c r="KSO219" s="123"/>
      <c r="KSP219" s="123"/>
      <c r="KSQ219" s="123"/>
      <c r="KSR219" s="123"/>
      <c r="KSS219" s="123"/>
      <c r="KST219" s="123"/>
      <c r="KSU219" s="123"/>
      <c r="KSV219" s="123"/>
      <c r="KSW219" s="123"/>
      <c r="KSX219" s="123"/>
      <c r="KSY219" s="123"/>
      <c r="KSZ219" s="123"/>
      <c r="KTA219" s="123"/>
      <c r="KTB219" s="123"/>
      <c r="KTC219" s="123"/>
      <c r="KTD219" s="123"/>
      <c r="KTE219" s="123"/>
      <c r="KTF219" s="123"/>
      <c r="KTG219" s="123"/>
      <c r="KTH219" s="123"/>
      <c r="KTI219" s="123"/>
      <c r="KTJ219" s="123"/>
      <c r="KTK219" s="123"/>
      <c r="KTL219" s="123"/>
      <c r="KTM219" s="123"/>
      <c r="KTN219" s="123"/>
      <c r="KTO219" s="123"/>
      <c r="KTP219" s="123"/>
      <c r="KTQ219" s="123"/>
      <c r="KTR219" s="123"/>
      <c r="KTS219" s="123"/>
      <c r="KTT219" s="123"/>
      <c r="KTU219" s="123"/>
      <c r="KTV219" s="123"/>
      <c r="KTW219" s="123"/>
      <c r="KTX219" s="123"/>
      <c r="KTY219" s="123"/>
      <c r="KTZ219" s="123"/>
      <c r="KUA219" s="123"/>
      <c r="KUB219" s="123"/>
      <c r="KUC219" s="123"/>
      <c r="KUD219" s="123"/>
      <c r="KUE219" s="123"/>
      <c r="KUF219" s="123"/>
      <c r="KUG219" s="123"/>
      <c r="KUH219" s="123"/>
      <c r="KUI219" s="123"/>
      <c r="KUJ219" s="123"/>
      <c r="KUK219" s="123"/>
      <c r="KUL219" s="123"/>
      <c r="KUM219" s="123"/>
      <c r="KUN219" s="123"/>
      <c r="KUO219" s="123"/>
      <c r="KUP219" s="123"/>
      <c r="KUQ219" s="123"/>
      <c r="KUR219" s="123"/>
      <c r="KUS219" s="123"/>
      <c r="KUT219" s="123"/>
      <c r="KUU219" s="123"/>
      <c r="KUV219" s="123"/>
      <c r="KUW219" s="123"/>
      <c r="KUX219" s="123"/>
      <c r="KUY219" s="123"/>
      <c r="KUZ219" s="123"/>
      <c r="KVA219" s="123"/>
      <c r="KVB219" s="123"/>
      <c r="KVC219" s="123"/>
      <c r="KVD219" s="123"/>
      <c r="KVE219" s="123"/>
      <c r="KVF219" s="123"/>
      <c r="KVG219" s="123"/>
      <c r="KVH219" s="123"/>
      <c r="KVI219" s="123"/>
      <c r="KVJ219" s="123"/>
      <c r="KVK219" s="123"/>
      <c r="KVL219" s="123"/>
      <c r="KVM219" s="123"/>
      <c r="KVN219" s="123"/>
      <c r="KVO219" s="123"/>
      <c r="KVP219" s="123"/>
      <c r="KVQ219" s="123"/>
      <c r="KVR219" s="123"/>
      <c r="KVS219" s="123"/>
      <c r="KVT219" s="123"/>
      <c r="KVU219" s="123"/>
      <c r="KVV219" s="123"/>
      <c r="KVW219" s="123"/>
      <c r="KVX219" s="123"/>
      <c r="KVY219" s="123"/>
      <c r="KVZ219" s="123"/>
      <c r="KWA219" s="123"/>
      <c r="KWB219" s="123"/>
      <c r="KWC219" s="123"/>
      <c r="KWD219" s="123"/>
      <c r="KWE219" s="123"/>
      <c r="KWF219" s="123"/>
      <c r="KWG219" s="123"/>
      <c r="KWH219" s="123"/>
      <c r="KWI219" s="123"/>
      <c r="KWJ219" s="123"/>
      <c r="KWK219" s="123"/>
      <c r="KWL219" s="123"/>
      <c r="KWM219" s="123"/>
      <c r="KWN219" s="123"/>
      <c r="KWO219" s="123"/>
      <c r="KWP219" s="123"/>
      <c r="KWQ219" s="123"/>
      <c r="KWR219" s="123"/>
      <c r="KWS219" s="123"/>
      <c r="KWT219" s="123"/>
      <c r="KWU219" s="123"/>
      <c r="KWV219" s="123"/>
      <c r="KWW219" s="123"/>
      <c r="KWX219" s="123"/>
      <c r="KWY219" s="123"/>
      <c r="KWZ219" s="123"/>
      <c r="KXA219" s="123"/>
      <c r="KXB219" s="123"/>
      <c r="KXC219" s="123"/>
      <c r="KXD219" s="123"/>
      <c r="KXE219" s="123"/>
      <c r="KXF219" s="123"/>
      <c r="KXG219" s="123"/>
      <c r="KXH219" s="123"/>
      <c r="KXI219" s="123"/>
      <c r="KXJ219" s="123"/>
      <c r="KXK219" s="123"/>
      <c r="KXL219" s="123"/>
      <c r="KXM219" s="123"/>
      <c r="KXN219" s="123"/>
      <c r="KXO219" s="123"/>
      <c r="KXP219" s="123"/>
      <c r="KXQ219" s="123"/>
      <c r="KXR219" s="123"/>
      <c r="KXS219" s="123"/>
      <c r="KXT219" s="123"/>
      <c r="KXU219" s="123"/>
      <c r="KXV219" s="123"/>
      <c r="KXW219" s="123"/>
      <c r="KXX219" s="123"/>
      <c r="KXY219" s="123"/>
      <c r="KXZ219" s="123"/>
      <c r="KYA219" s="123"/>
      <c r="KYB219" s="123"/>
      <c r="KYC219" s="123"/>
      <c r="KYD219" s="123"/>
      <c r="KYE219" s="123"/>
      <c r="KYF219" s="123"/>
      <c r="KYG219" s="123"/>
      <c r="KYH219" s="123"/>
      <c r="KYI219" s="123"/>
      <c r="KYJ219" s="123"/>
      <c r="KYK219" s="123"/>
      <c r="KYL219" s="123"/>
      <c r="KYM219" s="123"/>
      <c r="KYN219" s="123"/>
      <c r="KYO219" s="123"/>
      <c r="KYP219" s="123"/>
      <c r="KYQ219" s="123"/>
      <c r="KYR219" s="123"/>
      <c r="KYS219" s="123"/>
      <c r="KYT219" s="123"/>
      <c r="KYU219" s="123"/>
      <c r="KYV219" s="123"/>
      <c r="KYW219" s="123"/>
      <c r="KYX219" s="123"/>
      <c r="KYY219" s="123"/>
      <c r="KYZ219" s="123"/>
      <c r="KZA219" s="123"/>
      <c r="KZB219" s="123"/>
      <c r="KZC219" s="123"/>
      <c r="KZD219" s="123"/>
      <c r="KZE219" s="123"/>
      <c r="KZF219" s="123"/>
      <c r="KZG219" s="123"/>
      <c r="KZH219" s="123"/>
      <c r="KZI219" s="123"/>
      <c r="KZJ219" s="123"/>
      <c r="KZK219" s="123"/>
      <c r="KZL219" s="123"/>
      <c r="KZM219" s="123"/>
      <c r="KZN219" s="123"/>
      <c r="KZO219" s="123"/>
      <c r="KZP219" s="123"/>
      <c r="KZQ219" s="123"/>
      <c r="KZR219" s="123"/>
      <c r="KZS219" s="123"/>
      <c r="KZT219" s="123"/>
      <c r="KZU219" s="123"/>
      <c r="KZV219" s="123"/>
      <c r="KZW219" s="123"/>
      <c r="KZX219" s="123"/>
      <c r="KZY219" s="123"/>
      <c r="KZZ219" s="123"/>
      <c r="LAA219" s="123"/>
      <c r="LAB219" s="123"/>
      <c r="LAC219" s="123"/>
      <c r="LAD219" s="123"/>
      <c r="LAE219" s="123"/>
      <c r="LAF219" s="123"/>
      <c r="LAG219" s="123"/>
      <c r="LAH219" s="123"/>
      <c r="LAI219" s="123"/>
      <c r="LAJ219" s="123"/>
      <c r="LAK219" s="123"/>
      <c r="LAL219" s="123"/>
      <c r="LAM219" s="123"/>
      <c r="LAN219" s="123"/>
      <c r="LAO219" s="123"/>
      <c r="LAP219" s="123"/>
      <c r="LAQ219" s="123"/>
      <c r="LAR219" s="123"/>
      <c r="LAS219" s="123"/>
      <c r="LAT219" s="123"/>
      <c r="LAU219" s="123"/>
      <c r="LAV219" s="123"/>
      <c r="LAW219" s="123"/>
      <c r="LAX219" s="123"/>
      <c r="LAY219" s="123"/>
      <c r="LAZ219" s="123"/>
      <c r="LBA219" s="123"/>
      <c r="LBB219" s="123"/>
      <c r="LBC219" s="123"/>
      <c r="LBD219" s="123"/>
      <c r="LBE219" s="123"/>
      <c r="LBF219" s="123"/>
      <c r="LBG219" s="123"/>
      <c r="LBH219" s="123"/>
      <c r="LBI219" s="123"/>
      <c r="LBJ219" s="123"/>
      <c r="LBK219" s="123"/>
      <c r="LBL219" s="123"/>
      <c r="LBM219" s="123"/>
      <c r="LBN219" s="123"/>
      <c r="LBO219" s="123"/>
      <c r="LBP219" s="123"/>
      <c r="LBQ219" s="123"/>
      <c r="LBR219" s="123"/>
      <c r="LBS219" s="123"/>
      <c r="LBT219" s="123"/>
      <c r="LBU219" s="123"/>
      <c r="LBV219" s="123"/>
      <c r="LBW219" s="123"/>
      <c r="LBX219" s="123"/>
      <c r="LBY219" s="123"/>
      <c r="LBZ219" s="123"/>
      <c r="LCA219" s="123"/>
      <c r="LCB219" s="123"/>
      <c r="LCC219" s="123"/>
      <c r="LCD219" s="123"/>
      <c r="LCE219" s="123"/>
      <c r="LCF219" s="123"/>
      <c r="LCG219" s="123"/>
      <c r="LCH219" s="123"/>
      <c r="LCI219" s="123"/>
      <c r="LCJ219" s="123"/>
      <c r="LCK219" s="123"/>
      <c r="LCL219" s="123"/>
      <c r="LCM219" s="123"/>
      <c r="LCN219" s="123"/>
      <c r="LCO219" s="123"/>
      <c r="LCP219" s="123"/>
      <c r="LCQ219" s="123"/>
      <c r="LCR219" s="123"/>
      <c r="LCS219" s="123"/>
      <c r="LCT219" s="123"/>
      <c r="LCU219" s="123"/>
      <c r="LCV219" s="123"/>
      <c r="LCW219" s="123"/>
      <c r="LCX219" s="123"/>
      <c r="LCY219" s="123"/>
      <c r="LCZ219" s="123"/>
      <c r="LDA219" s="123"/>
      <c r="LDB219" s="123"/>
      <c r="LDC219" s="123"/>
      <c r="LDD219" s="123"/>
      <c r="LDE219" s="123"/>
      <c r="LDF219" s="123"/>
      <c r="LDG219" s="123"/>
      <c r="LDH219" s="123"/>
      <c r="LDI219" s="123"/>
      <c r="LDJ219" s="123"/>
      <c r="LDK219" s="123"/>
      <c r="LDL219" s="123"/>
      <c r="LDM219" s="123"/>
      <c r="LDN219" s="123"/>
      <c r="LDO219" s="123"/>
      <c r="LDP219" s="123"/>
      <c r="LDQ219" s="123"/>
      <c r="LDR219" s="123"/>
      <c r="LDS219" s="123"/>
      <c r="LDT219" s="123"/>
      <c r="LDU219" s="123"/>
      <c r="LDV219" s="123"/>
      <c r="LDW219" s="123"/>
      <c r="LDX219" s="123"/>
      <c r="LDY219" s="123"/>
      <c r="LDZ219" s="123"/>
      <c r="LEA219" s="123"/>
      <c r="LEB219" s="123"/>
      <c r="LEC219" s="123"/>
      <c r="LED219" s="123"/>
      <c r="LEE219" s="123"/>
      <c r="LEF219" s="123"/>
      <c r="LEG219" s="123"/>
      <c r="LEH219" s="123"/>
      <c r="LEI219" s="123"/>
      <c r="LEJ219" s="123"/>
      <c r="LEK219" s="123"/>
      <c r="LEL219" s="123"/>
      <c r="LEM219" s="123"/>
      <c r="LEN219" s="123"/>
      <c r="LEO219" s="123"/>
      <c r="LEP219" s="123"/>
      <c r="LEQ219" s="123"/>
      <c r="LER219" s="123"/>
      <c r="LES219" s="123"/>
      <c r="LET219" s="123"/>
      <c r="LEU219" s="123"/>
      <c r="LEV219" s="123"/>
      <c r="LEW219" s="123"/>
      <c r="LEX219" s="123"/>
      <c r="LEY219" s="123"/>
      <c r="LEZ219" s="123"/>
      <c r="LFA219" s="123"/>
      <c r="LFB219" s="123"/>
      <c r="LFC219" s="123"/>
      <c r="LFD219" s="123"/>
      <c r="LFE219" s="123"/>
      <c r="LFF219" s="123"/>
      <c r="LFG219" s="123"/>
      <c r="LFH219" s="123"/>
      <c r="LFI219" s="123"/>
      <c r="LFJ219" s="123"/>
      <c r="LFK219" s="123"/>
      <c r="LFL219" s="123"/>
      <c r="LFM219" s="123"/>
      <c r="LFN219" s="123"/>
      <c r="LFO219" s="123"/>
      <c r="LFP219" s="123"/>
      <c r="LFQ219" s="123"/>
      <c r="LFR219" s="123"/>
      <c r="LFS219" s="123"/>
      <c r="LFT219" s="123"/>
      <c r="LFU219" s="123"/>
      <c r="LFV219" s="123"/>
      <c r="LFW219" s="123"/>
      <c r="LFX219" s="123"/>
      <c r="LFY219" s="123"/>
      <c r="LFZ219" s="123"/>
      <c r="LGA219" s="123"/>
      <c r="LGB219" s="123"/>
      <c r="LGC219" s="123"/>
      <c r="LGD219" s="123"/>
      <c r="LGE219" s="123"/>
      <c r="LGF219" s="123"/>
      <c r="LGG219" s="123"/>
      <c r="LGH219" s="123"/>
      <c r="LGI219" s="123"/>
      <c r="LGJ219" s="123"/>
      <c r="LGK219" s="123"/>
      <c r="LGL219" s="123"/>
      <c r="LGM219" s="123"/>
      <c r="LGN219" s="123"/>
      <c r="LGO219" s="123"/>
      <c r="LGP219" s="123"/>
      <c r="LGQ219" s="123"/>
      <c r="LGR219" s="123"/>
      <c r="LGS219" s="123"/>
      <c r="LGT219" s="123"/>
      <c r="LGU219" s="123"/>
      <c r="LGV219" s="123"/>
      <c r="LGW219" s="123"/>
      <c r="LGX219" s="123"/>
      <c r="LGY219" s="123"/>
      <c r="LGZ219" s="123"/>
      <c r="LHA219" s="123"/>
      <c r="LHB219" s="123"/>
      <c r="LHC219" s="123"/>
      <c r="LHD219" s="123"/>
      <c r="LHE219" s="123"/>
      <c r="LHF219" s="123"/>
      <c r="LHG219" s="123"/>
      <c r="LHH219" s="123"/>
      <c r="LHI219" s="123"/>
      <c r="LHJ219" s="123"/>
      <c r="LHK219" s="123"/>
      <c r="LHL219" s="123"/>
      <c r="LHM219" s="123"/>
      <c r="LHN219" s="123"/>
      <c r="LHO219" s="123"/>
      <c r="LHP219" s="123"/>
      <c r="LHQ219" s="123"/>
      <c r="LHR219" s="123"/>
      <c r="LHS219" s="123"/>
      <c r="LHT219" s="123"/>
      <c r="LHU219" s="123"/>
      <c r="LHV219" s="123"/>
      <c r="LHW219" s="123"/>
      <c r="LHX219" s="123"/>
      <c r="LHY219" s="123"/>
      <c r="LHZ219" s="123"/>
      <c r="LIA219" s="123"/>
      <c r="LIB219" s="123"/>
      <c r="LIC219" s="123"/>
      <c r="LID219" s="123"/>
      <c r="LIE219" s="123"/>
      <c r="LIF219" s="123"/>
      <c r="LIG219" s="123"/>
      <c r="LIH219" s="123"/>
      <c r="LII219" s="123"/>
      <c r="LIJ219" s="123"/>
      <c r="LIK219" s="123"/>
      <c r="LIL219" s="123"/>
      <c r="LIM219" s="123"/>
      <c r="LIN219" s="123"/>
      <c r="LIO219" s="123"/>
      <c r="LIP219" s="123"/>
      <c r="LIQ219" s="123"/>
      <c r="LIR219" s="123"/>
      <c r="LIS219" s="123"/>
      <c r="LIT219" s="123"/>
      <c r="LIU219" s="123"/>
      <c r="LIV219" s="123"/>
      <c r="LIW219" s="123"/>
      <c r="LIX219" s="123"/>
      <c r="LIY219" s="123"/>
      <c r="LIZ219" s="123"/>
      <c r="LJA219" s="123"/>
      <c r="LJB219" s="123"/>
      <c r="LJC219" s="123"/>
      <c r="LJD219" s="123"/>
      <c r="LJE219" s="123"/>
      <c r="LJF219" s="123"/>
      <c r="LJG219" s="123"/>
      <c r="LJH219" s="123"/>
      <c r="LJI219" s="123"/>
      <c r="LJJ219" s="123"/>
      <c r="LJK219" s="123"/>
      <c r="LJL219" s="123"/>
      <c r="LJM219" s="123"/>
      <c r="LJN219" s="123"/>
      <c r="LJO219" s="123"/>
      <c r="LJP219" s="123"/>
      <c r="LJQ219" s="123"/>
      <c r="LJR219" s="123"/>
      <c r="LJS219" s="123"/>
      <c r="LJT219" s="123"/>
      <c r="LJU219" s="123"/>
      <c r="LJV219" s="123"/>
      <c r="LJW219" s="123"/>
      <c r="LJX219" s="123"/>
      <c r="LJY219" s="123"/>
      <c r="LJZ219" s="123"/>
      <c r="LKA219" s="123"/>
      <c r="LKB219" s="123"/>
      <c r="LKC219" s="123"/>
      <c r="LKD219" s="123"/>
      <c r="LKE219" s="123"/>
      <c r="LKF219" s="123"/>
      <c r="LKG219" s="123"/>
      <c r="LKH219" s="123"/>
      <c r="LKI219" s="123"/>
      <c r="LKJ219" s="123"/>
      <c r="LKK219" s="123"/>
      <c r="LKL219" s="123"/>
      <c r="LKM219" s="123"/>
      <c r="LKN219" s="123"/>
      <c r="LKO219" s="123"/>
      <c r="LKP219" s="123"/>
      <c r="LKQ219" s="123"/>
      <c r="LKR219" s="123"/>
      <c r="LKS219" s="123"/>
      <c r="LKT219" s="123"/>
      <c r="LKU219" s="123"/>
      <c r="LKV219" s="123"/>
      <c r="LKW219" s="123"/>
      <c r="LKX219" s="123"/>
      <c r="LKY219" s="123"/>
      <c r="LKZ219" s="123"/>
      <c r="LLA219" s="123"/>
      <c r="LLB219" s="123"/>
      <c r="LLC219" s="123"/>
      <c r="LLD219" s="123"/>
      <c r="LLE219" s="123"/>
      <c r="LLF219" s="123"/>
      <c r="LLG219" s="123"/>
      <c r="LLH219" s="123"/>
      <c r="LLI219" s="123"/>
      <c r="LLJ219" s="123"/>
      <c r="LLK219" s="123"/>
      <c r="LLL219" s="123"/>
      <c r="LLM219" s="123"/>
      <c r="LLN219" s="123"/>
      <c r="LLO219" s="123"/>
      <c r="LLP219" s="123"/>
      <c r="LLQ219" s="123"/>
      <c r="LLR219" s="123"/>
      <c r="LLS219" s="123"/>
      <c r="LLT219" s="123"/>
      <c r="LLU219" s="123"/>
      <c r="LLV219" s="123"/>
      <c r="LLW219" s="123"/>
      <c r="LLX219" s="123"/>
      <c r="LLY219" s="123"/>
      <c r="LLZ219" s="123"/>
      <c r="LMA219" s="123"/>
      <c r="LMB219" s="123"/>
      <c r="LMC219" s="123"/>
      <c r="LMD219" s="123"/>
      <c r="LME219" s="123"/>
      <c r="LMF219" s="123"/>
      <c r="LMG219" s="123"/>
      <c r="LMH219" s="123"/>
      <c r="LMI219" s="123"/>
      <c r="LMJ219" s="123"/>
      <c r="LMK219" s="123"/>
      <c r="LML219" s="123"/>
      <c r="LMM219" s="123"/>
      <c r="LMN219" s="123"/>
      <c r="LMO219" s="123"/>
      <c r="LMP219" s="123"/>
      <c r="LMQ219" s="123"/>
      <c r="LMR219" s="123"/>
      <c r="LMS219" s="123"/>
      <c r="LMT219" s="123"/>
      <c r="LMU219" s="123"/>
      <c r="LMV219" s="123"/>
      <c r="LMW219" s="123"/>
      <c r="LMX219" s="123"/>
      <c r="LMY219" s="123"/>
      <c r="LMZ219" s="123"/>
      <c r="LNA219" s="123"/>
      <c r="LNB219" s="123"/>
      <c r="LNC219" s="123"/>
      <c r="LND219" s="123"/>
      <c r="LNE219" s="123"/>
      <c r="LNF219" s="123"/>
      <c r="LNG219" s="123"/>
      <c r="LNH219" s="123"/>
      <c r="LNI219" s="123"/>
      <c r="LNJ219" s="123"/>
      <c r="LNK219" s="123"/>
      <c r="LNL219" s="123"/>
      <c r="LNM219" s="123"/>
      <c r="LNN219" s="123"/>
      <c r="LNO219" s="123"/>
      <c r="LNP219" s="123"/>
      <c r="LNQ219" s="123"/>
      <c r="LNR219" s="123"/>
      <c r="LNS219" s="123"/>
      <c r="LNT219" s="123"/>
      <c r="LNU219" s="123"/>
      <c r="LNV219" s="123"/>
      <c r="LNW219" s="123"/>
      <c r="LNX219" s="123"/>
      <c r="LNY219" s="123"/>
      <c r="LNZ219" s="123"/>
      <c r="LOA219" s="123"/>
      <c r="LOB219" s="123"/>
      <c r="LOC219" s="123"/>
      <c r="LOD219" s="123"/>
      <c r="LOE219" s="123"/>
      <c r="LOF219" s="123"/>
      <c r="LOG219" s="123"/>
      <c r="LOH219" s="123"/>
      <c r="LOI219" s="123"/>
      <c r="LOJ219" s="123"/>
      <c r="LOK219" s="123"/>
      <c r="LOL219" s="123"/>
      <c r="LOM219" s="123"/>
      <c r="LON219" s="123"/>
      <c r="LOO219" s="123"/>
      <c r="LOP219" s="123"/>
      <c r="LOQ219" s="123"/>
      <c r="LOR219" s="123"/>
      <c r="LOS219" s="123"/>
      <c r="LOT219" s="123"/>
      <c r="LOU219" s="123"/>
      <c r="LOV219" s="123"/>
      <c r="LOW219" s="123"/>
      <c r="LOX219" s="123"/>
      <c r="LOY219" s="123"/>
      <c r="LOZ219" s="123"/>
      <c r="LPA219" s="123"/>
      <c r="LPB219" s="123"/>
      <c r="LPC219" s="123"/>
      <c r="LPD219" s="123"/>
      <c r="LPE219" s="123"/>
      <c r="LPF219" s="123"/>
      <c r="LPG219" s="123"/>
      <c r="LPH219" s="123"/>
      <c r="LPI219" s="123"/>
      <c r="LPJ219" s="123"/>
      <c r="LPK219" s="123"/>
      <c r="LPL219" s="123"/>
      <c r="LPM219" s="123"/>
      <c r="LPN219" s="123"/>
      <c r="LPO219" s="123"/>
      <c r="LPP219" s="123"/>
      <c r="LPQ219" s="123"/>
      <c r="LPR219" s="123"/>
      <c r="LPS219" s="123"/>
      <c r="LPT219" s="123"/>
      <c r="LPU219" s="123"/>
      <c r="LPV219" s="123"/>
      <c r="LPW219" s="123"/>
      <c r="LPX219" s="123"/>
      <c r="LPY219" s="123"/>
      <c r="LPZ219" s="123"/>
      <c r="LQA219" s="123"/>
      <c r="LQB219" s="123"/>
      <c r="LQC219" s="123"/>
      <c r="LQD219" s="123"/>
      <c r="LQE219" s="123"/>
      <c r="LQF219" s="123"/>
      <c r="LQG219" s="123"/>
      <c r="LQH219" s="123"/>
      <c r="LQI219" s="123"/>
      <c r="LQJ219" s="123"/>
      <c r="LQK219" s="123"/>
      <c r="LQL219" s="123"/>
      <c r="LQM219" s="123"/>
      <c r="LQN219" s="123"/>
      <c r="LQO219" s="123"/>
      <c r="LQP219" s="123"/>
      <c r="LQQ219" s="123"/>
      <c r="LQR219" s="123"/>
      <c r="LQS219" s="123"/>
      <c r="LQT219" s="123"/>
      <c r="LQU219" s="123"/>
      <c r="LQV219" s="123"/>
      <c r="LQW219" s="123"/>
      <c r="LQX219" s="123"/>
      <c r="LQY219" s="123"/>
      <c r="LQZ219" s="123"/>
      <c r="LRA219" s="123"/>
      <c r="LRB219" s="123"/>
      <c r="LRC219" s="123"/>
      <c r="LRD219" s="123"/>
      <c r="LRE219" s="123"/>
      <c r="LRF219" s="123"/>
      <c r="LRG219" s="123"/>
      <c r="LRH219" s="123"/>
      <c r="LRI219" s="123"/>
      <c r="LRJ219" s="123"/>
      <c r="LRK219" s="123"/>
      <c r="LRL219" s="123"/>
      <c r="LRM219" s="123"/>
      <c r="LRN219" s="123"/>
      <c r="LRO219" s="123"/>
      <c r="LRP219" s="123"/>
      <c r="LRQ219" s="123"/>
      <c r="LRR219" s="123"/>
      <c r="LRS219" s="123"/>
      <c r="LRT219" s="123"/>
      <c r="LRU219" s="123"/>
      <c r="LRV219" s="123"/>
      <c r="LRW219" s="123"/>
      <c r="LRX219" s="123"/>
      <c r="LRY219" s="123"/>
      <c r="LRZ219" s="123"/>
      <c r="LSA219" s="123"/>
      <c r="LSB219" s="123"/>
      <c r="LSC219" s="123"/>
      <c r="LSD219" s="123"/>
      <c r="LSE219" s="123"/>
      <c r="LSF219" s="123"/>
      <c r="LSG219" s="123"/>
      <c r="LSH219" s="123"/>
      <c r="LSI219" s="123"/>
      <c r="LSJ219" s="123"/>
      <c r="LSK219" s="123"/>
      <c r="LSL219" s="123"/>
      <c r="LSM219" s="123"/>
      <c r="LSN219" s="123"/>
      <c r="LSO219" s="123"/>
      <c r="LSP219" s="123"/>
      <c r="LSQ219" s="123"/>
      <c r="LSR219" s="123"/>
      <c r="LSS219" s="123"/>
      <c r="LST219" s="123"/>
      <c r="LSU219" s="123"/>
      <c r="LSV219" s="123"/>
      <c r="LSW219" s="123"/>
      <c r="LSX219" s="123"/>
      <c r="LSY219" s="123"/>
      <c r="LSZ219" s="123"/>
      <c r="LTA219" s="123"/>
      <c r="LTB219" s="123"/>
      <c r="LTC219" s="123"/>
      <c r="LTD219" s="123"/>
      <c r="LTE219" s="123"/>
      <c r="LTF219" s="123"/>
      <c r="LTG219" s="123"/>
      <c r="LTH219" s="123"/>
      <c r="LTI219" s="123"/>
      <c r="LTJ219" s="123"/>
      <c r="LTK219" s="123"/>
      <c r="LTL219" s="123"/>
      <c r="LTM219" s="123"/>
      <c r="LTN219" s="123"/>
      <c r="LTO219" s="123"/>
      <c r="LTP219" s="123"/>
      <c r="LTQ219" s="123"/>
      <c r="LTR219" s="123"/>
      <c r="LTS219" s="123"/>
      <c r="LTT219" s="123"/>
      <c r="LTU219" s="123"/>
      <c r="LTV219" s="123"/>
      <c r="LTW219" s="123"/>
      <c r="LTX219" s="123"/>
      <c r="LTY219" s="123"/>
      <c r="LTZ219" s="123"/>
      <c r="LUA219" s="123"/>
      <c r="LUB219" s="123"/>
      <c r="LUC219" s="123"/>
      <c r="LUD219" s="123"/>
      <c r="LUE219" s="123"/>
      <c r="LUF219" s="123"/>
      <c r="LUG219" s="123"/>
      <c r="LUH219" s="123"/>
      <c r="LUI219" s="123"/>
      <c r="LUJ219" s="123"/>
      <c r="LUK219" s="123"/>
      <c r="LUL219" s="123"/>
      <c r="LUM219" s="123"/>
      <c r="LUN219" s="123"/>
      <c r="LUO219" s="123"/>
      <c r="LUP219" s="123"/>
      <c r="LUQ219" s="123"/>
      <c r="LUR219" s="123"/>
      <c r="LUS219" s="123"/>
      <c r="LUT219" s="123"/>
      <c r="LUU219" s="123"/>
      <c r="LUV219" s="123"/>
      <c r="LUW219" s="123"/>
      <c r="LUX219" s="123"/>
      <c r="LUY219" s="123"/>
      <c r="LUZ219" s="123"/>
      <c r="LVA219" s="123"/>
      <c r="LVB219" s="123"/>
      <c r="LVC219" s="123"/>
      <c r="LVD219" s="123"/>
      <c r="LVE219" s="123"/>
      <c r="LVF219" s="123"/>
      <c r="LVG219" s="123"/>
      <c r="LVH219" s="123"/>
      <c r="LVI219" s="123"/>
      <c r="LVJ219" s="123"/>
      <c r="LVK219" s="123"/>
      <c r="LVL219" s="123"/>
      <c r="LVM219" s="123"/>
      <c r="LVN219" s="123"/>
      <c r="LVO219" s="123"/>
      <c r="LVP219" s="123"/>
      <c r="LVQ219" s="123"/>
      <c r="LVR219" s="123"/>
      <c r="LVS219" s="123"/>
      <c r="LVT219" s="123"/>
      <c r="LVU219" s="123"/>
      <c r="LVV219" s="123"/>
      <c r="LVW219" s="123"/>
      <c r="LVX219" s="123"/>
      <c r="LVY219" s="123"/>
      <c r="LVZ219" s="123"/>
      <c r="LWA219" s="123"/>
      <c r="LWB219" s="123"/>
      <c r="LWC219" s="123"/>
      <c r="LWD219" s="123"/>
      <c r="LWE219" s="123"/>
      <c r="LWF219" s="123"/>
      <c r="LWG219" s="123"/>
      <c r="LWH219" s="123"/>
      <c r="LWI219" s="123"/>
      <c r="LWJ219" s="123"/>
      <c r="LWK219" s="123"/>
      <c r="LWL219" s="123"/>
      <c r="LWM219" s="123"/>
      <c r="LWN219" s="123"/>
      <c r="LWO219" s="123"/>
      <c r="LWP219" s="123"/>
      <c r="LWQ219" s="123"/>
      <c r="LWR219" s="123"/>
      <c r="LWS219" s="123"/>
      <c r="LWT219" s="123"/>
      <c r="LWU219" s="123"/>
      <c r="LWV219" s="123"/>
      <c r="LWW219" s="123"/>
      <c r="LWX219" s="123"/>
      <c r="LWY219" s="123"/>
      <c r="LWZ219" s="123"/>
      <c r="LXA219" s="123"/>
      <c r="LXB219" s="123"/>
      <c r="LXC219" s="123"/>
      <c r="LXD219" s="123"/>
      <c r="LXE219" s="123"/>
      <c r="LXF219" s="123"/>
      <c r="LXG219" s="123"/>
      <c r="LXH219" s="123"/>
      <c r="LXI219" s="123"/>
      <c r="LXJ219" s="123"/>
      <c r="LXK219" s="123"/>
      <c r="LXL219" s="123"/>
      <c r="LXM219" s="123"/>
      <c r="LXN219" s="123"/>
      <c r="LXO219" s="123"/>
      <c r="LXP219" s="123"/>
      <c r="LXQ219" s="123"/>
      <c r="LXR219" s="123"/>
      <c r="LXS219" s="123"/>
      <c r="LXT219" s="123"/>
      <c r="LXU219" s="123"/>
      <c r="LXV219" s="123"/>
      <c r="LXW219" s="123"/>
      <c r="LXX219" s="123"/>
      <c r="LXY219" s="123"/>
      <c r="LXZ219" s="123"/>
      <c r="LYA219" s="123"/>
      <c r="LYB219" s="123"/>
      <c r="LYC219" s="123"/>
      <c r="LYD219" s="123"/>
      <c r="LYE219" s="123"/>
      <c r="LYF219" s="123"/>
      <c r="LYG219" s="123"/>
      <c r="LYH219" s="123"/>
      <c r="LYI219" s="123"/>
      <c r="LYJ219" s="123"/>
      <c r="LYK219" s="123"/>
      <c r="LYL219" s="123"/>
      <c r="LYM219" s="123"/>
      <c r="LYN219" s="123"/>
      <c r="LYO219" s="123"/>
      <c r="LYP219" s="123"/>
      <c r="LYQ219" s="123"/>
      <c r="LYR219" s="123"/>
      <c r="LYS219" s="123"/>
      <c r="LYT219" s="123"/>
      <c r="LYU219" s="123"/>
      <c r="LYV219" s="123"/>
      <c r="LYW219" s="123"/>
      <c r="LYX219" s="123"/>
      <c r="LYY219" s="123"/>
      <c r="LYZ219" s="123"/>
      <c r="LZA219" s="123"/>
      <c r="LZB219" s="123"/>
      <c r="LZC219" s="123"/>
      <c r="LZD219" s="123"/>
      <c r="LZE219" s="123"/>
      <c r="LZF219" s="123"/>
      <c r="LZG219" s="123"/>
      <c r="LZH219" s="123"/>
      <c r="LZI219" s="123"/>
      <c r="LZJ219" s="123"/>
      <c r="LZK219" s="123"/>
      <c r="LZL219" s="123"/>
      <c r="LZM219" s="123"/>
      <c r="LZN219" s="123"/>
      <c r="LZO219" s="123"/>
      <c r="LZP219" s="123"/>
      <c r="LZQ219" s="123"/>
      <c r="LZR219" s="123"/>
      <c r="LZS219" s="123"/>
      <c r="LZT219" s="123"/>
      <c r="LZU219" s="123"/>
      <c r="LZV219" s="123"/>
      <c r="LZW219" s="123"/>
      <c r="LZX219" s="123"/>
      <c r="LZY219" s="123"/>
      <c r="LZZ219" s="123"/>
      <c r="MAA219" s="123"/>
      <c r="MAB219" s="123"/>
      <c r="MAC219" s="123"/>
      <c r="MAD219" s="123"/>
      <c r="MAE219" s="123"/>
      <c r="MAF219" s="123"/>
      <c r="MAG219" s="123"/>
      <c r="MAH219" s="123"/>
      <c r="MAI219" s="123"/>
      <c r="MAJ219" s="123"/>
      <c r="MAK219" s="123"/>
      <c r="MAL219" s="123"/>
      <c r="MAM219" s="123"/>
      <c r="MAN219" s="123"/>
      <c r="MAO219" s="123"/>
      <c r="MAP219" s="123"/>
      <c r="MAQ219" s="123"/>
      <c r="MAR219" s="123"/>
      <c r="MAS219" s="123"/>
      <c r="MAT219" s="123"/>
      <c r="MAU219" s="123"/>
      <c r="MAV219" s="123"/>
      <c r="MAW219" s="123"/>
      <c r="MAX219" s="123"/>
      <c r="MAY219" s="123"/>
      <c r="MAZ219" s="123"/>
      <c r="MBA219" s="123"/>
      <c r="MBB219" s="123"/>
      <c r="MBC219" s="123"/>
      <c r="MBD219" s="123"/>
      <c r="MBE219" s="123"/>
      <c r="MBF219" s="123"/>
      <c r="MBG219" s="123"/>
      <c r="MBH219" s="123"/>
      <c r="MBI219" s="123"/>
      <c r="MBJ219" s="123"/>
      <c r="MBK219" s="123"/>
      <c r="MBL219" s="123"/>
      <c r="MBM219" s="123"/>
      <c r="MBN219" s="123"/>
      <c r="MBO219" s="123"/>
      <c r="MBP219" s="123"/>
      <c r="MBQ219" s="123"/>
      <c r="MBR219" s="123"/>
      <c r="MBS219" s="123"/>
      <c r="MBT219" s="123"/>
      <c r="MBU219" s="123"/>
      <c r="MBV219" s="123"/>
      <c r="MBW219" s="123"/>
      <c r="MBX219" s="123"/>
      <c r="MBY219" s="123"/>
      <c r="MBZ219" s="123"/>
      <c r="MCA219" s="123"/>
      <c r="MCB219" s="123"/>
      <c r="MCC219" s="123"/>
      <c r="MCD219" s="123"/>
      <c r="MCE219" s="123"/>
      <c r="MCF219" s="123"/>
      <c r="MCG219" s="123"/>
      <c r="MCH219" s="123"/>
      <c r="MCI219" s="123"/>
      <c r="MCJ219" s="123"/>
      <c r="MCK219" s="123"/>
      <c r="MCL219" s="123"/>
      <c r="MCM219" s="123"/>
      <c r="MCN219" s="123"/>
      <c r="MCO219" s="123"/>
      <c r="MCP219" s="123"/>
      <c r="MCQ219" s="123"/>
      <c r="MCR219" s="123"/>
      <c r="MCS219" s="123"/>
      <c r="MCT219" s="123"/>
      <c r="MCU219" s="123"/>
      <c r="MCV219" s="123"/>
      <c r="MCW219" s="123"/>
      <c r="MCX219" s="123"/>
      <c r="MCY219" s="123"/>
      <c r="MCZ219" s="123"/>
      <c r="MDA219" s="123"/>
      <c r="MDB219" s="123"/>
      <c r="MDC219" s="123"/>
      <c r="MDD219" s="123"/>
      <c r="MDE219" s="123"/>
      <c r="MDF219" s="123"/>
      <c r="MDG219" s="123"/>
      <c r="MDH219" s="123"/>
      <c r="MDI219" s="123"/>
      <c r="MDJ219" s="123"/>
      <c r="MDK219" s="123"/>
      <c r="MDL219" s="123"/>
      <c r="MDM219" s="123"/>
      <c r="MDN219" s="123"/>
      <c r="MDO219" s="123"/>
      <c r="MDP219" s="123"/>
      <c r="MDQ219" s="123"/>
      <c r="MDR219" s="123"/>
      <c r="MDS219" s="123"/>
      <c r="MDT219" s="123"/>
      <c r="MDU219" s="123"/>
      <c r="MDV219" s="123"/>
      <c r="MDW219" s="123"/>
      <c r="MDX219" s="123"/>
      <c r="MDY219" s="123"/>
      <c r="MDZ219" s="123"/>
      <c r="MEA219" s="123"/>
      <c r="MEB219" s="123"/>
      <c r="MEC219" s="123"/>
      <c r="MED219" s="123"/>
      <c r="MEE219" s="123"/>
      <c r="MEF219" s="123"/>
      <c r="MEG219" s="123"/>
      <c r="MEH219" s="123"/>
      <c r="MEI219" s="123"/>
      <c r="MEJ219" s="123"/>
      <c r="MEK219" s="123"/>
      <c r="MEL219" s="123"/>
      <c r="MEM219" s="123"/>
      <c r="MEN219" s="123"/>
      <c r="MEO219" s="123"/>
      <c r="MEP219" s="123"/>
      <c r="MEQ219" s="123"/>
      <c r="MER219" s="123"/>
      <c r="MES219" s="123"/>
      <c r="MET219" s="123"/>
      <c r="MEU219" s="123"/>
      <c r="MEV219" s="123"/>
      <c r="MEW219" s="123"/>
      <c r="MEX219" s="123"/>
      <c r="MEY219" s="123"/>
      <c r="MEZ219" s="123"/>
      <c r="MFA219" s="123"/>
      <c r="MFB219" s="123"/>
      <c r="MFC219" s="123"/>
      <c r="MFD219" s="123"/>
      <c r="MFE219" s="123"/>
      <c r="MFF219" s="123"/>
      <c r="MFG219" s="123"/>
      <c r="MFH219" s="123"/>
      <c r="MFI219" s="123"/>
      <c r="MFJ219" s="123"/>
      <c r="MFK219" s="123"/>
      <c r="MFL219" s="123"/>
      <c r="MFM219" s="123"/>
      <c r="MFN219" s="123"/>
      <c r="MFO219" s="123"/>
      <c r="MFP219" s="123"/>
      <c r="MFQ219" s="123"/>
      <c r="MFR219" s="123"/>
      <c r="MFS219" s="123"/>
      <c r="MFT219" s="123"/>
      <c r="MFU219" s="123"/>
      <c r="MFV219" s="123"/>
      <c r="MFW219" s="123"/>
      <c r="MFX219" s="123"/>
      <c r="MFY219" s="123"/>
      <c r="MFZ219" s="123"/>
      <c r="MGA219" s="123"/>
      <c r="MGB219" s="123"/>
      <c r="MGC219" s="123"/>
      <c r="MGD219" s="123"/>
      <c r="MGE219" s="123"/>
      <c r="MGF219" s="123"/>
      <c r="MGG219" s="123"/>
      <c r="MGH219" s="123"/>
      <c r="MGI219" s="123"/>
      <c r="MGJ219" s="123"/>
      <c r="MGK219" s="123"/>
      <c r="MGL219" s="123"/>
      <c r="MGM219" s="123"/>
      <c r="MGN219" s="123"/>
      <c r="MGO219" s="123"/>
      <c r="MGP219" s="123"/>
      <c r="MGQ219" s="123"/>
      <c r="MGR219" s="123"/>
      <c r="MGS219" s="123"/>
      <c r="MGT219" s="123"/>
      <c r="MGU219" s="123"/>
      <c r="MGV219" s="123"/>
      <c r="MGW219" s="123"/>
      <c r="MGX219" s="123"/>
      <c r="MGY219" s="123"/>
      <c r="MGZ219" s="123"/>
      <c r="MHA219" s="123"/>
      <c r="MHB219" s="123"/>
      <c r="MHC219" s="123"/>
      <c r="MHD219" s="123"/>
      <c r="MHE219" s="123"/>
      <c r="MHF219" s="123"/>
      <c r="MHG219" s="123"/>
      <c r="MHH219" s="123"/>
      <c r="MHI219" s="123"/>
      <c r="MHJ219" s="123"/>
      <c r="MHK219" s="123"/>
      <c r="MHL219" s="123"/>
      <c r="MHM219" s="123"/>
      <c r="MHN219" s="123"/>
      <c r="MHO219" s="123"/>
      <c r="MHP219" s="123"/>
      <c r="MHQ219" s="123"/>
      <c r="MHR219" s="123"/>
      <c r="MHS219" s="123"/>
      <c r="MHT219" s="123"/>
      <c r="MHU219" s="123"/>
      <c r="MHV219" s="123"/>
      <c r="MHW219" s="123"/>
      <c r="MHX219" s="123"/>
      <c r="MHY219" s="123"/>
      <c r="MHZ219" s="123"/>
      <c r="MIA219" s="123"/>
      <c r="MIB219" s="123"/>
      <c r="MIC219" s="123"/>
      <c r="MID219" s="123"/>
      <c r="MIE219" s="123"/>
      <c r="MIF219" s="123"/>
      <c r="MIG219" s="123"/>
      <c r="MIH219" s="123"/>
      <c r="MII219" s="123"/>
      <c r="MIJ219" s="123"/>
      <c r="MIK219" s="123"/>
      <c r="MIL219" s="123"/>
      <c r="MIM219" s="123"/>
      <c r="MIN219" s="123"/>
      <c r="MIO219" s="123"/>
      <c r="MIP219" s="123"/>
      <c r="MIQ219" s="123"/>
      <c r="MIR219" s="123"/>
      <c r="MIS219" s="123"/>
      <c r="MIT219" s="123"/>
      <c r="MIU219" s="123"/>
      <c r="MIV219" s="123"/>
      <c r="MIW219" s="123"/>
      <c r="MIX219" s="123"/>
      <c r="MIY219" s="123"/>
      <c r="MIZ219" s="123"/>
      <c r="MJA219" s="123"/>
      <c r="MJB219" s="123"/>
      <c r="MJC219" s="123"/>
      <c r="MJD219" s="123"/>
      <c r="MJE219" s="123"/>
      <c r="MJF219" s="123"/>
      <c r="MJG219" s="123"/>
      <c r="MJH219" s="123"/>
      <c r="MJI219" s="123"/>
      <c r="MJJ219" s="123"/>
      <c r="MJK219" s="123"/>
      <c r="MJL219" s="123"/>
      <c r="MJM219" s="123"/>
      <c r="MJN219" s="123"/>
      <c r="MJO219" s="123"/>
      <c r="MJP219" s="123"/>
      <c r="MJQ219" s="123"/>
      <c r="MJR219" s="123"/>
      <c r="MJS219" s="123"/>
      <c r="MJT219" s="123"/>
      <c r="MJU219" s="123"/>
      <c r="MJV219" s="123"/>
      <c r="MJW219" s="123"/>
      <c r="MJX219" s="123"/>
      <c r="MJY219" s="123"/>
      <c r="MJZ219" s="123"/>
      <c r="MKA219" s="123"/>
      <c r="MKB219" s="123"/>
      <c r="MKC219" s="123"/>
      <c r="MKD219" s="123"/>
      <c r="MKE219" s="123"/>
      <c r="MKF219" s="123"/>
      <c r="MKG219" s="123"/>
      <c r="MKH219" s="123"/>
      <c r="MKI219" s="123"/>
      <c r="MKJ219" s="123"/>
      <c r="MKK219" s="123"/>
      <c r="MKL219" s="123"/>
      <c r="MKM219" s="123"/>
      <c r="MKN219" s="123"/>
      <c r="MKO219" s="123"/>
      <c r="MKP219" s="123"/>
      <c r="MKQ219" s="123"/>
      <c r="MKR219" s="123"/>
      <c r="MKS219" s="123"/>
      <c r="MKT219" s="123"/>
      <c r="MKU219" s="123"/>
      <c r="MKV219" s="123"/>
      <c r="MKW219" s="123"/>
      <c r="MKX219" s="123"/>
      <c r="MKY219" s="123"/>
      <c r="MKZ219" s="123"/>
      <c r="MLA219" s="123"/>
      <c r="MLB219" s="123"/>
      <c r="MLC219" s="123"/>
      <c r="MLD219" s="123"/>
      <c r="MLE219" s="123"/>
      <c r="MLF219" s="123"/>
      <c r="MLG219" s="123"/>
      <c r="MLH219" s="123"/>
      <c r="MLI219" s="123"/>
      <c r="MLJ219" s="123"/>
      <c r="MLK219" s="123"/>
      <c r="MLL219" s="123"/>
      <c r="MLM219" s="123"/>
      <c r="MLN219" s="123"/>
      <c r="MLO219" s="123"/>
      <c r="MLP219" s="123"/>
      <c r="MLQ219" s="123"/>
      <c r="MLR219" s="123"/>
      <c r="MLS219" s="123"/>
      <c r="MLT219" s="123"/>
      <c r="MLU219" s="123"/>
      <c r="MLV219" s="123"/>
      <c r="MLW219" s="123"/>
      <c r="MLX219" s="123"/>
      <c r="MLY219" s="123"/>
      <c r="MLZ219" s="123"/>
      <c r="MMA219" s="123"/>
      <c r="MMB219" s="123"/>
      <c r="MMC219" s="123"/>
      <c r="MMD219" s="123"/>
      <c r="MME219" s="123"/>
      <c r="MMF219" s="123"/>
      <c r="MMG219" s="123"/>
      <c r="MMH219" s="123"/>
      <c r="MMI219" s="123"/>
      <c r="MMJ219" s="123"/>
      <c r="MMK219" s="123"/>
      <c r="MML219" s="123"/>
      <c r="MMM219" s="123"/>
      <c r="MMN219" s="123"/>
      <c r="MMO219" s="123"/>
      <c r="MMP219" s="123"/>
      <c r="MMQ219" s="123"/>
      <c r="MMR219" s="123"/>
      <c r="MMS219" s="123"/>
      <c r="MMT219" s="123"/>
      <c r="MMU219" s="123"/>
      <c r="MMV219" s="123"/>
      <c r="MMW219" s="123"/>
      <c r="MMX219" s="123"/>
      <c r="MMY219" s="123"/>
      <c r="MMZ219" s="123"/>
      <c r="MNA219" s="123"/>
      <c r="MNB219" s="123"/>
      <c r="MNC219" s="123"/>
      <c r="MND219" s="123"/>
      <c r="MNE219" s="123"/>
      <c r="MNF219" s="123"/>
      <c r="MNG219" s="123"/>
      <c r="MNH219" s="123"/>
      <c r="MNI219" s="123"/>
      <c r="MNJ219" s="123"/>
      <c r="MNK219" s="123"/>
      <c r="MNL219" s="123"/>
      <c r="MNM219" s="123"/>
      <c r="MNN219" s="123"/>
      <c r="MNO219" s="123"/>
      <c r="MNP219" s="123"/>
      <c r="MNQ219" s="123"/>
      <c r="MNR219" s="123"/>
      <c r="MNS219" s="123"/>
      <c r="MNT219" s="123"/>
      <c r="MNU219" s="123"/>
      <c r="MNV219" s="123"/>
      <c r="MNW219" s="123"/>
      <c r="MNX219" s="123"/>
      <c r="MNY219" s="123"/>
      <c r="MNZ219" s="123"/>
      <c r="MOA219" s="123"/>
      <c r="MOB219" s="123"/>
      <c r="MOC219" s="123"/>
      <c r="MOD219" s="123"/>
      <c r="MOE219" s="123"/>
      <c r="MOF219" s="123"/>
      <c r="MOG219" s="123"/>
      <c r="MOH219" s="123"/>
      <c r="MOI219" s="123"/>
      <c r="MOJ219" s="123"/>
      <c r="MOK219" s="123"/>
      <c r="MOL219" s="123"/>
      <c r="MOM219" s="123"/>
      <c r="MON219" s="123"/>
      <c r="MOO219" s="123"/>
      <c r="MOP219" s="123"/>
      <c r="MOQ219" s="123"/>
      <c r="MOR219" s="123"/>
      <c r="MOS219" s="123"/>
      <c r="MOT219" s="123"/>
      <c r="MOU219" s="123"/>
      <c r="MOV219" s="123"/>
      <c r="MOW219" s="123"/>
      <c r="MOX219" s="123"/>
      <c r="MOY219" s="123"/>
      <c r="MOZ219" s="123"/>
      <c r="MPA219" s="123"/>
      <c r="MPB219" s="123"/>
      <c r="MPC219" s="123"/>
      <c r="MPD219" s="123"/>
      <c r="MPE219" s="123"/>
      <c r="MPF219" s="123"/>
      <c r="MPG219" s="123"/>
      <c r="MPH219" s="123"/>
      <c r="MPI219" s="123"/>
      <c r="MPJ219" s="123"/>
      <c r="MPK219" s="123"/>
      <c r="MPL219" s="123"/>
      <c r="MPM219" s="123"/>
      <c r="MPN219" s="123"/>
      <c r="MPO219" s="123"/>
      <c r="MPP219" s="123"/>
      <c r="MPQ219" s="123"/>
      <c r="MPR219" s="123"/>
      <c r="MPS219" s="123"/>
      <c r="MPT219" s="123"/>
      <c r="MPU219" s="123"/>
      <c r="MPV219" s="123"/>
      <c r="MPW219" s="123"/>
      <c r="MPX219" s="123"/>
      <c r="MPY219" s="123"/>
      <c r="MPZ219" s="123"/>
      <c r="MQA219" s="123"/>
      <c r="MQB219" s="123"/>
      <c r="MQC219" s="123"/>
      <c r="MQD219" s="123"/>
      <c r="MQE219" s="123"/>
      <c r="MQF219" s="123"/>
      <c r="MQG219" s="123"/>
      <c r="MQH219" s="123"/>
      <c r="MQI219" s="123"/>
      <c r="MQJ219" s="123"/>
      <c r="MQK219" s="123"/>
      <c r="MQL219" s="123"/>
      <c r="MQM219" s="123"/>
      <c r="MQN219" s="123"/>
      <c r="MQO219" s="123"/>
      <c r="MQP219" s="123"/>
      <c r="MQQ219" s="123"/>
      <c r="MQR219" s="123"/>
      <c r="MQS219" s="123"/>
      <c r="MQT219" s="123"/>
      <c r="MQU219" s="123"/>
      <c r="MQV219" s="123"/>
      <c r="MQW219" s="123"/>
      <c r="MQX219" s="123"/>
      <c r="MQY219" s="123"/>
      <c r="MQZ219" s="123"/>
      <c r="MRA219" s="123"/>
      <c r="MRB219" s="123"/>
      <c r="MRC219" s="123"/>
      <c r="MRD219" s="123"/>
      <c r="MRE219" s="123"/>
      <c r="MRF219" s="123"/>
      <c r="MRG219" s="123"/>
      <c r="MRH219" s="123"/>
      <c r="MRI219" s="123"/>
      <c r="MRJ219" s="123"/>
      <c r="MRK219" s="123"/>
      <c r="MRL219" s="123"/>
      <c r="MRM219" s="123"/>
      <c r="MRN219" s="123"/>
      <c r="MRO219" s="123"/>
      <c r="MRP219" s="123"/>
      <c r="MRQ219" s="123"/>
      <c r="MRR219" s="123"/>
      <c r="MRS219" s="123"/>
      <c r="MRT219" s="123"/>
      <c r="MRU219" s="123"/>
      <c r="MRV219" s="123"/>
      <c r="MRW219" s="123"/>
      <c r="MRX219" s="123"/>
      <c r="MRY219" s="123"/>
      <c r="MRZ219" s="123"/>
      <c r="MSA219" s="123"/>
      <c r="MSB219" s="123"/>
      <c r="MSC219" s="123"/>
      <c r="MSD219" s="123"/>
      <c r="MSE219" s="123"/>
      <c r="MSF219" s="123"/>
      <c r="MSG219" s="123"/>
      <c r="MSH219" s="123"/>
      <c r="MSI219" s="123"/>
      <c r="MSJ219" s="123"/>
      <c r="MSK219" s="123"/>
      <c r="MSL219" s="123"/>
      <c r="MSM219" s="123"/>
      <c r="MSN219" s="123"/>
      <c r="MSO219" s="123"/>
      <c r="MSP219" s="123"/>
      <c r="MSQ219" s="123"/>
      <c r="MSR219" s="123"/>
      <c r="MSS219" s="123"/>
      <c r="MST219" s="123"/>
      <c r="MSU219" s="123"/>
      <c r="MSV219" s="123"/>
      <c r="MSW219" s="123"/>
      <c r="MSX219" s="123"/>
      <c r="MSY219" s="123"/>
      <c r="MSZ219" s="123"/>
      <c r="MTA219" s="123"/>
      <c r="MTB219" s="123"/>
      <c r="MTC219" s="123"/>
      <c r="MTD219" s="123"/>
      <c r="MTE219" s="123"/>
      <c r="MTF219" s="123"/>
      <c r="MTG219" s="123"/>
      <c r="MTH219" s="123"/>
      <c r="MTI219" s="123"/>
      <c r="MTJ219" s="123"/>
      <c r="MTK219" s="123"/>
      <c r="MTL219" s="123"/>
      <c r="MTM219" s="123"/>
      <c r="MTN219" s="123"/>
      <c r="MTO219" s="123"/>
      <c r="MTP219" s="123"/>
      <c r="MTQ219" s="123"/>
      <c r="MTR219" s="123"/>
      <c r="MTS219" s="123"/>
      <c r="MTT219" s="123"/>
      <c r="MTU219" s="123"/>
      <c r="MTV219" s="123"/>
      <c r="MTW219" s="123"/>
      <c r="MTX219" s="123"/>
      <c r="MTY219" s="123"/>
      <c r="MTZ219" s="123"/>
      <c r="MUA219" s="123"/>
      <c r="MUB219" s="123"/>
      <c r="MUC219" s="123"/>
      <c r="MUD219" s="123"/>
      <c r="MUE219" s="123"/>
      <c r="MUF219" s="123"/>
      <c r="MUG219" s="123"/>
      <c r="MUH219" s="123"/>
      <c r="MUI219" s="123"/>
      <c r="MUJ219" s="123"/>
      <c r="MUK219" s="123"/>
      <c r="MUL219" s="123"/>
      <c r="MUM219" s="123"/>
      <c r="MUN219" s="123"/>
      <c r="MUO219" s="123"/>
      <c r="MUP219" s="123"/>
      <c r="MUQ219" s="123"/>
      <c r="MUR219" s="123"/>
      <c r="MUS219" s="123"/>
      <c r="MUT219" s="123"/>
      <c r="MUU219" s="123"/>
      <c r="MUV219" s="123"/>
      <c r="MUW219" s="123"/>
      <c r="MUX219" s="123"/>
      <c r="MUY219" s="123"/>
      <c r="MUZ219" s="123"/>
      <c r="MVA219" s="123"/>
      <c r="MVB219" s="123"/>
      <c r="MVC219" s="123"/>
      <c r="MVD219" s="123"/>
      <c r="MVE219" s="123"/>
      <c r="MVF219" s="123"/>
      <c r="MVG219" s="123"/>
      <c r="MVH219" s="123"/>
      <c r="MVI219" s="123"/>
      <c r="MVJ219" s="123"/>
      <c r="MVK219" s="123"/>
      <c r="MVL219" s="123"/>
      <c r="MVM219" s="123"/>
      <c r="MVN219" s="123"/>
      <c r="MVO219" s="123"/>
      <c r="MVP219" s="123"/>
      <c r="MVQ219" s="123"/>
      <c r="MVR219" s="123"/>
      <c r="MVS219" s="123"/>
      <c r="MVT219" s="123"/>
      <c r="MVU219" s="123"/>
      <c r="MVV219" s="123"/>
      <c r="MVW219" s="123"/>
      <c r="MVX219" s="123"/>
      <c r="MVY219" s="123"/>
      <c r="MVZ219" s="123"/>
      <c r="MWA219" s="123"/>
      <c r="MWB219" s="123"/>
      <c r="MWC219" s="123"/>
      <c r="MWD219" s="123"/>
      <c r="MWE219" s="123"/>
      <c r="MWF219" s="123"/>
      <c r="MWG219" s="123"/>
      <c r="MWH219" s="123"/>
      <c r="MWI219" s="123"/>
      <c r="MWJ219" s="123"/>
      <c r="MWK219" s="123"/>
      <c r="MWL219" s="123"/>
      <c r="MWM219" s="123"/>
      <c r="MWN219" s="123"/>
      <c r="MWO219" s="123"/>
      <c r="MWP219" s="123"/>
      <c r="MWQ219" s="123"/>
      <c r="MWR219" s="123"/>
      <c r="MWS219" s="123"/>
      <c r="MWT219" s="123"/>
      <c r="MWU219" s="123"/>
      <c r="MWV219" s="123"/>
      <c r="MWW219" s="123"/>
      <c r="MWX219" s="123"/>
      <c r="MWY219" s="123"/>
      <c r="MWZ219" s="123"/>
      <c r="MXA219" s="123"/>
      <c r="MXB219" s="123"/>
      <c r="MXC219" s="123"/>
      <c r="MXD219" s="123"/>
      <c r="MXE219" s="123"/>
      <c r="MXF219" s="123"/>
      <c r="MXG219" s="123"/>
      <c r="MXH219" s="123"/>
      <c r="MXI219" s="123"/>
      <c r="MXJ219" s="123"/>
      <c r="MXK219" s="123"/>
      <c r="MXL219" s="123"/>
      <c r="MXM219" s="123"/>
      <c r="MXN219" s="123"/>
      <c r="MXO219" s="123"/>
      <c r="MXP219" s="123"/>
      <c r="MXQ219" s="123"/>
      <c r="MXR219" s="123"/>
      <c r="MXS219" s="123"/>
      <c r="MXT219" s="123"/>
      <c r="MXU219" s="123"/>
      <c r="MXV219" s="123"/>
      <c r="MXW219" s="123"/>
      <c r="MXX219" s="123"/>
      <c r="MXY219" s="123"/>
      <c r="MXZ219" s="123"/>
      <c r="MYA219" s="123"/>
      <c r="MYB219" s="123"/>
      <c r="MYC219" s="123"/>
      <c r="MYD219" s="123"/>
      <c r="MYE219" s="123"/>
      <c r="MYF219" s="123"/>
      <c r="MYG219" s="123"/>
      <c r="MYH219" s="123"/>
      <c r="MYI219" s="123"/>
      <c r="MYJ219" s="123"/>
      <c r="MYK219" s="123"/>
      <c r="MYL219" s="123"/>
      <c r="MYM219" s="123"/>
      <c r="MYN219" s="123"/>
      <c r="MYO219" s="123"/>
      <c r="MYP219" s="123"/>
      <c r="MYQ219" s="123"/>
      <c r="MYR219" s="123"/>
      <c r="MYS219" s="123"/>
      <c r="MYT219" s="123"/>
      <c r="MYU219" s="123"/>
      <c r="MYV219" s="123"/>
      <c r="MYW219" s="123"/>
      <c r="MYX219" s="123"/>
      <c r="MYY219" s="123"/>
      <c r="MYZ219" s="123"/>
      <c r="MZA219" s="123"/>
      <c r="MZB219" s="123"/>
      <c r="MZC219" s="123"/>
      <c r="MZD219" s="123"/>
      <c r="MZE219" s="123"/>
      <c r="MZF219" s="123"/>
      <c r="MZG219" s="123"/>
      <c r="MZH219" s="123"/>
      <c r="MZI219" s="123"/>
      <c r="MZJ219" s="123"/>
      <c r="MZK219" s="123"/>
      <c r="MZL219" s="123"/>
      <c r="MZM219" s="123"/>
      <c r="MZN219" s="123"/>
      <c r="MZO219" s="123"/>
      <c r="MZP219" s="123"/>
      <c r="MZQ219" s="123"/>
      <c r="MZR219" s="123"/>
      <c r="MZS219" s="123"/>
      <c r="MZT219" s="123"/>
      <c r="MZU219" s="123"/>
      <c r="MZV219" s="123"/>
      <c r="MZW219" s="123"/>
      <c r="MZX219" s="123"/>
      <c r="MZY219" s="123"/>
      <c r="MZZ219" s="123"/>
      <c r="NAA219" s="123"/>
      <c r="NAB219" s="123"/>
      <c r="NAC219" s="123"/>
      <c r="NAD219" s="123"/>
      <c r="NAE219" s="123"/>
      <c r="NAF219" s="123"/>
      <c r="NAG219" s="123"/>
      <c r="NAH219" s="123"/>
      <c r="NAI219" s="123"/>
      <c r="NAJ219" s="123"/>
      <c r="NAK219" s="123"/>
      <c r="NAL219" s="123"/>
      <c r="NAM219" s="123"/>
      <c r="NAN219" s="123"/>
      <c r="NAO219" s="123"/>
      <c r="NAP219" s="123"/>
      <c r="NAQ219" s="123"/>
      <c r="NAR219" s="123"/>
      <c r="NAS219" s="123"/>
      <c r="NAT219" s="123"/>
      <c r="NAU219" s="123"/>
      <c r="NAV219" s="123"/>
      <c r="NAW219" s="123"/>
      <c r="NAX219" s="123"/>
      <c r="NAY219" s="123"/>
      <c r="NAZ219" s="123"/>
      <c r="NBA219" s="123"/>
      <c r="NBB219" s="123"/>
      <c r="NBC219" s="123"/>
      <c r="NBD219" s="123"/>
      <c r="NBE219" s="123"/>
      <c r="NBF219" s="123"/>
      <c r="NBG219" s="123"/>
      <c r="NBH219" s="123"/>
      <c r="NBI219" s="123"/>
      <c r="NBJ219" s="123"/>
      <c r="NBK219" s="123"/>
      <c r="NBL219" s="123"/>
      <c r="NBM219" s="123"/>
      <c r="NBN219" s="123"/>
      <c r="NBO219" s="123"/>
      <c r="NBP219" s="123"/>
      <c r="NBQ219" s="123"/>
      <c r="NBR219" s="123"/>
      <c r="NBS219" s="123"/>
      <c r="NBT219" s="123"/>
      <c r="NBU219" s="123"/>
      <c r="NBV219" s="123"/>
      <c r="NBW219" s="123"/>
      <c r="NBX219" s="123"/>
      <c r="NBY219" s="123"/>
      <c r="NBZ219" s="123"/>
      <c r="NCA219" s="123"/>
      <c r="NCB219" s="123"/>
      <c r="NCC219" s="123"/>
      <c r="NCD219" s="123"/>
      <c r="NCE219" s="123"/>
      <c r="NCF219" s="123"/>
      <c r="NCG219" s="123"/>
      <c r="NCH219" s="123"/>
      <c r="NCI219" s="123"/>
      <c r="NCJ219" s="123"/>
      <c r="NCK219" s="123"/>
      <c r="NCL219" s="123"/>
      <c r="NCM219" s="123"/>
      <c r="NCN219" s="123"/>
      <c r="NCO219" s="123"/>
      <c r="NCP219" s="123"/>
      <c r="NCQ219" s="123"/>
      <c r="NCR219" s="123"/>
      <c r="NCS219" s="123"/>
      <c r="NCT219" s="123"/>
      <c r="NCU219" s="123"/>
      <c r="NCV219" s="123"/>
      <c r="NCW219" s="123"/>
      <c r="NCX219" s="123"/>
      <c r="NCY219" s="123"/>
      <c r="NCZ219" s="123"/>
      <c r="NDA219" s="123"/>
      <c r="NDB219" s="123"/>
      <c r="NDC219" s="123"/>
      <c r="NDD219" s="123"/>
      <c r="NDE219" s="123"/>
      <c r="NDF219" s="123"/>
      <c r="NDG219" s="123"/>
      <c r="NDH219" s="123"/>
      <c r="NDI219" s="123"/>
      <c r="NDJ219" s="123"/>
      <c r="NDK219" s="123"/>
      <c r="NDL219" s="123"/>
      <c r="NDM219" s="123"/>
      <c r="NDN219" s="123"/>
      <c r="NDO219" s="123"/>
      <c r="NDP219" s="123"/>
      <c r="NDQ219" s="123"/>
      <c r="NDR219" s="123"/>
      <c r="NDS219" s="123"/>
      <c r="NDT219" s="123"/>
      <c r="NDU219" s="123"/>
      <c r="NDV219" s="123"/>
      <c r="NDW219" s="123"/>
      <c r="NDX219" s="123"/>
      <c r="NDY219" s="123"/>
      <c r="NDZ219" s="123"/>
      <c r="NEA219" s="123"/>
      <c r="NEB219" s="123"/>
      <c r="NEC219" s="123"/>
      <c r="NED219" s="123"/>
      <c r="NEE219" s="123"/>
      <c r="NEF219" s="123"/>
      <c r="NEG219" s="123"/>
      <c r="NEH219" s="123"/>
      <c r="NEI219" s="123"/>
      <c r="NEJ219" s="123"/>
      <c r="NEK219" s="123"/>
      <c r="NEL219" s="123"/>
      <c r="NEM219" s="123"/>
      <c r="NEN219" s="123"/>
      <c r="NEO219" s="123"/>
      <c r="NEP219" s="123"/>
      <c r="NEQ219" s="123"/>
      <c r="NER219" s="123"/>
      <c r="NES219" s="123"/>
      <c r="NET219" s="123"/>
      <c r="NEU219" s="123"/>
      <c r="NEV219" s="123"/>
      <c r="NEW219" s="123"/>
      <c r="NEX219" s="123"/>
      <c r="NEY219" s="123"/>
      <c r="NEZ219" s="123"/>
      <c r="NFA219" s="123"/>
      <c r="NFB219" s="123"/>
      <c r="NFC219" s="123"/>
      <c r="NFD219" s="123"/>
      <c r="NFE219" s="123"/>
      <c r="NFF219" s="123"/>
      <c r="NFG219" s="123"/>
      <c r="NFH219" s="123"/>
      <c r="NFI219" s="123"/>
      <c r="NFJ219" s="123"/>
      <c r="NFK219" s="123"/>
      <c r="NFL219" s="123"/>
      <c r="NFM219" s="123"/>
      <c r="NFN219" s="123"/>
      <c r="NFO219" s="123"/>
      <c r="NFP219" s="123"/>
      <c r="NFQ219" s="123"/>
      <c r="NFR219" s="123"/>
      <c r="NFS219" s="123"/>
      <c r="NFT219" s="123"/>
      <c r="NFU219" s="123"/>
      <c r="NFV219" s="123"/>
      <c r="NFW219" s="123"/>
      <c r="NFX219" s="123"/>
      <c r="NFY219" s="123"/>
      <c r="NFZ219" s="123"/>
      <c r="NGA219" s="123"/>
      <c r="NGB219" s="123"/>
      <c r="NGC219" s="123"/>
      <c r="NGD219" s="123"/>
      <c r="NGE219" s="123"/>
      <c r="NGF219" s="123"/>
      <c r="NGG219" s="123"/>
      <c r="NGH219" s="123"/>
      <c r="NGI219" s="123"/>
      <c r="NGJ219" s="123"/>
      <c r="NGK219" s="123"/>
      <c r="NGL219" s="123"/>
      <c r="NGM219" s="123"/>
      <c r="NGN219" s="123"/>
      <c r="NGO219" s="123"/>
      <c r="NGP219" s="123"/>
      <c r="NGQ219" s="123"/>
      <c r="NGR219" s="123"/>
      <c r="NGS219" s="123"/>
      <c r="NGT219" s="123"/>
      <c r="NGU219" s="123"/>
      <c r="NGV219" s="123"/>
      <c r="NGW219" s="123"/>
      <c r="NGX219" s="123"/>
      <c r="NGY219" s="123"/>
      <c r="NGZ219" s="123"/>
      <c r="NHA219" s="123"/>
      <c r="NHB219" s="123"/>
      <c r="NHC219" s="123"/>
      <c r="NHD219" s="123"/>
      <c r="NHE219" s="123"/>
      <c r="NHF219" s="123"/>
      <c r="NHG219" s="123"/>
      <c r="NHH219" s="123"/>
      <c r="NHI219" s="123"/>
      <c r="NHJ219" s="123"/>
      <c r="NHK219" s="123"/>
      <c r="NHL219" s="123"/>
      <c r="NHM219" s="123"/>
      <c r="NHN219" s="123"/>
      <c r="NHO219" s="123"/>
      <c r="NHP219" s="123"/>
      <c r="NHQ219" s="123"/>
      <c r="NHR219" s="123"/>
      <c r="NHS219" s="123"/>
      <c r="NHT219" s="123"/>
      <c r="NHU219" s="123"/>
      <c r="NHV219" s="123"/>
      <c r="NHW219" s="123"/>
      <c r="NHX219" s="123"/>
      <c r="NHY219" s="123"/>
      <c r="NHZ219" s="123"/>
      <c r="NIA219" s="123"/>
      <c r="NIB219" s="123"/>
      <c r="NIC219" s="123"/>
      <c r="NID219" s="123"/>
      <c r="NIE219" s="123"/>
      <c r="NIF219" s="123"/>
      <c r="NIG219" s="123"/>
      <c r="NIH219" s="123"/>
      <c r="NII219" s="123"/>
      <c r="NIJ219" s="123"/>
      <c r="NIK219" s="123"/>
      <c r="NIL219" s="123"/>
      <c r="NIM219" s="123"/>
      <c r="NIN219" s="123"/>
      <c r="NIO219" s="123"/>
      <c r="NIP219" s="123"/>
      <c r="NIQ219" s="123"/>
      <c r="NIR219" s="123"/>
      <c r="NIS219" s="123"/>
      <c r="NIT219" s="123"/>
      <c r="NIU219" s="123"/>
      <c r="NIV219" s="123"/>
      <c r="NIW219" s="123"/>
      <c r="NIX219" s="123"/>
      <c r="NIY219" s="123"/>
      <c r="NIZ219" s="123"/>
      <c r="NJA219" s="123"/>
      <c r="NJB219" s="123"/>
      <c r="NJC219" s="123"/>
      <c r="NJD219" s="123"/>
      <c r="NJE219" s="123"/>
      <c r="NJF219" s="123"/>
      <c r="NJG219" s="123"/>
      <c r="NJH219" s="123"/>
      <c r="NJI219" s="123"/>
      <c r="NJJ219" s="123"/>
      <c r="NJK219" s="123"/>
      <c r="NJL219" s="123"/>
      <c r="NJM219" s="123"/>
      <c r="NJN219" s="123"/>
      <c r="NJO219" s="123"/>
      <c r="NJP219" s="123"/>
      <c r="NJQ219" s="123"/>
      <c r="NJR219" s="123"/>
      <c r="NJS219" s="123"/>
      <c r="NJT219" s="123"/>
      <c r="NJU219" s="123"/>
      <c r="NJV219" s="123"/>
      <c r="NJW219" s="123"/>
      <c r="NJX219" s="123"/>
      <c r="NJY219" s="123"/>
      <c r="NJZ219" s="123"/>
      <c r="NKA219" s="123"/>
      <c r="NKB219" s="123"/>
      <c r="NKC219" s="123"/>
      <c r="NKD219" s="123"/>
      <c r="NKE219" s="123"/>
      <c r="NKF219" s="123"/>
      <c r="NKG219" s="123"/>
      <c r="NKH219" s="123"/>
      <c r="NKI219" s="123"/>
      <c r="NKJ219" s="123"/>
      <c r="NKK219" s="123"/>
      <c r="NKL219" s="123"/>
      <c r="NKM219" s="123"/>
      <c r="NKN219" s="123"/>
      <c r="NKO219" s="123"/>
      <c r="NKP219" s="123"/>
      <c r="NKQ219" s="123"/>
      <c r="NKR219" s="123"/>
      <c r="NKS219" s="123"/>
      <c r="NKT219" s="123"/>
      <c r="NKU219" s="123"/>
      <c r="NKV219" s="123"/>
      <c r="NKW219" s="123"/>
      <c r="NKX219" s="123"/>
      <c r="NKY219" s="123"/>
      <c r="NKZ219" s="123"/>
      <c r="NLA219" s="123"/>
      <c r="NLB219" s="123"/>
      <c r="NLC219" s="123"/>
      <c r="NLD219" s="123"/>
      <c r="NLE219" s="123"/>
      <c r="NLF219" s="123"/>
      <c r="NLG219" s="123"/>
      <c r="NLH219" s="123"/>
      <c r="NLI219" s="123"/>
      <c r="NLJ219" s="123"/>
      <c r="NLK219" s="123"/>
      <c r="NLL219" s="123"/>
      <c r="NLM219" s="123"/>
      <c r="NLN219" s="123"/>
      <c r="NLO219" s="123"/>
      <c r="NLP219" s="123"/>
      <c r="NLQ219" s="123"/>
      <c r="NLR219" s="123"/>
      <c r="NLS219" s="123"/>
      <c r="NLT219" s="123"/>
      <c r="NLU219" s="123"/>
      <c r="NLV219" s="123"/>
      <c r="NLW219" s="123"/>
      <c r="NLX219" s="123"/>
      <c r="NLY219" s="123"/>
      <c r="NLZ219" s="123"/>
      <c r="NMA219" s="123"/>
      <c r="NMB219" s="123"/>
      <c r="NMC219" s="123"/>
      <c r="NMD219" s="123"/>
      <c r="NME219" s="123"/>
      <c r="NMF219" s="123"/>
      <c r="NMG219" s="123"/>
      <c r="NMH219" s="123"/>
      <c r="NMI219" s="123"/>
      <c r="NMJ219" s="123"/>
      <c r="NMK219" s="123"/>
      <c r="NML219" s="123"/>
      <c r="NMM219" s="123"/>
      <c r="NMN219" s="123"/>
      <c r="NMO219" s="123"/>
      <c r="NMP219" s="123"/>
      <c r="NMQ219" s="123"/>
      <c r="NMR219" s="123"/>
      <c r="NMS219" s="123"/>
      <c r="NMT219" s="123"/>
      <c r="NMU219" s="123"/>
      <c r="NMV219" s="123"/>
      <c r="NMW219" s="123"/>
      <c r="NMX219" s="123"/>
      <c r="NMY219" s="123"/>
      <c r="NMZ219" s="123"/>
      <c r="NNA219" s="123"/>
      <c r="NNB219" s="123"/>
      <c r="NNC219" s="123"/>
      <c r="NND219" s="123"/>
      <c r="NNE219" s="123"/>
      <c r="NNF219" s="123"/>
      <c r="NNG219" s="123"/>
      <c r="NNH219" s="123"/>
      <c r="NNI219" s="123"/>
      <c r="NNJ219" s="123"/>
      <c r="NNK219" s="123"/>
      <c r="NNL219" s="123"/>
      <c r="NNM219" s="123"/>
      <c r="NNN219" s="123"/>
      <c r="NNO219" s="123"/>
      <c r="NNP219" s="123"/>
      <c r="NNQ219" s="123"/>
      <c r="NNR219" s="123"/>
      <c r="NNS219" s="123"/>
      <c r="NNT219" s="123"/>
      <c r="NNU219" s="123"/>
      <c r="NNV219" s="123"/>
      <c r="NNW219" s="123"/>
      <c r="NNX219" s="123"/>
      <c r="NNY219" s="123"/>
      <c r="NNZ219" s="123"/>
      <c r="NOA219" s="123"/>
      <c r="NOB219" s="123"/>
      <c r="NOC219" s="123"/>
      <c r="NOD219" s="123"/>
      <c r="NOE219" s="123"/>
      <c r="NOF219" s="123"/>
      <c r="NOG219" s="123"/>
      <c r="NOH219" s="123"/>
      <c r="NOI219" s="123"/>
      <c r="NOJ219" s="123"/>
      <c r="NOK219" s="123"/>
      <c r="NOL219" s="123"/>
      <c r="NOM219" s="123"/>
      <c r="NON219" s="123"/>
      <c r="NOO219" s="123"/>
      <c r="NOP219" s="123"/>
      <c r="NOQ219" s="123"/>
      <c r="NOR219" s="123"/>
      <c r="NOS219" s="123"/>
      <c r="NOT219" s="123"/>
      <c r="NOU219" s="123"/>
      <c r="NOV219" s="123"/>
      <c r="NOW219" s="123"/>
      <c r="NOX219" s="123"/>
      <c r="NOY219" s="123"/>
      <c r="NOZ219" s="123"/>
      <c r="NPA219" s="123"/>
      <c r="NPB219" s="123"/>
      <c r="NPC219" s="123"/>
      <c r="NPD219" s="123"/>
      <c r="NPE219" s="123"/>
      <c r="NPF219" s="123"/>
      <c r="NPG219" s="123"/>
      <c r="NPH219" s="123"/>
      <c r="NPI219" s="123"/>
      <c r="NPJ219" s="123"/>
      <c r="NPK219" s="123"/>
      <c r="NPL219" s="123"/>
      <c r="NPM219" s="123"/>
      <c r="NPN219" s="123"/>
      <c r="NPO219" s="123"/>
      <c r="NPP219" s="123"/>
      <c r="NPQ219" s="123"/>
      <c r="NPR219" s="123"/>
      <c r="NPS219" s="123"/>
      <c r="NPT219" s="123"/>
      <c r="NPU219" s="123"/>
      <c r="NPV219" s="123"/>
      <c r="NPW219" s="123"/>
      <c r="NPX219" s="123"/>
      <c r="NPY219" s="123"/>
      <c r="NPZ219" s="123"/>
      <c r="NQA219" s="123"/>
      <c r="NQB219" s="123"/>
      <c r="NQC219" s="123"/>
      <c r="NQD219" s="123"/>
      <c r="NQE219" s="123"/>
      <c r="NQF219" s="123"/>
      <c r="NQG219" s="123"/>
      <c r="NQH219" s="123"/>
      <c r="NQI219" s="123"/>
      <c r="NQJ219" s="123"/>
      <c r="NQK219" s="123"/>
      <c r="NQL219" s="123"/>
      <c r="NQM219" s="123"/>
      <c r="NQN219" s="123"/>
      <c r="NQO219" s="123"/>
      <c r="NQP219" s="123"/>
      <c r="NQQ219" s="123"/>
      <c r="NQR219" s="123"/>
      <c r="NQS219" s="123"/>
      <c r="NQT219" s="123"/>
      <c r="NQU219" s="123"/>
      <c r="NQV219" s="123"/>
      <c r="NQW219" s="123"/>
      <c r="NQX219" s="123"/>
      <c r="NQY219" s="123"/>
      <c r="NQZ219" s="123"/>
      <c r="NRA219" s="123"/>
      <c r="NRB219" s="123"/>
      <c r="NRC219" s="123"/>
      <c r="NRD219" s="123"/>
      <c r="NRE219" s="123"/>
      <c r="NRF219" s="123"/>
      <c r="NRG219" s="123"/>
      <c r="NRH219" s="123"/>
      <c r="NRI219" s="123"/>
      <c r="NRJ219" s="123"/>
      <c r="NRK219" s="123"/>
      <c r="NRL219" s="123"/>
      <c r="NRM219" s="123"/>
      <c r="NRN219" s="123"/>
      <c r="NRO219" s="123"/>
      <c r="NRP219" s="123"/>
      <c r="NRQ219" s="123"/>
      <c r="NRR219" s="123"/>
      <c r="NRS219" s="123"/>
      <c r="NRT219" s="123"/>
      <c r="NRU219" s="123"/>
      <c r="NRV219" s="123"/>
      <c r="NRW219" s="123"/>
      <c r="NRX219" s="123"/>
      <c r="NRY219" s="123"/>
      <c r="NRZ219" s="123"/>
      <c r="NSA219" s="123"/>
      <c r="NSB219" s="123"/>
      <c r="NSC219" s="123"/>
      <c r="NSD219" s="123"/>
      <c r="NSE219" s="123"/>
      <c r="NSF219" s="123"/>
      <c r="NSG219" s="123"/>
      <c r="NSH219" s="123"/>
      <c r="NSI219" s="123"/>
      <c r="NSJ219" s="123"/>
      <c r="NSK219" s="123"/>
      <c r="NSL219" s="123"/>
      <c r="NSM219" s="123"/>
      <c r="NSN219" s="123"/>
      <c r="NSO219" s="123"/>
      <c r="NSP219" s="123"/>
      <c r="NSQ219" s="123"/>
      <c r="NSR219" s="123"/>
      <c r="NSS219" s="123"/>
      <c r="NST219" s="123"/>
      <c r="NSU219" s="123"/>
      <c r="NSV219" s="123"/>
      <c r="NSW219" s="123"/>
      <c r="NSX219" s="123"/>
      <c r="NSY219" s="123"/>
      <c r="NSZ219" s="123"/>
      <c r="NTA219" s="123"/>
      <c r="NTB219" s="123"/>
      <c r="NTC219" s="123"/>
      <c r="NTD219" s="123"/>
      <c r="NTE219" s="123"/>
      <c r="NTF219" s="123"/>
      <c r="NTG219" s="123"/>
      <c r="NTH219" s="123"/>
      <c r="NTI219" s="123"/>
      <c r="NTJ219" s="123"/>
      <c r="NTK219" s="123"/>
      <c r="NTL219" s="123"/>
      <c r="NTM219" s="123"/>
      <c r="NTN219" s="123"/>
      <c r="NTO219" s="123"/>
      <c r="NTP219" s="123"/>
      <c r="NTQ219" s="123"/>
      <c r="NTR219" s="123"/>
      <c r="NTS219" s="123"/>
      <c r="NTT219" s="123"/>
      <c r="NTU219" s="123"/>
      <c r="NTV219" s="123"/>
      <c r="NTW219" s="123"/>
      <c r="NTX219" s="123"/>
      <c r="NTY219" s="123"/>
      <c r="NTZ219" s="123"/>
      <c r="NUA219" s="123"/>
      <c r="NUB219" s="123"/>
      <c r="NUC219" s="123"/>
      <c r="NUD219" s="123"/>
      <c r="NUE219" s="123"/>
      <c r="NUF219" s="123"/>
      <c r="NUG219" s="123"/>
      <c r="NUH219" s="123"/>
      <c r="NUI219" s="123"/>
      <c r="NUJ219" s="123"/>
      <c r="NUK219" s="123"/>
      <c r="NUL219" s="123"/>
      <c r="NUM219" s="123"/>
      <c r="NUN219" s="123"/>
      <c r="NUO219" s="123"/>
      <c r="NUP219" s="123"/>
      <c r="NUQ219" s="123"/>
      <c r="NUR219" s="123"/>
      <c r="NUS219" s="123"/>
      <c r="NUT219" s="123"/>
      <c r="NUU219" s="123"/>
      <c r="NUV219" s="123"/>
      <c r="NUW219" s="123"/>
      <c r="NUX219" s="123"/>
      <c r="NUY219" s="123"/>
      <c r="NUZ219" s="123"/>
      <c r="NVA219" s="123"/>
      <c r="NVB219" s="123"/>
      <c r="NVC219" s="123"/>
      <c r="NVD219" s="123"/>
      <c r="NVE219" s="123"/>
      <c r="NVF219" s="123"/>
      <c r="NVG219" s="123"/>
      <c r="NVH219" s="123"/>
      <c r="NVI219" s="123"/>
      <c r="NVJ219" s="123"/>
      <c r="NVK219" s="123"/>
      <c r="NVL219" s="123"/>
      <c r="NVM219" s="123"/>
      <c r="NVN219" s="123"/>
      <c r="NVO219" s="123"/>
      <c r="NVP219" s="123"/>
      <c r="NVQ219" s="123"/>
      <c r="NVR219" s="123"/>
      <c r="NVS219" s="123"/>
      <c r="NVT219" s="123"/>
      <c r="NVU219" s="123"/>
      <c r="NVV219" s="123"/>
      <c r="NVW219" s="123"/>
      <c r="NVX219" s="123"/>
      <c r="NVY219" s="123"/>
      <c r="NVZ219" s="123"/>
      <c r="NWA219" s="123"/>
      <c r="NWB219" s="123"/>
      <c r="NWC219" s="123"/>
      <c r="NWD219" s="123"/>
      <c r="NWE219" s="123"/>
      <c r="NWF219" s="123"/>
      <c r="NWG219" s="123"/>
      <c r="NWH219" s="123"/>
      <c r="NWI219" s="123"/>
      <c r="NWJ219" s="123"/>
      <c r="NWK219" s="123"/>
      <c r="NWL219" s="123"/>
      <c r="NWM219" s="123"/>
      <c r="NWN219" s="123"/>
      <c r="NWO219" s="123"/>
      <c r="NWP219" s="123"/>
      <c r="NWQ219" s="123"/>
      <c r="NWR219" s="123"/>
      <c r="NWS219" s="123"/>
      <c r="NWT219" s="123"/>
      <c r="NWU219" s="123"/>
      <c r="NWV219" s="123"/>
      <c r="NWW219" s="123"/>
      <c r="NWX219" s="123"/>
      <c r="NWY219" s="123"/>
      <c r="NWZ219" s="123"/>
      <c r="NXA219" s="123"/>
      <c r="NXB219" s="123"/>
      <c r="NXC219" s="123"/>
      <c r="NXD219" s="123"/>
      <c r="NXE219" s="123"/>
      <c r="NXF219" s="123"/>
      <c r="NXG219" s="123"/>
      <c r="NXH219" s="123"/>
      <c r="NXI219" s="123"/>
      <c r="NXJ219" s="123"/>
      <c r="NXK219" s="123"/>
      <c r="NXL219" s="123"/>
      <c r="NXM219" s="123"/>
      <c r="NXN219" s="123"/>
      <c r="NXO219" s="123"/>
      <c r="NXP219" s="123"/>
      <c r="NXQ219" s="123"/>
      <c r="NXR219" s="123"/>
      <c r="NXS219" s="123"/>
      <c r="NXT219" s="123"/>
      <c r="NXU219" s="123"/>
      <c r="NXV219" s="123"/>
      <c r="NXW219" s="123"/>
      <c r="NXX219" s="123"/>
      <c r="NXY219" s="123"/>
      <c r="NXZ219" s="123"/>
      <c r="NYA219" s="123"/>
      <c r="NYB219" s="123"/>
      <c r="NYC219" s="123"/>
      <c r="NYD219" s="123"/>
      <c r="NYE219" s="123"/>
      <c r="NYF219" s="123"/>
      <c r="NYG219" s="123"/>
      <c r="NYH219" s="123"/>
      <c r="NYI219" s="123"/>
      <c r="NYJ219" s="123"/>
      <c r="NYK219" s="123"/>
      <c r="NYL219" s="123"/>
      <c r="NYM219" s="123"/>
      <c r="NYN219" s="123"/>
      <c r="NYO219" s="123"/>
      <c r="NYP219" s="123"/>
      <c r="NYQ219" s="123"/>
      <c r="NYR219" s="123"/>
      <c r="NYS219" s="123"/>
      <c r="NYT219" s="123"/>
      <c r="NYU219" s="123"/>
      <c r="NYV219" s="123"/>
      <c r="NYW219" s="123"/>
      <c r="NYX219" s="123"/>
      <c r="NYY219" s="123"/>
      <c r="NYZ219" s="123"/>
      <c r="NZA219" s="123"/>
      <c r="NZB219" s="123"/>
      <c r="NZC219" s="123"/>
      <c r="NZD219" s="123"/>
      <c r="NZE219" s="123"/>
      <c r="NZF219" s="123"/>
      <c r="NZG219" s="123"/>
      <c r="NZH219" s="123"/>
      <c r="NZI219" s="123"/>
      <c r="NZJ219" s="123"/>
      <c r="NZK219" s="123"/>
      <c r="NZL219" s="123"/>
      <c r="NZM219" s="123"/>
      <c r="NZN219" s="123"/>
      <c r="NZO219" s="123"/>
      <c r="NZP219" s="123"/>
      <c r="NZQ219" s="123"/>
      <c r="NZR219" s="123"/>
      <c r="NZS219" s="123"/>
      <c r="NZT219" s="123"/>
      <c r="NZU219" s="123"/>
      <c r="NZV219" s="123"/>
      <c r="NZW219" s="123"/>
      <c r="NZX219" s="123"/>
      <c r="NZY219" s="123"/>
      <c r="NZZ219" s="123"/>
      <c r="OAA219" s="123"/>
      <c r="OAB219" s="123"/>
      <c r="OAC219" s="123"/>
      <c r="OAD219" s="123"/>
      <c r="OAE219" s="123"/>
      <c r="OAF219" s="123"/>
      <c r="OAG219" s="123"/>
      <c r="OAH219" s="123"/>
      <c r="OAI219" s="123"/>
      <c r="OAJ219" s="123"/>
      <c r="OAK219" s="123"/>
      <c r="OAL219" s="123"/>
      <c r="OAM219" s="123"/>
      <c r="OAN219" s="123"/>
      <c r="OAO219" s="123"/>
      <c r="OAP219" s="123"/>
      <c r="OAQ219" s="123"/>
      <c r="OAR219" s="123"/>
      <c r="OAS219" s="123"/>
      <c r="OAT219" s="123"/>
      <c r="OAU219" s="123"/>
      <c r="OAV219" s="123"/>
      <c r="OAW219" s="123"/>
      <c r="OAX219" s="123"/>
      <c r="OAY219" s="123"/>
      <c r="OAZ219" s="123"/>
      <c r="OBA219" s="123"/>
      <c r="OBB219" s="123"/>
      <c r="OBC219" s="123"/>
      <c r="OBD219" s="123"/>
      <c r="OBE219" s="123"/>
      <c r="OBF219" s="123"/>
      <c r="OBG219" s="123"/>
      <c r="OBH219" s="123"/>
      <c r="OBI219" s="123"/>
      <c r="OBJ219" s="123"/>
      <c r="OBK219" s="123"/>
      <c r="OBL219" s="123"/>
      <c r="OBM219" s="123"/>
      <c r="OBN219" s="123"/>
      <c r="OBO219" s="123"/>
      <c r="OBP219" s="123"/>
      <c r="OBQ219" s="123"/>
      <c r="OBR219" s="123"/>
      <c r="OBS219" s="123"/>
      <c r="OBT219" s="123"/>
      <c r="OBU219" s="123"/>
      <c r="OBV219" s="123"/>
      <c r="OBW219" s="123"/>
      <c r="OBX219" s="123"/>
      <c r="OBY219" s="123"/>
      <c r="OBZ219" s="123"/>
      <c r="OCA219" s="123"/>
      <c r="OCB219" s="123"/>
      <c r="OCC219" s="123"/>
      <c r="OCD219" s="123"/>
      <c r="OCE219" s="123"/>
      <c r="OCF219" s="123"/>
      <c r="OCG219" s="123"/>
      <c r="OCH219" s="123"/>
      <c r="OCI219" s="123"/>
      <c r="OCJ219" s="123"/>
      <c r="OCK219" s="123"/>
      <c r="OCL219" s="123"/>
      <c r="OCM219" s="123"/>
      <c r="OCN219" s="123"/>
      <c r="OCO219" s="123"/>
      <c r="OCP219" s="123"/>
      <c r="OCQ219" s="123"/>
      <c r="OCR219" s="123"/>
      <c r="OCS219" s="123"/>
      <c r="OCT219" s="123"/>
      <c r="OCU219" s="123"/>
      <c r="OCV219" s="123"/>
      <c r="OCW219" s="123"/>
      <c r="OCX219" s="123"/>
      <c r="OCY219" s="123"/>
      <c r="OCZ219" s="123"/>
      <c r="ODA219" s="123"/>
      <c r="ODB219" s="123"/>
      <c r="ODC219" s="123"/>
      <c r="ODD219" s="123"/>
      <c r="ODE219" s="123"/>
      <c r="ODF219" s="123"/>
      <c r="ODG219" s="123"/>
      <c r="ODH219" s="123"/>
      <c r="ODI219" s="123"/>
      <c r="ODJ219" s="123"/>
      <c r="ODK219" s="123"/>
      <c r="ODL219" s="123"/>
      <c r="ODM219" s="123"/>
      <c r="ODN219" s="123"/>
      <c r="ODO219" s="123"/>
      <c r="ODP219" s="123"/>
      <c r="ODQ219" s="123"/>
      <c r="ODR219" s="123"/>
      <c r="ODS219" s="123"/>
      <c r="ODT219" s="123"/>
      <c r="ODU219" s="123"/>
      <c r="ODV219" s="123"/>
      <c r="ODW219" s="123"/>
      <c r="ODX219" s="123"/>
      <c r="ODY219" s="123"/>
      <c r="ODZ219" s="123"/>
      <c r="OEA219" s="123"/>
      <c r="OEB219" s="123"/>
      <c r="OEC219" s="123"/>
      <c r="OED219" s="123"/>
      <c r="OEE219" s="123"/>
      <c r="OEF219" s="123"/>
      <c r="OEG219" s="123"/>
      <c r="OEH219" s="123"/>
      <c r="OEI219" s="123"/>
      <c r="OEJ219" s="123"/>
      <c r="OEK219" s="123"/>
      <c r="OEL219" s="123"/>
      <c r="OEM219" s="123"/>
      <c r="OEN219" s="123"/>
      <c r="OEO219" s="123"/>
      <c r="OEP219" s="123"/>
      <c r="OEQ219" s="123"/>
      <c r="OER219" s="123"/>
      <c r="OES219" s="123"/>
      <c r="OET219" s="123"/>
      <c r="OEU219" s="123"/>
      <c r="OEV219" s="123"/>
      <c r="OEW219" s="123"/>
      <c r="OEX219" s="123"/>
      <c r="OEY219" s="123"/>
      <c r="OEZ219" s="123"/>
      <c r="OFA219" s="123"/>
      <c r="OFB219" s="123"/>
      <c r="OFC219" s="123"/>
      <c r="OFD219" s="123"/>
      <c r="OFE219" s="123"/>
      <c r="OFF219" s="123"/>
      <c r="OFG219" s="123"/>
      <c r="OFH219" s="123"/>
      <c r="OFI219" s="123"/>
      <c r="OFJ219" s="123"/>
      <c r="OFK219" s="123"/>
      <c r="OFL219" s="123"/>
      <c r="OFM219" s="123"/>
      <c r="OFN219" s="123"/>
      <c r="OFO219" s="123"/>
      <c r="OFP219" s="123"/>
      <c r="OFQ219" s="123"/>
      <c r="OFR219" s="123"/>
      <c r="OFS219" s="123"/>
      <c r="OFT219" s="123"/>
      <c r="OFU219" s="123"/>
      <c r="OFV219" s="123"/>
      <c r="OFW219" s="123"/>
      <c r="OFX219" s="123"/>
      <c r="OFY219" s="123"/>
      <c r="OFZ219" s="123"/>
      <c r="OGA219" s="123"/>
      <c r="OGB219" s="123"/>
      <c r="OGC219" s="123"/>
      <c r="OGD219" s="123"/>
      <c r="OGE219" s="123"/>
      <c r="OGF219" s="123"/>
      <c r="OGG219" s="123"/>
      <c r="OGH219" s="123"/>
      <c r="OGI219" s="123"/>
      <c r="OGJ219" s="123"/>
      <c r="OGK219" s="123"/>
      <c r="OGL219" s="123"/>
      <c r="OGM219" s="123"/>
      <c r="OGN219" s="123"/>
      <c r="OGO219" s="123"/>
      <c r="OGP219" s="123"/>
      <c r="OGQ219" s="123"/>
      <c r="OGR219" s="123"/>
      <c r="OGS219" s="123"/>
      <c r="OGT219" s="123"/>
      <c r="OGU219" s="123"/>
      <c r="OGV219" s="123"/>
      <c r="OGW219" s="123"/>
      <c r="OGX219" s="123"/>
      <c r="OGY219" s="123"/>
      <c r="OGZ219" s="123"/>
      <c r="OHA219" s="123"/>
      <c r="OHB219" s="123"/>
      <c r="OHC219" s="123"/>
      <c r="OHD219" s="123"/>
      <c r="OHE219" s="123"/>
      <c r="OHF219" s="123"/>
      <c r="OHG219" s="123"/>
      <c r="OHH219" s="123"/>
      <c r="OHI219" s="123"/>
      <c r="OHJ219" s="123"/>
      <c r="OHK219" s="123"/>
      <c r="OHL219" s="123"/>
      <c r="OHM219" s="123"/>
      <c r="OHN219" s="123"/>
      <c r="OHO219" s="123"/>
      <c r="OHP219" s="123"/>
      <c r="OHQ219" s="123"/>
      <c r="OHR219" s="123"/>
      <c r="OHS219" s="123"/>
      <c r="OHT219" s="123"/>
      <c r="OHU219" s="123"/>
      <c r="OHV219" s="123"/>
      <c r="OHW219" s="123"/>
      <c r="OHX219" s="123"/>
      <c r="OHY219" s="123"/>
      <c r="OHZ219" s="123"/>
      <c r="OIA219" s="123"/>
      <c r="OIB219" s="123"/>
      <c r="OIC219" s="123"/>
      <c r="OID219" s="123"/>
      <c r="OIE219" s="123"/>
      <c r="OIF219" s="123"/>
      <c r="OIG219" s="123"/>
      <c r="OIH219" s="123"/>
      <c r="OII219" s="123"/>
      <c r="OIJ219" s="123"/>
      <c r="OIK219" s="123"/>
      <c r="OIL219" s="123"/>
      <c r="OIM219" s="123"/>
      <c r="OIN219" s="123"/>
      <c r="OIO219" s="123"/>
      <c r="OIP219" s="123"/>
      <c r="OIQ219" s="123"/>
      <c r="OIR219" s="123"/>
      <c r="OIS219" s="123"/>
      <c r="OIT219" s="123"/>
      <c r="OIU219" s="123"/>
      <c r="OIV219" s="123"/>
      <c r="OIW219" s="123"/>
      <c r="OIX219" s="123"/>
      <c r="OIY219" s="123"/>
      <c r="OIZ219" s="123"/>
      <c r="OJA219" s="123"/>
      <c r="OJB219" s="123"/>
      <c r="OJC219" s="123"/>
      <c r="OJD219" s="123"/>
      <c r="OJE219" s="123"/>
      <c r="OJF219" s="123"/>
      <c r="OJG219" s="123"/>
      <c r="OJH219" s="123"/>
      <c r="OJI219" s="123"/>
      <c r="OJJ219" s="123"/>
      <c r="OJK219" s="123"/>
      <c r="OJL219" s="123"/>
      <c r="OJM219" s="123"/>
      <c r="OJN219" s="123"/>
      <c r="OJO219" s="123"/>
      <c r="OJP219" s="123"/>
      <c r="OJQ219" s="123"/>
      <c r="OJR219" s="123"/>
      <c r="OJS219" s="123"/>
      <c r="OJT219" s="123"/>
      <c r="OJU219" s="123"/>
      <c r="OJV219" s="123"/>
      <c r="OJW219" s="123"/>
      <c r="OJX219" s="123"/>
      <c r="OJY219" s="123"/>
      <c r="OJZ219" s="123"/>
      <c r="OKA219" s="123"/>
      <c r="OKB219" s="123"/>
      <c r="OKC219" s="123"/>
      <c r="OKD219" s="123"/>
      <c r="OKE219" s="123"/>
      <c r="OKF219" s="123"/>
      <c r="OKG219" s="123"/>
      <c r="OKH219" s="123"/>
      <c r="OKI219" s="123"/>
      <c r="OKJ219" s="123"/>
      <c r="OKK219" s="123"/>
      <c r="OKL219" s="123"/>
      <c r="OKM219" s="123"/>
      <c r="OKN219" s="123"/>
      <c r="OKO219" s="123"/>
      <c r="OKP219" s="123"/>
      <c r="OKQ219" s="123"/>
      <c r="OKR219" s="123"/>
      <c r="OKS219" s="123"/>
      <c r="OKT219" s="123"/>
      <c r="OKU219" s="123"/>
      <c r="OKV219" s="123"/>
      <c r="OKW219" s="123"/>
      <c r="OKX219" s="123"/>
      <c r="OKY219" s="123"/>
      <c r="OKZ219" s="123"/>
      <c r="OLA219" s="123"/>
      <c r="OLB219" s="123"/>
      <c r="OLC219" s="123"/>
      <c r="OLD219" s="123"/>
      <c r="OLE219" s="123"/>
      <c r="OLF219" s="123"/>
      <c r="OLG219" s="123"/>
      <c r="OLH219" s="123"/>
      <c r="OLI219" s="123"/>
      <c r="OLJ219" s="123"/>
      <c r="OLK219" s="123"/>
      <c r="OLL219" s="123"/>
      <c r="OLM219" s="123"/>
      <c r="OLN219" s="123"/>
      <c r="OLO219" s="123"/>
      <c r="OLP219" s="123"/>
      <c r="OLQ219" s="123"/>
      <c r="OLR219" s="123"/>
      <c r="OLS219" s="123"/>
      <c r="OLT219" s="123"/>
      <c r="OLU219" s="123"/>
      <c r="OLV219" s="123"/>
      <c r="OLW219" s="123"/>
      <c r="OLX219" s="123"/>
      <c r="OLY219" s="123"/>
      <c r="OLZ219" s="123"/>
      <c r="OMA219" s="123"/>
      <c r="OMB219" s="123"/>
      <c r="OMC219" s="123"/>
      <c r="OMD219" s="123"/>
      <c r="OME219" s="123"/>
      <c r="OMF219" s="123"/>
      <c r="OMG219" s="123"/>
      <c r="OMH219" s="123"/>
      <c r="OMI219" s="123"/>
      <c r="OMJ219" s="123"/>
      <c r="OMK219" s="123"/>
      <c r="OML219" s="123"/>
      <c r="OMM219" s="123"/>
      <c r="OMN219" s="123"/>
      <c r="OMO219" s="123"/>
      <c r="OMP219" s="123"/>
      <c r="OMQ219" s="123"/>
      <c r="OMR219" s="123"/>
      <c r="OMS219" s="123"/>
      <c r="OMT219" s="123"/>
      <c r="OMU219" s="123"/>
      <c r="OMV219" s="123"/>
      <c r="OMW219" s="123"/>
      <c r="OMX219" s="123"/>
      <c r="OMY219" s="123"/>
      <c r="OMZ219" s="123"/>
      <c r="ONA219" s="123"/>
      <c r="ONB219" s="123"/>
      <c r="ONC219" s="123"/>
      <c r="OND219" s="123"/>
      <c r="ONE219" s="123"/>
      <c r="ONF219" s="123"/>
      <c r="ONG219" s="123"/>
      <c r="ONH219" s="123"/>
      <c r="ONI219" s="123"/>
      <c r="ONJ219" s="123"/>
      <c r="ONK219" s="123"/>
      <c r="ONL219" s="123"/>
      <c r="ONM219" s="123"/>
      <c r="ONN219" s="123"/>
      <c r="ONO219" s="123"/>
      <c r="ONP219" s="123"/>
      <c r="ONQ219" s="123"/>
      <c r="ONR219" s="123"/>
      <c r="ONS219" s="123"/>
      <c r="ONT219" s="123"/>
      <c r="ONU219" s="123"/>
      <c r="ONV219" s="123"/>
      <c r="ONW219" s="123"/>
      <c r="ONX219" s="123"/>
      <c r="ONY219" s="123"/>
      <c r="ONZ219" s="123"/>
      <c r="OOA219" s="123"/>
      <c r="OOB219" s="123"/>
      <c r="OOC219" s="123"/>
      <c r="OOD219" s="123"/>
      <c r="OOE219" s="123"/>
      <c r="OOF219" s="123"/>
      <c r="OOG219" s="123"/>
      <c r="OOH219" s="123"/>
      <c r="OOI219" s="123"/>
      <c r="OOJ219" s="123"/>
      <c r="OOK219" s="123"/>
      <c r="OOL219" s="123"/>
      <c r="OOM219" s="123"/>
      <c r="OON219" s="123"/>
      <c r="OOO219" s="123"/>
      <c r="OOP219" s="123"/>
      <c r="OOQ219" s="123"/>
      <c r="OOR219" s="123"/>
      <c r="OOS219" s="123"/>
      <c r="OOT219" s="123"/>
      <c r="OOU219" s="123"/>
      <c r="OOV219" s="123"/>
      <c r="OOW219" s="123"/>
      <c r="OOX219" s="123"/>
      <c r="OOY219" s="123"/>
      <c r="OOZ219" s="123"/>
      <c r="OPA219" s="123"/>
      <c r="OPB219" s="123"/>
      <c r="OPC219" s="123"/>
      <c r="OPD219" s="123"/>
      <c r="OPE219" s="123"/>
      <c r="OPF219" s="123"/>
      <c r="OPG219" s="123"/>
      <c r="OPH219" s="123"/>
      <c r="OPI219" s="123"/>
      <c r="OPJ219" s="123"/>
      <c r="OPK219" s="123"/>
      <c r="OPL219" s="123"/>
      <c r="OPM219" s="123"/>
      <c r="OPN219" s="123"/>
      <c r="OPO219" s="123"/>
      <c r="OPP219" s="123"/>
      <c r="OPQ219" s="123"/>
      <c r="OPR219" s="123"/>
      <c r="OPS219" s="123"/>
      <c r="OPT219" s="123"/>
      <c r="OPU219" s="123"/>
      <c r="OPV219" s="123"/>
      <c r="OPW219" s="123"/>
      <c r="OPX219" s="123"/>
      <c r="OPY219" s="123"/>
      <c r="OPZ219" s="123"/>
      <c r="OQA219" s="123"/>
      <c r="OQB219" s="123"/>
      <c r="OQC219" s="123"/>
      <c r="OQD219" s="123"/>
      <c r="OQE219" s="123"/>
      <c r="OQF219" s="123"/>
      <c r="OQG219" s="123"/>
      <c r="OQH219" s="123"/>
      <c r="OQI219" s="123"/>
      <c r="OQJ219" s="123"/>
      <c r="OQK219" s="123"/>
      <c r="OQL219" s="123"/>
      <c r="OQM219" s="123"/>
      <c r="OQN219" s="123"/>
      <c r="OQO219" s="123"/>
      <c r="OQP219" s="123"/>
      <c r="OQQ219" s="123"/>
      <c r="OQR219" s="123"/>
      <c r="OQS219" s="123"/>
      <c r="OQT219" s="123"/>
      <c r="OQU219" s="123"/>
      <c r="OQV219" s="123"/>
      <c r="OQW219" s="123"/>
      <c r="OQX219" s="123"/>
      <c r="OQY219" s="123"/>
      <c r="OQZ219" s="123"/>
      <c r="ORA219" s="123"/>
      <c r="ORB219" s="123"/>
      <c r="ORC219" s="123"/>
      <c r="ORD219" s="123"/>
      <c r="ORE219" s="123"/>
      <c r="ORF219" s="123"/>
      <c r="ORG219" s="123"/>
      <c r="ORH219" s="123"/>
      <c r="ORI219" s="123"/>
      <c r="ORJ219" s="123"/>
      <c r="ORK219" s="123"/>
      <c r="ORL219" s="123"/>
      <c r="ORM219" s="123"/>
      <c r="ORN219" s="123"/>
      <c r="ORO219" s="123"/>
      <c r="ORP219" s="123"/>
      <c r="ORQ219" s="123"/>
      <c r="ORR219" s="123"/>
      <c r="ORS219" s="123"/>
      <c r="ORT219" s="123"/>
      <c r="ORU219" s="123"/>
      <c r="ORV219" s="123"/>
      <c r="ORW219" s="123"/>
      <c r="ORX219" s="123"/>
      <c r="ORY219" s="123"/>
      <c r="ORZ219" s="123"/>
      <c r="OSA219" s="123"/>
      <c r="OSB219" s="123"/>
      <c r="OSC219" s="123"/>
      <c r="OSD219" s="123"/>
      <c r="OSE219" s="123"/>
      <c r="OSF219" s="123"/>
      <c r="OSG219" s="123"/>
      <c r="OSH219" s="123"/>
      <c r="OSI219" s="123"/>
      <c r="OSJ219" s="123"/>
      <c r="OSK219" s="123"/>
      <c r="OSL219" s="123"/>
      <c r="OSM219" s="123"/>
      <c r="OSN219" s="123"/>
      <c r="OSO219" s="123"/>
      <c r="OSP219" s="123"/>
      <c r="OSQ219" s="123"/>
      <c r="OSR219" s="123"/>
      <c r="OSS219" s="123"/>
      <c r="OST219" s="123"/>
      <c r="OSU219" s="123"/>
      <c r="OSV219" s="123"/>
      <c r="OSW219" s="123"/>
      <c r="OSX219" s="123"/>
      <c r="OSY219" s="123"/>
      <c r="OSZ219" s="123"/>
      <c r="OTA219" s="123"/>
      <c r="OTB219" s="123"/>
      <c r="OTC219" s="123"/>
      <c r="OTD219" s="123"/>
      <c r="OTE219" s="123"/>
      <c r="OTF219" s="123"/>
      <c r="OTG219" s="123"/>
      <c r="OTH219" s="123"/>
      <c r="OTI219" s="123"/>
      <c r="OTJ219" s="123"/>
      <c r="OTK219" s="123"/>
      <c r="OTL219" s="123"/>
      <c r="OTM219" s="123"/>
      <c r="OTN219" s="123"/>
      <c r="OTO219" s="123"/>
      <c r="OTP219" s="123"/>
      <c r="OTQ219" s="123"/>
      <c r="OTR219" s="123"/>
      <c r="OTS219" s="123"/>
      <c r="OTT219" s="123"/>
      <c r="OTU219" s="123"/>
      <c r="OTV219" s="123"/>
      <c r="OTW219" s="123"/>
      <c r="OTX219" s="123"/>
      <c r="OTY219" s="123"/>
      <c r="OTZ219" s="123"/>
      <c r="OUA219" s="123"/>
      <c r="OUB219" s="123"/>
      <c r="OUC219" s="123"/>
      <c r="OUD219" s="123"/>
      <c r="OUE219" s="123"/>
      <c r="OUF219" s="123"/>
      <c r="OUG219" s="123"/>
      <c r="OUH219" s="123"/>
      <c r="OUI219" s="123"/>
      <c r="OUJ219" s="123"/>
      <c r="OUK219" s="123"/>
      <c r="OUL219" s="123"/>
      <c r="OUM219" s="123"/>
      <c r="OUN219" s="123"/>
      <c r="OUO219" s="123"/>
      <c r="OUP219" s="123"/>
      <c r="OUQ219" s="123"/>
      <c r="OUR219" s="123"/>
      <c r="OUS219" s="123"/>
      <c r="OUT219" s="123"/>
      <c r="OUU219" s="123"/>
      <c r="OUV219" s="123"/>
      <c r="OUW219" s="123"/>
      <c r="OUX219" s="123"/>
      <c r="OUY219" s="123"/>
      <c r="OUZ219" s="123"/>
      <c r="OVA219" s="123"/>
      <c r="OVB219" s="123"/>
      <c r="OVC219" s="123"/>
      <c r="OVD219" s="123"/>
      <c r="OVE219" s="123"/>
      <c r="OVF219" s="123"/>
      <c r="OVG219" s="123"/>
      <c r="OVH219" s="123"/>
      <c r="OVI219" s="123"/>
      <c r="OVJ219" s="123"/>
      <c r="OVK219" s="123"/>
      <c r="OVL219" s="123"/>
      <c r="OVM219" s="123"/>
      <c r="OVN219" s="123"/>
      <c r="OVO219" s="123"/>
      <c r="OVP219" s="123"/>
      <c r="OVQ219" s="123"/>
      <c r="OVR219" s="123"/>
      <c r="OVS219" s="123"/>
      <c r="OVT219" s="123"/>
      <c r="OVU219" s="123"/>
      <c r="OVV219" s="123"/>
      <c r="OVW219" s="123"/>
      <c r="OVX219" s="123"/>
      <c r="OVY219" s="123"/>
      <c r="OVZ219" s="123"/>
      <c r="OWA219" s="123"/>
      <c r="OWB219" s="123"/>
      <c r="OWC219" s="123"/>
      <c r="OWD219" s="123"/>
      <c r="OWE219" s="123"/>
      <c r="OWF219" s="123"/>
      <c r="OWG219" s="123"/>
      <c r="OWH219" s="123"/>
      <c r="OWI219" s="123"/>
      <c r="OWJ219" s="123"/>
      <c r="OWK219" s="123"/>
      <c r="OWL219" s="123"/>
      <c r="OWM219" s="123"/>
      <c r="OWN219" s="123"/>
      <c r="OWO219" s="123"/>
      <c r="OWP219" s="123"/>
      <c r="OWQ219" s="123"/>
      <c r="OWR219" s="123"/>
      <c r="OWS219" s="123"/>
      <c r="OWT219" s="123"/>
      <c r="OWU219" s="123"/>
      <c r="OWV219" s="123"/>
      <c r="OWW219" s="123"/>
      <c r="OWX219" s="123"/>
      <c r="OWY219" s="123"/>
      <c r="OWZ219" s="123"/>
      <c r="OXA219" s="123"/>
      <c r="OXB219" s="123"/>
      <c r="OXC219" s="123"/>
      <c r="OXD219" s="123"/>
      <c r="OXE219" s="123"/>
      <c r="OXF219" s="123"/>
      <c r="OXG219" s="123"/>
      <c r="OXH219" s="123"/>
      <c r="OXI219" s="123"/>
      <c r="OXJ219" s="123"/>
      <c r="OXK219" s="123"/>
      <c r="OXL219" s="123"/>
      <c r="OXM219" s="123"/>
      <c r="OXN219" s="123"/>
      <c r="OXO219" s="123"/>
      <c r="OXP219" s="123"/>
      <c r="OXQ219" s="123"/>
      <c r="OXR219" s="123"/>
      <c r="OXS219" s="123"/>
      <c r="OXT219" s="123"/>
      <c r="OXU219" s="123"/>
      <c r="OXV219" s="123"/>
      <c r="OXW219" s="123"/>
      <c r="OXX219" s="123"/>
      <c r="OXY219" s="123"/>
      <c r="OXZ219" s="123"/>
      <c r="OYA219" s="123"/>
      <c r="OYB219" s="123"/>
      <c r="OYC219" s="123"/>
      <c r="OYD219" s="123"/>
      <c r="OYE219" s="123"/>
      <c r="OYF219" s="123"/>
      <c r="OYG219" s="123"/>
      <c r="OYH219" s="123"/>
      <c r="OYI219" s="123"/>
      <c r="OYJ219" s="123"/>
      <c r="OYK219" s="123"/>
      <c r="OYL219" s="123"/>
      <c r="OYM219" s="123"/>
      <c r="OYN219" s="123"/>
      <c r="OYO219" s="123"/>
      <c r="OYP219" s="123"/>
      <c r="OYQ219" s="123"/>
      <c r="OYR219" s="123"/>
      <c r="OYS219" s="123"/>
      <c r="OYT219" s="123"/>
      <c r="OYU219" s="123"/>
      <c r="OYV219" s="123"/>
      <c r="OYW219" s="123"/>
      <c r="OYX219" s="123"/>
      <c r="OYY219" s="123"/>
      <c r="OYZ219" s="123"/>
      <c r="OZA219" s="123"/>
      <c r="OZB219" s="123"/>
      <c r="OZC219" s="123"/>
      <c r="OZD219" s="123"/>
      <c r="OZE219" s="123"/>
      <c r="OZF219" s="123"/>
      <c r="OZG219" s="123"/>
      <c r="OZH219" s="123"/>
      <c r="OZI219" s="123"/>
      <c r="OZJ219" s="123"/>
      <c r="OZK219" s="123"/>
      <c r="OZL219" s="123"/>
      <c r="OZM219" s="123"/>
      <c r="OZN219" s="123"/>
      <c r="OZO219" s="123"/>
      <c r="OZP219" s="123"/>
      <c r="OZQ219" s="123"/>
      <c r="OZR219" s="123"/>
      <c r="OZS219" s="123"/>
      <c r="OZT219" s="123"/>
      <c r="OZU219" s="123"/>
      <c r="OZV219" s="123"/>
      <c r="OZW219" s="123"/>
      <c r="OZX219" s="123"/>
      <c r="OZY219" s="123"/>
      <c r="OZZ219" s="123"/>
      <c r="PAA219" s="123"/>
      <c r="PAB219" s="123"/>
      <c r="PAC219" s="123"/>
      <c r="PAD219" s="123"/>
      <c r="PAE219" s="123"/>
      <c r="PAF219" s="123"/>
      <c r="PAG219" s="123"/>
      <c r="PAH219" s="123"/>
      <c r="PAI219" s="123"/>
      <c r="PAJ219" s="123"/>
      <c r="PAK219" s="123"/>
      <c r="PAL219" s="123"/>
      <c r="PAM219" s="123"/>
      <c r="PAN219" s="123"/>
      <c r="PAO219" s="123"/>
      <c r="PAP219" s="123"/>
      <c r="PAQ219" s="123"/>
      <c r="PAR219" s="123"/>
      <c r="PAS219" s="123"/>
      <c r="PAT219" s="123"/>
      <c r="PAU219" s="123"/>
      <c r="PAV219" s="123"/>
      <c r="PAW219" s="123"/>
      <c r="PAX219" s="123"/>
      <c r="PAY219" s="123"/>
      <c r="PAZ219" s="123"/>
      <c r="PBA219" s="123"/>
      <c r="PBB219" s="123"/>
      <c r="PBC219" s="123"/>
      <c r="PBD219" s="123"/>
      <c r="PBE219" s="123"/>
      <c r="PBF219" s="123"/>
      <c r="PBG219" s="123"/>
      <c r="PBH219" s="123"/>
      <c r="PBI219" s="123"/>
      <c r="PBJ219" s="123"/>
      <c r="PBK219" s="123"/>
      <c r="PBL219" s="123"/>
      <c r="PBM219" s="123"/>
      <c r="PBN219" s="123"/>
      <c r="PBO219" s="123"/>
      <c r="PBP219" s="123"/>
      <c r="PBQ219" s="123"/>
      <c r="PBR219" s="123"/>
      <c r="PBS219" s="123"/>
      <c r="PBT219" s="123"/>
      <c r="PBU219" s="123"/>
      <c r="PBV219" s="123"/>
      <c r="PBW219" s="123"/>
      <c r="PBX219" s="123"/>
      <c r="PBY219" s="123"/>
      <c r="PBZ219" s="123"/>
      <c r="PCA219" s="123"/>
      <c r="PCB219" s="123"/>
      <c r="PCC219" s="123"/>
      <c r="PCD219" s="123"/>
      <c r="PCE219" s="123"/>
      <c r="PCF219" s="123"/>
      <c r="PCG219" s="123"/>
      <c r="PCH219" s="123"/>
      <c r="PCI219" s="123"/>
      <c r="PCJ219" s="123"/>
      <c r="PCK219" s="123"/>
      <c r="PCL219" s="123"/>
      <c r="PCM219" s="123"/>
      <c r="PCN219" s="123"/>
      <c r="PCO219" s="123"/>
      <c r="PCP219" s="123"/>
      <c r="PCQ219" s="123"/>
      <c r="PCR219" s="123"/>
      <c r="PCS219" s="123"/>
      <c r="PCT219" s="123"/>
      <c r="PCU219" s="123"/>
      <c r="PCV219" s="123"/>
      <c r="PCW219" s="123"/>
      <c r="PCX219" s="123"/>
      <c r="PCY219" s="123"/>
      <c r="PCZ219" s="123"/>
      <c r="PDA219" s="123"/>
      <c r="PDB219" s="123"/>
      <c r="PDC219" s="123"/>
      <c r="PDD219" s="123"/>
      <c r="PDE219" s="123"/>
      <c r="PDF219" s="123"/>
      <c r="PDG219" s="123"/>
      <c r="PDH219" s="123"/>
      <c r="PDI219" s="123"/>
      <c r="PDJ219" s="123"/>
      <c r="PDK219" s="123"/>
      <c r="PDL219" s="123"/>
      <c r="PDM219" s="123"/>
      <c r="PDN219" s="123"/>
      <c r="PDO219" s="123"/>
      <c r="PDP219" s="123"/>
      <c r="PDQ219" s="123"/>
      <c r="PDR219" s="123"/>
      <c r="PDS219" s="123"/>
      <c r="PDT219" s="123"/>
      <c r="PDU219" s="123"/>
      <c r="PDV219" s="123"/>
      <c r="PDW219" s="123"/>
      <c r="PDX219" s="123"/>
      <c r="PDY219" s="123"/>
      <c r="PDZ219" s="123"/>
      <c r="PEA219" s="123"/>
      <c r="PEB219" s="123"/>
      <c r="PEC219" s="123"/>
      <c r="PED219" s="123"/>
      <c r="PEE219" s="123"/>
      <c r="PEF219" s="123"/>
      <c r="PEG219" s="123"/>
      <c r="PEH219" s="123"/>
      <c r="PEI219" s="123"/>
      <c r="PEJ219" s="123"/>
      <c r="PEK219" s="123"/>
      <c r="PEL219" s="123"/>
      <c r="PEM219" s="123"/>
      <c r="PEN219" s="123"/>
      <c r="PEO219" s="123"/>
      <c r="PEP219" s="123"/>
      <c r="PEQ219" s="123"/>
      <c r="PER219" s="123"/>
      <c r="PES219" s="123"/>
      <c r="PET219" s="123"/>
      <c r="PEU219" s="123"/>
      <c r="PEV219" s="123"/>
      <c r="PEW219" s="123"/>
      <c r="PEX219" s="123"/>
      <c r="PEY219" s="123"/>
      <c r="PEZ219" s="123"/>
      <c r="PFA219" s="123"/>
      <c r="PFB219" s="123"/>
      <c r="PFC219" s="123"/>
      <c r="PFD219" s="123"/>
      <c r="PFE219" s="123"/>
      <c r="PFF219" s="123"/>
      <c r="PFG219" s="123"/>
      <c r="PFH219" s="123"/>
      <c r="PFI219" s="123"/>
      <c r="PFJ219" s="123"/>
      <c r="PFK219" s="123"/>
      <c r="PFL219" s="123"/>
      <c r="PFM219" s="123"/>
      <c r="PFN219" s="123"/>
      <c r="PFO219" s="123"/>
      <c r="PFP219" s="123"/>
      <c r="PFQ219" s="123"/>
      <c r="PFR219" s="123"/>
      <c r="PFS219" s="123"/>
      <c r="PFT219" s="123"/>
      <c r="PFU219" s="123"/>
      <c r="PFV219" s="123"/>
      <c r="PFW219" s="123"/>
      <c r="PFX219" s="123"/>
      <c r="PFY219" s="123"/>
      <c r="PFZ219" s="123"/>
      <c r="PGA219" s="123"/>
      <c r="PGB219" s="123"/>
      <c r="PGC219" s="123"/>
      <c r="PGD219" s="123"/>
      <c r="PGE219" s="123"/>
      <c r="PGF219" s="123"/>
      <c r="PGG219" s="123"/>
      <c r="PGH219" s="123"/>
      <c r="PGI219" s="123"/>
      <c r="PGJ219" s="123"/>
      <c r="PGK219" s="123"/>
      <c r="PGL219" s="123"/>
      <c r="PGM219" s="123"/>
      <c r="PGN219" s="123"/>
      <c r="PGO219" s="123"/>
      <c r="PGP219" s="123"/>
      <c r="PGQ219" s="123"/>
      <c r="PGR219" s="123"/>
      <c r="PGS219" s="123"/>
      <c r="PGT219" s="123"/>
      <c r="PGU219" s="123"/>
      <c r="PGV219" s="123"/>
      <c r="PGW219" s="123"/>
      <c r="PGX219" s="123"/>
      <c r="PGY219" s="123"/>
      <c r="PGZ219" s="123"/>
      <c r="PHA219" s="123"/>
      <c r="PHB219" s="123"/>
      <c r="PHC219" s="123"/>
      <c r="PHD219" s="123"/>
      <c r="PHE219" s="123"/>
      <c r="PHF219" s="123"/>
      <c r="PHG219" s="123"/>
      <c r="PHH219" s="123"/>
      <c r="PHI219" s="123"/>
      <c r="PHJ219" s="123"/>
      <c r="PHK219" s="123"/>
      <c r="PHL219" s="123"/>
      <c r="PHM219" s="123"/>
      <c r="PHN219" s="123"/>
      <c r="PHO219" s="123"/>
      <c r="PHP219" s="123"/>
      <c r="PHQ219" s="123"/>
      <c r="PHR219" s="123"/>
      <c r="PHS219" s="123"/>
      <c r="PHT219" s="123"/>
      <c r="PHU219" s="123"/>
      <c r="PHV219" s="123"/>
      <c r="PHW219" s="123"/>
      <c r="PHX219" s="123"/>
      <c r="PHY219" s="123"/>
      <c r="PHZ219" s="123"/>
      <c r="PIA219" s="123"/>
      <c r="PIB219" s="123"/>
      <c r="PIC219" s="123"/>
      <c r="PID219" s="123"/>
      <c r="PIE219" s="123"/>
      <c r="PIF219" s="123"/>
      <c r="PIG219" s="123"/>
      <c r="PIH219" s="123"/>
      <c r="PII219" s="123"/>
      <c r="PIJ219" s="123"/>
      <c r="PIK219" s="123"/>
      <c r="PIL219" s="123"/>
      <c r="PIM219" s="123"/>
      <c r="PIN219" s="123"/>
      <c r="PIO219" s="123"/>
      <c r="PIP219" s="123"/>
      <c r="PIQ219" s="123"/>
      <c r="PIR219" s="123"/>
      <c r="PIS219" s="123"/>
      <c r="PIT219" s="123"/>
      <c r="PIU219" s="123"/>
      <c r="PIV219" s="123"/>
      <c r="PIW219" s="123"/>
      <c r="PIX219" s="123"/>
      <c r="PIY219" s="123"/>
      <c r="PIZ219" s="123"/>
      <c r="PJA219" s="123"/>
      <c r="PJB219" s="123"/>
      <c r="PJC219" s="123"/>
      <c r="PJD219" s="123"/>
      <c r="PJE219" s="123"/>
      <c r="PJF219" s="123"/>
      <c r="PJG219" s="123"/>
      <c r="PJH219" s="123"/>
      <c r="PJI219" s="123"/>
      <c r="PJJ219" s="123"/>
      <c r="PJK219" s="123"/>
      <c r="PJL219" s="123"/>
      <c r="PJM219" s="123"/>
      <c r="PJN219" s="123"/>
      <c r="PJO219" s="123"/>
      <c r="PJP219" s="123"/>
      <c r="PJQ219" s="123"/>
      <c r="PJR219" s="123"/>
      <c r="PJS219" s="123"/>
      <c r="PJT219" s="123"/>
      <c r="PJU219" s="123"/>
      <c r="PJV219" s="123"/>
      <c r="PJW219" s="123"/>
      <c r="PJX219" s="123"/>
      <c r="PJY219" s="123"/>
      <c r="PJZ219" s="123"/>
      <c r="PKA219" s="123"/>
      <c r="PKB219" s="123"/>
      <c r="PKC219" s="123"/>
      <c r="PKD219" s="123"/>
      <c r="PKE219" s="123"/>
      <c r="PKF219" s="123"/>
      <c r="PKG219" s="123"/>
      <c r="PKH219" s="123"/>
      <c r="PKI219" s="123"/>
      <c r="PKJ219" s="123"/>
      <c r="PKK219" s="123"/>
      <c r="PKL219" s="123"/>
      <c r="PKM219" s="123"/>
      <c r="PKN219" s="123"/>
      <c r="PKO219" s="123"/>
      <c r="PKP219" s="123"/>
      <c r="PKQ219" s="123"/>
      <c r="PKR219" s="123"/>
      <c r="PKS219" s="123"/>
      <c r="PKT219" s="123"/>
      <c r="PKU219" s="123"/>
      <c r="PKV219" s="123"/>
      <c r="PKW219" s="123"/>
      <c r="PKX219" s="123"/>
      <c r="PKY219" s="123"/>
      <c r="PKZ219" s="123"/>
      <c r="PLA219" s="123"/>
      <c r="PLB219" s="123"/>
      <c r="PLC219" s="123"/>
      <c r="PLD219" s="123"/>
      <c r="PLE219" s="123"/>
      <c r="PLF219" s="123"/>
      <c r="PLG219" s="123"/>
      <c r="PLH219" s="123"/>
      <c r="PLI219" s="123"/>
      <c r="PLJ219" s="123"/>
      <c r="PLK219" s="123"/>
      <c r="PLL219" s="123"/>
      <c r="PLM219" s="123"/>
      <c r="PLN219" s="123"/>
      <c r="PLO219" s="123"/>
      <c r="PLP219" s="123"/>
      <c r="PLQ219" s="123"/>
      <c r="PLR219" s="123"/>
      <c r="PLS219" s="123"/>
      <c r="PLT219" s="123"/>
      <c r="PLU219" s="123"/>
      <c r="PLV219" s="123"/>
      <c r="PLW219" s="123"/>
      <c r="PLX219" s="123"/>
      <c r="PLY219" s="123"/>
      <c r="PLZ219" s="123"/>
      <c r="PMA219" s="123"/>
      <c r="PMB219" s="123"/>
      <c r="PMC219" s="123"/>
      <c r="PMD219" s="123"/>
      <c r="PME219" s="123"/>
      <c r="PMF219" s="123"/>
      <c r="PMG219" s="123"/>
      <c r="PMH219" s="123"/>
      <c r="PMI219" s="123"/>
      <c r="PMJ219" s="123"/>
      <c r="PMK219" s="123"/>
      <c r="PML219" s="123"/>
      <c r="PMM219" s="123"/>
      <c r="PMN219" s="123"/>
      <c r="PMO219" s="123"/>
      <c r="PMP219" s="123"/>
      <c r="PMQ219" s="123"/>
      <c r="PMR219" s="123"/>
      <c r="PMS219" s="123"/>
      <c r="PMT219" s="123"/>
      <c r="PMU219" s="123"/>
      <c r="PMV219" s="123"/>
      <c r="PMW219" s="123"/>
      <c r="PMX219" s="123"/>
      <c r="PMY219" s="123"/>
      <c r="PMZ219" s="123"/>
      <c r="PNA219" s="123"/>
      <c r="PNB219" s="123"/>
      <c r="PNC219" s="123"/>
      <c r="PND219" s="123"/>
      <c r="PNE219" s="123"/>
      <c r="PNF219" s="123"/>
      <c r="PNG219" s="123"/>
      <c r="PNH219" s="123"/>
      <c r="PNI219" s="123"/>
      <c r="PNJ219" s="123"/>
      <c r="PNK219" s="123"/>
      <c r="PNL219" s="123"/>
      <c r="PNM219" s="123"/>
      <c r="PNN219" s="123"/>
      <c r="PNO219" s="123"/>
      <c r="PNP219" s="123"/>
      <c r="PNQ219" s="123"/>
      <c r="PNR219" s="123"/>
      <c r="PNS219" s="123"/>
      <c r="PNT219" s="123"/>
      <c r="PNU219" s="123"/>
      <c r="PNV219" s="123"/>
      <c r="PNW219" s="123"/>
      <c r="PNX219" s="123"/>
      <c r="PNY219" s="123"/>
      <c r="PNZ219" s="123"/>
      <c r="POA219" s="123"/>
      <c r="POB219" s="123"/>
      <c r="POC219" s="123"/>
      <c r="POD219" s="123"/>
      <c r="POE219" s="123"/>
      <c r="POF219" s="123"/>
      <c r="POG219" s="123"/>
      <c r="POH219" s="123"/>
      <c r="POI219" s="123"/>
      <c r="POJ219" s="123"/>
      <c r="POK219" s="123"/>
      <c r="POL219" s="123"/>
      <c r="POM219" s="123"/>
      <c r="PON219" s="123"/>
      <c r="POO219" s="123"/>
      <c r="POP219" s="123"/>
      <c r="POQ219" s="123"/>
      <c r="POR219" s="123"/>
      <c r="POS219" s="123"/>
      <c r="POT219" s="123"/>
      <c r="POU219" s="123"/>
      <c r="POV219" s="123"/>
      <c r="POW219" s="123"/>
      <c r="POX219" s="123"/>
      <c r="POY219" s="123"/>
      <c r="POZ219" s="123"/>
      <c r="PPA219" s="123"/>
      <c r="PPB219" s="123"/>
      <c r="PPC219" s="123"/>
      <c r="PPD219" s="123"/>
      <c r="PPE219" s="123"/>
      <c r="PPF219" s="123"/>
      <c r="PPG219" s="123"/>
      <c r="PPH219" s="123"/>
      <c r="PPI219" s="123"/>
      <c r="PPJ219" s="123"/>
      <c r="PPK219" s="123"/>
      <c r="PPL219" s="123"/>
      <c r="PPM219" s="123"/>
      <c r="PPN219" s="123"/>
      <c r="PPO219" s="123"/>
      <c r="PPP219" s="123"/>
      <c r="PPQ219" s="123"/>
      <c r="PPR219" s="123"/>
      <c r="PPS219" s="123"/>
      <c r="PPT219" s="123"/>
      <c r="PPU219" s="123"/>
      <c r="PPV219" s="123"/>
      <c r="PPW219" s="123"/>
      <c r="PPX219" s="123"/>
      <c r="PPY219" s="123"/>
      <c r="PPZ219" s="123"/>
      <c r="PQA219" s="123"/>
      <c r="PQB219" s="123"/>
      <c r="PQC219" s="123"/>
      <c r="PQD219" s="123"/>
      <c r="PQE219" s="123"/>
      <c r="PQF219" s="123"/>
      <c r="PQG219" s="123"/>
      <c r="PQH219" s="123"/>
      <c r="PQI219" s="123"/>
      <c r="PQJ219" s="123"/>
      <c r="PQK219" s="123"/>
      <c r="PQL219" s="123"/>
      <c r="PQM219" s="123"/>
      <c r="PQN219" s="123"/>
      <c r="PQO219" s="123"/>
      <c r="PQP219" s="123"/>
      <c r="PQQ219" s="123"/>
      <c r="PQR219" s="123"/>
      <c r="PQS219" s="123"/>
      <c r="PQT219" s="123"/>
      <c r="PQU219" s="123"/>
      <c r="PQV219" s="123"/>
      <c r="PQW219" s="123"/>
      <c r="PQX219" s="123"/>
      <c r="PQY219" s="123"/>
      <c r="PQZ219" s="123"/>
      <c r="PRA219" s="123"/>
      <c r="PRB219" s="123"/>
      <c r="PRC219" s="123"/>
      <c r="PRD219" s="123"/>
      <c r="PRE219" s="123"/>
      <c r="PRF219" s="123"/>
      <c r="PRG219" s="123"/>
      <c r="PRH219" s="123"/>
      <c r="PRI219" s="123"/>
      <c r="PRJ219" s="123"/>
      <c r="PRK219" s="123"/>
      <c r="PRL219" s="123"/>
      <c r="PRM219" s="123"/>
      <c r="PRN219" s="123"/>
      <c r="PRO219" s="123"/>
      <c r="PRP219" s="123"/>
      <c r="PRQ219" s="123"/>
      <c r="PRR219" s="123"/>
      <c r="PRS219" s="123"/>
      <c r="PRT219" s="123"/>
      <c r="PRU219" s="123"/>
      <c r="PRV219" s="123"/>
      <c r="PRW219" s="123"/>
      <c r="PRX219" s="123"/>
      <c r="PRY219" s="123"/>
      <c r="PRZ219" s="123"/>
      <c r="PSA219" s="123"/>
      <c r="PSB219" s="123"/>
      <c r="PSC219" s="123"/>
      <c r="PSD219" s="123"/>
      <c r="PSE219" s="123"/>
      <c r="PSF219" s="123"/>
      <c r="PSG219" s="123"/>
      <c r="PSH219" s="123"/>
      <c r="PSI219" s="123"/>
      <c r="PSJ219" s="123"/>
      <c r="PSK219" s="123"/>
      <c r="PSL219" s="123"/>
      <c r="PSM219" s="123"/>
      <c r="PSN219" s="123"/>
      <c r="PSO219" s="123"/>
      <c r="PSP219" s="123"/>
      <c r="PSQ219" s="123"/>
      <c r="PSR219" s="123"/>
      <c r="PSS219" s="123"/>
      <c r="PST219" s="123"/>
      <c r="PSU219" s="123"/>
      <c r="PSV219" s="123"/>
      <c r="PSW219" s="123"/>
      <c r="PSX219" s="123"/>
      <c r="PSY219" s="123"/>
      <c r="PSZ219" s="123"/>
      <c r="PTA219" s="123"/>
      <c r="PTB219" s="123"/>
      <c r="PTC219" s="123"/>
      <c r="PTD219" s="123"/>
      <c r="PTE219" s="123"/>
      <c r="PTF219" s="123"/>
      <c r="PTG219" s="123"/>
      <c r="PTH219" s="123"/>
      <c r="PTI219" s="123"/>
      <c r="PTJ219" s="123"/>
      <c r="PTK219" s="123"/>
      <c r="PTL219" s="123"/>
      <c r="PTM219" s="123"/>
      <c r="PTN219" s="123"/>
      <c r="PTO219" s="123"/>
      <c r="PTP219" s="123"/>
      <c r="PTQ219" s="123"/>
      <c r="PTR219" s="123"/>
      <c r="PTS219" s="123"/>
      <c r="PTT219" s="123"/>
      <c r="PTU219" s="123"/>
      <c r="PTV219" s="123"/>
      <c r="PTW219" s="123"/>
      <c r="PTX219" s="123"/>
      <c r="PTY219" s="123"/>
      <c r="PTZ219" s="123"/>
      <c r="PUA219" s="123"/>
      <c r="PUB219" s="123"/>
      <c r="PUC219" s="123"/>
      <c r="PUD219" s="123"/>
      <c r="PUE219" s="123"/>
      <c r="PUF219" s="123"/>
      <c r="PUG219" s="123"/>
      <c r="PUH219" s="123"/>
      <c r="PUI219" s="123"/>
      <c r="PUJ219" s="123"/>
      <c r="PUK219" s="123"/>
      <c r="PUL219" s="123"/>
      <c r="PUM219" s="123"/>
      <c r="PUN219" s="123"/>
      <c r="PUO219" s="123"/>
      <c r="PUP219" s="123"/>
      <c r="PUQ219" s="123"/>
      <c r="PUR219" s="123"/>
      <c r="PUS219" s="123"/>
      <c r="PUT219" s="123"/>
      <c r="PUU219" s="123"/>
      <c r="PUV219" s="123"/>
      <c r="PUW219" s="123"/>
      <c r="PUX219" s="123"/>
      <c r="PUY219" s="123"/>
      <c r="PUZ219" s="123"/>
      <c r="PVA219" s="123"/>
      <c r="PVB219" s="123"/>
      <c r="PVC219" s="123"/>
      <c r="PVD219" s="123"/>
      <c r="PVE219" s="123"/>
      <c r="PVF219" s="123"/>
      <c r="PVG219" s="123"/>
      <c r="PVH219" s="123"/>
      <c r="PVI219" s="123"/>
      <c r="PVJ219" s="123"/>
      <c r="PVK219" s="123"/>
      <c r="PVL219" s="123"/>
      <c r="PVM219" s="123"/>
      <c r="PVN219" s="123"/>
      <c r="PVO219" s="123"/>
      <c r="PVP219" s="123"/>
      <c r="PVQ219" s="123"/>
      <c r="PVR219" s="123"/>
      <c r="PVS219" s="123"/>
      <c r="PVT219" s="123"/>
      <c r="PVU219" s="123"/>
      <c r="PVV219" s="123"/>
      <c r="PVW219" s="123"/>
      <c r="PVX219" s="123"/>
      <c r="PVY219" s="123"/>
      <c r="PVZ219" s="123"/>
      <c r="PWA219" s="123"/>
      <c r="PWB219" s="123"/>
      <c r="PWC219" s="123"/>
      <c r="PWD219" s="123"/>
      <c r="PWE219" s="123"/>
      <c r="PWF219" s="123"/>
      <c r="PWG219" s="123"/>
      <c r="PWH219" s="123"/>
      <c r="PWI219" s="123"/>
      <c r="PWJ219" s="123"/>
      <c r="PWK219" s="123"/>
      <c r="PWL219" s="123"/>
      <c r="PWM219" s="123"/>
      <c r="PWN219" s="123"/>
      <c r="PWO219" s="123"/>
      <c r="PWP219" s="123"/>
      <c r="PWQ219" s="123"/>
      <c r="PWR219" s="123"/>
      <c r="PWS219" s="123"/>
      <c r="PWT219" s="123"/>
      <c r="PWU219" s="123"/>
      <c r="PWV219" s="123"/>
      <c r="PWW219" s="123"/>
      <c r="PWX219" s="123"/>
      <c r="PWY219" s="123"/>
      <c r="PWZ219" s="123"/>
      <c r="PXA219" s="123"/>
      <c r="PXB219" s="123"/>
      <c r="PXC219" s="123"/>
      <c r="PXD219" s="123"/>
      <c r="PXE219" s="123"/>
      <c r="PXF219" s="123"/>
      <c r="PXG219" s="123"/>
      <c r="PXH219" s="123"/>
      <c r="PXI219" s="123"/>
      <c r="PXJ219" s="123"/>
      <c r="PXK219" s="123"/>
      <c r="PXL219" s="123"/>
      <c r="PXM219" s="123"/>
      <c r="PXN219" s="123"/>
      <c r="PXO219" s="123"/>
      <c r="PXP219" s="123"/>
      <c r="PXQ219" s="123"/>
      <c r="PXR219" s="123"/>
      <c r="PXS219" s="123"/>
      <c r="PXT219" s="123"/>
      <c r="PXU219" s="123"/>
      <c r="PXV219" s="123"/>
      <c r="PXW219" s="123"/>
      <c r="PXX219" s="123"/>
      <c r="PXY219" s="123"/>
      <c r="PXZ219" s="123"/>
      <c r="PYA219" s="123"/>
      <c r="PYB219" s="123"/>
      <c r="PYC219" s="123"/>
      <c r="PYD219" s="123"/>
      <c r="PYE219" s="123"/>
      <c r="PYF219" s="123"/>
      <c r="PYG219" s="123"/>
      <c r="PYH219" s="123"/>
      <c r="PYI219" s="123"/>
      <c r="PYJ219" s="123"/>
      <c r="PYK219" s="123"/>
      <c r="PYL219" s="123"/>
      <c r="PYM219" s="123"/>
      <c r="PYN219" s="123"/>
      <c r="PYO219" s="123"/>
      <c r="PYP219" s="123"/>
      <c r="PYQ219" s="123"/>
      <c r="PYR219" s="123"/>
      <c r="PYS219" s="123"/>
      <c r="PYT219" s="123"/>
      <c r="PYU219" s="123"/>
      <c r="PYV219" s="123"/>
      <c r="PYW219" s="123"/>
      <c r="PYX219" s="123"/>
      <c r="PYY219" s="123"/>
      <c r="PYZ219" s="123"/>
      <c r="PZA219" s="123"/>
      <c r="PZB219" s="123"/>
      <c r="PZC219" s="123"/>
      <c r="PZD219" s="123"/>
      <c r="PZE219" s="123"/>
      <c r="PZF219" s="123"/>
      <c r="PZG219" s="123"/>
      <c r="PZH219" s="123"/>
      <c r="PZI219" s="123"/>
      <c r="PZJ219" s="123"/>
      <c r="PZK219" s="123"/>
      <c r="PZL219" s="123"/>
      <c r="PZM219" s="123"/>
      <c r="PZN219" s="123"/>
      <c r="PZO219" s="123"/>
      <c r="PZP219" s="123"/>
      <c r="PZQ219" s="123"/>
      <c r="PZR219" s="123"/>
      <c r="PZS219" s="123"/>
      <c r="PZT219" s="123"/>
      <c r="PZU219" s="123"/>
      <c r="PZV219" s="123"/>
      <c r="PZW219" s="123"/>
      <c r="PZX219" s="123"/>
      <c r="PZY219" s="123"/>
      <c r="PZZ219" s="123"/>
      <c r="QAA219" s="123"/>
      <c r="QAB219" s="123"/>
      <c r="QAC219" s="123"/>
      <c r="QAD219" s="123"/>
      <c r="QAE219" s="123"/>
      <c r="QAF219" s="123"/>
      <c r="QAG219" s="123"/>
      <c r="QAH219" s="123"/>
      <c r="QAI219" s="123"/>
      <c r="QAJ219" s="123"/>
      <c r="QAK219" s="123"/>
      <c r="QAL219" s="123"/>
      <c r="QAM219" s="123"/>
      <c r="QAN219" s="123"/>
      <c r="QAO219" s="123"/>
      <c r="QAP219" s="123"/>
      <c r="QAQ219" s="123"/>
      <c r="QAR219" s="123"/>
      <c r="QAS219" s="123"/>
      <c r="QAT219" s="123"/>
      <c r="QAU219" s="123"/>
      <c r="QAV219" s="123"/>
      <c r="QAW219" s="123"/>
      <c r="QAX219" s="123"/>
      <c r="QAY219" s="123"/>
      <c r="QAZ219" s="123"/>
      <c r="QBA219" s="123"/>
      <c r="QBB219" s="123"/>
      <c r="QBC219" s="123"/>
      <c r="QBD219" s="123"/>
      <c r="QBE219" s="123"/>
      <c r="QBF219" s="123"/>
      <c r="QBG219" s="123"/>
      <c r="QBH219" s="123"/>
      <c r="QBI219" s="123"/>
      <c r="QBJ219" s="123"/>
      <c r="QBK219" s="123"/>
      <c r="QBL219" s="123"/>
      <c r="QBM219" s="123"/>
      <c r="QBN219" s="123"/>
      <c r="QBO219" s="123"/>
      <c r="QBP219" s="123"/>
      <c r="QBQ219" s="123"/>
      <c r="QBR219" s="123"/>
      <c r="QBS219" s="123"/>
      <c r="QBT219" s="123"/>
      <c r="QBU219" s="123"/>
      <c r="QBV219" s="123"/>
      <c r="QBW219" s="123"/>
      <c r="QBX219" s="123"/>
      <c r="QBY219" s="123"/>
      <c r="QBZ219" s="123"/>
      <c r="QCA219" s="123"/>
      <c r="QCB219" s="123"/>
      <c r="QCC219" s="123"/>
      <c r="QCD219" s="123"/>
      <c r="QCE219" s="123"/>
      <c r="QCF219" s="123"/>
      <c r="QCG219" s="123"/>
      <c r="QCH219" s="123"/>
      <c r="QCI219" s="123"/>
      <c r="QCJ219" s="123"/>
      <c r="QCK219" s="123"/>
      <c r="QCL219" s="123"/>
      <c r="QCM219" s="123"/>
      <c r="QCN219" s="123"/>
      <c r="QCO219" s="123"/>
      <c r="QCP219" s="123"/>
      <c r="QCQ219" s="123"/>
      <c r="QCR219" s="123"/>
      <c r="QCS219" s="123"/>
      <c r="QCT219" s="123"/>
      <c r="QCU219" s="123"/>
      <c r="QCV219" s="123"/>
      <c r="QCW219" s="123"/>
      <c r="QCX219" s="123"/>
      <c r="QCY219" s="123"/>
      <c r="QCZ219" s="123"/>
      <c r="QDA219" s="123"/>
      <c r="QDB219" s="123"/>
      <c r="QDC219" s="123"/>
      <c r="QDD219" s="123"/>
      <c r="QDE219" s="123"/>
      <c r="QDF219" s="123"/>
      <c r="QDG219" s="123"/>
      <c r="QDH219" s="123"/>
      <c r="QDI219" s="123"/>
      <c r="QDJ219" s="123"/>
      <c r="QDK219" s="123"/>
      <c r="QDL219" s="123"/>
      <c r="QDM219" s="123"/>
      <c r="QDN219" s="123"/>
      <c r="QDO219" s="123"/>
      <c r="QDP219" s="123"/>
      <c r="QDQ219" s="123"/>
      <c r="QDR219" s="123"/>
      <c r="QDS219" s="123"/>
      <c r="QDT219" s="123"/>
      <c r="QDU219" s="123"/>
      <c r="QDV219" s="123"/>
      <c r="QDW219" s="123"/>
      <c r="QDX219" s="123"/>
      <c r="QDY219" s="123"/>
      <c r="QDZ219" s="123"/>
      <c r="QEA219" s="123"/>
      <c r="QEB219" s="123"/>
      <c r="QEC219" s="123"/>
      <c r="QED219" s="123"/>
      <c r="QEE219" s="123"/>
      <c r="QEF219" s="123"/>
      <c r="QEG219" s="123"/>
      <c r="QEH219" s="123"/>
      <c r="QEI219" s="123"/>
      <c r="QEJ219" s="123"/>
      <c r="QEK219" s="123"/>
      <c r="QEL219" s="123"/>
      <c r="QEM219" s="123"/>
      <c r="QEN219" s="123"/>
      <c r="QEO219" s="123"/>
      <c r="QEP219" s="123"/>
      <c r="QEQ219" s="123"/>
      <c r="QER219" s="123"/>
      <c r="QES219" s="123"/>
      <c r="QET219" s="123"/>
      <c r="QEU219" s="123"/>
      <c r="QEV219" s="123"/>
      <c r="QEW219" s="123"/>
      <c r="QEX219" s="123"/>
      <c r="QEY219" s="123"/>
      <c r="QEZ219" s="123"/>
      <c r="QFA219" s="123"/>
      <c r="QFB219" s="123"/>
      <c r="QFC219" s="123"/>
      <c r="QFD219" s="123"/>
      <c r="QFE219" s="123"/>
      <c r="QFF219" s="123"/>
      <c r="QFG219" s="123"/>
      <c r="QFH219" s="123"/>
      <c r="QFI219" s="123"/>
      <c r="QFJ219" s="123"/>
      <c r="QFK219" s="123"/>
      <c r="QFL219" s="123"/>
      <c r="QFM219" s="123"/>
      <c r="QFN219" s="123"/>
      <c r="QFO219" s="123"/>
      <c r="QFP219" s="123"/>
      <c r="QFQ219" s="123"/>
      <c r="QFR219" s="123"/>
      <c r="QFS219" s="123"/>
      <c r="QFT219" s="123"/>
      <c r="QFU219" s="123"/>
      <c r="QFV219" s="123"/>
      <c r="QFW219" s="123"/>
      <c r="QFX219" s="123"/>
      <c r="QFY219" s="123"/>
      <c r="QFZ219" s="123"/>
      <c r="QGA219" s="123"/>
      <c r="QGB219" s="123"/>
      <c r="QGC219" s="123"/>
      <c r="QGD219" s="123"/>
      <c r="QGE219" s="123"/>
      <c r="QGF219" s="123"/>
      <c r="QGG219" s="123"/>
      <c r="QGH219" s="123"/>
      <c r="QGI219" s="123"/>
      <c r="QGJ219" s="123"/>
      <c r="QGK219" s="123"/>
      <c r="QGL219" s="123"/>
      <c r="QGM219" s="123"/>
      <c r="QGN219" s="123"/>
      <c r="QGO219" s="123"/>
      <c r="QGP219" s="123"/>
      <c r="QGQ219" s="123"/>
      <c r="QGR219" s="123"/>
      <c r="QGS219" s="123"/>
      <c r="QGT219" s="123"/>
      <c r="QGU219" s="123"/>
      <c r="QGV219" s="123"/>
      <c r="QGW219" s="123"/>
      <c r="QGX219" s="123"/>
      <c r="QGY219" s="123"/>
      <c r="QGZ219" s="123"/>
      <c r="QHA219" s="123"/>
      <c r="QHB219" s="123"/>
      <c r="QHC219" s="123"/>
      <c r="QHD219" s="123"/>
      <c r="QHE219" s="123"/>
      <c r="QHF219" s="123"/>
      <c r="QHG219" s="123"/>
      <c r="QHH219" s="123"/>
      <c r="QHI219" s="123"/>
      <c r="QHJ219" s="123"/>
      <c r="QHK219" s="123"/>
      <c r="QHL219" s="123"/>
      <c r="QHM219" s="123"/>
      <c r="QHN219" s="123"/>
      <c r="QHO219" s="123"/>
      <c r="QHP219" s="123"/>
      <c r="QHQ219" s="123"/>
      <c r="QHR219" s="123"/>
      <c r="QHS219" s="123"/>
      <c r="QHT219" s="123"/>
      <c r="QHU219" s="123"/>
      <c r="QHV219" s="123"/>
      <c r="QHW219" s="123"/>
      <c r="QHX219" s="123"/>
      <c r="QHY219" s="123"/>
      <c r="QHZ219" s="123"/>
      <c r="QIA219" s="123"/>
      <c r="QIB219" s="123"/>
      <c r="QIC219" s="123"/>
      <c r="QID219" s="123"/>
      <c r="QIE219" s="123"/>
      <c r="QIF219" s="123"/>
      <c r="QIG219" s="123"/>
      <c r="QIH219" s="123"/>
      <c r="QII219" s="123"/>
      <c r="QIJ219" s="123"/>
      <c r="QIK219" s="123"/>
      <c r="QIL219" s="123"/>
      <c r="QIM219" s="123"/>
      <c r="QIN219" s="123"/>
      <c r="QIO219" s="123"/>
      <c r="QIP219" s="123"/>
      <c r="QIQ219" s="123"/>
      <c r="QIR219" s="123"/>
      <c r="QIS219" s="123"/>
      <c r="QIT219" s="123"/>
      <c r="QIU219" s="123"/>
      <c r="QIV219" s="123"/>
      <c r="QIW219" s="123"/>
      <c r="QIX219" s="123"/>
      <c r="QIY219" s="123"/>
      <c r="QIZ219" s="123"/>
      <c r="QJA219" s="123"/>
      <c r="QJB219" s="123"/>
      <c r="QJC219" s="123"/>
      <c r="QJD219" s="123"/>
      <c r="QJE219" s="123"/>
      <c r="QJF219" s="123"/>
      <c r="QJG219" s="123"/>
      <c r="QJH219" s="123"/>
      <c r="QJI219" s="123"/>
      <c r="QJJ219" s="123"/>
      <c r="QJK219" s="123"/>
      <c r="QJL219" s="123"/>
      <c r="QJM219" s="123"/>
      <c r="QJN219" s="123"/>
      <c r="QJO219" s="123"/>
      <c r="QJP219" s="123"/>
      <c r="QJQ219" s="123"/>
      <c r="QJR219" s="123"/>
      <c r="QJS219" s="123"/>
      <c r="QJT219" s="123"/>
      <c r="QJU219" s="123"/>
      <c r="QJV219" s="123"/>
      <c r="QJW219" s="123"/>
      <c r="QJX219" s="123"/>
      <c r="QJY219" s="123"/>
      <c r="QJZ219" s="123"/>
      <c r="QKA219" s="123"/>
      <c r="QKB219" s="123"/>
      <c r="QKC219" s="123"/>
      <c r="QKD219" s="123"/>
      <c r="QKE219" s="123"/>
      <c r="QKF219" s="123"/>
      <c r="QKG219" s="123"/>
      <c r="QKH219" s="123"/>
      <c r="QKI219" s="123"/>
      <c r="QKJ219" s="123"/>
      <c r="QKK219" s="123"/>
      <c r="QKL219" s="123"/>
      <c r="QKM219" s="123"/>
      <c r="QKN219" s="123"/>
      <c r="QKO219" s="123"/>
      <c r="QKP219" s="123"/>
      <c r="QKQ219" s="123"/>
      <c r="QKR219" s="123"/>
      <c r="QKS219" s="123"/>
      <c r="QKT219" s="123"/>
      <c r="QKU219" s="123"/>
      <c r="QKV219" s="123"/>
      <c r="QKW219" s="123"/>
      <c r="QKX219" s="123"/>
      <c r="QKY219" s="123"/>
      <c r="QKZ219" s="123"/>
      <c r="QLA219" s="123"/>
      <c r="QLB219" s="123"/>
      <c r="QLC219" s="123"/>
      <c r="QLD219" s="123"/>
      <c r="QLE219" s="123"/>
      <c r="QLF219" s="123"/>
      <c r="QLG219" s="123"/>
      <c r="QLH219" s="123"/>
      <c r="QLI219" s="123"/>
      <c r="QLJ219" s="123"/>
      <c r="QLK219" s="123"/>
      <c r="QLL219" s="123"/>
      <c r="QLM219" s="123"/>
      <c r="QLN219" s="123"/>
      <c r="QLO219" s="123"/>
      <c r="QLP219" s="123"/>
      <c r="QLQ219" s="123"/>
      <c r="QLR219" s="123"/>
      <c r="QLS219" s="123"/>
      <c r="QLT219" s="123"/>
      <c r="QLU219" s="123"/>
      <c r="QLV219" s="123"/>
      <c r="QLW219" s="123"/>
      <c r="QLX219" s="123"/>
      <c r="QLY219" s="123"/>
      <c r="QLZ219" s="123"/>
      <c r="QMA219" s="123"/>
      <c r="QMB219" s="123"/>
      <c r="QMC219" s="123"/>
      <c r="QMD219" s="123"/>
      <c r="QME219" s="123"/>
      <c r="QMF219" s="123"/>
      <c r="QMG219" s="123"/>
      <c r="QMH219" s="123"/>
      <c r="QMI219" s="123"/>
      <c r="QMJ219" s="123"/>
      <c r="QMK219" s="123"/>
      <c r="QML219" s="123"/>
      <c r="QMM219" s="123"/>
      <c r="QMN219" s="123"/>
      <c r="QMO219" s="123"/>
      <c r="QMP219" s="123"/>
      <c r="QMQ219" s="123"/>
      <c r="QMR219" s="123"/>
      <c r="QMS219" s="123"/>
      <c r="QMT219" s="123"/>
      <c r="QMU219" s="123"/>
      <c r="QMV219" s="123"/>
      <c r="QMW219" s="123"/>
      <c r="QMX219" s="123"/>
      <c r="QMY219" s="123"/>
      <c r="QMZ219" s="123"/>
      <c r="QNA219" s="123"/>
      <c r="QNB219" s="123"/>
      <c r="QNC219" s="123"/>
      <c r="QND219" s="123"/>
      <c r="QNE219" s="123"/>
      <c r="QNF219" s="123"/>
      <c r="QNG219" s="123"/>
      <c r="QNH219" s="123"/>
      <c r="QNI219" s="123"/>
      <c r="QNJ219" s="123"/>
      <c r="QNK219" s="123"/>
      <c r="QNL219" s="123"/>
      <c r="QNM219" s="123"/>
      <c r="QNN219" s="123"/>
      <c r="QNO219" s="123"/>
      <c r="QNP219" s="123"/>
      <c r="QNQ219" s="123"/>
      <c r="QNR219" s="123"/>
      <c r="QNS219" s="123"/>
      <c r="QNT219" s="123"/>
      <c r="QNU219" s="123"/>
      <c r="QNV219" s="123"/>
      <c r="QNW219" s="123"/>
      <c r="QNX219" s="123"/>
      <c r="QNY219" s="123"/>
      <c r="QNZ219" s="123"/>
      <c r="QOA219" s="123"/>
      <c r="QOB219" s="123"/>
      <c r="QOC219" s="123"/>
      <c r="QOD219" s="123"/>
      <c r="QOE219" s="123"/>
      <c r="QOF219" s="123"/>
      <c r="QOG219" s="123"/>
      <c r="QOH219" s="123"/>
      <c r="QOI219" s="123"/>
      <c r="QOJ219" s="123"/>
      <c r="QOK219" s="123"/>
      <c r="QOL219" s="123"/>
      <c r="QOM219" s="123"/>
      <c r="QON219" s="123"/>
      <c r="QOO219" s="123"/>
      <c r="QOP219" s="123"/>
      <c r="QOQ219" s="123"/>
      <c r="QOR219" s="123"/>
      <c r="QOS219" s="123"/>
      <c r="QOT219" s="123"/>
      <c r="QOU219" s="123"/>
      <c r="QOV219" s="123"/>
      <c r="QOW219" s="123"/>
      <c r="QOX219" s="123"/>
      <c r="QOY219" s="123"/>
      <c r="QOZ219" s="123"/>
      <c r="QPA219" s="123"/>
      <c r="QPB219" s="123"/>
      <c r="QPC219" s="123"/>
      <c r="QPD219" s="123"/>
      <c r="QPE219" s="123"/>
      <c r="QPF219" s="123"/>
      <c r="QPG219" s="123"/>
      <c r="QPH219" s="123"/>
      <c r="QPI219" s="123"/>
      <c r="QPJ219" s="123"/>
      <c r="QPK219" s="123"/>
      <c r="QPL219" s="123"/>
      <c r="QPM219" s="123"/>
      <c r="QPN219" s="123"/>
      <c r="QPO219" s="123"/>
      <c r="QPP219" s="123"/>
      <c r="QPQ219" s="123"/>
      <c r="QPR219" s="123"/>
      <c r="QPS219" s="123"/>
      <c r="QPT219" s="123"/>
      <c r="QPU219" s="123"/>
      <c r="QPV219" s="123"/>
      <c r="QPW219" s="123"/>
      <c r="QPX219" s="123"/>
      <c r="QPY219" s="123"/>
      <c r="QPZ219" s="123"/>
      <c r="QQA219" s="123"/>
      <c r="QQB219" s="123"/>
      <c r="QQC219" s="123"/>
      <c r="QQD219" s="123"/>
      <c r="QQE219" s="123"/>
      <c r="QQF219" s="123"/>
      <c r="QQG219" s="123"/>
      <c r="QQH219" s="123"/>
      <c r="QQI219" s="123"/>
      <c r="QQJ219" s="123"/>
      <c r="QQK219" s="123"/>
      <c r="QQL219" s="123"/>
      <c r="QQM219" s="123"/>
      <c r="QQN219" s="123"/>
      <c r="QQO219" s="123"/>
      <c r="QQP219" s="123"/>
      <c r="QQQ219" s="123"/>
      <c r="QQR219" s="123"/>
      <c r="QQS219" s="123"/>
      <c r="QQT219" s="123"/>
      <c r="QQU219" s="123"/>
      <c r="QQV219" s="123"/>
      <c r="QQW219" s="123"/>
      <c r="QQX219" s="123"/>
      <c r="QQY219" s="123"/>
      <c r="QQZ219" s="123"/>
      <c r="QRA219" s="123"/>
      <c r="QRB219" s="123"/>
      <c r="QRC219" s="123"/>
      <c r="QRD219" s="123"/>
      <c r="QRE219" s="123"/>
      <c r="QRF219" s="123"/>
      <c r="QRG219" s="123"/>
      <c r="QRH219" s="123"/>
      <c r="QRI219" s="123"/>
      <c r="QRJ219" s="123"/>
      <c r="QRK219" s="123"/>
      <c r="QRL219" s="123"/>
      <c r="QRM219" s="123"/>
      <c r="QRN219" s="123"/>
      <c r="QRO219" s="123"/>
      <c r="QRP219" s="123"/>
      <c r="QRQ219" s="123"/>
      <c r="QRR219" s="123"/>
      <c r="QRS219" s="123"/>
      <c r="QRT219" s="123"/>
      <c r="QRU219" s="123"/>
      <c r="QRV219" s="123"/>
      <c r="QRW219" s="123"/>
      <c r="QRX219" s="123"/>
      <c r="QRY219" s="123"/>
      <c r="QRZ219" s="123"/>
      <c r="QSA219" s="123"/>
      <c r="QSB219" s="123"/>
      <c r="QSC219" s="123"/>
      <c r="QSD219" s="123"/>
      <c r="QSE219" s="123"/>
      <c r="QSF219" s="123"/>
      <c r="QSG219" s="123"/>
      <c r="QSH219" s="123"/>
      <c r="QSI219" s="123"/>
      <c r="QSJ219" s="123"/>
      <c r="QSK219" s="123"/>
      <c r="QSL219" s="123"/>
      <c r="QSM219" s="123"/>
      <c r="QSN219" s="123"/>
      <c r="QSO219" s="123"/>
      <c r="QSP219" s="123"/>
      <c r="QSQ219" s="123"/>
      <c r="QSR219" s="123"/>
      <c r="QSS219" s="123"/>
      <c r="QST219" s="123"/>
      <c r="QSU219" s="123"/>
      <c r="QSV219" s="123"/>
      <c r="QSW219" s="123"/>
      <c r="QSX219" s="123"/>
      <c r="QSY219" s="123"/>
      <c r="QSZ219" s="123"/>
      <c r="QTA219" s="123"/>
      <c r="QTB219" s="123"/>
      <c r="QTC219" s="123"/>
      <c r="QTD219" s="123"/>
      <c r="QTE219" s="123"/>
      <c r="QTF219" s="123"/>
      <c r="QTG219" s="123"/>
      <c r="QTH219" s="123"/>
      <c r="QTI219" s="123"/>
      <c r="QTJ219" s="123"/>
      <c r="QTK219" s="123"/>
      <c r="QTL219" s="123"/>
      <c r="QTM219" s="123"/>
      <c r="QTN219" s="123"/>
      <c r="QTO219" s="123"/>
      <c r="QTP219" s="123"/>
      <c r="QTQ219" s="123"/>
      <c r="QTR219" s="123"/>
      <c r="QTS219" s="123"/>
      <c r="QTT219" s="123"/>
      <c r="QTU219" s="123"/>
      <c r="QTV219" s="123"/>
      <c r="QTW219" s="123"/>
      <c r="QTX219" s="123"/>
      <c r="QTY219" s="123"/>
      <c r="QTZ219" s="123"/>
      <c r="QUA219" s="123"/>
      <c r="QUB219" s="123"/>
      <c r="QUC219" s="123"/>
      <c r="QUD219" s="123"/>
      <c r="QUE219" s="123"/>
      <c r="QUF219" s="123"/>
      <c r="QUG219" s="123"/>
      <c r="QUH219" s="123"/>
      <c r="QUI219" s="123"/>
      <c r="QUJ219" s="123"/>
      <c r="QUK219" s="123"/>
      <c r="QUL219" s="123"/>
      <c r="QUM219" s="123"/>
      <c r="QUN219" s="123"/>
      <c r="QUO219" s="123"/>
      <c r="QUP219" s="123"/>
      <c r="QUQ219" s="123"/>
      <c r="QUR219" s="123"/>
      <c r="QUS219" s="123"/>
      <c r="QUT219" s="123"/>
      <c r="QUU219" s="123"/>
      <c r="QUV219" s="123"/>
      <c r="QUW219" s="123"/>
      <c r="QUX219" s="123"/>
      <c r="QUY219" s="123"/>
      <c r="QUZ219" s="123"/>
      <c r="QVA219" s="123"/>
      <c r="QVB219" s="123"/>
      <c r="QVC219" s="123"/>
      <c r="QVD219" s="123"/>
      <c r="QVE219" s="123"/>
      <c r="QVF219" s="123"/>
      <c r="QVG219" s="123"/>
      <c r="QVH219" s="123"/>
      <c r="QVI219" s="123"/>
      <c r="QVJ219" s="123"/>
      <c r="QVK219" s="123"/>
      <c r="QVL219" s="123"/>
      <c r="QVM219" s="123"/>
      <c r="QVN219" s="123"/>
      <c r="QVO219" s="123"/>
      <c r="QVP219" s="123"/>
      <c r="QVQ219" s="123"/>
      <c r="QVR219" s="123"/>
      <c r="QVS219" s="123"/>
      <c r="QVT219" s="123"/>
      <c r="QVU219" s="123"/>
      <c r="QVV219" s="123"/>
      <c r="QVW219" s="123"/>
      <c r="QVX219" s="123"/>
      <c r="QVY219" s="123"/>
      <c r="QVZ219" s="123"/>
      <c r="QWA219" s="123"/>
      <c r="QWB219" s="123"/>
      <c r="QWC219" s="123"/>
      <c r="QWD219" s="123"/>
      <c r="QWE219" s="123"/>
      <c r="QWF219" s="123"/>
      <c r="QWG219" s="123"/>
      <c r="QWH219" s="123"/>
      <c r="QWI219" s="123"/>
      <c r="QWJ219" s="123"/>
      <c r="QWK219" s="123"/>
      <c r="QWL219" s="123"/>
      <c r="QWM219" s="123"/>
      <c r="QWN219" s="123"/>
      <c r="QWO219" s="123"/>
      <c r="QWP219" s="123"/>
      <c r="QWQ219" s="123"/>
      <c r="QWR219" s="123"/>
      <c r="QWS219" s="123"/>
      <c r="QWT219" s="123"/>
      <c r="QWU219" s="123"/>
      <c r="QWV219" s="123"/>
      <c r="QWW219" s="123"/>
      <c r="QWX219" s="123"/>
      <c r="QWY219" s="123"/>
      <c r="QWZ219" s="123"/>
      <c r="QXA219" s="123"/>
      <c r="QXB219" s="123"/>
      <c r="QXC219" s="123"/>
      <c r="QXD219" s="123"/>
      <c r="QXE219" s="123"/>
      <c r="QXF219" s="123"/>
      <c r="QXG219" s="123"/>
      <c r="QXH219" s="123"/>
      <c r="QXI219" s="123"/>
      <c r="QXJ219" s="123"/>
      <c r="QXK219" s="123"/>
      <c r="QXL219" s="123"/>
      <c r="QXM219" s="123"/>
      <c r="QXN219" s="123"/>
      <c r="QXO219" s="123"/>
      <c r="QXP219" s="123"/>
      <c r="QXQ219" s="123"/>
      <c r="QXR219" s="123"/>
      <c r="QXS219" s="123"/>
      <c r="QXT219" s="123"/>
      <c r="QXU219" s="123"/>
      <c r="QXV219" s="123"/>
      <c r="QXW219" s="123"/>
      <c r="QXX219" s="123"/>
      <c r="QXY219" s="123"/>
      <c r="QXZ219" s="123"/>
      <c r="QYA219" s="123"/>
      <c r="QYB219" s="123"/>
      <c r="QYC219" s="123"/>
      <c r="QYD219" s="123"/>
      <c r="QYE219" s="123"/>
      <c r="QYF219" s="123"/>
      <c r="QYG219" s="123"/>
      <c r="QYH219" s="123"/>
      <c r="QYI219" s="123"/>
      <c r="QYJ219" s="123"/>
      <c r="QYK219" s="123"/>
      <c r="QYL219" s="123"/>
      <c r="QYM219" s="123"/>
      <c r="QYN219" s="123"/>
      <c r="QYO219" s="123"/>
      <c r="QYP219" s="123"/>
      <c r="QYQ219" s="123"/>
      <c r="QYR219" s="123"/>
      <c r="QYS219" s="123"/>
      <c r="QYT219" s="123"/>
      <c r="QYU219" s="123"/>
      <c r="QYV219" s="123"/>
      <c r="QYW219" s="123"/>
      <c r="QYX219" s="123"/>
      <c r="QYY219" s="123"/>
      <c r="QYZ219" s="123"/>
      <c r="QZA219" s="123"/>
      <c r="QZB219" s="123"/>
      <c r="QZC219" s="123"/>
      <c r="QZD219" s="123"/>
      <c r="QZE219" s="123"/>
      <c r="QZF219" s="123"/>
      <c r="QZG219" s="123"/>
      <c r="QZH219" s="123"/>
      <c r="QZI219" s="123"/>
      <c r="QZJ219" s="123"/>
      <c r="QZK219" s="123"/>
      <c r="QZL219" s="123"/>
      <c r="QZM219" s="123"/>
      <c r="QZN219" s="123"/>
      <c r="QZO219" s="123"/>
      <c r="QZP219" s="123"/>
      <c r="QZQ219" s="123"/>
      <c r="QZR219" s="123"/>
      <c r="QZS219" s="123"/>
      <c r="QZT219" s="123"/>
      <c r="QZU219" s="123"/>
      <c r="QZV219" s="123"/>
      <c r="QZW219" s="123"/>
      <c r="QZX219" s="123"/>
      <c r="QZY219" s="123"/>
      <c r="QZZ219" s="123"/>
      <c r="RAA219" s="123"/>
      <c r="RAB219" s="123"/>
      <c r="RAC219" s="123"/>
      <c r="RAD219" s="123"/>
      <c r="RAE219" s="123"/>
      <c r="RAF219" s="123"/>
      <c r="RAG219" s="123"/>
      <c r="RAH219" s="123"/>
      <c r="RAI219" s="123"/>
      <c r="RAJ219" s="123"/>
      <c r="RAK219" s="123"/>
      <c r="RAL219" s="123"/>
      <c r="RAM219" s="123"/>
      <c r="RAN219" s="123"/>
      <c r="RAO219" s="123"/>
      <c r="RAP219" s="123"/>
      <c r="RAQ219" s="123"/>
      <c r="RAR219" s="123"/>
      <c r="RAS219" s="123"/>
      <c r="RAT219" s="123"/>
      <c r="RAU219" s="123"/>
      <c r="RAV219" s="123"/>
      <c r="RAW219" s="123"/>
      <c r="RAX219" s="123"/>
      <c r="RAY219" s="123"/>
      <c r="RAZ219" s="123"/>
      <c r="RBA219" s="123"/>
      <c r="RBB219" s="123"/>
      <c r="RBC219" s="123"/>
      <c r="RBD219" s="123"/>
      <c r="RBE219" s="123"/>
      <c r="RBF219" s="123"/>
      <c r="RBG219" s="123"/>
      <c r="RBH219" s="123"/>
      <c r="RBI219" s="123"/>
      <c r="RBJ219" s="123"/>
      <c r="RBK219" s="123"/>
      <c r="RBL219" s="123"/>
      <c r="RBM219" s="123"/>
      <c r="RBN219" s="123"/>
      <c r="RBO219" s="123"/>
      <c r="RBP219" s="123"/>
      <c r="RBQ219" s="123"/>
      <c r="RBR219" s="123"/>
      <c r="RBS219" s="123"/>
      <c r="RBT219" s="123"/>
      <c r="RBU219" s="123"/>
      <c r="RBV219" s="123"/>
      <c r="RBW219" s="123"/>
      <c r="RBX219" s="123"/>
      <c r="RBY219" s="123"/>
      <c r="RBZ219" s="123"/>
      <c r="RCA219" s="123"/>
      <c r="RCB219" s="123"/>
      <c r="RCC219" s="123"/>
      <c r="RCD219" s="123"/>
      <c r="RCE219" s="123"/>
      <c r="RCF219" s="123"/>
      <c r="RCG219" s="123"/>
      <c r="RCH219" s="123"/>
      <c r="RCI219" s="123"/>
      <c r="RCJ219" s="123"/>
      <c r="RCK219" s="123"/>
      <c r="RCL219" s="123"/>
      <c r="RCM219" s="123"/>
      <c r="RCN219" s="123"/>
      <c r="RCO219" s="123"/>
      <c r="RCP219" s="123"/>
      <c r="RCQ219" s="123"/>
      <c r="RCR219" s="123"/>
      <c r="RCS219" s="123"/>
      <c r="RCT219" s="123"/>
      <c r="RCU219" s="123"/>
      <c r="RCV219" s="123"/>
      <c r="RCW219" s="123"/>
      <c r="RCX219" s="123"/>
      <c r="RCY219" s="123"/>
      <c r="RCZ219" s="123"/>
      <c r="RDA219" s="123"/>
      <c r="RDB219" s="123"/>
      <c r="RDC219" s="123"/>
      <c r="RDD219" s="123"/>
      <c r="RDE219" s="123"/>
      <c r="RDF219" s="123"/>
      <c r="RDG219" s="123"/>
      <c r="RDH219" s="123"/>
      <c r="RDI219" s="123"/>
      <c r="RDJ219" s="123"/>
      <c r="RDK219" s="123"/>
      <c r="RDL219" s="123"/>
      <c r="RDM219" s="123"/>
      <c r="RDN219" s="123"/>
      <c r="RDO219" s="123"/>
      <c r="RDP219" s="123"/>
      <c r="RDQ219" s="123"/>
      <c r="RDR219" s="123"/>
      <c r="RDS219" s="123"/>
      <c r="RDT219" s="123"/>
      <c r="RDU219" s="123"/>
      <c r="RDV219" s="123"/>
      <c r="RDW219" s="123"/>
      <c r="RDX219" s="123"/>
      <c r="RDY219" s="123"/>
      <c r="RDZ219" s="123"/>
      <c r="REA219" s="123"/>
      <c r="REB219" s="123"/>
      <c r="REC219" s="123"/>
      <c r="RED219" s="123"/>
      <c r="REE219" s="123"/>
      <c r="REF219" s="123"/>
      <c r="REG219" s="123"/>
      <c r="REH219" s="123"/>
      <c r="REI219" s="123"/>
      <c r="REJ219" s="123"/>
      <c r="REK219" s="123"/>
      <c r="REL219" s="123"/>
      <c r="REM219" s="123"/>
      <c r="REN219" s="123"/>
      <c r="REO219" s="123"/>
      <c r="REP219" s="123"/>
      <c r="REQ219" s="123"/>
      <c r="RER219" s="123"/>
      <c r="RES219" s="123"/>
      <c r="RET219" s="123"/>
      <c r="REU219" s="123"/>
      <c r="REV219" s="123"/>
      <c r="REW219" s="123"/>
      <c r="REX219" s="123"/>
      <c r="REY219" s="123"/>
      <c r="REZ219" s="123"/>
      <c r="RFA219" s="123"/>
      <c r="RFB219" s="123"/>
      <c r="RFC219" s="123"/>
      <c r="RFD219" s="123"/>
      <c r="RFE219" s="123"/>
      <c r="RFF219" s="123"/>
      <c r="RFG219" s="123"/>
      <c r="RFH219" s="123"/>
      <c r="RFI219" s="123"/>
      <c r="RFJ219" s="123"/>
      <c r="RFK219" s="123"/>
      <c r="RFL219" s="123"/>
      <c r="RFM219" s="123"/>
      <c r="RFN219" s="123"/>
      <c r="RFO219" s="123"/>
      <c r="RFP219" s="123"/>
      <c r="RFQ219" s="123"/>
      <c r="RFR219" s="123"/>
      <c r="RFS219" s="123"/>
      <c r="RFT219" s="123"/>
      <c r="RFU219" s="123"/>
      <c r="RFV219" s="123"/>
      <c r="RFW219" s="123"/>
      <c r="RFX219" s="123"/>
      <c r="RFY219" s="123"/>
      <c r="RFZ219" s="123"/>
      <c r="RGA219" s="123"/>
      <c r="RGB219" s="123"/>
      <c r="RGC219" s="123"/>
      <c r="RGD219" s="123"/>
      <c r="RGE219" s="123"/>
      <c r="RGF219" s="123"/>
      <c r="RGG219" s="123"/>
      <c r="RGH219" s="123"/>
      <c r="RGI219" s="123"/>
      <c r="RGJ219" s="123"/>
      <c r="RGK219" s="123"/>
      <c r="RGL219" s="123"/>
      <c r="RGM219" s="123"/>
      <c r="RGN219" s="123"/>
      <c r="RGO219" s="123"/>
      <c r="RGP219" s="123"/>
      <c r="RGQ219" s="123"/>
      <c r="RGR219" s="123"/>
      <c r="RGS219" s="123"/>
      <c r="RGT219" s="123"/>
      <c r="RGU219" s="123"/>
      <c r="RGV219" s="123"/>
      <c r="RGW219" s="123"/>
      <c r="RGX219" s="123"/>
      <c r="RGY219" s="123"/>
      <c r="RGZ219" s="123"/>
      <c r="RHA219" s="123"/>
      <c r="RHB219" s="123"/>
      <c r="RHC219" s="123"/>
      <c r="RHD219" s="123"/>
      <c r="RHE219" s="123"/>
      <c r="RHF219" s="123"/>
      <c r="RHG219" s="123"/>
      <c r="RHH219" s="123"/>
      <c r="RHI219" s="123"/>
      <c r="RHJ219" s="123"/>
      <c r="RHK219" s="123"/>
      <c r="RHL219" s="123"/>
      <c r="RHM219" s="123"/>
      <c r="RHN219" s="123"/>
      <c r="RHO219" s="123"/>
      <c r="RHP219" s="123"/>
      <c r="RHQ219" s="123"/>
      <c r="RHR219" s="123"/>
      <c r="RHS219" s="123"/>
      <c r="RHT219" s="123"/>
      <c r="RHU219" s="123"/>
      <c r="RHV219" s="123"/>
      <c r="RHW219" s="123"/>
      <c r="RHX219" s="123"/>
      <c r="RHY219" s="123"/>
      <c r="RHZ219" s="123"/>
      <c r="RIA219" s="123"/>
      <c r="RIB219" s="123"/>
      <c r="RIC219" s="123"/>
      <c r="RID219" s="123"/>
      <c r="RIE219" s="123"/>
      <c r="RIF219" s="123"/>
      <c r="RIG219" s="123"/>
      <c r="RIH219" s="123"/>
      <c r="RII219" s="123"/>
      <c r="RIJ219" s="123"/>
      <c r="RIK219" s="123"/>
      <c r="RIL219" s="123"/>
      <c r="RIM219" s="123"/>
      <c r="RIN219" s="123"/>
      <c r="RIO219" s="123"/>
      <c r="RIP219" s="123"/>
      <c r="RIQ219" s="123"/>
      <c r="RIR219" s="123"/>
      <c r="RIS219" s="123"/>
      <c r="RIT219" s="123"/>
      <c r="RIU219" s="123"/>
      <c r="RIV219" s="123"/>
      <c r="RIW219" s="123"/>
      <c r="RIX219" s="123"/>
      <c r="RIY219" s="123"/>
      <c r="RIZ219" s="123"/>
      <c r="RJA219" s="123"/>
      <c r="RJB219" s="123"/>
      <c r="RJC219" s="123"/>
      <c r="RJD219" s="123"/>
      <c r="RJE219" s="123"/>
      <c r="RJF219" s="123"/>
      <c r="RJG219" s="123"/>
      <c r="RJH219" s="123"/>
      <c r="RJI219" s="123"/>
      <c r="RJJ219" s="123"/>
      <c r="RJK219" s="123"/>
      <c r="RJL219" s="123"/>
      <c r="RJM219" s="123"/>
      <c r="RJN219" s="123"/>
      <c r="RJO219" s="123"/>
      <c r="RJP219" s="123"/>
      <c r="RJQ219" s="123"/>
      <c r="RJR219" s="123"/>
      <c r="RJS219" s="123"/>
      <c r="RJT219" s="123"/>
      <c r="RJU219" s="123"/>
      <c r="RJV219" s="123"/>
      <c r="RJW219" s="123"/>
      <c r="RJX219" s="123"/>
      <c r="RJY219" s="123"/>
      <c r="RJZ219" s="123"/>
      <c r="RKA219" s="123"/>
      <c r="RKB219" s="123"/>
      <c r="RKC219" s="123"/>
      <c r="RKD219" s="123"/>
      <c r="RKE219" s="123"/>
      <c r="RKF219" s="123"/>
      <c r="RKG219" s="123"/>
      <c r="RKH219" s="123"/>
      <c r="RKI219" s="123"/>
      <c r="RKJ219" s="123"/>
      <c r="RKK219" s="123"/>
      <c r="RKL219" s="123"/>
      <c r="RKM219" s="123"/>
      <c r="RKN219" s="123"/>
      <c r="RKO219" s="123"/>
      <c r="RKP219" s="123"/>
      <c r="RKQ219" s="123"/>
      <c r="RKR219" s="123"/>
      <c r="RKS219" s="123"/>
      <c r="RKT219" s="123"/>
      <c r="RKU219" s="123"/>
      <c r="RKV219" s="123"/>
      <c r="RKW219" s="123"/>
      <c r="RKX219" s="123"/>
      <c r="RKY219" s="123"/>
      <c r="RKZ219" s="123"/>
      <c r="RLA219" s="123"/>
      <c r="RLB219" s="123"/>
      <c r="RLC219" s="123"/>
      <c r="RLD219" s="123"/>
      <c r="RLE219" s="123"/>
      <c r="RLF219" s="123"/>
      <c r="RLG219" s="123"/>
      <c r="RLH219" s="123"/>
      <c r="RLI219" s="123"/>
      <c r="RLJ219" s="123"/>
      <c r="RLK219" s="123"/>
      <c r="RLL219" s="123"/>
      <c r="RLM219" s="123"/>
      <c r="RLN219" s="123"/>
      <c r="RLO219" s="123"/>
      <c r="RLP219" s="123"/>
      <c r="RLQ219" s="123"/>
      <c r="RLR219" s="123"/>
      <c r="RLS219" s="123"/>
      <c r="RLT219" s="123"/>
      <c r="RLU219" s="123"/>
      <c r="RLV219" s="123"/>
      <c r="RLW219" s="123"/>
      <c r="RLX219" s="123"/>
      <c r="RLY219" s="123"/>
      <c r="RLZ219" s="123"/>
      <c r="RMA219" s="123"/>
      <c r="RMB219" s="123"/>
      <c r="RMC219" s="123"/>
      <c r="RMD219" s="123"/>
      <c r="RME219" s="123"/>
      <c r="RMF219" s="123"/>
      <c r="RMG219" s="123"/>
      <c r="RMH219" s="123"/>
      <c r="RMI219" s="123"/>
      <c r="RMJ219" s="123"/>
      <c r="RMK219" s="123"/>
      <c r="RML219" s="123"/>
      <c r="RMM219" s="123"/>
      <c r="RMN219" s="123"/>
      <c r="RMO219" s="123"/>
      <c r="RMP219" s="123"/>
      <c r="RMQ219" s="123"/>
      <c r="RMR219" s="123"/>
      <c r="RMS219" s="123"/>
      <c r="RMT219" s="123"/>
      <c r="RMU219" s="123"/>
      <c r="RMV219" s="123"/>
      <c r="RMW219" s="123"/>
      <c r="RMX219" s="123"/>
      <c r="RMY219" s="123"/>
      <c r="RMZ219" s="123"/>
      <c r="RNA219" s="123"/>
      <c r="RNB219" s="123"/>
      <c r="RNC219" s="123"/>
      <c r="RND219" s="123"/>
      <c r="RNE219" s="123"/>
      <c r="RNF219" s="123"/>
      <c r="RNG219" s="123"/>
      <c r="RNH219" s="123"/>
      <c r="RNI219" s="123"/>
      <c r="RNJ219" s="123"/>
      <c r="RNK219" s="123"/>
      <c r="RNL219" s="123"/>
      <c r="RNM219" s="123"/>
      <c r="RNN219" s="123"/>
      <c r="RNO219" s="123"/>
      <c r="RNP219" s="123"/>
      <c r="RNQ219" s="123"/>
      <c r="RNR219" s="123"/>
      <c r="RNS219" s="123"/>
      <c r="RNT219" s="123"/>
      <c r="RNU219" s="123"/>
      <c r="RNV219" s="123"/>
      <c r="RNW219" s="123"/>
      <c r="RNX219" s="123"/>
      <c r="RNY219" s="123"/>
      <c r="RNZ219" s="123"/>
      <c r="ROA219" s="123"/>
      <c r="ROB219" s="123"/>
      <c r="ROC219" s="123"/>
      <c r="ROD219" s="123"/>
      <c r="ROE219" s="123"/>
      <c r="ROF219" s="123"/>
      <c r="ROG219" s="123"/>
      <c r="ROH219" s="123"/>
      <c r="ROI219" s="123"/>
      <c r="ROJ219" s="123"/>
      <c r="ROK219" s="123"/>
      <c r="ROL219" s="123"/>
      <c r="ROM219" s="123"/>
      <c r="RON219" s="123"/>
      <c r="ROO219" s="123"/>
      <c r="ROP219" s="123"/>
      <c r="ROQ219" s="123"/>
      <c r="ROR219" s="123"/>
      <c r="ROS219" s="123"/>
      <c r="ROT219" s="123"/>
      <c r="ROU219" s="123"/>
      <c r="ROV219" s="123"/>
      <c r="ROW219" s="123"/>
      <c r="ROX219" s="123"/>
      <c r="ROY219" s="123"/>
      <c r="ROZ219" s="123"/>
      <c r="RPA219" s="123"/>
      <c r="RPB219" s="123"/>
      <c r="RPC219" s="123"/>
      <c r="RPD219" s="123"/>
      <c r="RPE219" s="123"/>
      <c r="RPF219" s="123"/>
      <c r="RPG219" s="123"/>
      <c r="RPH219" s="123"/>
      <c r="RPI219" s="123"/>
      <c r="RPJ219" s="123"/>
      <c r="RPK219" s="123"/>
      <c r="RPL219" s="123"/>
      <c r="RPM219" s="123"/>
      <c r="RPN219" s="123"/>
      <c r="RPO219" s="123"/>
      <c r="RPP219" s="123"/>
      <c r="RPQ219" s="123"/>
      <c r="RPR219" s="123"/>
      <c r="RPS219" s="123"/>
      <c r="RPT219" s="123"/>
      <c r="RPU219" s="123"/>
      <c r="RPV219" s="123"/>
      <c r="RPW219" s="123"/>
      <c r="RPX219" s="123"/>
      <c r="RPY219" s="123"/>
      <c r="RPZ219" s="123"/>
      <c r="RQA219" s="123"/>
      <c r="RQB219" s="123"/>
      <c r="RQC219" s="123"/>
      <c r="RQD219" s="123"/>
      <c r="RQE219" s="123"/>
      <c r="RQF219" s="123"/>
      <c r="RQG219" s="123"/>
      <c r="RQH219" s="123"/>
      <c r="RQI219" s="123"/>
      <c r="RQJ219" s="123"/>
      <c r="RQK219" s="123"/>
      <c r="RQL219" s="123"/>
      <c r="RQM219" s="123"/>
      <c r="RQN219" s="123"/>
      <c r="RQO219" s="123"/>
      <c r="RQP219" s="123"/>
      <c r="RQQ219" s="123"/>
      <c r="RQR219" s="123"/>
      <c r="RQS219" s="123"/>
      <c r="RQT219" s="123"/>
      <c r="RQU219" s="123"/>
      <c r="RQV219" s="123"/>
      <c r="RQW219" s="123"/>
      <c r="RQX219" s="123"/>
      <c r="RQY219" s="123"/>
      <c r="RQZ219" s="123"/>
      <c r="RRA219" s="123"/>
      <c r="RRB219" s="123"/>
      <c r="RRC219" s="123"/>
      <c r="RRD219" s="123"/>
      <c r="RRE219" s="123"/>
      <c r="RRF219" s="123"/>
      <c r="RRG219" s="123"/>
      <c r="RRH219" s="123"/>
      <c r="RRI219" s="123"/>
      <c r="RRJ219" s="123"/>
      <c r="RRK219" s="123"/>
      <c r="RRL219" s="123"/>
      <c r="RRM219" s="123"/>
      <c r="RRN219" s="123"/>
      <c r="RRO219" s="123"/>
      <c r="RRP219" s="123"/>
      <c r="RRQ219" s="123"/>
      <c r="RRR219" s="123"/>
      <c r="RRS219" s="123"/>
      <c r="RRT219" s="123"/>
      <c r="RRU219" s="123"/>
      <c r="RRV219" s="123"/>
      <c r="RRW219" s="123"/>
      <c r="RRX219" s="123"/>
      <c r="RRY219" s="123"/>
      <c r="RRZ219" s="123"/>
      <c r="RSA219" s="123"/>
      <c r="RSB219" s="123"/>
      <c r="RSC219" s="123"/>
      <c r="RSD219" s="123"/>
      <c r="RSE219" s="123"/>
      <c r="RSF219" s="123"/>
      <c r="RSG219" s="123"/>
      <c r="RSH219" s="123"/>
      <c r="RSI219" s="123"/>
      <c r="RSJ219" s="123"/>
      <c r="RSK219" s="123"/>
      <c r="RSL219" s="123"/>
      <c r="RSM219" s="123"/>
      <c r="RSN219" s="123"/>
      <c r="RSO219" s="123"/>
      <c r="RSP219" s="123"/>
      <c r="RSQ219" s="123"/>
      <c r="RSR219" s="123"/>
      <c r="RSS219" s="123"/>
      <c r="RST219" s="123"/>
      <c r="RSU219" s="123"/>
      <c r="RSV219" s="123"/>
      <c r="RSW219" s="123"/>
      <c r="RSX219" s="123"/>
      <c r="RSY219" s="123"/>
      <c r="RSZ219" s="123"/>
      <c r="RTA219" s="123"/>
      <c r="RTB219" s="123"/>
      <c r="RTC219" s="123"/>
      <c r="RTD219" s="123"/>
      <c r="RTE219" s="123"/>
      <c r="RTF219" s="123"/>
      <c r="RTG219" s="123"/>
      <c r="RTH219" s="123"/>
      <c r="RTI219" s="123"/>
      <c r="RTJ219" s="123"/>
      <c r="RTK219" s="123"/>
      <c r="RTL219" s="123"/>
      <c r="RTM219" s="123"/>
      <c r="RTN219" s="123"/>
      <c r="RTO219" s="123"/>
      <c r="RTP219" s="123"/>
      <c r="RTQ219" s="123"/>
      <c r="RTR219" s="123"/>
      <c r="RTS219" s="123"/>
      <c r="RTT219" s="123"/>
      <c r="RTU219" s="123"/>
      <c r="RTV219" s="123"/>
      <c r="RTW219" s="123"/>
      <c r="RTX219" s="123"/>
      <c r="RTY219" s="123"/>
      <c r="RTZ219" s="123"/>
      <c r="RUA219" s="123"/>
      <c r="RUB219" s="123"/>
      <c r="RUC219" s="123"/>
      <c r="RUD219" s="123"/>
      <c r="RUE219" s="123"/>
      <c r="RUF219" s="123"/>
      <c r="RUG219" s="123"/>
      <c r="RUH219" s="123"/>
      <c r="RUI219" s="123"/>
      <c r="RUJ219" s="123"/>
      <c r="RUK219" s="123"/>
      <c r="RUL219" s="123"/>
      <c r="RUM219" s="123"/>
      <c r="RUN219" s="123"/>
      <c r="RUO219" s="123"/>
      <c r="RUP219" s="123"/>
      <c r="RUQ219" s="123"/>
      <c r="RUR219" s="123"/>
      <c r="RUS219" s="123"/>
      <c r="RUT219" s="123"/>
      <c r="RUU219" s="123"/>
      <c r="RUV219" s="123"/>
      <c r="RUW219" s="123"/>
      <c r="RUX219" s="123"/>
      <c r="RUY219" s="123"/>
      <c r="RUZ219" s="123"/>
      <c r="RVA219" s="123"/>
      <c r="RVB219" s="123"/>
      <c r="RVC219" s="123"/>
      <c r="RVD219" s="123"/>
      <c r="RVE219" s="123"/>
      <c r="RVF219" s="123"/>
      <c r="RVG219" s="123"/>
      <c r="RVH219" s="123"/>
      <c r="RVI219" s="123"/>
      <c r="RVJ219" s="123"/>
      <c r="RVK219" s="123"/>
      <c r="RVL219" s="123"/>
      <c r="RVM219" s="123"/>
      <c r="RVN219" s="123"/>
      <c r="RVO219" s="123"/>
      <c r="RVP219" s="123"/>
      <c r="RVQ219" s="123"/>
      <c r="RVR219" s="123"/>
      <c r="RVS219" s="123"/>
      <c r="RVT219" s="123"/>
      <c r="RVU219" s="123"/>
      <c r="RVV219" s="123"/>
      <c r="RVW219" s="123"/>
      <c r="RVX219" s="123"/>
      <c r="RVY219" s="123"/>
      <c r="RVZ219" s="123"/>
      <c r="RWA219" s="123"/>
      <c r="RWB219" s="123"/>
      <c r="RWC219" s="123"/>
      <c r="RWD219" s="123"/>
      <c r="RWE219" s="123"/>
      <c r="RWF219" s="123"/>
      <c r="RWG219" s="123"/>
      <c r="RWH219" s="123"/>
      <c r="RWI219" s="123"/>
      <c r="RWJ219" s="123"/>
      <c r="RWK219" s="123"/>
      <c r="RWL219" s="123"/>
      <c r="RWM219" s="123"/>
      <c r="RWN219" s="123"/>
      <c r="RWO219" s="123"/>
      <c r="RWP219" s="123"/>
      <c r="RWQ219" s="123"/>
      <c r="RWR219" s="123"/>
      <c r="RWS219" s="123"/>
      <c r="RWT219" s="123"/>
      <c r="RWU219" s="123"/>
      <c r="RWV219" s="123"/>
      <c r="RWW219" s="123"/>
      <c r="RWX219" s="123"/>
      <c r="RWY219" s="123"/>
      <c r="RWZ219" s="123"/>
      <c r="RXA219" s="123"/>
      <c r="RXB219" s="123"/>
      <c r="RXC219" s="123"/>
      <c r="RXD219" s="123"/>
      <c r="RXE219" s="123"/>
      <c r="RXF219" s="123"/>
      <c r="RXG219" s="123"/>
      <c r="RXH219" s="123"/>
      <c r="RXI219" s="123"/>
      <c r="RXJ219" s="123"/>
      <c r="RXK219" s="123"/>
      <c r="RXL219" s="123"/>
      <c r="RXM219" s="123"/>
      <c r="RXN219" s="123"/>
      <c r="RXO219" s="123"/>
      <c r="RXP219" s="123"/>
      <c r="RXQ219" s="123"/>
      <c r="RXR219" s="123"/>
      <c r="RXS219" s="123"/>
      <c r="RXT219" s="123"/>
      <c r="RXU219" s="123"/>
      <c r="RXV219" s="123"/>
      <c r="RXW219" s="123"/>
      <c r="RXX219" s="123"/>
      <c r="RXY219" s="123"/>
      <c r="RXZ219" s="123"/>
      <c r="RYA219" s="123"/>
      <c r="RYB219" s="123"/>
      <c r="RYC219" s="123"/>
      <c r="RYD219" s="123"/>
      <c r="RYE219" s="123"/>
      <c r="RYF219" s="123"/>
      <c r="RYG219" s="123"/>
      <c r="RYH219" s="123"/>
      <c r="RYI219" s="123"/>
      <c r="RYJ219" s="123"/>
      <c r="RYK219" s="123"/>
      <c r="RYL219" s="123"/>
      <c r="RYM219" s="123"/>
      <c r="RYN219" s="123"/>
      <c r="RYO219" s="123"/>
      <c r="RYP219" s="123"/>
      <c r="RYQ219" s="123"/>
      <c r="RYR219" s="123"/>
      <c r="RYS219" s="123"/>
      <c r="RYT219" s="123"/>
      <c r="RYU219" s="123"/>
      <c r="RYV219" s="123"/>
      <c r="RYW219" s="123"/>
      <c r="RYX219" s="123"/>
      <c r="RYY219" s="123"/>
      <c r="RYZ219" s="123"/>
      <c r="RZA219" s="123"/>
      <c r="RZB219" s="123"/>
      <c r="RZC219" s="123"/>
      <c r="RZD219" s="123"/>
      <c r="RZE219" s="123"/>
      <c r="RZF219" s="123"/>
      <c r="RZG219" s="123"/>
      <c r="RZH219" s="123"/>
      <c r="RZI219" s="123"/>
      <c r="RZJ219" s="123"/>
      <c r="RZK219" s="123"/>
      <c r="RZL219" s="123"/>
      <c r="RZM219" s="123"/>
      <c r="RZN219" s="123"/>
      <c r="RZO219" s="123"/>
      <c r="RZP219" s="123"/>
      <c r="RZQ219" s="123"/>
      <c r="RZR219" s="123"/>
      <c r="RZS219" s="123"/>
      <c r="RZT219" s="123"/>
      <c r="RZU219" s="123"/>
      <c r="RZV219" s="123"/>
      <c r="RZW219" s="123"/>
      <c r="RZX219" s="123"/>
      <c r="RZY219" s="123"/>
      <c r="RZZ219" s="123"/>
      <c r="SAA219" s="123"/>
      <c r="SAB219" s="123"/>
      <c r="SAC219" s="123"/>
      <c r="SAD219" s="123"/>
      <c r="SAE219" s="123"/>
      <c r="SAF219" s="123"/>
      <c r="SAG219" s="123"/>
      <c r="SAH219" s="123"/>
      <c r="SAI219" s="123"/>
      <c r="SAJ219" s="123"/>
      <c r="SAK219" s="123"/>
      <c r="SAL219" s="123"/>
      <c r="SAM219" s="123"/>
      <c r="SAN219" s="123"/>
      <c r="SAO219" s="123"/>
      <c r="SAP219" s="123"/>
      <c r="SAQ219" s="123"/>
      <c r="SAR219" s="123"/>
      <c r="SAS219" s="123"/>
      <c r="SAT219" s="123"/>
      <c r="SAU219" s="123"/>
      <c r="SAV219" s="123"/>
      <c r="SAW219" s="123"/>
      <c r="SAX219" s="123"/>
      <c r="SAY219" s="123"/>
      <c r="SAZ219" s="123"/>
      <c r="SBA219" s="123"/>
      <c r="SBB219" s="123"/>
      <c r="SBC219" s="123"/>
      <c r="SBD219" s="123"/>
      <c r="SBE219" s="123"/>
      <c r="SBF219" s="123"/>
      <c r="SBG219" s="123"/>
      <c r="SBH219" s="123"/>
      <c r="SBI219" s="123"/>
      <c r="SBJ219" s="123"/>
      <c r="SBK219" s="123"/>
      <c r="SBL219" s="123"/>
      <c r="SBM219" s="123"/>
      <c r="SBN219" s="123"/>
      <c r="SBO219" s="123"/>
      <c r="SBP219" s="123"/>
      <c r="SBQ219" s="123"/>
      <c r="SBR219" s="123"/>
      <c r="SBS219" s="123"/>
      <c r="SBT219" s="123"/>
      <c r="SBU219" s="123"/>
      <c r="SBV219" s="123"/>
      <c r="SBW219" s="123"/>
      <c r="SBX219" s="123"/>
      <c r="SBY219" s="123"/>
      <c r="SBZ219" s="123"/>
      <c r="SCA219" s="123"/>
      <c r="SCB219" s="123"/>
      <c r="SCC219" s="123"/>
      <c r="SCD219" s="123"/>
      <c r="SCE219" s="123"/>
      <c r="SCF219" s="123"/>
      <c r="SCG219" s="123"/>
      <c r="SCH219" s="123"/>
      <c r="SCI219" s="123"/>
      <c r="SCJ219" s="123"/>
      <c r="SCK219" s="123"/>
      <c r="SCL219" s="123"/>
      <c r="SCM219" s="123"/>
      <c r="SCN219" s="123"/>
      <c r="SCO219" s="123"/>
      <c r="SCP219" s="123"/>
      <c r="SCQ219" s="123"/>
      <c r="SCR219" s="123"/>
      <c r="SCS219" s="123"/>
      <c r="SCT219" s="123"/>
      <c r="SCU219" s="123"/>
      <c r="SCV219" s="123"/>
      <c r="SCW219" s="123"/>
      <c r="SCX219" s="123"/>
      <c r="SCY219" s="123"/>
      <c r="SCZ219" s="123"/>
      <c r="SDA219" s="123"/>
      <c r="SDB219" s="123"/>
      <c r="SDC219" s="123"/>
      <c r="SDD219" s="123"/>
      <c r="SDE219" s="123"/>
      <c r="SDF219" s="123"/>
      <c r="SDG219" s="123"/>
      <c r="SDH219" s="123"/>
      <c r="SDI219" s="123"/>
      <c r="SDJ219" s="123"/>
      <c r="SDK219" s="123"/>
      <c r="SDL219" s="123"/>
      <c r="SDM219" s="123"/>
      <c r="SDN219" s="123"/>
      <c r="SDO219" s="123"/>
      <c r="SDP219" s="123"/>
      <c r="SDQ219" s="123"/>
      <c r="SDR219" s="123"/>
      <c r="SDS219" s="123"/>
      <c r="SDT219" s="123"/>
      <c r="SDU219" s="123"/>
      <c r="SDV219" s="123"/>
      <c r="SDW219" s="123"/>
      <c r="SDX219" s="123"/>
      <c r="SDY219" s="123"/>
      <c r="SDZ219" s="123"/>
      <c r="SEA219" s="123"/>
      <c r="SEB219" s="123"/>
      <c r="SEC219" s="123"/>
      <c r="SED219" s="123"/>
      <c r="SEE219" s="123"/>
      <c r="SEF219" s="123"/>
      <c r="SEG219" s="123"/>
      <c r="SEH219" s="123"/>
      <c r="SEI219" s="123"/>
      <c r="SEJ219" s="123"/>
      <c r="SEK219" s="123"/>
      <c r="SEL219" s="123"/>
      <c r="SEM219" s="123"/>
      <c r="SEN219" s="123"/>
      <c r="SEO219" s="123"/>
      <c r="SEP219" s="123"/>
      <c r="SEQ219" s="123"/>
      <c r="SER219" s="123"/>
      <c r="SES219" s="123"/>
      <c r="SET219" s="123"/>
      <c r="SEU219" s="123"/>
      <c r="SEV219" s="123"/>
      <c r="SEW219" s="123"/>
      <c r="SEX219" s="123"/>
      <c r="SEY219" s="123"/>
      <c r="SEZ219" s="123"/>
      <c r="SFA219" s="123"/>
      <c r="SFB219" s="123"/>
      <c r="SFC219" s="123"/>
      <c r="SFD219" s="123"/>
      <c r="SFE219" s="123"/>
      <c r="SFF219" s="123"/>
      <c r="SFG219" s="123"/>
      <c r="SFH219" s="123"/>
      <c r="SFI219" s="123"/>
      <c r="SFJ219" s="123"/>
      <c r="SFK219" s="123"/>
      <c r="SFL219" s="123"/>
      <c r="SFM219" s="123"/>
      <c r="SFN219" s="123"/>
      <c r="SFO219" s="123"/>
      <c r="SFP219" s="123"/>
      <c r="SFQ219" s="123"/>
      <c r="SFR219" s="123"/>
      <c r="SFS219" s="123"/>
      <c r="SFT219" s="123"/>
      <c r="SFU219" s="123"/>
      <c r="SFV219" s="123"/>
      <c r="SFW219" s="123"/>
      <c r="SFX219" s="123"/>
      <c r="SFY219" s="123"/>
      <c r="SFZ219" s="123"/>
      <c r="SGA219" s="123"/>
      <c r="SGB219" s="123"/>
      <c r="SGC219" s="123"/>
      <c r="SGD219" s="123"/>
      <c r="SGE219" s="123"/>
      <c r="SGF219" s="123"/>
      <c r="SGG219" s="123"/>
      <c r="SGH219" s="123"/>
      <c r="SGI219" s="123"/>
      <c r="SGJ219" s="123"/>
      <c r="SGK219" s="123"/>
      <c r="SGL219" s="123"/>
      <c r="SGM219" s="123"/>
      <c r="SGN219" s="123"/>
      <c r="SGO219" s="123"/>
      <c r="SGP219" s="123"/>
      <c r="SGQ219" s="123"/>
      <c r="SGR219" s="123"/>
      <c r="SGS219" s="123"/>
      <c r="SGT219" s="123"/>
      <c r="SGU219" s="123"/>
      <c r="SGV219" s="123"/>
      <c r="SGW219" s="123"/>
      <c r="SGX219" s="123"/>
      <c r="SGY219" s="123"/>
      <c r="SGZ219" s="123"/>
      <c r="SHA219" s="123"/>
      <c r="SHB219" s="123"/>
      <c r="SHC219" s="123"/>
      <c r="SHD219" s="123"/>
      <c r="SHE219" s="123"/>
      <c r="SHF219" s="123"/>
      <c r="SHG219" s="123"/>
      <c r="SHH219" s="123"/>
      <c r="SHI219" s="123"/>
      <c r="SHJ219" s="123"/>
      <c r="SHK219" s="123"/>
      <c r="SHL219" s="123"/>
      <c r="SHM219" s="123"/>
      <c r="SHN219" s="123"/>
      <c r="SHO219" s="123"/>
      <c r="SHP219" s="123"/>
      <c r="SHQ219" s="123"/>
      <c r="SHR219" s="123"/>
      <c r="SHS219" s="123"/>
      <c r="SHT219" s="123"/>
      <c r="SHU219" s="123"/>
      <c r="SHV219" s="123"/>
      <c r="SHW219" s="123"/>
      <c r="SHX219" s="123"/>
      <c r="SHY219" s="123"/>
      <c r="SHZ219" s="123"/>
      <c r="SIA219" s="123"/>
      <c r="SIB219" s="123"/>
      <c r="SIC219" s="123"/>
      <c r="SID219" s="123"/>
      <c r="SIE219" s="123"/>
      <c r="SIF219" s="123"/>
      <c r="SIG219" s="123"/>
      <c r="SIH219" s="123"/>
      <c r="SII219" s="123"/>
      <c r="SIJ219" s="123"/>
      <c r="SIK219" s="123"/>
      <c r="SIL219" s="123"/>
      <c r="SIM219" s="123"/>
      <c r="SIN219" s="123"/>
      <c r="SIO219" s="123"/>
      <c r="SIP219" s="123"/>
      <c r="SIQ219" s="123"/>
      <c r="SIR219" s="123"/>
      <c r="SIS219" s="123"/>
      <c r="SIT219" s="123"/>
      <c r="SIU219" s="123"/>
      <c r="SIV219" s="123"/>
      <c r="SIW219" s="123"/>
      <c r="SIX219" s="123"/>
      <c r="SIY219" s="123"/>
      <c r="SIZ219" s="123"/>
      <c r="SJA219" s="123"/>
      <c r="SJB219" s="123"/>
      <c r="SJC219" s="123"/>
      <c r="SJD219" s="123"/>
      <c r="SJE219" s="123"/>
      <c r="SJF219" s="123"/>
      <c r="SJG219" s="123"/>
      <c r="SJH219" s="123"/>
      <c r="SJI219" s="123"/>
      <c r="SJJ219" s="123"/>
      <c r="SJK219" s="123"/>
      <c r="SJL219" s="123"/>
      <c r="SJM219" s="123"/>
      <c r="SJN219" s="123"/>
      <c r="SJO219" s="123"/>
      <c r="SJP219" s="123"/>
      <c r="SJQ219" s="123"/>
      <c r="SJR219" s="123"/>
      <c r="SJS219" s="123"/>
      <c r="SJT219" s="123"/>
      <c r="SJU219" s="123"/>
      <c r="SJV219" s="123"/>
      <c r="SJW219" s="123"/>
      <c r="SJX219" s="123"/>
      <c r="SJY219" s="123"/>
      <c r="SJZ219" s="123"/>
      <c r="SKA219" s="123"/>
      <c r="SKB219" s="123"/>
      <c r="SKC219" s="123"/>
      <c r="SKD219" s="123"/>
      <c r="SKE219" s="123"/>
      <c r="SKF219" s="123"/>
      <c r="SKG219" s="123"/>
      <c r="SKH219" s="123"/>
      <c r="SKI219" s="123"/>
      <c r="SKJ219" s="123"/>
      <c r="SKK219" s="123"/>
      <c r="SKL219" s="123"/>
      <c r="SKM219" s="123"/>
      <c r="SKN219" s="123"/>
      <c r="SKO219" s="123"/>
      <c r="SKP219" s="123"/>
      <c r="SKQ219" s="123"/>
      <c r="SKR219" s="123"/>
      <c r="SKS219" s="123"/>
      <c r="SKT219" s="123"/>
      <c r="SKU219" s="123"/>
      <c r="SKV219" s="123"/>
      <c r="SKW219" s="123"/>
      <c r="SKX219" s="123"/>
      <c r="SKY219" s="123"/>
      <c r="SKZ219" s="123"/>
      <c r="SLA219" s="123"/>
      <c r="SLB219" s="123"/>
      <c r="SLC219" s="123"/>
      <c r="SLD219" s="123"/>
      <c r="SLE219" s="123"/>
      <c r="SLF219" s="123"/>
      <c r="SLG219" s="123"/>
      <c r="SLH219" s="123"/>
      <c r="SLI219" s="123"/>
      <c r="SLJ219" s="123"/>
      <c r="SLK219" s="123"/>
      <c r="SLL219" s="123"/>
      <c r="SLM219" s="123"/>
      <c r="SLN219" s="123"/>
      <c r="SLO219" s="123"/>
      <c r="SLP219" s="123"/>
      <c r="SLQ219" s="123"/>
      <c r="SLR219" s="123"/>
      <c r="SLS219" s="123"/>
      <c r="SLT219" s="123"/>
      <c r="SLU219" s="123"/>
      <c r="SLV219" s="123"/>
      <c r="SLW219" s="123"/>
      <c r="SLX219" s="123"/>
      <c r="SLY219" s="123"/>
      <c r="SLZ219" s="123"/>
      <c r="SMA219" s="123"/>
      <c r="SMB219" s="123"/>
      <c r="SMC219" s="123"/>
      <c r="SMD219" s="123"/>
      <c r="SME219" s="123"/>
      <c r="SMF219" s="123"/>
      <c r="SMG219" s="123"/>
      <c r="SMH219" s="123"/>
      <c r="SMI219" s="123"/>
      <c r="SMJ219" s="123"/>
      <c r="SMK219" s="123"/>
      <c r="SML219" s="123"/>
      <c r="SMM219" s="123"/>
      <c r="SMN219" s="123"/>
      <c r="SMO219" s="123"/>
      <c r="SMP219" s="123"/>
      <c r="SMQ219" s="123"/>
      <c r="SMR219" s="123"/>
      <c r="SMS219" s="123"/>
      <c r="SMT219" s="123"/>
      <c r="SMU219" s="123"/>
      <c r="SMV219" s="123"/>
      <c r="SMW219" s="123"/>
      <c r="SMX219" s="123"/>
      <c r="SMY219" s="123"/>
      <c r="SMZ219" s="123"/>
      <c r="SNA219" s="123"/>
      <c r="SNB219" s="123"/>
      <c r="SNC219" s="123"/>
      <c r="SND219" s="123"/>
      <c r="SNE219" s="123"/>
      <c r="SNF219" s="123"/>
      <c r="SNG219" s="123"/>
      <c r="SNH219" s="123"/>
      <c r="SNI219" s="123"/>
      <c r="SNJ219" s="123"/>
      <c r="SNK219" s="123"/>
      <c r="SNL219" s="123"/>
      <c r="SNM219" s="123"/>
      <c r="SNN219" s="123"/>
      <c r="SNO219" s="123"/>
      <c r="SNP219" s="123"/>
      <c r="SNQ219" s="123"/>
      <c r="SNR219" s="123"/>
      <c r="SNS219" s="123"/>
      <c r="SNT219" s="123"/>
      <c r="SNU219" s="123"/>
      <c r="SNV219" s="123"/>
      <c r="SNW219" s="123"/>
      <c r="SNX219" s="123"/>
      <c r="SNY219" s="123"/>
      <c r="SNZ219" s="123"/>
      <c r="SOA219" s="123"/>
      <c r="SOB219" s="123"/>
      <c r="SOC219" s="123"/>
      <c r="SOD219" s="123"/>
      <c r="SOE219" s="123"/>
      <c r="SOF219" s="123"/>
      <c r="SOG219" s="123"/>
      <c r="SOH219" s="123"/>
      <c r="SOI219" s="123"/>
      <c r="SOJ219" s="123"/>
      <c r="SOK219" s="123"/>
      <c r="SOL219" s="123"/>
      <c r="SOM219" s="123"/>
      <c r="SON219" s="123"/>
      <c r="SOO219" s="123"/>
      <c r="SOP219" s="123"/>
      <c r="SOQ219" s="123"/>
      <c r="SOR219" s="123"/>
      <c r="SOS219" s="123"/>
      <c r="SOT219" s="123"/>
      <c r="SOU219" s="123"/>
      <c r="SOV219" s="123"/>
      <c r="SOW219" s="123"/>
      <c r="SOX219" s="123"/>
      <c r="SOY219" s="123"/>
      <c r="SOZ219" s="123"/>
      <c r="SPA219" s="123"/>
      <c r="SPB219" s="123"/>
      <c r="SPC219" s="123"/>
      <c r="SPD219" s="123"/>
      <c r="SPE219" s="123"/>
      <c r="SPF219" s="123"/>
      <c r="SPG219" s="123"/>
      <c r="SPH219" s="123"/>
      <c r="SPI219" s="123"/>
      <c r="SPJ219" s="123"/>
      <c r="SPK219" s="123"/>
      <c r="SPL219" s="123"/>
      <c r="SPM219" s="123"/>
      <c r="SPN219" s="123"/>
      <c r="SPO219" s="123"/>
      <c r="SPP219" s="123"/>
      <c r="SPQ219" s="123"/>
      <c r="SPR219" s="123"/>
      <c r="SPS219" s="123"/>
      <c r="SPT219" s="123"/>
      <c r="SPU219" s="123"/>
      <c r="SPV219" s="123"/>
      <c r="SPW219" s="123"/>
      <c r="SPX219" s="123"/>
      <c r="SPY219" s="123"/>
      <c r="SPZ219" s="123"/>
      <c r="SQA219" s="123"/>
      <c r="SQB219" s="123"/>
      <c r="SQC219" s="123"/>
      <c r="SQD219" s="123"/>
      <c r="SQE219" s="123"/>
      <c r="SQF219" s="123"/>
      <c r="SQG219" s="123"/>
      <c r="SQH219" s="123"/>
      <c r="SQI219" s="123"/>
      <c r="SQJ219" s="123"/>
      <c r="SQK219" s="123"/>
      <c r="SQL219" s="123"/>
      <c r="SQM219" s="123"/>
      <c r="SQN219" s="123"/>
      <c r="SQO219" s="123"/>
      <c r="SQP219" s="123"/>
      <c r="SQQ219" s="123"/>
      <c r="SQR219" s="123"/>
      <c r="SQS219" s="123"/>
      <c r="SQT219" s="123"/>
      <c r="SQU219" s="123"/>
      <c r="SQV219" s="123"/>
      <c r="SQW219" s="123"/>
      <c r="SQX219" s="123"/>
      <c r="SQY219" s="123"/>
      <c r="SQZ219" s="123"/>
      <c r="SRA219" s="123"/>
      <c r="SRB219" s="123"/>
      <c r="SRC219" s="123"/>
      <c r="SRD219" s="123"/>
      <c r="SRE219" s="123"/>
      <c r="SRF219" s="123"/>
      <c r="SRG219" s="123"/>
      <c r="SRH219" s="123"/>
      <c r="SRI219" s="123"/>
      <c r="SRJ219" s="123"/>
      <c r="SRK219" s="123"/>
      <c r="SRL219" s="123"/>
      <c r="SRM219" s="123"/>
      <c r="SRN219" s="123"/>
      <c r="SRO219" s="123"/>
      <c r="SRP219" s="123"/>
      <c r="SRQ219" s="123"/>
      <c r="SRR219" s="123"/>
      <c r="SRS219" s="123"/>
      <c r="SRT219" s="123"/>
      <c r="SRU219" s="123"/>
      <c r="SRV219" s="123"/>
      <c r="SRW219" s="123"/>
      <c r="SRX219" s="123"/>
      <c r="SRY219" s="123"/>
      <c r="SRZ219" s="123"/>
      <c r="SSA219" s="123"/>
      <c r="SSB219" s="123"/>
      <c r="SSC219" s="123"/>
      <c r="SSD219" s="123"/>
      <c r="SSE219" s="123"/>
      <c r="SSF219" s="123"/>
      <c r="SSG219" s="123"/>
      <c r="SSH219" s="123"/>
      <c r="SSI219" s="123"/>
      <c r="SSJ219" s="123"/>
      <c r="SSK219" s="123"/>
      <c r="SSL219" s="123"/>
      <c r="SSM219" s="123"/>
      <c r="SSN219" s="123"/>
      <c r="SSO219" s="123"/>
      <c r="SSP219" s="123"/>
      <c r="SSQ219" s="123"/>
      <c r="SSR219" s="123"/>
      <c r="SSS219" s="123"/>
      <c r="SST219" s="123"/>
      <c r="SSU219" s="123"/>
      <c r="SSV219" s="123"/>
      <c r="SSW219" s="123"/>
      <c r="SSX219" s="123"/>
      <c r="SSY219" s="123"/>
      <c r="SSZ219" s="123"/>
      <c r="STA219" s="123"/>
      <c r="STB219" s="123"/>
      <c r="STC219" s="123"/>
      <c r="STD219" s="123"/>
      <c r="STE219" s="123"/>
      <c r="STF219" s="123"/>
      <c r="STG219" s="123"/>
      <c r="STH219" s="123"/>
      <c r="STI219" s="123"/>
      <c r="STJ219" s="123"/>
      <c r="STK219" s="123"/>
      <c r="STL219" s="123"/>
      <c r="STM219" s="123"/>
      <c r="STN219" s="123"/>
      <c r="STO219" s="123"/>
      <c r="STP219" s="123"/>
      <c r="STQ219" s="123"/>
      <c r="STR219" s="123"/>
      <c r="STS219" s="123"/>
      <c r="STT219" s="123"/>
      <c r="STU219" s="123"/>
      <c r="STV219" s="123"/>
      <c r="STW219" s="123"/>
      <c r="STX219" s="123"/>
      <c r="STY219" s="123"/>
      <c r="STZ219" s="123"/>
      <c r="SUA219" s="123"/>
      <c r="SUB219" s="123"/>
      <c r="SUC219" s="123"/>
      <c r="SUD219" s="123"/>
      <c r="SUE219" s="123"/>
      <c r="SUF219" s="123"/>
      <c r="SUG219" s="123"/>
      <c r="SUH219" s="123"/>
      <c r="SUI219" s="123"/>
      <c r="SUJ219" s="123"/>
      <c r="SUK219" s="123"/>
      <c r="SUL219" s="123"/>
      <c r="SUM219" s="123"/>
      <c r="SUN219" s="123"/>
      <c r="SUO219" s="123"/>
      <c r="SUP219" s="123"/>
      <c r="SUQ219" s="123"/>
      <c r="SUR219" s="123"/>
      <c r="SUS219" s="123"/>
      <c r="SUT219" s="123"/>
      <c r="SUU219" s="123"/>
      <c r="SUV219" s="123"/>
      <c r="SUW219" s="123"/>
      <c r="SUX219" s="123"/>
      <c r="SUY219" s="123"/>
      <c r="SUZ219" s="123"/>
      <c r="SVA219" s="123"/>
      <c r="SVB219" s="123"/>
      <c r="SVC219" s="123"/>
      <c r="SVD219" s="123"/>
      <c r="SVE219" s="123"/>
      <c r="SVF219" s="123"/>
      <c r="SVG219" s="123"/>
      <c r="SVH219" s="123"/>
      <c r="SVI219" s="123"/>
      <c r="SVJ219" s="123"/>
      <c r="SVK219" s="123"/>
      <c r="SVL219" s="123"/>
      <c r="SVM219" s="123"/>
      <c r="SVN219" s="123"/>
      <c r="SVO219" s="123"/>
      <c r="SVP219" s="123"/>
      <c r="SVQ219" s="123"/>
      <c r="SVR219" s="123"/>
      <c r="SVS219" s="123"/>
      <c r="SVT219" s="123"/>
      <c r="SVU219" s="123"/>
      <c r="SVV219" s="123"/>
      <c r="SVW219" s="123"/>
      <c r="SVX219" s="123"/>
      <c r="SVY219" s="123"/>
      <c r="SVZ219" s="123"/>
      <c r="SWA219" s="123"/>
      <c r="SWB219" s="123"/>
      <c r="SWC219" s="123"/>
      <c r="SWD219" s="123"/>
      <c r="SWE219" s="123"/>
      <c r="SWF219" s="123"/>
      <c r="SWG219" s="123"/>
      <c r="SWH219" s="123"/>
      <c r="SWI219" s="123"/>
      <c r="SWJ219" s="123"/>
      <c r="SWK219" s="123"/>
      <c r="SWL219" s="123"/>
      <c r="SWM219" s="123"/>
      <c r="SWN219" s="123"/>
      <c r="SWO219" s="123"/>
      <c r="SWP219" s="123"/>
      <c r="SWQ219" s="123"/>
      <c r="SWR219" s="123"/>
      <c r="SWS219" s="123"/>
      <c r="SWT219" s="123"/>
      <c r="SWU219" s="123"/>
      <c r="SWV219" s="123"/>
      <c r="SWW219" s="123"/>
      <c r="SWX219" s="123"/>
      <c r="SWY219" s="123"/>
      <c r="SWZ219" s="123"/>
      <c r="SXA219" s="123"/>
      <c r="SXB219" s="123"/>
      <c r="SXC219" s="123"/>
      <c r="SXD219" s="123"/>
      <c r="SXE219" s="123"/>
      <c r="SXF219" s="123"/>
      <c r="SXG219" s="123"/>
      <c r="SXH219" s="123"/>
      <c r="SXI219" s="123"/>
      <c r="SXJ219" s="123"/>
      <c r="SXK219" s="123"/>
      <c r="SXL219" s="123"/>
      <c r="SXM219" s="123"/>
      <c r="SXN219" s="123"/>
      <c r="SXO219" s="123"/>
      <c r="SXP219" s="123"/>
      <c r="SXQ219" s="123"/>
      <c r="SXR219" s="123"/>
      <c r="SXS219" s="123"/>
      <c r="SXT219" s="123"/>
      <c r="SXU219" s="123"/>
      <c r="SXV219" s="123"/>
      <c r="SXW219" s="123"/>
      <c r="SXX219" s="123"/>
      <c r="SXY219" s="123"/>
      <c r="SXZ219" s="123"/>
      <c r="SYA219" s="123"/>
      <c r="SYB219" s="123"/>
      <c r="SYC219" s="123"/>
      <c r="SYD219" s="123"/>
      <c r="SYE219" s="123"/>
      <c r="SYF219" s="123"/>
      <c r="SYG219" s="123"/>
      <c r="SYH219" s="123"/>
      <c r="SYI219" s="123"/>
      <c r="SYJ219" s="123"/>
      <c r="SYK219" s="123"/>
      <c r="SYL219" s="123"/>
      <c r="SYM219" s="123"/>
      <c r="SYN219" s="123"/>
      <c r="SYO219" s="123"/>
      <c r="SYP219" s="123"/>
      <c r="SYQ219" s="123"/>
      <c r="SYR219" s="123"/>
      <c r="SYS219" s="123"/>
      <c r="SYT219" s="123"/>
      <c r="SYU219" s="123"/>
      <c r="SYV219" s="123"/>
      <c r="SYW219" s="123"/>
      <c r="SYX219" s="123"/>
      <c r="SYY219" s="123"/>
      <c r="SYZ219" s="123"/>
      <c r="SZA219" s="123"/>
      <c r="SZB219" s="123"/>
      <c r="SZC219" s="123"/>
      <c r="SZD219" s="123"/>
      <c r="SZE219" s="123"/>
      <c r="SZF219" s="123"/>
      <c r="SZG219" s="123"/>
      <c r="SZH219" s="123"/>
      <c r="SZI219" s="123"/>
      <c r="SZJ219" s="123"/>
      <c r="SZK219" s="123"/>
      <c r="SZL219" s="123"/>
      <c r="SZM219" s="123"/>
      <c r="SZN219" s="123"/>
      <c r="SZO219" s="123"/>
      <c r="SZP219" s="123"/>
      <c r="SZQ219" s="123"/>
      <c r="SZR219" s="123"/>
      <c r="SZS219" s="123"/>
      <c r="SZT219" s="123"/>
      <c r="SZU219" s="123"/>
      <c r="SZV219" s="123"/>
      <c r="SZW219" s="123"/>
      <c r="SZX219" s="123"/>
      <c r="SZY219" s="123"/>
      <c r="SZZ219" s="123"/>
      <c r="TAA219" s="123"/>
      <c r="TAB219" s="123"/>
      <c r="TAC219" s="123"/>
      <c r="TAD219" s="123"/>
      <c r="TAE219" s="123"/>
      <c r="TAF219" s="123"/>
      <c r="TAG219" s="123"/>
      <c r="TAH219" s="123"/>
      <c r="TAI219" s="123"/>
      <c r="TAJ219" s="123"/>
      <c r="TAK219" s="123"/>
      <c r="TAL219" s="123"/>
      <c r="TAM219" s="123"/>
      <c r="TAN219" s="123"/>
      <c r="TAO219" s="123"/>
      <c r="TAP219" s="123"/>
      <c r="TAQ219" s="123"/>
      <c r="TAR219" s="123"/>
      <c r="TAS219" s="123"/>
      <c r="TAT219" s="123"/>
      <c r="TAU219" s="123"/>
      <c r="TAV219" s="123"/>
      <c r="TAW219" s="123"/>
      <c r="TAX219" s="123"/>
      <c r="TAY219" s="123"/>
      <c r="TAZ219" s="123"/>
      <c r="TBA219" s="123"/>
      <c r="TBB219" s="123"/>
      <c r="TBC219" s="123"/>
      <c r="TBD219" s="123"/>
      <c r="TBE219" s="123"/>
      <c r="TBF219" s="123"/>
      <c r="TBG219" s="123"/>
      <c r="TBH219" s="123"/>
      <c r="TBI219" s="123"/>
      <c r="TBJ219" s="123"/>
      <c r="TBK219" s="123"/>
      <c r="TBL219" s="123"/>
      <c r="TBM219" s="123"/>
      <c r="TBN219" s="123"/>
      <c r="TBO219" s="123"/>
      <c r="TBP219" s="123"/>
      <c r="TBQ219" s="123"/>
      <c r="TBR219" s="123"/>
      <c r="TBS219" s="123"/>
      <c r="TBT219" s="123"/>
      <c r="TBU219" s="123"/>
      <c r="TBV219" s="123"/>
      <c r="TBW219" s="123"/>
      <c r="TBX219" s="123"/>
      <c r="TBY219" s="123"/>
      <c r="TBZ219" s="123"/>
      <c r="TCA219" s="123"/>
      <c r="TCB219" s="123"/>
      <c r="TCC219" s="123"/>
      <c r="TCD219" s="123"/>
      <c r="TCE219" s="123"/>
      <c r="TCF219" s="123"/>
      <c r="TCG219" s="123"/>
      <c r="TCH219" s="123"/>
      <c r="TCI219" s="123"/>
      <c r="TCJ219" s="123"/>
      <c r="TCK219" s="123"/>
      <c r="TCL219" s="123"/>
      <c r="TCM219" s="123"/>
      <c r="TCN219" s="123"/>
      <c r="TCO219" s="123"/>
      <c r="TCP219" s="123"/>
      <c r="TCQ219" s="123"/>
      <c r="TCR219" s="123"/>
      <c r="TCS219" s="123"/>
      <c r="TCT219" s="123"/>
      <c r="TCU219" s="123"/>
      <c r="TCV219" s="123"/>
      <c r="TCW219" s="123"/>
      <c r="TCX219" s="123"/>
      <c r="TCY219" s="123"/>
      <c r="TCZ219" s="123"/>
      <c r="TDA219" s="123"/>
      <c r="TDB219" s="123"/>
      <c r="TDC219" s="123"/>
      <c r="TDD219" s="123"/>
      <c r="TDE219" s="123"/>
      <c r="TDF219" s="123"/>
      <c r="TDG219" s="123"/>
      <c r="TDH219" s="123"/>
      <c r="TDI219" s="123"/>
      <c r="TDJ219" s="123"/>
      <c r="TDK219" s="123"/>
      <c r="TDL219" s="123"/>
      <c r="TDM219" s="123"/>
      <c r="TDN219" s="123"/>
      <c r="TDO219" s="123"/>
      <c r="TDP219" s="123"/>
      <c r="TDQ219" s="123"/>
      <c r="TDR219" s="123"/>
      <c r="TDS219" s="123"/>
      <c r="TDT219" s="123"/>
      <c r="TDU219" s="123"/>
      <c r="TDV219" s="123"/>
      <c r="TDW219" s="123"/>
      <c r="TDX219" s="123"/>
      <c r="TDY219" s="123"/>
      <c r="TDZ219" s="123"/>
      <c r="TEA219" s="123"/>
      <c r="TEB219" s="123"/>
      <c r="TEC219" s="123"/>
      <c r="TED219" s="123"/>
      <c r="TEE219" s="123"/>
      <c r="TEF219" s="123"/>
      <c r="TEG219" s="123"/>
      <c r="TEH219" s="123"/>
      <c r="TEI219" s="123"/>
      <c r="TEJ219" s="123"/>
      <c r="TEK219" s="123"/>
      <c r="TEL219" s="123"/>
      <c r="TEM219" s="123"/>
      <c r="TEN219" s="123"/>
      <c r="TEO219" s="123"/>
      <c r="TEP219" s="123"/>
      <c r="TEQ219" s="123"/>
      <c r="TER219" s="123"/>
      <c r="TES219" s="123"/>
      <c r="TET219" s="123"/>
      <c r="TEU219" s="123"/>
      <c r="TEV219" s="123"/>
      <c r="TEW219" s="123"/>
      <c r="TEX219" s="123"/>
      <c r="TEY219" s="123"/>
      <c r="TEZ219" s="123"/>
      <c r="TFA219" s="123"/>
      <c r="TFB219" s="123"/>
      <c r="TFC219" s="123"/>
      <c r="TFD219" s="123"/>
      <c r="TFE219" s="123"/>
      <c r="TFF219" s="123"/>
      <c r="TFG219" s="123"/>
      <c r="TFH219" s="123"/>
      <c r="TFI219" s="123"/>
      <c r="TFJ219" s="123"/>
      <c r="TFK219" s="123"/>
      <c r="TFL219" s="123"/>
      <c r="TFM219" s="123"/>
      <c r="TFN219" s="123"/>
      <c r="TFO219" s="123"/>
      <c r="TFP219" s="123"/>
      <c r="TFQ219" s="123"/>
      <c r="TFR219" s="123"/>
      <c r="TFS219" s="123"/>
      <c r="TFT219" s="123"/>
      <c r="TFU219" s="123"/>
      <c r="TFV219" s="123"/>
      <c r="TFW219" s="123"/>
      <c r="TFX219" s="123"/>
      <c r="TFY219" s="123"/>
      <c r="TFZ219" s="123"/>
      <c r="TGA219" s="123"/>
      <c r="TGB219" s="123"/>
      <c r="TGC219" s="123"/>
      <c r="TGD219" s="123"/>
      <c r="TGE219" s="123"/>
      <c r="TGF219" s="123"/>
      <c r="TGG219" s="123"/>
      <c r="TGH219" s="123"/>
      <c r="TGI219" s="123"/>
      <c r="TGJ219" s="123"/>
      <c r="TGK219" s="123"/>
      <c r="TGL219" s="123"/>
      <c r="TGM219" s="123"/>
      <c r="TGN219" s="123"/>
      <c r="TGO219" s="123"/>
      <c r="TGP219" s="123"/>
      <c r="TGQ219" s="123"/>
      <c r="TGR219" s="123"/>
      <c r="TGS219" s="123"/>
      <c r="TGT219" s="123"/>
      <c r="TGU219" s="123"/>
      <c r="TGV219" s="123"/>
      <c r="TGW219" s="123"/>
      <c r="TGX219" s="123"/>
      <c r="TGY219" s="123"/>
      <c r="TGZ219" s="123"/>
      <c r="THA219" s="123"/>
      <c r="THB219" s="123"/>
      <c r="THC219" s="123"/>
      <c r="THD219" s="123"/>
      <c r="THE219" s="123"/>
      <c r="THF219" s="123"/>
      <c r="THG219" s="123"/>
      <c r="THH219" s="123"/>
      <c r="THI219" s="123"/>
      <c r="THJ219" s="123"/>
      <c r="THK219" s="123"/>
      <c r="THL219" s="123"/>
      <c r="THM219" s="123"/>
      <c r="THN219" s="123"/>
      <c r="THO219" s="123"/>
      <c r="THP219" s="123"/>
      <c r="THQ219" s="123"/>
      <c r="THR219" s="123"/>
      <c r="THS219" s="123"/>
      <c r="THT219" s="123"/>
      <c r="THU219" s="123"/>
      <c r="THV219" s="123"/>
      <c r="THW219" s="123"/>
      <c r="THX219" s="123"/>
      <c r="THY219" s="123"/>
      <c r="THZ219" s="123"/>
      <c r="TIA219" s="123"/>
      <c r="TIB219" s="123"/>
      <c r="TIC219" s="123"/>
      <c r="TID219" s="123"/>
      <c r="TIE219" s="123"/>
      <c r="TIF219" s="123"/>
      <c r="TIG219" s="123"/>
      <c r="TIH219" s="123"/>
      <c r="TII219" s="123"/>
      <c r="TIJ219" s="123"/>
      <c r="TIK219" s="123"/>
      <c r="TIL219" s="123"/>
      <c r="TIM219" s="123"/>
      <c r="TIN219" s="123"/>
      <c r="TIO219" s="123"/>
      <c r="TIP219" s="123"/>
      <c r="TIQ219" s="123"/>
      <c r="TIR219" s="123"/>
      <c r="TIS219" s="123"/>
      <c r="TIT219" s="123"/>
      <c r="TIU219" s="123"/>
      <c r="TIV219" s="123"/>
      <c r="TIW219" s="123"/>
      <c r="TIX219" s="123"/>
      <c r="TIY219" s="123"/>
      <c r="TIZ219" s="123"/>
      <c r="TJA219" s="123"/>
      <c r="TJB219" s="123"/>
      <c r="TJC219" s="123"/>
      <c r="TJD219" s="123"/>
      <c r="TJE219" s="123"/>
      <c r="TJF219" s="123"/>
      <c r="TJG219" s="123"/>
      <c r="TJH219" s="123"/>
      <c r="TJI219" s="123"/>
      <c r="TJJ219" s="123"/>
      <c r="TJK219" s="123"/>
      <c r="TJL219" s="123"/>
      <c r="TJM219" s="123"/>
      <c r="TJN219" s="123"/>
      <c r="TJO219" s="123"/>
      <c r="TJP219" s="123"/>
      <c r="TJQ219" s="123"/>
      <c r="TJR219" s="123"/>
      <c r="TJS219" s="123"/>
      <c r="TJT219" s="123"/>
      <c r="TJU219" s="123"/>
      <c r="TJV219" s="123"/>
      <c r="TJW219" s="123"/>
      <c r="TJX219" s="123"/>
      <c r="TJY219" s="123"/>
      <c r="TJZ219" s="123"/>
      <c r="TKA219" s="123"/>
      <c r="TKB219" s="123"/>
      <c r="TKC219" s="123"/>
      <c r="TKD219" s="123"/>
      <c r="TKE219" s="123"/>
      <c r="TKF219" s="123"/>
      <c r="TKG219" s="123"/>
      <c r="TKH219" s="123"/>
      <c r="TKI219" s="123"/>
      <c r="TKJ219" s="123"/>
      <c r="TKK219" s="123"/>
      <c r="TKL219" s="123"/>
      <c r="TKM219" s="123"/>
      <c r="TKN219" s="123"/>
      <c r="TKO219" s="123"/>
      <c r="TKP219" s="123"/>
      <c r="TKQ219" s="123"/>
      <c r="TKR219" s="123"/>
      <c r="TKS219" s="123"/>
      <c r="TKT219" s="123"/>
      <c r="TKU219" s="123"/>
      <c r="TKV219" s="123"/>
      <c r="TKW219" s="123"/>
      <c r="TKX219" s="123"/>
      <c r="TKY219" s="123"/>
      <c r="TKZ219" s="123"/>
      <c r="TLA219" s="123"/>
      <c r="TLB219" s="123"/>
      <c r="TLC219" s="123"/>
      <c r="TLD219" s="123"/>
      <c r="TLE219" s="123"/>
      <c r="TLF219" s="123"/>
      <c r="TLG219" s="123"/>
      <c r="TLH219" s="123"/>
      <c r="TLI219" s="123"/>
      <c r="TLJ219" s="123"/>
      <c r="TLK219" s="123"/>
      <c r="TLL219" s="123"/>
      <c r="TLM219" s="123"/>
      <c r="TLN219" s="123"/>
      <c r="TLO219" s="123"/>
      <c r="TLP219" s="123"/>
      <c r="TLQ219" s="123"/>
      <c r="TLR219" s="123"/>
      <c r="TLS219" s="123"/>
      <c r="TLT219" s="123"/>
      <c r="TLU219" s="123"/>
      <c r="TLV219" s="123"/>
      <c r="TLW219" s="123"/>
      <c r="TLX219" s="123"/>
      <c r="TLY219" s="123"/>
      <c r="TLZ219" s="123"/>
      <c r="TMA219" s="123"/>
      <c r="TMB219" s="123"/>
      <c r="TMC219" s="123"/>
      <c r="TMD219" s="123"/>
      <c r="TME219" s="123"/>
      <c r="TMF219" s="123"/>
      <c r="TMG219" s="123"/>
      <c r="TMH219" s="123"/>
      <c r="TMI219" s="123"/>
      <c r="TMJ219" s="123"/>
      <c r="TMK219" s="123"/>
      <c r="TML219" s="123"/>
      <c r="TMM219" s="123"/>
      <c r="TMN219" s="123"/>
      <c r="TMO219" s="123"/>
      <c r="TMP219" s="123"/>
      <c r="TMQ219" s="123"/>
      <c r="TMR219" s="123"/>
      <c r="TMS219" s="123"/>
      <c r="TMT219" s="123"/>
      <c r="TMU219" s="123"/>
      <c r="TMV219" s="123"/>
      <c r="TMW219" s="123"/>
      <c r="TMX219" s="123"/>
      <c r="TMY219" s="123"/>
      <c r="TMZ219" s="123"/>
      <c r="TNA219" s="123"/>
      <c r="TNB219" s="123"/>
      <c r="TNC219" s="123"/>
      <c r="TND219" s="123"/>
      <c r="TNE219" s="123"/>
      <c r="TNF219" s="123"/>
      <c r="TNG219" s="123"/>
      <c r="TNH219" s="123"/>
      <c r="TNI219" s="123"/>
      <c r="TNJ219" s="123"/>
      <c r="TNK219" s="123"/>
      <c r="TNL219" s="123"/>
      <c r="TNM219" s="123"/>
      <c r="TNN219" s="123"/>
      <c r="TNO219" s="123"/>
      <c r="TNP219" s="123"/>
      <c r="TNQ219" s="123"/>
      <c r="TNR219" s="123"/>
      <c r="TNS219" s="123"/>
      <c r="TNT219" s="123"/>
      <c r="TNU219" s="123"/>
      <c r="TNV219" s="123"/>
      <c r="TNW219" s="123"/>
      <c r="TNX219" s="123"/>
      <c r="TNY219" s="123"/>
      <c r="TNZ219" s="123"/>
      <c r="TOA219" s="123"/>
      <c r="TOB219" s="123"/>
      <c r="TOC219" s="123"/>
      <c r="TOD219" s="123"/>
      <c r="TOE219" s="123"/>
      <c r="TOF219" s="123"/>
      <c r="TOG219" s="123"/>
      <c r="TOH219" s="123"/>
      <c r="TOI219" s="123"/>
      <c r="TOJ219" s="123"/>
      <c r="TOK219" s="123"/>
      <c r="TOL219" s="123"/>
      <c r="TOM219" s="123"/>
      <c r="TON219" s="123"/>
      <c r="TOO219" s="123"/>
      <c r="TOP219" s="123"/>
      <c r="TOQ219" s="123"/>
      <c r="TOR219" s="123"/>
      <c r="TOS219" s="123"/>
      <c r="TOT219" s="123"/>
      <c r="TOU219" s="123"/>
      <c r="TOV219" s="123"/>
      <c r="TOW219" s="123"/>
      <c r="TOX219" s="123"/>
      <c r="TOY219" s="123"/>
      <c r="TOZ219" s="123"/>
      <c r="TPA219" s="123"/>
      <c r="TPB219" s="123"/>
      <c r="TPC219" s="123"/>
      <c r="TPD219" s="123"/>
      <c r="TPE219" s="123"/>
      <c r="TPF219" s="123"/>
      <c r="TPG219" s="123"/>
      <c r="TPH219" s="123"/>
      <c r="TPI219" s="123"/>
      <c r="TPJ219" s="123"/>
      <c r="TPK219" s="123"/>
      <c r="TPL219" s="123"/>
      <c r="TPM219" s="123"/>
      <c r="TPN219" s="123"/>
      <c r="TPO219" s="123"/>
      <c r="TPP219" s="123"/>
      <c r="TPQ219" s="123"/>
      <c r="TPR219" s="123"/>
      <c r="TPS219" s="123"/>
      <c r="TPT219" s="123"/>
      <c r="TPU219" s="123"/>
      <c r="TPV219" s="123"/>
      <c r="TPW219" s="123"/>
      <c r="TPX219" s="123"/>
      <c r="TPY219" s="123"/>
      <c r="TPZ219" s="123"/>
      <c r="TQA219" s="123"/>
      <c r="TQB219" s="123"/>
      <c r="TQC219" s="123"/>
      <c r="TQD219" s="123"/>
      <c r="TQE219" s="123"/>
      <c r="TQF219" s="123"/>
      <c r="TQG219" s="123"/>
      <c r="TQH219" s="123"/>
      <c r="TQI219" s="123"/>
      <c r="TQJ219" s="123"/>
      <c r="TQK219" s="123"/>
      <c r="TQL219" s="123"/>
      <c r="TQM219" s="123"/>
      <c r="TQN219" s="123"/>
      <c r="TQO219" s="123"/>
      <c r="TQP219" s="123"/>
      <c r="TQQ219" s="123"/>
      <c r="TQR219" s="123"/>
      <c r="TQS219" s="123"/>
      <c r="TQT219" s="123"/>
      <c r="TQU219" s="123"/>
      <c r="TQV219" s="123"/>
      <c r="TQW219" s="123"/>
      <c r="TQX219" s="123"/>
      <c r="TQY219" s="123"/>
      <c r="TQZ219" s="123"/>
      <c r="TRA219" s="123"/>
      <c r="TRB219" s="123"/>
      <c r="TRC219" s="123"/>
      <c r="TRD219" s="123"/>
      <c r="TRE219" s="123"/>
      <c r="TRF219" s="123"/>
      <c r="TRG219" s="123"/>
      <c r="TRH219" s="123"/>
      <c r="TRI219" s="123"/>
      <c r="TRJ219" s="123"/>
      <c r="TRK219" s="123"/>
      <c r="TRL219" s="123"/>
      <c r="TRM219" s="123"/>
      <c r="TRN219" s="123"/>
      <c r="TRO219" s="123"/>
      <c r="TRP219" s="123"/>
      <c r="TRQ219" s="123"/>
      <c r="TRR219" s="123"/>
      <c r="TRS219" s="123"/>
      <c r="TRT219" s="123"/>
      <c r="TRU219" s="123"/>
      <c r="TRV219" s="123"/>
      <c r="TRW219" s="123"/>
      <c r="TRX219" s="123"/>
      <c r="TRY219" s="123"/>
      <c r="TRZ219" s="123"/>
      <c r="TSA219" s="123"/>
      <c r="TSB219" s="123"/>
      <c r="TSC219" s="123"/>
      <c r="TSD219" s="123"/>
      <c r="TSE219" s="123"/>
      <c r="TSF219" s="123"/>
      <c r="TSG219" s="123"/>
      <c r="TSH219" s="123"/>
      <c r="TSI219" s="123"/>
      <c r="TSJ219" s="123"/>
      <c r="TSK219" s="123"/>
      <c r="TSL219" s="123"/>
      <c r="TSM219" s="123"/>
      <c r="TSN219" s="123"/>
      <c r="TSO219" s="123"/>
      <c r="TSP219" s="123"/>
      <c r="TSQ219" s="123"/>
      <c r="TSR219" s="123"/>
      <c r="TSS219" s="123"/>
      <c r="TST219" s="123"/>
      <c r="TSU219" s="123"/>
      <c r="TSV219" s="123"/>
      <c r="TSW219" s="123"/>
      <c r="TSX219" s="123"/>
      <c r="TSY219" s="123"/>
      <c r="TSZ219" s="123"/>
      <c r="TTA219" s="123"/>
      <c r="TTB219" s="123"/>
      <c r="TTC219" s="123"/>
      <c r="TTD219" s="123"/>
      <c r="TTE219" s="123"/>
      <c r="TTF219" s="123"/>
      <c r="TTG219" s="123"/>
      <c r="TTH219" s="123"/>
      <c r="TTI219" s="123"/>
      <c r="TTJ219" s="123"/>
      <c r="TTK219" s="123"/>
      <c r="TTL219" s="123"/>
      <c r="TTM219" s="123"/>
      <c r="TTN219" s="123"/>
      <c r="TTO219" s="123"/>
      <c r="TTP219" s="123"/>
      <c r="TTQ219" s="123"/>
      <c r="TTR219" s="123"/>
      <c r="TTS219" s="123"/>
      <c r="TTT219" s="123"/>
      <c r="TTU219" s="123"/>
      <c r="TTV219" s="123"/>
      <c r="TTW219" s="123"/>
      <c r="TTX219" s="123"/>
      <c r="TTY219" s="123"/>
      <c r="TTZ219" s="123"/>
      <c r="TUA219" s="123"/>
      <c r="TUB219" s="123"/>
      <c r="TUC219" s="123"/>
      <c r="TUD219" s="123"/>
      <c r="TUE219" s="123"/>
      <c r="TUF219" s="123"/>
      <c r="TUG219" s="123"/>
      <c r="TUH219" s="123"/>
      <c r="TUI219" s="123"/>
      <c r="TUJ219" s="123"/>
      <c r="TUK219" s="123"/>
      <c r="TUL219" s="123"/>
      <c r="TUM219" s="123"/>
      <c r="TUN219" s="123"/>
      <c r="TUO219" s="123"/>
      <c r="TUP219" s="123"/>
      <c r="TUQ219" s="123"/>
      <c r="TUR219" s="123"/>
      <c r="TUS219" s="123"/>
      <c r="TUT219" s="123"/>
      <c r="TUU219" s="123"/>
      <c r="TUV219" s="123"/>
      <c r="TUW219" s="123"/>
      <c r="TUX219" s="123"/>
      <c r="TUY219" s="123"/>
      <c r="TUZ219" s="123"/>
      <c r="TVA219" s="123"/>
      <c r="TVB219" s="123"/>
      <c r="TVC219" s="123"/>
      <c r="TVD219" s="123"/>
      <c r="TVE219" s="123"/>
      <c r="TVF219" s="123"/>
      <c r="TVG219" s="123"/>
      <c r="TVH219" s="123"/>
      <c r="TVI219" s="123"/>
      <c r="TVJ219" s="123"/>
      <c r="TVK219" s="123"/>
      <c r="TVL219" s="123"/>
      <c r="TVM219" s="123"/>
      <c r="TVN219" s="123"/>
      <c r="TVO219" s="123"/>
      <c r="TVP219" s="123"/>
      <c r="TVQ219" s="123"/>
      <c r="TVR219" s="123"/>
      <c r="TVS219" s="123"/>
      <c r="TVT219" s="123"/>
      <c r="TVU219" s="123"/>
      <c r="TVV219" s="123"/>
      <c r="TVW219" s="123"/>
      <c r="TVX219" s="123"/>
      <c r="TVY219" s="123"/>
      <c r="TVZ219" s="123"/>
      <c r="TWA219" s="123"/>
      <c r="TWB219" s="123"/>
      <c r="TWC219" s="123"/>
      <c r="TWD219" s="123"/>
      <c r="TWE219" s="123"/>
      <c r="TWF219" s="123"/>
      <c r="TWG219" s="123"/>
      <c r="TWH219" s="123"/>
      <c r="TWI219" s="123"/>
      <c r="TWJ219" s="123"/>
      <c r="TWK219" s="123"/>
      <c r="TWL219" s="123"/>
      <c r="TWM219" s="123"/>
      <c r="TWN219" s="123"/>
      <c r="TWO219" s="123"/>
      <c r="TWP219" s="123"/>
      <c r="TWQ219" s="123"/>
      <c r="TWR219" s="123"/>
      <c r="TWS219" s="123"/>
      <c r="TWT219" s="123"/>
      <c r="TWU219" s="123"/>
      <c r="TWV219" s="123"/>
      <c r="TWW219" s="123"/>
      <c r="TWX219" s="123"/>
      <c r="TWY219" s="123"/>
      <c r="TWZ219" s="123"/>
      <c r="TXA219" s="123"/>
      <c r="TXB219" s="123"/>
      <c r="TXC219" s="123"/>
      <c r="TXD219" s="123"/>
      <c r="TXE219" s="123"/>
      <c r="TXF219" s="123"/>
      <c r="TXG219" s="123"/>
      <c r="TXH219" s="123"/>
      <c r="TXI219" s="123"/>
      <c r="TXJ219" s="123"/>
      <c r="TXK219" s="123"/>
      <c r="TXL219" s="123"/>
      <c r="TXM219" s="123"/>
      <c r="TXN219" s="123"/>
      <c r="TXO219" s="123"/>
      <c r="TXP219" s="123"/>
      <c r="TXQ219" s="123"/>
      <c r="TXR219" s="123"/>
      <c r="TXS219" s="123"/>
      <c r="TXT219" s="123"/>
      <c r="TXU219" s="123"/>
      <c r="TXV219" s="123"/>
      <c r="TXW219" s="123"/>
      <c r="TXX219" s="123"/>
      <c r="TXY219" s="123"/>
      <c r="TXZ219" s="123"/>
      <c r="TYA219" s="123"/>
      <c r="TYB219" s="123"/>
      <c r="TYC219" s="123"/>
      <c r="TYD219" s="123"/>
      <c r="TYE219" s="123"/>
      <c r="TYF219" s="123"/>
      <c r="TYG219" s="123"/>
      <c r="TYH219" s="123"/>
      <c r="TYI219" s="123"/>
      <c r="TYJ219" s="123"/>
      <c r="TYK219" s="123"/>
      <c r="TYL219" s="123"/>
      <c r="TYM219" s="123"/>
      <c r="TYN219" s="123"/>
      <c r="TYO219" s="123"/>
      <c r="TYP219" s="123"/>
      <c r="TYQ219" s="123"/>
      <c r="TYR219" s="123"/>
      <c r="TYS219" s="123"/>
      <c r="TYT219" s="123"/>
      <c r="TYU219" s="123"/>
      <c r="TYV219" s="123"/>
      <c r="TYW219" s="123"/>
      <c r="TYX219" s="123"/>
      <c r="TYY219" s="123"/>
      <c r="TYZ219" s="123"/>
      <c r="TZA219" s="123"/>
      <c r="TZB219" s="123"/>
      <c r="TZC219" s="123"/>
      <c r="TZD219" s="123"/>
      <c r="TZE219" s="123"/>
      <c r="TZF219" s="123"/>
      <c r="TZG219" s="123"/>
      <c r="TZH219" s="123"/>
      <c r="TZI219" s="123"/>
      <c r="TZJ219" s="123"/>
      <c r="TZK219" s="123"/>
      <c r="TZL219" s="123"/>
      <c r="TZM219" s="123"/>
      <c r="TZN219" s="123"/>
      <c r="TZO219" s="123"/>
      <c r="TZP219" s="123"/>
      <c r="TZQ219" s="123"/>
      <c r="TZR219" s="123"/>
      <c r="TZS219" s="123"/>
      <c r="TZT219" s="123"/>
      <c r="TZU219" s="123"/>
      <c r="TZV219" s="123"/>
      <c r="TZW219" s="123"/>
      <c r="TZX219" s="123"/>
      <c r="TZY219" s="123"/>
      <c r="TZZ219" s="123"/>
      <c r="UAA219" s="123"/>
      <c r="UAB219" s="123"/>
      <c r="UAC219" s="123"/>
      <c r="UAD219" s="123"/>
      <c r="UAE219" s="123"/>
      <c r="UAF219" s="123"/>
      <c r="UAG219" s="123"/>
      <c r="UAH219" s="123"/>
      <c r="UAI219" s="123"/>
      <c r="UAJ219" s="123"/>
      <c r="UAK219" s="123"/>
      <c r="UAL219" s="123"/>
      <c r="UAM219" s="123"/>
      <c r="UAN219" s="123"/>
      <c r="UAO219" s="123"/>
      <c r="UAP219" s="123"/>
      <c r="UAQ219" s="123"/>
      <c r="UAR219" s="123"/>
      <c r="UAS219" s="123"/>
      <c r="UAT219" s="123"/>
      <c r="UAU219" s="123"/>
      <c r="UAV219" s="123"/>
      <c r="UAW219" s="123"/>
      <c r="UAX219" s="123"/>
      <c r="UAY219" s="123"/>
      <c r="UAZ219" s="123"/>
      <c r="UBA219" s="123"/>
      <c r="UBB219" s="123"/>
      <c r="UBC219" s="123"/>
      <c r="UBD219" s="123"/>
      <c r="UBE219" s="123"/>
      <c r="UBF219" s="123"/>
      <c r="UBG219" s="123"/>
      <c r="UBH219" s="123"/>
      <c r="UBI219" s="123"/>
      <c r="UBJ219" s="123"/>
      <c r="UBK219" s="123"/>
      <c r="UBL219" s="123"/>
      <c r="UBM219" s="123"/>
      <c r="UBN219" s="123"/>
      <c r="UBO219" s="123"/>
      <c r="UBP219" s="123"/>
      <c r="UBQ219" s="123"/>
      <c r="UBR219" s="123"/>
      <c r="UBS219" s="123"/>
      <c r="UBT219" s="123"/>
      <c r="UBU219" s="123"/>
      <c r="UBV219" s="123"/>
      <c r="UBW219" s="123"/>
      <c r="UBX219" s="123"/>
      <c r="UBY219" s="123"/>
      <c r="UBZ219" s="123"/>
      <c r="UCA219" s="123"/>
      <c r="UCB219" s="123"/>
      <c r="UCC219" s="123"/>
      <c r="UCD219" s="123"/>
      <c r="UCE219" s="123"/>
      <c r="UCF219" s="123"/>
      <c r="UCG219" s="123"/>
      <c r="UCH219" s="123"/>
      <c r="UCI219" s="123"/>
      <c r="UCJ219" s="123"/>
      <c r="UCK219" s="123"/>
      <c r="UCL219" s="123"/>
      <c r="UCM219" s="123"/>
      <c r="UCN219" s="123"/>
      <c r="UCO219" s="123"/>
      <c r="UCP219" s="123"/>
      <c r="UCQ219" s="123"/>
      <c r="UCR219" s="123"/>
      <c r="UCS219" s="123"/>
      <c r="UCT219" s="123"/>
      <c r="UCU219" s="123"/>
      <c r="UCV219" s="123"/>
      <c r="UCW219" s="123"/>
      <c r="UCX219" s="123"/>
      <c r="UCY219" s="123"/>
      <c r="UCZ219" s="123"/>
      <c r="UDA219" s="123"/>
      <c r="UDB219" s="123"/>
      <c r="UDC219" s="123"/>
      <c r="UDD219" s="123"/>
      <c r="UDE219" s="123"/>
      <c r="UDF219" s="123"/>
      <c r="UDG219" s="123"/>
      <c r="UDH219" s="123"/>
      <c r="UDI219" s="123"/>
      <c r="UDJ219" s="123"/>
      <c r="UDK219" s="123"/>
      <c r="UDL219" s="123"/>
      <c r="UDM219" s="123"/>
      <c r="UDN219" s="123"/>
      <c r="UDO219" s="123"/>
      <c r="UDP219" s="123"/>
      <c r="UDQ219" s="123"/>
      <c r="UDR219" s="123"/>
      <c r="UDS219" s="123"/>
      <c r="UDT219" s="123"/>
      <c r="UDU219" s="123"/>
      <c r="UDV219" s="123"/>
      <c r="UDW219" s="123"/>
      <c r="UDX219" s="123"/>
      <c r="UDY219" s="123"/>
      <c r="UDZ219" s="123"/>
      <c r="UEA219" s="123"/>
      <c r="UEB219" s="123"/>
      <c r="UEC219" s="123"/>
      <c r="UED219" s="123"/>
      <c r="UEE219" s="123"/>
      <c r="UEF219" s="123"/>
      <c r="UEG219" s="123"/>
      <c r="UEH219" s="123"/>
      <c r="UEI219" s="123"/>
      <c r="UEJ219" s="123"/>
      <c r="UEK219" s="123"/>
      <c r="UEL219" s="123"/>
      <c r="UEM219" s="123"/>
      <c r="UEN219" s="123"/>
      <c r="UEO219" s="123"/>
      <c r="UEP219" s="123"/>
      <c r="UEQ219" s="123"/>
      <c r="UER219" s="123"/>
      <c r="UES219" s="123"/>
      <c r="UET219" s="123"/>
      <c r="UEU219" s="123"/>
      <c r="UEV219" s="123"/>
      <c r="UEW219" s="123"/>
      <c r="UEX219" s="123"/>
      <c r="UEY219" s="123"/>
      <c r="UEZ219" s="123"/>
      <c r="UFA219" s="123"/>
      <c r="UFB219" s="123"/>
      <c r="UFC219" s="123"/>
      <c r="UFD219" s="123"/>
      <c r="UFE219" s="123"/>
      <c r="UFF219" s="123"/>
      <c r="UFG219" s="123"/>
      <c r="UFH219" s="123"/>
      <c r="UFI219" s="123"/>
      <c r="UFJ219" s="123"/>
      <c r="UFK219" s="123"/>
      <c r="UFL219" s="123"/>
      <c r="UFM219" s="123"/>
      <c r="UFN219" s="123"/>
      <c r="UFO219" s="123"/>
      <c r="UFP219" s="123"/>
      <c r="UFQ219" s="123"/>
      <c r="UFR219" s="123"/>
      <c r="UFS219" s="123"/>
      <c r="UFT219" s="123"/>
      <c r="UFU219" s="123"/>
      <c r="UFV219" s="123"/>
      <c r="UFW219" s="123"/>
      <c r="UFX219" s="123"/>
      <c r="UFY219" s="123"/>
      <c r="UFZ219" s="123"/>
      <c r="UGA219" s="123"/>
      <c r="UGB219" s="123"/>
      <c r="UGC219" s="123"/>
      <c r="UGD219" s="123"/>
      <c r="UGE219" s="123"/>
      <c r="UGF219" s="123"/>
      <c r="UGG219" s="123"/>
      <c r="UGH219" s="123"/>
      <c r="UGI219" s="123"/>
      <c r="UGJ219" s="123"/>
      <c r="UGK219" s="123"/>
      <c r="UGL219" s="123"/>
      <c r="UGM219" s="123"/>
      <c r="UGN219" s="123"/>
      <c r="UGO219" s="123"/>
      <c r="UGP219" s="123"/>
      <c r="UGQ219" s="123"/>
      <c r="UGR219" s="123"/>
      <c r="UGS219" s="123"/>
      <c r="UGT219" s="123"/>
      <c r="UGU219" s="123"/>
      <c r="UGV219" s="123"/>
      <c r="UGW219" s="123"/>
      <c r="UGX219" s="123"/>
      <c r="UGY219" s="123"/>
      <c r="UGZ219" s="123"/>
      <c r="UHA219" s="123"/>
      <c r="UHB219" s="123"/>
      <c r="UHC219" s="123"/>
      <c r="UHD219" s="123"/>
      <c r="UHE219" s="123"/>
      <c r="UHF219" s="123"/>
      <c r="UHG219" s="123"/>
      <c r="UHH219" s="123"/>
      <c r="UHI219" s="123"/>
      <c r="UHJ219" s="123"/>
      <c r="UHK219" s="123"/>
      <c r="UHL219" s="123"/>
      <c r="UHM219" s="123"/>
      <c r="UHN219" s="123"/>
      <c r="UHO219" s="123"/>
      <c r="UHP219" s="123"/>
      <c r="UHQ219" s="123"/>
      <c r="UHR219" s="123"/>
      <c r="UHS219" s="123"/>
      <c r="UHT219" s="123"/>
      <c r="UHU219" s="123"/>
      <c r="UHV219" s="123"/>
      <c r="UHW219" s="123"/>
      <c r="UHX219" s="123"/>
      <c r="UHY219" s="123"/>
      <c r="UHZ219" s="123"/>
      <c r="UIA219" s="123"/>
      <c r="UIB219" s="123"/>
      <c r="UIC219" s="123"/>
      <c r="UID219" s="123"/>
      <c r="UIE219" s="123"/>
      <c r="UIF219" s="123"/>
      <c r="UIG219" s="123"/>
      <c r="UIH219" s="123"/>
      <c r="UII219" s="123"/>
      <c r="UIJ219" s="123"/>
      <c r="UIK219" s="123"/>
      <c r="UIL219" s="123"/>
      <c r="UIM219" s="123"/>
      <c r="UIN219" s="123"/>
      <c r="UIO219" s="123"/>
      <c r="UIP219" s="123"/>
      <c r="UIQ219" s="123"/>
      <c r="UIR219" s="123"/>
      <c r="UIS219" s="123"/>
      <c r="UIT219" s="123"/>
      <c r="UIU219" s="123"/>
      <c r="UIV219" s="123"/>
      <c r="UIW219" s="123"/>
      <c r="UIX219" s="123"/>
      <c r="UIY219" s="123"/>
      <c r="UIZ219" s="123"/>
      <c r="UJA219" s="123"/>
      <c r="UJB219" s="123"/>
      <c r="UJC219" s="123"/>
      <c r="UJD219" s="123"/>
      <c r="UJE219" s="123"/>
      <c r="UJF219" s="123"/>
      <c r="UJG219" s="123"/>
      <c r="UJH219" s="123"/>
      <c r="UJI219" s="123"/>
      <c r="UJJ219" s="123"/>
      <c r="UJK219" s="123"/>
      <c r="UJL219" s="123"/>
      <c r="UJM219" s="123"/>
      <c r="UJN219" s="123"/>
      <c r="UJO219" s="123"/>
      <c r="UJP219" s="123"/>
      <c r="UJQ219" s="123"/>
      <c r="UJR219" s="123"/>
      <c r="UJS219" s="123"/>
      <c r="UJT219" s="123"/>
      <c r="UJU219" s="123"/>
      <c r="UJV219" s="123"/>
      <c r="UJW219" s="123"/>
      <c r="UJX219" s="123"/>
      <c r="UJY219" s="123"/>
      <c r="UJZ219" s="123"/>
      <c r="UKA219" s="123"/>
      <c r="UKB219" s="123"/>
      <c r="UKC219" s="123"/>
      <c r="UKD219" s="123"/>
      <c r="UKE219" s="123"/>
      <c r="UKF219" s="123"/>
      <c r="UKG219" s="123"/>
      <c r="UKH219" s="123"/>
      <c r="UKI219" s="123"/>
      <c r="UKJ219" s="123"/>
      <c r="UKK219" s="123"/>
      <c r="UKL219" s="123"/>
      <c r="UKM219" s="123"/>
      <c r="UKN219" s="123"/>
      <c r="UKO219" s="123"/>
      <c r="UKP219" s="123"/>
      <c r="UKQ219" s="123"/>
      <c r="UKR219" s="123"/>
      <c r="UKS219" s="123"/>
      <c r="UKT219" s="123"/>
      <c r="UKU219" s="123"/>
      <c r="UKV219" s="123"/>
      <c r="UKW219" s="123"/>
      <c r="UKX219" s="123"/>
      <c r="UKY219" s="123"/>
      <c r="UKZ219" s="123"/>
      <c r="ULA219" s="123"/>
      <c r="ULB219" s="123"/>
      <c r="ULC219" s="123"/>
      <c r="ULD219" s="123"/>
      <c r="ULE219" s="123"/>
      <c r="ULF219" s="123"/>
      <c r="ULG219" s="123"/>
      <c r="ULH219" s="123"/>
      <c r="ULI219" s="123"/>
      <c r="ULJ219" s="123"/>
      <c r="ULK219" s="123"/>
      <c r="ULL219" s="123"/>
      <c r="ULM219" s="123"/>
      <c r="ULN219" s="123"/>
      <c r="ULO219" s="123"/>
      <c r="ULP219" s="123"/>
      <c r="ULQ219" s="123"/>
      <c r="ULR219" s="123"/>
      <c r="ULS219" s="123"/>
      <c r="ULT219" s="123"/>
      <c r="ULU219" s="123"/>
      <c r="ULV219" s="123"/>
      <c r="ULW219" s="123"/>
      <c r="ULX219" s="123"/>
      <c r="ULY219" s="123"/>
      <c r="ULZ219" s="123"/>
      <c r="UMA219" s="123"/>
      <c r="UMB219" s="123"/>
      <c r="UMC219" s="123"/>
      <c r="UMD219" s="123"/>
      <c r="UME219" s="123"/>
      <c r="UMF219" s="123"/>
      <c r="UMG219" s="123"/>
      <c r="UMH219" s="123"/>
      <c r="UMI219" s="123"/>
      <c r="UMJ219" s="123"/>
      <c r="UMK219" s="123"/>
      <c r="UML219" s="123"/>
      <c r="UMM219" s="123"/>
      <c r="UMN219" s="123"/>
      <c r="UMO219" s="123"/>
      <c r="UMP219" s="123"/>
      <c r="UMQ219" s="123"/>
      <c r="UMR219" s="123"/>
      <c r="UMS219" s="123"/>
      <c r="UMT219" s="123"/>
      <c r="UMU219" s="123"/>
      <c r="UMV219" s="123"/>
      <c r="UMW219" s="123"/>
      <c r="UMX219" s="123"/>
      <c r="UMY219" s="123"/>
      <c r="UMZ219" s="123"/>
      <c r="UNA219" s="123"/>
      <c r="UNB219" s="123"/>
      <c r="UNC219" s="123"/>
      <c r="UND219" s="123"/>
      <c r="UNE219" s="123"/>
      <c r="UNF219" s="123"/>
      <c r="UNG219" s="123"/>
      <c r="UNH219" s="123"/>
      <c r="UNI219" s="123"/>
      <c r="UNJ219" s="123"/>
      <c r="UNK219" s="123"/>
      <c r="UNL219" s="123"/>
      <c r="UNM219" s="123"/>
      <c r="UNN219" s="123"/>
      <c r="UNO219" s="123"/>
      <c r="UNP219" s="123"/>
      <c r="UNQ219" s="123"/>
      <c r="UNR219" s="123"/>
      <c r="UNS219" s="123"/>
      <c r="UNT219" s="123"/>
      <c r="UNU219" s="123"/>
      <c r="UNV219" s="123"/>
      <c r="UNW219" s="123"/>
      <c r="UNX219" s="123"/>
      <c r="UNY219" s="123"/>
      <c r="UNZ219" s="123"/>
      <c r="UOA219" s="123"/>
      <c r="UOB219" s="123"/>
      <c r="UOC219" s="123"/>
      <c r="UOD219" s="123"/>
      <c r="UOE219" s="123"/>
      <c r="UOF219" s="123"/>
      <c r="UOG219" s="123"/>
      <c r="UOH219" s="123"/>
      <c r="UOI219" s="123"/>
      <c r="UOJ219" s="123"/>
      <c r="UOK219" s="123"/>
      <c r="UOL219" s="123"/>
      <c r="UOM219" s="123"/>
      <c r="UON219" s="123"/>
      <c r="UOO219" s="123"/>
      <c r="UOP219" s="123"/>
      <c r="UOQ219" s="123"/>
      <c r="UOR219" s="123"/>
      <c r="UOS219" s="123"/>
      <c r="UOT219" s="123"/>
      <c r="UOU219" s="123"/>
      <c r="UOV219" s="123"/>
      <c r="UOW219" s="123"/>
      <c r="UOX219" s="123"/>
      <c r="UOY219" s="123"/>
      <c r="UOZ219" s="123"/>
      <c r="UPA219" s="123"/>
      <c r="UPB219" s="123"/>
      <c r="UPC219" s="123"/>
      <c r="UPD219" s="123"/>
      <c r="UPE219" s="123"/>
      <c r="UPF219" s="123"/>
      <c r="UPG219" s="123"/>
      <c r="UPH219" s="123"/>
      <c r="UPI219" s="123"/>
      <c r="UPJ219" s="123"/>
      <c r="UPK219" s="123"/>
      <c r="UPL219" s="123"/>
      <c r="UPM219" s="123"/>
      <c r="UPN219" s="123"/>
      <c r="UPO219" s="123"/>
      <c r="UPP219" s="123"/>
      <c r="UPQ219" s="123"/>
      <c r="UPR219" s="123"/>
      <c r="UPS219" s="123"/>
      <c r="UPT219" s="123"/>
      <c r="UPU219" s="123"/>
      <c r="UPV219" s="123"/>
      <c r="UPW219" s="123"/>
      <c r="UPX219" s="123"/>
      <c r="UPY219" s="123"/>
      <c r="UPZ219" s="123"/>
      <c r="UQA219" s="123"/>
      <c r="UQB219" s="123"/>
      <c r="UQC219" s="123"/>
      <c r="UQD219" s="123"/>
      <c r="UQE219" s="123"/>
      <c r="UQF219" s="123"/>
      <c r="UQG219" s="123"/>
      <c r="UQH219" s="123"/>
      <c r="UQI219" s="123"/>
      <c r="UQJ219" s="123"/>
      <c r="UQK219" s="123"/>
      <c r="UQL219" s="123"/>
      <c r="UQM219" s="123"/>
      <c r="UQN219" s="123"/>
      <c r="UQO219" s="123"/>
      <c r="UQP219" s="123"/>
      <c r="UQQ219" s="123"/>
      <c r="UQR219" s="123"/>
      <c r="UQS219" s="123"/>
      <c r="UQT219" s="123"/>
      <c r="UQU219" s="123"/>
      <c r="UQV219" s="123"/>
      <c r="UQW219" s="123"/>
      <c r="UQX219" s="123"/>
      <c r="UQY219" s="123"/>
      <c r="UQZ219" s="123"/>
      <c r="URA219" s="123"/>
      <c r="URB219" s="123"/>
      <c r="URC219" s="123"/>
      <c r="URD219" s="123"/>
      <c r="URE219" s="123"/>
      <c r="URF219" s="123"/>
      <c r="URG219" s="123"/>
      <c r="URH219" s="123"/>
      <c r="URI219" s="123"/>
      <c r="URJ219" s="123"/>
      <c r="URK219" s="123"/>
      <c r="URL219" s="123"/>
      <c r="URM219" s="123"/>
      <c r="URN219" s="123"/>
      <c r="URO219" s="123"/>
      <c r="URP219" s="123"/>
      <c r="URQ219" s="123"/>
      <c r="URR219" s="123"/>
      <c r="URS219" s="123"/>
      <c r="URT219" s="123"/>
      <c r="URU219" s="123"/>
      <c r="URV219" s="123"/>
      <c r="URW219" s="123"/>
      <c r="URX219" s="123"/>
      <c r="URY219" s="123"/>
      <c r="URZ219" s="123"/>
      <c r="USA219" s="123"/>
      <c r="USB219" s="123"/>
      <c r="USC219" s="123"/>
      <c r="USD219" s="123"/>
      <c r="USE219" s="123"/>
      <c r="USF219" s="123"/>
      <c r="USG219" s="123"/>
      <c r="USH219" s="123"/>
      <c r="USI219" s="123"/>
      <c r="USJ219" s="123"/>
      <c r="USK219" s="123"/>
      <c r="USL219" s="123"/>
      <c r="USM219" s="123"/>
      <c r="USN219" s="123"/>
      <c r="USO219" s="123"/>
      <c r="USP219" s="123"/>
      <c r="USQ219" s="123"/>
      <c r="USR219" s="123"/>
      <c r="USS219" s="123"/>
      <c r="UST219" s="123"/>
      <c r="USU219" s="123"/>
      <c r="USV219" s="123"/>
      <c r="USW219" s="123"/>
      <c r="USX219" s="123"/>
      <c r="USY219" s="123"/>
      <c r="USZ219" s="123"/>
      <c r="UTA219" s="123"/>
      <c r="UTB219" s="123"/>
      <c r="UTC219" s="123"/>
      <c r="UTD219" s="123"/>
      <c r="UTE219" s="123"/>
      <c r="UTF219" s="123"/>
      <c r="UTG219" s="123"/>
      <c r="UTH219" s="123"/>
      <c r="UTI219" s="123"/>
      <c r="UTJ219" s="123"/>
      <c r="UTK219" s="123"/>
      <c r="UTL219" s="123"/>
      <c r="UTM219" s="123"/>
      <c r="UTN219" s="123"/>
      <c r="UTO219" s="123"/>
      <c r="UTP219" s="123"/>
      <c r="UTQ219" s="123"/>
      <c r="UTR219" s="123"/>
      <c r="UTS219" s="123"/>
      <c r="UTT219" s="123"/>
      <c r="UTU219" s="123"/>
      <c r="UTV219" s="123"/>
      <c r="UTW219" s="123"/>
      <c r="UTX219" s="123"/>
      <c r="UTY219" s="123"/>
      <c r="UTZ219" s="123"/>
      <c r="UUA219" s="123"/>
      <c r="UUB219" s="123"/>
      <c r="UUC219" s="123"/>
      <c r="UUD219" s="123"/>
      <c r="UUE219" s="123"/>
      <c r="UUF219" s="123"/>
      <c r="UUG219" s="123"/>
      <c r="UUH219" s="123"/>
      <c r="UUI219" s="123"/>
      <c r="UUJ219" s="123"/>
      <c r="UUK219" s="123"/>
      <c r="UUL219" s="123"/>
      <c r="UUM219" s="123"/>
      <c r="UUN219" s="123"/>
      <c r="UUO219" s="123"/>
      <c r="UUP219" s="123"/>
      <c r="UUQ219" s="123"/>
      <c r="UUR219" s="123"/>
      <c r="UUS219" s="123"/>
      <c r="UUT219" s="123"/>
      <c r="UUU219" s="123"/>
      <c r="UUV219" s="123"/>
      <c r="UUW219" s="123"/>
      <c r="UUX219" s="123"/>
      <c r="UUY219" s="123"/>
      <c r="UUZ219" s="123"/>
      <c r="UVA219" s="123"/>
      <c r="UVB219" s="123"/>
      <c r="UVC219" s="123"/>
      <c r="UVD219" s="123"/>
      <c r="UVE219" s="123"/>
      <c r="UVF219" s="123"/>
      <c r="UVG219" s="123"/>
      <c r="UVH219" s="123"/>
      <c r="UVI219" s="123"/>
      <c r="UVJ219" s="123"/>
      <c r="UVK219" s="123"/>
      <c r="UVL219" s="123"/>
      <c r="UVM219" s="123"/>
      <c r="UVN219" s="123"/>
      <c r="UVO219" s="123"/>
      <c r="UVP219" s="123"/>
      <c r="UVQ219" s="123"/>
      <c r="UVR219" s="123"/>
      <c r="UVS219" s="123"/>
      <c r="UVT219" s="123"/>
      <c r="UVU219" s="123"/>
      <c r="UVV219" s="123"/>
      <c r="UVW219" s="123"/>
      <c r="UVX219" s="123"/>
      <c r="UVY219" s="123"/>
      <c r="UVZ219" s="123"/>
      <c r="UWA219" s="123"/>
      <c r="UWB219" s="123"/>
      <c r="UWC219" s="123"/>
      <c r="UWD219" s="123"/>
      <c r="UWE219" s="123"/>
      <c r="UWF219" s="123"/>
      <c r="UWG219" s="123"/>
      <c r="UWH219" s="123"/>
      <c r="UWI219" s="123"/>
      <c r="UWJ219" s="123"/>
      <c r="UWK219" s="123"/>
      <c r="UWL219" s="123"/>
      <c r="UWM219" s="123"/>
      <c r="UWN219" s="123"/>
      <c r="UWO219" s="123"/>
      <c r="UWP219" s="123"/>
      <c r="UWQ219" s="123"/>
      <c r="UWR219" s="123"/>
      <c r="UWS219" s="123"/>
      <c r="UWT219" s="123"/>
      <c r="UWU219" s="123"/>
      <c r="UWV219" s="123"/>
      <c r="UWW219" s="123"/>
      <c r="UWX219" s="123"/>
      <c r="UWY219" s="123"/>
      <c r="UWZ219" s="123"/>
      <c r="UXA219" s="123"/>
      <c r="UXB219" s="123"/>
      <c r="UXC219" s="123"/>
      <c r="UXD219" s="123"/>
      <c r="UXE219" s="123"/>
      <c r="UXF219" s="123"/>
      <c r="UXG219" s="123"/>
      <c r="UXH219" s="123"/>
      <c r="UXI219" s="123"/>
      <c r="UXJ219" s="123"/>
      <c r="UXK219" s="123"/>
      <c r="UXL219" s="123"/>
      <c r="UXM219" s="123"/>
      <c r="UXN219" s="123"/>
      <c r="UXO219" s="123"/>
      <c r="UXP219" s="123"/>
      <c r="UXQ219" s="123"/>
      <c r="UXR219" s="123"/>
      <c r="UXS219" s="123"/>
      <c r="UXT219" s="123"/>
      <c r="UXU219" s="123"/>
      <c r="UXV219" s="123"/>
      <c r="UXW219" s="123"/>
      <c r="UXX219" s="123"/>
      <c r="UXY219" s="123"/>
      <c r="UXZ219" s="123"/>
      <c r="UYA219" s="123"/>
      <c r="UYB219" s="123"/>
      <c r="UYC219" s="123"/>
      <c r="UYD219" s="123"/>
      <c r="UYE219" s="123"/>
      <c r="UYF219" s="123"/>
      <c r="UYG219" s="123"/>
      <c r="UYH219" s="123"/>
      <c r="UYI219" s="123"/>
      <c r="UYJ219" s="123"/>
      <c r="UYK219" s="123"/>
      <c r="UYL219" s="123"/>
      <c r="UYM219" s="123"/>
      <c r="UYN219" s="123"/>
      <c r="UYO219" s="123"/>
      <c r="UYP219" s="123"/>
      <c r="UYQ219" s="123"/>
      <c r="UYR219" s="123"/>
      <c r="UYS219" s="123"/>
      <c r="UYT219" s="123"/>
      <c r="UYU219" s="123"/>
      <c r="UYV219" s="123"/>
      <c r="UYW219" s="123"/>
      <c r="UYX219" s="123"/>
      <c r="UYY219" s="123"/>
      <c r="UYZ219" s="123"/>
      <c r="UZA219" s="123"/>
      <c r="UZB219" s="123"/>
      <c r="UZC219" s="123"/>
      <c r="UZD219" s="123"/>
      <c r="UZE219" s="123"/>
      <c r="UZF219" s="123"/>
      <c r="UZG219" s="123"/>
      <c r="UZH219" s="123"/>
      <c r="UZI219" s="123"/>
      <c r="UZJ219" s="123"/>
      <c r="UZK219" s="123"/>
      <c r="UZL219" s="123"/>
      <c r="UZM219" s="123"/>
      <c r="UZN219" s="123"/>
      <c r="UZO219" s="123"/>
      <c r="UZP219" s="123"/>
      <c r="UZQ219" s="123"/>
      <c r="UZR219" s="123"/>
      <c r="UZS219" s="123"/>
      <c r="UZT219" s="123"/>
      <c r="UZU219" s="123"/>
      <c r="UZV219" s="123"/>
      <c r="UZW219" s="123"/>
      <c r="UZX219" s="123"/>
      <c r="UZY219" s="123"/>
      <c r="UZZ219" s="123"/>
      <c r="VAA219" s="123"/>
      <c r="VAB219" s="123"/>
      <c r="VAC219" s="123"/>
      <c r="VAD219" s="123"/>
      <c r="VAE219" s="123"/>
      <c r="VAF219" s="123"/>
      <c r="VAG219" s="123"/>
      <c r="VAH219" s="123"/>
      <c r="VAI219" s="123"/>
      <c r="VAJ219" s="123"/>
      <c r="VAK219" s="123"/>
      <c r="VAL219" s="123"/>
      <c r="VAM219" s="123"/>
      <c r="VAN219" s="123"/>
      <c r="VAO219" s="123"/>
      <c r="VAP219" s="123"/>
      <c r="VAQ219" s="123"/>
      <c r="VAR219" s="123"/>
      <c r="VAS219" s="123"/>
      <c r="VAT219" s="123"/>
      <c r="VAU219" s="123"/>
      <c r="VAV219" s="123"/>
      <c r="VAW219" s="123"/>
      <c r="VAX219" s="123"/>
      <c r="VAY219" s="123"/>
      <c r="VAZ219" s="123"/>
      <c r="VBA219" s="123"/>
      <c r="VBB219" s="123"/>
      <c r="VBC219" s="123"/>
      <c r="VBD219" s="123"/>
      <c r="VBE219" s="123"/>
      <c r="VBF219" s="123"/>
      <c r="VBG219" s="123"/>
      <c r="VBH219" s="123"/>
      <c r="VBI219" s="123"/>
      <c r="VBJ219" s="123"/>
      <c r="VBK219" s="123"/>
      <c r="VBL219" s="123"/>
      <c r="VBM219" s="123"/>
      <c r="VBN219" s="123"/>
      <c r="VBO219" s="123"/>
      <c r="VBP219" s="123"/>
      <c r="VBQ219" s="123"/>
      <c r="VBR219" s="123"/>
      <c r="VBS219" s="123"/>
      <c r="VBT219" s="123"/>
      <c r="VBU219" s="123"/>
      <c r="VBV219" s="123"/>
      <c r="VBW219" s="123"/>
      <c r="VBX219" s="123"/>
      <c r="VBY219" s="123"/>
      <c r="VBZ219" s="123"/>
      <c r="VCA219" s="123"/>
      <c r="VCB219" s="123"/>
      <c r="VCC219" s="123"/>
      <c r="VCD219" s="123"/>
      <c r="VCE219" s="123"/>
      <c r="VCF219" s="123"/>
      <c r="VCG219" s="123"/>
      <c r="VCH219" s="123"/>
      <c r="VCI219" s="123"/>
      <c r="VCJ219" s="123"/>
      <c r="VCK219" s="123"/>
      <c r="VCL219" s="123"/>
      <c r="VCM219" s="123"/>
      <c r="VCN219" s="123"/>
      <c r="VCO219" s="123"/>
      <c r="VCP219" s="123"/>
      <c r="VCQ219" s="123"/>
      <c r="VCR219" s="123"/>
      <c r="VCS219" s="123"/>
      <c r="VCT219" s="123"/>
      <c r="VCU219" s="123"/>
      <c r="VCV219" s="123"/>
      <c r="VCW219" s="123"/>
      <c r="VCX219" s="123"/>
      <c r="VCY219" s="123"/>
      <c r="VCZ219" s="123"/>
      <c r="VDA219" s="123"/>
      <c r="VDB219" s="123"/>
      <c r="VDC219" s="123"/>
      <c r="VDD219" s="123"/>
      <c r="VDE219" s="123"/>
      <c r="VDF219" s="123"/>
      <c r="VDG219" s="123"/>
      <c r="VDH219" s="123"/>
      <c r="VDI219" s="123"/>
      <c r="VDJ219" s="123"/>
      <c r="VDK219" s="123"/>
      <c r="VDL219" s="123"/>
      <c r="VDM219" s="123"/>
      <c r="VDN219" s="123"/>
      <c r="VDO219" s="123"/>
      <c r="VDP219" s="123"/>
      <c r="VDQ219" s="123"/>
      <c r="VDR219" s="123"/>
      <c r="VDS219" s="123"/>
      <c r="VDT219" s="123"/>
      <c r="VDU219" s="123"/>
      <c r="VDV219" s="123"/>
      <c r="VDW219" s="123"/>
      <c r="VDX219" s="123"/>
      <c r="VDY219" s="123"/>
      <c r="VDZ219" s="123"/>
      <c r="VEA219" s="123"/>
      <c r="VEB219" s="123"/>
      <c r="VEC219" s="123"/>
      <c r="VED219" s="123"/>
      <c r="VEE219" s="123"/>
      <c r="VEF219" s="123"/>
      <c r="VEG219" s="123"/>
      <c r="VEH219" s="123"/>
      <c r="VEI219" s="123"/>
      <c r="VEJ219" s="123"/>
      <c r="VEK219" s="123"/>
      <c r="VEL219" s="123"/>
      <c r="VEM219" s="123"/>
      <c r="VEN219" s="123"/>
      <c r="VEO219" s="123"/>
      <c r="VEP219" s="123"/>
      <c r="VEQ219" s="123"/>
      <c r="VER219" s="123"/>
      <c r="VES219" s="123"/>
      <c r="VET219" s="123"/>
      <c r="VEU219" s="123"/>
      <c r="VEV219" s="123"/>
      <c r="VEW219" s="123"/>
      <c r="VEX219" s="123"/>
      <c r="VEY219" s="123"/>
      <c r="VEZ219" s="123"/>
      <c r="VFA219" s="123"/>
      <c r="VFB219" s="123"/>
      <c r="VFC219" s="123"/>
      <c r="VFD219" s="123"/>
      <c r="VFE219" s="123"/>
      <c r="VFF219" s="123"/>
      <c r="VFG219" s="123"/>
      <c r="VFH219" s="123"/>
      <c r="VFI219" s="123"/>
      <c r="VFJ219" s="123"/>
      <c r="VFK219" s="123"/>
      <c r="VFL219" s="123"/>
      <c r="VFM219" s="123"/>
      <c r="VFN219" s="123"/>
      <c r="VFO219" s="123"/>
      <c r="VFP219" s="123"/>
      <c r="VFQ219" s="123"/>
      <c r="VFR219" s="123"/>
      <c r="VFS219" s="123"/>
      <c r="VFT219" s="123"/>
      <c r="VFU219" s="123"/>
      <c r="VFV219" s="123"/>
      <c r="VFW219" s="123"/>
      <c r="VFX219" s="123"/>
      <c r="VFY219" s="123"/>
      <c r="VFZ219" s="123"/>
      <c r="VGA219" s="123"/>
      <c r="VGB219" s="123"/>
      <c r="VGC219" s="123"/>
      <c r="VGD219" s="123"/>
      <c r="VGE219" s="123"/>
      <c r="VGF219" s="123"/>
      <c r="VGG219" s="123"/>
      <c r="VGH219" s="123"/>
      <c r="VGI219" s="123"/>
      <c r="VGJ219" s="123"/>
      <c r="VGK219" s="123"/>
      <c r="VGL219" s="123"/>
      <c r="VGM219" s="123"/>
      <c r="VGN219" s="123"/>
      <c r="VGO219" s="123"/>
      <c r="VGP219" s="123"/>
      <c r="VGQ219" s="123"/>
      <c r="VGR219" s="123"/>
      <c r="VGS219" s="123"/>
      <c r="VGT219" s="123"/>
      <c r="VGU219" s="123"/>
      <c r="VGV219" s="123"/>
      <c r="VGW219" s="123"/>
      <c r="VGX219" s="123"/>
      <c r="VGY219" s="123"/>
      <c r="VGZ219" s="123"/>
      <c r="VHA219" s="123"/>
      <c r="VHB219" s="123"/>
      <c r="VHC219" s="123"/>
      <c r="VHD219" s="123"/>
      <c r="VHE219" s="123"/>
      <c r="VHF219" s="123"/>
      <c r="VHG219" s="123"/>
      <c r="VHH219" s="123"/>
      <c r="VHI219" s="123"/>
      <c r="VHJ219" s="123"/>
      <c r="VHK219" s="123"/>
      <c r="VHL219" s="123"/>
      <c r="VHM219" s="123"/>
      <c r="VHN219" s="123"/>
      <c r="VHO219" s="123"/>
      <c r="VHP219" s="123"/>
      <c r="VHQ219" s="123"/>
      <c r="VHR219" s="123"/>
      <c r="VHS219" s="123"/>
      <c r="VHT219" s="123"/>
      <c r="VHU219" s="123"/>
      <c r="VHV219" s="123"/>
      <c r="VHW219" s="123"/>
      <c r="VHX219" s="123"/>
      <c r="VHY219" s="123"/>
      <c r="VHZ219" s="123"/>
      <c r="VIA219" s="123"/>
      <c r="VIB219" s="123"/>
      <c r="VIC219" s="123"/>
      <c r="VID219" s="123"/>
      <c r="VIE219" s="123"/>
      <c r="VIF219" s="123"/>
      <c r="VIG219" s="123"/>
      <c r="VIH219" s="123"/>
      <c r="VII219" s="123"/>
      <c r="VIJ219" s="123"/>
      <c r="VIK219" s="123"/>
      <c r="VIL219" s="123"/>
      <c r="VIM219" s="123"/>
      <c r="VIN219" s="123"/>
      <c r="VIO219" s="123"/>
      <c r="VIP219" s="123"/>
      <c r="VIQ219" s="123"/>
      <c r="VIR219" s="123"/>
      <c r="VIS219" s="123"/>
      <c r="VIT219" s="123"/>
      <c r="VIU219" s="123"/>
      <c r="VIV219" s="123"/>
      <c r="VIW219" s="123"/>
      <c r="VIX219" s="123"/>
      <c r="VIY219" s="123"/>
      <c r="VIZ219" s="123"/>
      <c r="VJA219" s="123"/>
      <c r="VJB219" s="123"/>
      <c r="VJC219" s="123"/>
      <c r="VJD219" s="123"/>
      <c r="VJE219" s="123"/>
      <c r="VJF219" s="123"/>
      <c r="VJG219" s="123"/>
      <c r="VJH219" s="123"/>
      <c r="VJI219" s="123"/>
      <c r="VJJ219" s="123"/>
      <c r="VJK219" s="123"/>
      <c r="VJL219" s="123"/>
      <c r="VJM219" s="123"/>
      <c r="VJN219" s="123"/>
      <c r="VJO219" s="123"/>
      <c r="VJP219" s="123"/>
      <c r="VJQ219" s="123"/>
      <c r="VJR219" s="123"/>
      <c r="VJS219" s="123"/>
      <c r="VJT219" s="123"/>
      <c r="VJU219" s="123"/>
      <c r="VJV219" s="123"/>
      <c r="VJW219" s="123"/>
      <c r="VJX219" s="123"/>
      <c r="VJY219" s="123"/>
      <c r="VJZ219" s="123"/>
      <c r="VKA219" s="123"/>
      <c r="VKB219" s="123"/>
      <c r="VKC219" s="123"/>
      <c r="VKD219" s="123"/>
      <c r="VKE219" s="123"/>
      <c r="VKF219" s="123"/>
      <c r="VKG219" s="123"/>
      <c r="VKH219" s="123"/>
      <c r="VKI219" s="123"/>
      <c r="VKJ219" s="123"/>
      <c r="VKK219" s="123"/>
      <c r="VKL219" s="123"/>
      <c r="VKM219" s="123"/>
      <c r="VKN219" s="123"/>
      <c r="VKO219" s="123"/>
      <c r="VKP219" s="123"/>
      <c r="VKQ219" s="123"/>
      <c r="VKR219" s="123"/>
      <c r="VKS219" s="123"/>
      <c r="VKT219" s="123"/>
      <c r="VKU219" s="123"/>
      <c r="VKV219" s="123"/>
      <c r="VKW219" s="123"/>
      <c r="VKX219" s="123"/>
      <c r="VKY219" s="123"/>
      <c r="VKZ219" s="123"/>
      <c r="VLA219" s="123"/>
      <c r="VLB219" s="123"/>
      <c r="VLC219" s="123"/>
      <c r="VLD219" s="123"/>
      <c r="VLE219" s="123"/>
      <c r="VLF219" s="123"/>
      <c r="VLG219" s="123"/>
      <c r="VLH219" s="123"/>
      <c r="VLI219" s="123"/>
      <c r="VLJ219" s="123"/>
      <c r="VLK219" s="123"/>
      <c r="VLL219" s="123"/>
      <c r="VLM219" s="123"/>
      <c r="VLN219" s="123"/>
      <c r="VLO219" s="123"/>
      <c r="VLP219" s="123"/>
      <c r="VLQ219" s="123"/>
      <c r="VLR219" s="123"/>
      <c r="VLS219" s="123"/>
      <c r="VLT219" s="123"/>
      <c r="VLU219" s="123"/>
      <c r="VLV219" s="123"/>
      <c r="VLW219" s="123"/>
      <c r="VLX219" s="123"/>
      <c r="VLY219" s="123"/>
      <c r="VLZ219" s="123"/>
      <c r="VMA219" s="123"/>
      <c r="VMB219" s="123"/>
      <c r="VMC219" s="123"/>
      <c r="VMD219" s="123"/>
      <c r="VME219" s="123"/>
      <c r="VMF219" s="123"/>
      <c r="VMG219" s="123"/>
      <c r="VMH219" s="123"/>
      <c r="VMI219" s="123"/>
      <c r="VMJ219" s="123"/>
      <c r="VMK219" s="123"/>
      <c r="VML219" s="123"/>
      <c r="VMM219" s="123"/>
      <c r="VMN219" s="123"/>
      <c r="VMO219" s="123"/>
      <c r="VMP219" s="123"/>
      <c r="VMQ219" s="123"/>
      <c r="VMR219" s="123"/>
      <c r="VMS219" s="123"/>
      <c r="VMT219" s="123"/>
      <c r="VMU219" s="123"/>
      <c r="VMV219" s="123"/>
      <c r="VMW219" s="123"/>
      <c r="VMX219" s="123"/>
      <c r="VMY219" s="123"/>
      <c r="VMZ219" s="123"/>
      <c r="VNA219" s="123"/>
      <c r="VNB219" s="123"/>
      <c r="VNC219" s="123"/>
      <c r="VND219" s="123"/>
      <c r="VNE219" s="123"/>
      <c r="VNF219" s="123"/>
      <c r="VNG219" s="123"/>
      <c r="VNH219" s="123"/>
      <c r="VNI219" s="123"/>
      <c r="VNJ219" s="123"/>
      <c r="VNK219" s="123"/>
      <c r="VNL219" s="123"/>
      <c r="VNM219" s="123"/>
      <c r="VNN219" s="123"/>
      <c r="VNO219" s="123"/>
      <c r="VNP219" s="123"/>
      <c r="VNQ219" s="123"/>
      <c r="VNR219" s="123"/>
      <c r="VNS219" s="123"/>
      <c r="VNT219" s="123"/>
      <c r="VNU219" s="123"/>
      <c r="VNV219" s="123"/>
      <c r="VNW219" s="123"/>
      <c r="VNX219" s="123"/>
      <c r="VNY219" s="123"/>
      <c r="VNZ219" s="123"/>
      <c r="VOA219" s="123"/>
      <c r="VOB219" s="123"/>
      <c r="VOC219" s="123"/>
      <c r="VOD219" s="123"/>
      <c r="VOE219" s="123"/>
      <c r="VOF219" s="123"/>
      <c r="VOG219" s="123"/>
      <c r="VOH219" s="123"/>
      <c r="VOI219" s="123"/>
      <c r="VOJ219" s="123"/>
      <c r="VOK219" s="123"/>
      <c r="VOL219" s="123"/>
      <c r="VOM219" s="123"/>
      <c r="VON219" s="123"/>
      <c r="VOO219" s="123"/>
      <c r="VOP219" s="123"/>
      <c r="VOQ219" s="123"/>
      <c r="VOR219" s="123"/>
      <c r="VOS219" s="123"/>
      <c r="VOT219" s="123"/>
      <c r="VOU219" s="123"/>
      <c r="VOV219" s="123"/>
      <c r="VOW219" s="123"/>
      <c r="VOX219" s="123"/>
      <c r="VOY219" s="123"/>
      <c r="VOZ219" s="123"/>
      <c r="VPA219" s="123"/>
      <c r="VPB219" s="123"/>
      <c r="VPC219" s="123"/>
      <c r="VPD219" s="123"/>
      <c r="VPE219" s="123"/>
      <c r="VPF219" s="123"/>
      <c r="VPG219" s="123"/>
      <c r="VPH219" s="123"/>
      <c r="VPI219" s="123"/>
      <c r="VPJ219" s="123"/>
      <c r="VPK219" s="123"/>
      <c r="VPL219" s="123"/>
      <c r="VPM219" s="123"/>
      <c r="VPN219" s="123"/>
      <c r="VPO219" s="123"/>
      <c r="VPP219" s="123"/>
      <c r="VPQ219" s="123"/>
      <c r="VPR219" s="123"/>
      <c r="VPS219" s="123"/>
      <c r="VPT219" s="123"/>
      <c r="VPU219" s="123"/>
      <c r="VPV219" s="123"/>
      <c r="VPW219" s="123"/>
      <c r="VPX219" s="123"/>
      <c r="VPY219" s="123"/>
      <c r="VPZ219" s="123"/>
      <c r="VQA219" s="123"/>
      <c r="VQB219" s="123"/>
      <c r="VQC219" s="123"/>
      <c r="VQD219" s="123"/>
      <c r="VQE219" s="123"/>
      <c r="VQF219" s="123"/>
      <c r="VQG219" s="123"/>
      <c r="VQH219" s="123"/>
      <c r="VQI219" s="123"/>
      <c r="VQJ219" s="123"/>
      <c r="VQK219" s="123"/>
      <c r="VQL219" s="123"/>
      <c r="VQM219" s="123"/>
      <c r="VQN219" s="123"/>
      <c r="VQO219" s="123"/>
      <c r="VQP219" s="123"/>
      <c r="VQQ219" s="123"/>
      <c r="VQR219" s="123"/>
      <c r="VQS219" s="123"/>
      <c r="VQT219" s="123"/>
      <c r="VQU219" s="123"/>
      <c r="VQV219" s="123"/>
      <c r="VQW219" s="123"/>
      <c r="VQX219" s="123"/>
      <c r="VQY219" s="123"/>
      <c r="VQZ219" s="123"/>
      <c r="VRA219" s="123"/>
      <c r="VRB219" s="123"/>
      <c r="VRC219" s="123"/>
      <c r="VRD219" s="123"/>
      <c r="VRE219" s="123"/>
      <c r="VRF219" s="123"/>
      <c r="VRG219" s="123"/>
      <c r="VRH219" s="123"/>
      <c r="VRI219" s="123"/>
      <c r="VRJ219" s="123"/>
      <c r="VRK219" s="123"/>
      <c r="VRL219" s="123"/>
      <c r="VRM219" s="123"/>
      <c r="VRN219" s="123"/>
      <c r="VRO219" s="123"/>
      <c r="VRP219" s="123"/>
      <c r="VRQ219" s="123"/>
      <c r="VRR219" s="123"/>
      <c r="VRS219" s="123"/>
      <c r="VRT219" s="123"/>
      <c r="VRU219" s="123"/>
      <c r="VRV219" s="123"/>
      <c r="VRW219" s="123"/>
      <c r="VRX219" s="123"/>
      <c r="VRY219" s="123"/>
      <c r="VRZ219" s="123"/>
      <c r="VSA219" s="123"/>
      <c r="VSB219" s="123"/>
      <c r="VSC219" s="123"/>
      <c r="VSD219" s="123"/>
      <c r="VSE219" s="123"/>
      <c r="VSF219" s="123"/>
      <c r="VSG219" s="123"/>
      <c r="VSH219" s="123"/>
      <c r="VSI219" s="123"/>
      <c r="VSJ219" s="123"/>
      <c r="VSK219" s="123"/>
      <c r="VSL219" s="123"/>
      <c r="VSM219" s="123"/>
      <c r="VSN219" s="123"/>
      <c r="VSO219" s="123"/>
      <c r="VSP219" s="123"/>
      <c r="VSQ219" s="123"/>
      <c r="VSR219" s="123"/>
      <c r="VSS219" s="123"/>
      <c r="VST219" s="123"/>
      <c r="VSU219" s="123"/>
      <c r="VSV219" s="123"/>
      <c r="VSW219" s="123"/>
      <c r="VSX219" s="123"/>
      <c r="VSY219" s="123"/>
      <c r="VSZ219" s="123"/>
      <c r="VTA219" s="123"/>
      <c r="VTB219" s="123"/>
      <c r="VTC219" s="123"/>
      <c r="VTD219" s="123"/>
      <c r="VTE219" s="123"/>
      <c r="VTF219" s="123"/>
      <c r="VTG219" s="123"/>
      <c r="VTH219" s="123"/>
      <c r="VTI219" s="123"/>
      <c r="VTJ219" s="123"/>
      <c r="VTK219" s="123"/>
      <c r="VTL219" s="123"/>
      <c r="VTM219" s="123"/>
      <c r="VTN219" s="123"/>
      <c r="VTO219" s="123"/>
      <c r="VTP219" s="123"/>
      <c r="VTQ219" s="123"/>
      <c r="VTR219" s="123"/>
      <c r="VTS219" s="123"/>
      <c r="VTT219" s="123"/>
      <c r="VTU219" s="123"/>
      <c r="VTV219" s="123"/>
      <c r="VTW219" s="123"/>
      <c r="VTX219" s="123"/>
      <c r="VTY219" s="123"/>
      <c r="VTZ219" s="123"/>
      <c r="VUA219" s="123"/>
      <c r="VUB219" s="123"/>
      <c r="VUC219" s="123"/>
      <c r="VUD219" s="123"/>
      <c r="VUE219" s="123"/>
      <c r="VUF219" s="123"/>
      <c r="VUG219" s="123"/>
      <c r="VUH219" s="123"/>
      <c r="VUI219" s="123"/>
      <c r="VUJ219" s="123"/>
      <c r="VUK219" s="123"/>
      <c r="VUL219" s="123"/>
      <c r="VUM219" s="123"/>
      <c r="VUN219" s="123"/>
      <c r="VUO219" s="123"/>
      <c r="VUP219" s="123"/>
      <c r="VUQ219" s="123"/>
      <c r="VUR219" s="123"/>
      <c r="VUS219" s="123"/>
      <c r="VUT219" s="123"/>
      <c r="VUU219" s="123"/>
      <c r="VUV219" s="123"/>
      <c r="VUW219" s="123"/>
      <c r="VUX219" s="123"/>
      <c r="VUY219" s="123"/>
      <c r="VUZ219" s="123"/>
      <c r="VVA219" s="123"/>
      <c r="VVB219" s="123"/>
      <c r="VVC219" s="123"/>
      <c r="VVD219" s="123"/>
      <c r="VVE219" s="123"/>
      <c r="VVF219" s="123"/>
      <c r="VVG219" s="123"/>
      <c r="VVH219" s="123"/>
      <c r="VVI219" s="123"/>
      <c r="VVJ219" s="123"/>
      <c r="VVK219" s="123"/>
      <c r="VVL219" s="123"/>
      <c r="VVM219" s="123"/>
      <c r="VVN219" s="123"/>
      <c r="VVO219" s="123"/>
      <c r="VVP219" s="123"/>
      <c r="VVQ219" s="123"/>
      <c r="VVR219" s="123"/>
      <c r="VVS219" s="123"/>
      <c r="VVT219" s="123"/>
      <c r="VVU219" s="123"/>
      <c r="VVV219" s="123"/>
      <c r="VVW219" s="123"/>
      <c r="VVX219" s="123"/>
      <c r="VVY219" s="123"/>
      <c r="VVZ219" s="123"/>
      <c r="VWA219" s="123"/>
      <c r="VWB219" s="123"/>
      <c r="VWC219" s="123"/>
      <c r="VWD219" s="123"/>
      <c r="VWE219" s="123"/>
      <c r="VWF219" s="123"/>
      <c r="VWG219" s="123"/>
      <c r="VWH219" s="123"/>
      <c r="VWI219" s="123"/>
      <c r="VWJ219" s="123"/>
      <c r="VWK219" s="123"/>
      <c r="VWL219" s="123"/>
      <c r="VWM219" s="123"/>
      <c r="VWN219" s="123"/>
      <c r="VWO219" s="123"/>
      <c r="VWP219" s="123"/>
      <c r="VWQ219" s="123"/>
      <c r="VWR219" s="123"/>
      <c r="VWS219" s="123"/>
      <c r="VWT219" s="123"/>
      <c r="VWU219" s="123"/>
      <c r="VWV219" s="123"/>
      <c r="VWW219" s="123"/>
      <c r="VWX219" s="123"/>
      <c r="VWY219" s="123"/>
      <c r="VWZ219" s="123"/>
      <c r="VXA219" s="123"/>
      <c r="VXB219" s="123"/>
      <c r="VXC219" s="123"/>
      <c r="VXD219" s="123"/>
      <c r="VXE219" s="123"/>
      <c r="VXF219" s="123"/>
      <c r="VXG219" s="123"/>
      <c r="VXH219" s="123"/>
      <c r="VXI219" s="123"/>
      <c r="VXJ219" s="123"/>
      <c r="VXK219" s="123"/>
      <c r="VXL219" s="123"/>
      <c r="VXM219" s="123"/>
      <c r="VXN219" s="123"/>
      <c r="VXO219" s="123"/>
      <c r="VXP219" s="123"/>
      <c r="VXQ219" s="123"/>
      <c r="VXR219" s="123"/>
      <c r="VXS219" s="123"/>
      <c r="VXT219" s="123"/>
      <c r="VXU219" s="123"/>
      <c r="VXV219" s="123"/>
      <c r="VXW219" s="123"/>
      <c r="VXX219" s="123"/>
      <c r="VXY219" s="123"/>
      <c r="VXZ219" s="123"/>
      <c r="VYA219" s="123"/>
      <c r="VYB219" s="123"/>
      <c r="VYC219" s="123"/>
      <c r="VYD219" s="123"/>
      <c r="VYE219" s="123"/>
      <c r="VYF219" s="123"/>
      <c r="VYG219" s="123"/>
      <c r="VYH219" s="123"/>
      <c r="VYI219" s="123"/>
      <c r="VYJ219" s="123"/>
      <c r="VYK219" s="123"/>
      <c r="VYL219" s="123"/>
      <c r="VYM219" s="123"/>
      <c r="VYN219" s="123"/>
      <c r="VYO219" s="123"/>
      <c r="VYP219" s="123"/>
      <c r="VYQ219" s="123"/>
      <c r="VYR219" s="123"/>
      <c r="VYS219" s="123"/>
      <c r="VYT219" s="123"/>
      <c r="VYU219" s="123"/>
      <c r="VYV219" s="123"/>
      <c r="VYW219" s="123"/>
      <c r="VYX219" s="123"/>
      <c r="VYY219" s="123"/>
      <c r="VYZ219" s="123"/>
      <c r="VZA219" s="123"/>
      <c r="VZB219" s="123"/>
      <c r="VZC219" s="123"/>
      <c r="VZD219" s="123"/>
      <c r="VZE219" s="123"/>
      <c r="VZF219" s="123"/>
      <c r="VZG219" s="123"/>
      <c r="VZH219" s="123"/>
      <c r="VZI219" s="123"/>
      <c r="VZJ219" s="123"/>
      <c r="VZK219" s="123"/>
      <c r="VZL219" s="123"/>
      <c r="VZM219" s="123"/>
      <c r="VZN219" s="123"/>
      <c r="VZO219" s="123"/>
      <c r="VZP219" s="123"/>
      <c r="VZQ219" s="123"/>
      <c r="VZR219" s="123"/>
      <c r="VZS219" s="123"/>
      <c r="VZT219" s="123"/>
      <c r="VZU219" s="123"/>
      <c r="VZV219" s="123"/>
      <c r="VZW219" s="123"/>
      <c r="VZX219" s="123"/>
      <c r="VZY219" s="123"/>
      <c r="VZZ219" s="123"/>
      <c r="WAA219" s="123"/>
      <c r="WAB219" s="123"/>
      <c r="WAC219" s="123"/>
      <c r="WAD219" s="123"/>
      <c r="WAE219" s="123"/>
      <c r="WAF219" s="123"/>
      <c r="WAG219" s="123"/>
      <c r="WAH219" s="123"/>
      <c r="WAI219" s="123"/>
      <c r="WAJ219" s="123"/>
      <c r="WAK219" s="123"/>
      <c r="WAL219" s="123"/>
      <c r="WAM219" s="123"/>
      <c r="WAN219" s="123"/>
      <c r="WAO219" s="123"/>
      <c r="WAP219" s="123"/>
      <c r="WAQ219" s="123"/>
      <c r="WAR219" s="123"/>
      <c r="WAS219" s="123"/>
      <c r="WAT219" s="123"/>
      <c r="WAU219" s="123"/>
      <c r="WAV219" s="123"/>
      <c r="WAW219" s="123"/>
      <c r="WAX219" s="123"/>
      <c r="WAY219" s="123"/>
      <c r="WAZ219" s="123"/>
      <c r="WBA219" s="123"/>
      <c r="WBB219" s="123"/>
      <c r="WBC219" s="123"/>
      <c r="WBD219" s="123"/>
      <c r="WBE219" s="123"/>
      <c r="WBF219" s="123"/>
      <c r="WBG219" s="123"/>
      <c r="WBH219" s="123"/>
      <c r="WBI219" s="123"/>
      <c r="WBJ219" s="123"/>
      <c r="WBK219" s="123"/>
      <c r="WBL219" s="123"/>
      <c r="WBM219" s="123"/>
      <c r="WBN219" s="123"/>
      <c r="WBO219" s="123"/>
      <c r="WBP219" s="123"/>
      <c r="WBQ219" s="123"/>
      <c r="WBR219" s="123"/>
      <c r="WBS219" s="123"/>
      <c r="WBT219" s="123"/>
      <c r="WBU219" s="123"/>
      <c r="WBV219" s="123"/>
      <c r="WBW219" s="123"/>
      <c r="WBX219" s="123"/>
      <c r="WBY219" s="123"/>
      <c r="WBZ219" s="123"/>
      <c r="WCA219" s="123"/>
      <c r="WCB219" s="123"/>
      <c r="WCC219" s="123"/>
      <c r="WCD219" s="123"/>
      <c r="WCE219" s="123"/>
      <c r="WCF219" s="123"/>
      <c r="WCG219" s="123"/>
      <c r="WCH219" s="123"/>
      <c r="WCI219" s="123"/>
      <c r="WCJ219" s="123"/>
      <c r="WCK219" s="123"/>
      <c r="WCL219" s="123"/>
      <c r="WCM219" s="123"/>
      <c r="WCN219" s="123"/>
      <c r="WCO219" s="123"/>
      <c r="WCP219" s="123"/>
      <c r="WCQ219" s="123"/>
      <c r="WCR219" s="123"/>
      <c r="WCS219" s="123"/>
      <c r="WCT219" s="123"/>
      <c r="WCU219" s="123"/>
      <c r="WCV219" s="123"/>
      <c r="WCW219" s="123"/>
      <c r="WCX219" s="123"/>
      <c r="WCY219" s="123"/>
      <c r="WCZ219" s="123"/>
      <c r="WDA219" s="123"/>
      <c r="WDB219" s="123"/>
      <c r="WDC219" s="123"/>
      <c r="WDD219" s="123"/>
      <c r="WDE219" s="123"/>
      <c r="WDF219" s="123"/>
      <c r="WDG219" s="123"/>
      <c r="WDH219" s="123"/>
      <c r="WDI219" s="123"/>
      <c r="WDJ219" s="123"/>
      <c r="WDK219" s="123"/>
      <c r="WDL219" s="123"/>
      <c r="WDM219" s="123"/>
      <c r="WDN219" s="123"/>
      <c r="WDO219" s="123"/>
      <c r="WDP219" s="123"/>
      <c r="WDQ219" s="123"/>
      <c r="WDR219" s="123"/>
      <c r="WDS219" s="123"/>
      <c r="WDT219" s="123"/>
      <c r="WDU219" s="123"/>
      <c r="WDV219" s="123"/>
      <c r="WDW219" s="123"/>
      <c r="WDX219" s="123"/>
      <c r="WDY219" s="123"/>
      <c r="WDZ219" s="123"/>
      <c r="WEA219" s="123"/>
      <c r="WEB219" s="123"/>
      <c r="WEC219" s="123"/>
      <c r="WED219" s="123"/>
      <c r="WEE219" s="123"/>
      <c r="WEF219" s="123"/>
      <c r="WEG219" s="123"/>
      <c r="WEH219" s="123"/>
      <c r="WEI219" s="123"/>
      <c r="WEJ219" s="123"/>
      <c r="WEK219" s="123"/>
      <c r="WEL219" s="123"/>
      <c r="WEM219" s="123"/>
      <c r="WEN219" s="123"/>
      <c r="WEO219" s="123"/>
      <c r="WEP219" s="123"/>
      <c r="WEQ219" s="123"/>
      <c r="WER219" s="123"/>
      <c r="WES219" s="123"/>
      <c r="WET219" s="123"/>
      <c r="WEU219" s="123"/>
      <c r="WEV219" s="123"/>
      <c r="WEW219" s="123"/>
      <c r="WEX219" s="123"/>
      <c r="WEY219" s="123"/>
      <c r="WEZ219" s="123"/>
      <c r="WFA219" s="123"/>
      <c r="WFB219" s="123"/>
      <c r="WFC219" s="123"/>
      <c r="WFD219" s="123"/>
      <c r="WFE219" s="123"/>
      <c r="WFF219" s="123"/>
      <c r="WFG219" s="123"/>
      <c r="WFH219" s="123"/>
      <c r="WFI219" s="123"/>
      <c r="WFJ219" s="123"/>
      <c r="WFK219" s="123"/>
      <c r="WFL219" s="123"/>
      <c r="WFM219" s="123"/>
      <c r="WFN219" s="123"/>
      <c r="WFO219" s="123"/>
      <c r="WFP219" s="123"/>
      <c r="WFQ219" s="123"/>
      <c r="WFR219" s="123"/>
      <c r="WFS219" s="123"/>
      <c r="WFT219" s="123"/>
      <c r="WFU219" s="123"/>
      <c r="WFV219" s="123"/>
      <c r="WFW219" s="123"/>
      <c r="WFX219" s="123"/>
      <c r="WFY219" s="123"/>
      <c r="WFZ219" s="123"/>
      <c r="WGA219" s="123"/>
      <c r="WGB219" s="123"/>
      <c r="WGC219" s="123"/>
      <c r="WGD219" s="123"/>
      <c r="WGE219" s="123"/>
      <c r="WGF219" s="123"/>
      <c r="WGG219" s="123"/>
      <c r="WGH219" s="123"/>
      <c r="WGI219" s="123"/>
      <c r="WGJ219" s="123"/>
      <c r="WGK219" s="123"/>
      <c r="WGL219" s="123"/>
      <c r="WGM219" s="123"/>
      <c r="WGN219" s="123"/>
      <c r="WGO219" s="123"/>
      <c r="WGP219" s="123"/>
      <c r="WGQ219" s="123"/>
      <c r="WGR219" s="123"/>
      <c r="WGS219" s="123"/>
      <c r="WGT219" s="123"/>
      <c r="WGU219" s="123"/>
      <c r="WGV219" s="123"/>
      <c r="WGW219" s="123"/>
      <c r="WGX219" s="123"/>
      <c r="WGY219" s="123"/>
      <c r="WGZ219" s="123"/>
      <c r="WHA219" s="123"/>
      <c r="WHB219" s="123"/>
      <c r="WHC219" s="123"/>
      <c r="WHD219" s="123"/>
      <c r="WHE219" s="123"/>
      <c r="WHF219" s="123"/>
      <c r="WHG219" s="123"/>
      <c r="WHH219" s="123"/>
      <c r="WHI219" s="123"/>
      <c r="WHJ219" s="123"/>
      <c r="WHK219" s="123"/>
      <c r="WHL219" s="123"/>
      <c r="WHM219" s="123"/>
      <c r="WHN219" s="123"/>
      <c r="WHO219" s="123"/>
      <c r="WHP219" s="123"/>
      <c r="WHQ219" s="123"/>
      <c r="WHR219" s="123"/>
      <c r="WHS219" s="123"/>
      <c r="WHT219" s="123"/>
      <c r="WHU219" s="123"/>
      <c r="WHV219" s="123"/>
      <c r="WHW219" s="123"/>
      <c r="WHX219" s="123"/>
      <c r="WHY219" s="123"/>
      <c r="WHZ219" s="123"/>
      <c r="WIA219" s="123"/>
      <c r="WIB219" s="123"/>
      <c r="WIC219" s="123"/>
      <c r="WID219" s="123"/>
      <c r="WIE219" s="123"/>
      <c r="WIF219" s="123"/>
      <c r="WIG219" s="123"/>
      <c r="WIH219" s="123"/>
      <c r="WII219" s="123"/>
      <c r="WIJ219" s="123"/>
      <c r="WIK219" s="123"/>
      <c r="WIL219" s="123"/>
      <c r="WIM219" s="123"/>
      <c r="WIN219" s="123"/>
      <c r="WIO219" s="123"/>
      <c r="WIP219" s="123"/>
      <c r="WIQ219" s="123"/>
      <c r="WIR219" s="123"/>
      <c r="WIS219" s="123"/>
      <c r="WIT219" s="123"/>
      <c r="WIU219" s="123"/>
      <c r="WIV219" s="123"/>
      <c r="WIW219" s="123"/>
      <c r="WIX219" s="123"/>
      <c r="WIY219" s="123"/>
      <c r="WIZ219" s="123"/>
      <c r="WJA219" s="123"/>
      <c r="WJB219" s="123"/>
      <c r="WJC219" s="123"/>
      <c r="WJD219" s="123"/>
      <c r="WJE219" s="123"/>
      <c r="WJF219" s="123"/>
      <c r="WJG219" s="123"/>
      <c r="WJH219" s="123"/>
      <c r="WJI219" s="123"/>
      <c r="WJJ219" s="123"/>
      <c r="WJK219" s="123"/>
      <c r="WJL219" s="123"/>
      <c r="WJM219" s="123"/>
      <c r="WJN219" s="123"/>
      <c r="WJO219" s="123"/>
      <c r="WJP219" s="123"/>
      <c r="WJQ219" s="123"/>
      <c r="WJR219" s="123"/>
      <c r="WJS219" s="123"/>
      <c r="WJT219" s="123"/>
      <c r="WJU219" s="123"/>
      <c r="WJV219" s="123"/>
      <c r="WJW219" s="123"/>
      <c r="WJX219" s="123"/>
      <c r="WJY219" s="123"/>
      <c r="WJZ219" s="123"/>
      <c r="WKA219" s="123"/>
      <c r="WKB219" s="123"/>
      <c r="WKC219" s="123"/>
      <c r="WKD219" s="123"/>
      <c r="WKE219" s="123"/>
      <c r="WKF219" s="123"/>
      <c r="WKG219" s="123"/>
      <c r="WKH219" s="123"/>
      <c r="WKI219" s="123"/>
      <c r="WKJ219" s="123"/>
      <c r="WKK219" s="123"/>
      <c r="WKL219" s="123"/>
      <c r="WKM219" s="123"/>
      <c r="WKN219" s="123"/>
      <c r="WKO219" s="123"/>
      <c r="WKP219" s="123"/>
      <c r="WKQ219" s="123"/>
      <c r="WKR219" s="123"/>
      <c r="WKS219" s="123"/>
      <c r="WKT219" s="123"/>
      <c r="WKU219" s="123"/>
      <c r="WKV219" s="123"/>
      <c r="WKW219" s="123"/>
      <c r="WKX219" s="123"/>
      <c r="WKY219" s="123"/>
      <c r="WKZ219" s="123"/>
      <c r="WLA219" s="123"/>
      <c r="WLB219" s="123"/>
      <c r="WLC219" s="123"/>
      <c r="WLD219" s="123"/>
      <c r="WLE219" s="123"/>
      <c r="WLF219" s="123"/>
      <c r="WLG219" s="123"/>
      <c r="WLH219" s="123"/>
      <c r="WLI219" s="123"/>
      <c r="WLJ219" s="123"/>
      <c r="WLK219" s="123"/>
      <c r="WLL219" s="123"/>
      <c r="WLM219" s="123"/>
      <c r="WLN219" s="123"/>
      <c r="WLO219" s="123"/>
      <c r="WLP219" s="123"/>
      <c r="WLQ219" s="123"/>
      <c r="WLR219" s="123"/>
      <c r="WLS219" s="123"/>
      <c r="WLT219" s="123"/>
      <c r="WLU219" s="123"/>
      <c r="WLV219" s="123"/>
      <c r="WLW219" s="123"/>
      <c r="WLX219" s="123"/>
      <c r="WLY219" s="123"/>
      <c r="WLZ219" s="123"/>
      <c r="WMA219" s="123"/>
      <c r="WMB219" s="123"/>
      <c r="WMC219" s="123"/>
      <c r="WMD219" s="123"/>
      <c r="WME219" s="123"/>
      <c r="WMF219" s="123"/>
      <c r="WMG219" s="123"/>
      <c r="WMH219" s="123"/>
      <c r="WMI219" s="123"/>
      <c r="WMJ219" s="123"/>
      <c r="WMK219" s="123"/>
      <c r="WML219" s="123"/>
      <c r="WMM219" s="123"/>
      <c r="WMN219" s="123"/>
      <c r="WMO219" s="123"/>
      <c r="WMP219" s="123"/>
      <c r="WMQ219" s="123"/>
      <c r="WMR219" s="123"/>
      <c r="WMS219" s="123"/>
      <c r="WMT219" s="123"/>
      <c r="WMU219" s="123"/>
      <c r="WMV219" s="123"/>
      <c r="WMW219" s="123"/>
      <c r="WMX219" s="123"/>
      <c r="WMY219" s="123"/>
      <c r="WMZ219" s="123"/>
      <c r="WNA219" s="123"/>
      <c r="WNB219" s="123"/>
      <c r="WNC219" s="123"/>
      <c r="WND219" s="123"/>
      <c r="WNE219" s="123"/>
      <c r="WNF219" s="123"/>
      <c r="WNG219" s="123"/>
      <c r="WNH219" s="123"/>
      <c r="WNI219" s="123"/>
      <c r="WNJ219" s="123"/>
      <c r="WNK219" s="123"/>
      <c r="WNL219" s="123"/>
      <c r="WNM219" s="123"/>
      <c r="WNN219" s="123"/>
      <c r="WNO219" s="123"/>
      <c r="WNP219" s="123"/>
      <c r="WNQ219" s="123"/>
      <c r="WNR219" s="123"/>
      <c r="WNS219" s="123"/>
      <c r="WNT219" s="123"/>
      <c r="WNU219" s="123"/>
      <c r="WNV219" s="123"/>
      <c r="WNW219" s="123"/>
      <c r="WNX219" s="123"/>
      <c r="WNY219" s="123"/>
      <c r="WNZ219" s="123"/>
      <c r="WOA219" s="123"/>
      <c r="WOB219" s="123"/>
      <c r="WOC219" s="123"/>
      <c r="WOD219" s="123"/>
      <c r="WOE219" s="123"/>
      <c r="WOF219" s="123"/>
      <c r="WOG219" s="123"/>
      <c r="WOH219" s="123"/>
      <c r="WOI219" s="123"/>
      <c r="WOJ219" s="123"/>
      <c r="WOK219" s="123"/>
      <c r="WOL219" s="123"/>
      <c r="WOM219" s="123"/>
      <c r="WON219" s="123"/>
      <c r="WOO219" s="123"/>
      <c r="WOP219" s="123"/>
      <c r="WOQ219" s="123"/>
      <c r="WOR219" s="123"/>
      <c r="WOS219" s="123"/>
      <c r="WOT219" s="123"/>
      <c r="WOU219" s="123"/>
      <c r="WOV219" s="123"/>
      <c r="WOW219" s="123"/>
      <c r="WOX219" s="123"/>
      <c r="WOY219" s="123"/>
      <c r="WOZ219" s="123"/>
      <c r="WPA219" s="123"/>
      <c r="WPB219" s="123"/>
      <c r="WPC219" s="123"/>
      <c r="WPD219" s="123"/>
      <c r="WPE219" s="123"/>
      <c r="WPF219" s="123"/>
      <c r="WPG219" s="123"/>
      <c r="WPH219" s="123"/>
      <c r="WPI219" s="123"/>
      <c r="WPJ219" s="123"/>
      <c r="WPK219" s="123"/>
      <c r="WPL219" s="123"/>
      <c r="WPM219" s="123"/>
      <c r="WPN219" s="123"/>
      <c r="WPO219" s="123"/>
      <c r="WPP219" s="123"/>
      <c r="WPQ219" s="123"/>
      <c r="WPR219" s="123"/>
      <c r="WPS219" s="123"/>
      <c r="WPT219" s="123"/>
      <c r="WPU219" s="123"/>
      <c r="WPV219" s="123"/>
      <c r="WPW219" s="123"/>
      <c r="WPX219" s="123"/>
      <c r="WPY219" s="123"/>
      <c r="WPZ219" s="123"/>
      <c r="WQA219" s="123"/>
      <c r="WQB219" s="123"/>
      <c r="WQC219" s="123"/>
      <c r="WQD219" s="123"/>
      <c r="WQE219" s="123"/>
      <c r="WQF219" s="123"/>
      <c r="WQG219" s="123"/>
      <c r="WQH219" s="123"/>
      <c r="WQI219" s="123"/>
      <c r="WQJ219" s="123"/>
      <c r="WQK219" s="123"/>
      <c r="WQL219" s="123"/>
      <c r="WQM219" s="123"/>
      <c r="WQN219" s="123"/>
      <c r="WQO219" s="123"/>
      <c r="WQP219" s="123"/>
      <c r="WQQ219" s="123"/>
      <c r="WQR219" s="123"/>
      <c r="WQS219" s="123"/>
      <c r="WQT219" s="123"/>
      <c r="WQU219" s="123"/>
      <c r="WQV219" s="123"/>
      <c r="WQW219" s="123"/>
      <c r="WQX219" s="123"/>
      <c r="WQY219" s="123"/>
      <c r="WQZ219" s="123"/>
      <c r="WRA219" s="123"/>
      <c r="WRB219" s="123"/>
      <c r="WRC219" s="123"/>
      <c r="WRD219" s="123"/>
      <c r="WRE219" s="123"/>
      <c r="WRF219" s="123"/>
      <c r="WRG219" s="123"/>
      <c r="WRH219" s="123"/>
      <c r="WRI219" s="123"/>
      <c r="WRJ219" s="123"/>
      <c r="WRK219" s="123"/>
      <c r="WRL219" s="123"/>
      <c r="WRM219" s="123"/>
      <c r="WRN219" s="123"/>
      <c r="WRO219" s="123"/>
      <c r="WRP219" s="123"/>
      <c r="WRQ219" s="123"/>
      <c r="WRR219" s="123"/>
      <c r="WRS219" s="123"/>
      <c r="WRT219" s="123"/>
      <c r="WRU219" s="123"/>
      <c r="WRV219" s="123"/>
      <c r="WRW219" s="123"/>
      <c r="WRX219" s="123"/>
      <c r="WRY219" s="123"/>
      <c r="WRZ219" s="123"/>
      <c r="WSA219" s="123"/>
      <c r="WSB219" s="123"/>
      <c r="WSC219" s="123"/>
      <c r="WSD219" s="123"/>
      <c r="WSE219" s="123"/>
      <c r="WSF219" s="123"/>
      <c r="WSG219" s="123"/>
      <c r="WSH219" s="123"/>
      <c r="WSI219" s="123"/>
      <c r="WSJ219" s="123"/>
      <c r="WSK219" s="123"/>
      <c r="WSL219" s="123"/>
      <c r="WSM219" s="123"/>
      <c r="WSN219" s="123"/>
      <c r="WSO219" s="123"/>
      <c r="WSP219" s="123"/>
      <c r="WSQ219" s="123"/>
      <c r="WSR219" s="123"/>
      <c r="WSS219" s="123"/>
      <c r="WST219" s="123"/>
      <c r="WSU219" s="123"/>
      <c r="WSV219" s="123"/>
      <c r="WSW219" s="123"/>
      <c r="WSX219" s="123"/>
      <c r="WSY219" s="123"/>
      <c r="WSZ219" s="123"/>
      <c r="WTA219" s="123"/>
      <c r="WTB219" s="123"/>
      <c r="WTC219" s="123"/>
      <c r="WTD219" s="123"/>
      <c r="WTE219" s="123"/>
      <c r="WTF219" s="123"/>
      <c r="WTG219" s="123"/>
      <c r="WTH219" s="123"/>
      <c r="WTI219" s="123"/>
      <c r="WTJ219" s="123"/>
      <c r="WTK219" s="123"/>
      <c r="WTL219" s="123"/>
      <c r="WTM219" s="123"/>
      <c r="WTN219" s="123"/>
      <c r="WTO219" s="123"/>
      <c r="WTP219" s="123"/>
      <c r="WTQ219" s="123"/>
      <c r="WTR219" s="123"/>
      <c r="WTS219" s="123"/>
      <c r="WTT219" s="123"/>
      <c r="WTU219" s="123"/>
      <c r="WTV219" s="123"/>
      <c r="WTW219" s="123"/>
      <c r="WTX219" s="123"/>
      <c r="WTY219" s="123"/>
      <c r="WTZ219" s="123"/>
      <c r="WUA219" s="123"/>
      <c r="WUB219" s="123"/>
      <c r="WUC219" s="123"/>
      <c r="WUD219" s="123"/>
      <c r="WUE219" s="123"/>
      <c r="WUF219" s="123"/>
      <c r="WUG219" s="123"/>
      <c r="WUH219" s="123"/>
      <c r="WUI219" s="123"/>
      <c r="WUJ219" s="123"/>
      <c r="WUK219" s="123"/>
      <c r="WUL219" s="123"/>
      <c r="WUM219" s="123"/>
      <c r="WUN219" s="123"/>
      <c r="WUO219" s="123"/>
      <c r="WUP219" s="123"/>
      <c r="WUQ219" s="123"/>
      <c r="WUR219" s="123"/>
      <c r="WUS219" s="123"/>
      <c r="WUT219" s="123"/>
      <c r="WUU219" s="123"/>
      <c r="WUV219" s="123"/>
      <c r="WUW219" s="123"/>
      <c r="WUX219" s="123"/>
      <c r="WUY219" s="123"/>
      <c r="WUZ219" s="123"/>
      <c r="WVA219" s="123"/>
      <c r="WVB219" s="123"/>
      <c r="WVC219" s="123"/>
      <c r="WVD219" s="123"/>
      <c r="WVE219" s="123"/>
      <c r="WVF219" s="123"/>
      <c r="WVG219" s="123"/>
      <c r="WVH219" s="123"/>
      <c r="WVI219" s="123"/>
      <c r="WVJ219" s="123"/>
      <c r="WVK219" s="123"/>
      <c r="WVL219" s="123"/>
      <c r="WVM219" s="123"/>
      <c r="WVN219" s="123"/>
      <c r="WVO219" s="123"/>
      <c r="WVP219" s="123"/>
      <c r="WVQ219" s="123"/>
      <c r="WVR219" s="123"/>
      <c r="WVS219" s="123"/>
      <c r="WVT219" s="123"/>
      <c r="WVU219" s="123"/>
      <c r="WVV219" s="123"/>
      <c r="WVW219" s="123"/>
      <c r="WVX219" s="123"/>
      <c r="WVY219" s="123"/>
      <c r="WVZ219" s="123"/>
      <c r="WWA219" s="123"/>
      <c r="WWB219" s="123"/>
      <c r="WWC219" s="123"/>
      <c r="WWD219" s="123"/>
      <c r="WWE219" s="123"/>
      <c r="WWF219" s="123"/>
      <c r="WWG219" s="123"/>
      <c r="WWH219" s="123"/>
      <c r="WWI219" s="123"/>
      <c r="WWJ219" s="123"/>
      <c r="WWK219" s="123"/>
      <c r="WWL219" s="123"/>
      <c r="WWM219" s="123"/>
      <c r="WWN219" s="123"/>
      <c r="WWO219" s="123"/>
      <c r="WWP219" s="123"/>
      <c r="WWQ219" s="123"/>
      <c r="WWR219" s="123"/>
      <c r="WWS219" s="123"/>
      <c r="WWT219" s="123"/>
      <c r="WWU219" s="123"/>
      <c r="WWV219" s="123"/>
      <c r="WWW219" s="123"/>
      <c r="WWX219" s="123"/>
      <c r="WWY219" s="123"/>
      <c r="WWZ219" s="123"/>
      <c r="WXA219" s="123"/>
      <c r="WXB219" s="123"/>
      <c r="WXC219" s="123"/>
      <c r="WXD219" s="123"/>
      <c r="WXE219" s="123"/>
      <c r="WXF219" s="123"/>
      <c r="WXG219" s="123"/>
      <c r="WXH219" s="123"/>
      <c r="WXI219" s="123"/>
      <c r="WXJ219" s="123"/>
      <c r="WXK219" s="123"/>
      <c r="WXL219" s="123"/>
      <c r="WXM219" s="123"/>
      <c r="WXN219" s="123"/>
      <c r="WXO219" s="123"/>
      <c r="WXP219" s="123"/>
      <c r="WXQ219" s="123"/>
      <c r="WXR219" s="123"/>
      <c r="WXS219" s="123"/>
      <c r="WXT219" s="123"/>
      <c r="WXU219" s="123"/>
      <c r="WXV219" s="123"/>
      <c r="WXW219" s="123"/>
      <c r="WXX219" s="123"/>
      <c r="WXY219" s="123"/>
      <c r="WXZ219" s="123"/>
      <c r="WYA219" s="123"/>
      <c r="WYB219" s="123"/>
      <c r="WYC219" s="123"/>
      <c r="WYD219" s="123"/>
      <c r="WYE219" s="123"/>
      <c r="WYF219" s="123"/>
      <c r="WYG219" s="123"/>
      <c r="WYH219" s="123"/>
      <c r="WYI219" s="123"/>
      <c r="WYJ219" s="123"/>
      <c r="WYK219" s="123"/>
      <c r="WYL219" s="123"/>
      <c r="WYM219" s="123"/>
      <c r="WYN219" s="123"/>
      <c r="WYO219" s="123"/>
      <c r="WYP219" s="123"/>
      <c r="WYQ219" s="123"/>
      <c r="WYR219" s="123"/>
      <c r="WYS219" s="123"/>
      <c r="WYT219" s="123"/>
      <c r="WYU219" s="123"/>
      <c r="WYV219" s="123"/>
      <c r="WYW219" s="123"/>
      <c r="WYX219" s="123"/>
      <c r="WYY219" s="123"/>
      <c r="WYZ219" s="123"/>
      <c r="WZA219" s="123"/>
      <c r="WZB219" s="123"/>
      <c r="WZC219" s="123"/>
      <c r="WZD219" s="123"/>
      <c r="WZE219" s="123"/>
      <c r="WZF219" s="123"/>
      <c r="WZG219" s="123"/>
      <c r="WZH219" s="123"/>
      <c r="WZI219" s="123"/>
      <c r="WZJ219" s="123"/>
      <c r="WZK219" s="123"/>
      <c r="WZL219" s="123"/>
      <c r="WZM219" s="123"/>
      <c r="WZN219" s="123"/>
      <c r="WZO219" s="123"/>
      <c r="WZP219" s="123"/>
      <c r="WZQ219" s="123"/>
      <c r="WZR219" s="123"/>
      <c r="WZS219" s="123"/>
      <c r="WZT219" s="123"/>
      <c r="WZU219" s="123"/>
      <c r="WZV219" s="123"/>
      <c r="WZW219" s="123"/>
      <c r="WZX219" s="123"/>
      <c r="WZY219" s="123"/>
      <c r="WZZ219" s="123"/>
      <c r="XAA219" s="123"/>
      <c r="XAB219" s="123"/>
      <c r="XAC219" s="123"/>
      <c r="XAD219" s="123"/>
      <c r="XAE219" s="123"/>
      <c r="XAF219" s="123"/>
      <c r="XAG219" s="123"/>
      <c r="XAH219" s="123"/>
      <c r="XAI219" s="123"/>
      <c r="XAJ219" s="123"/>
      <c r="XAK219" s="123"/>
      <c r="XAL219" s="123"/>
      <c r="XAM219" s="123"/>
      <c r="XAN219" s="123"/>
      <c r="XAO219" s="123"/>
      <c r="XAP219" s="123"/>
      <c r="XAQ219" s="123"/>
      <c r="XAR219" s="123"/>
      <c r="XAS219" s="123"/>
      <c r="XAT219" s="123"/>
      <c r="XAU219" s="123"/>
      <c r="XAV219" s="123"/>
      <c r="XAW219" s="123"/>
      <c r="XAX219" s="123"/>
      <c r="XAY219" s="123"/>
      <c r="XAZ219" s="123"/>
      <c r="XBA219" s="123"/>
      <c r="XBB219" s="123"/>
      <c r="XBC219" s="123"/>
      <c r="XBD219" s="123"/>
      <c r="XBE219" s="123"/>
      <c r="XBF219" s="123"/>
      <c r="XBG219" s="123"/>
      <c r="XBH219" s="123"/>
      <c r="XBI219" s="123"/>
      <c r="XBJ219" s="123"/>
      <c r="XBK219" s="123"/>
      <c r="XBL219" s="123"/>
      <c r="XBM219" s="123"/>
      <c r="XBN219" s="123"/>
      <c r="XBO219" s="123"/>
      <c r="XBP219" s="123"/>
      <c r="XBQ219" s="123"/>
      <c r="XBR219" s="123"/>
      <c r="XBS219" s="123"/>
      <c r="XBT219" s="123"/>
      <c r="XBU219" s="123"/>
      <c r="XBV219" s="123"/>
      <c r="XBW219" s="123"/>
      <c r="XBX219" s="123"/>
      <c r="XBY219" s="123"/>
      <c r="XBZ219" s="123"/>
      <c r="XCA219" s="123"/>
      <c r="XCB219" s="123"/>
      <c r="XCC219" s="123"/>
      <c r="XCD219" s="123"/>
      <c r="XCE219" s="123"/>
      <c r="XCF219" s="123"/>
      <c r="XCG219" s="123"/>
      <c r="XCH219" s="123"/>
      <c r="XCI219" s="123"/>
      <c r="XCJ219" s="123"/>
      <c r="XCK219" s="123"/>
      <c r="XCL219" s="123"/>
      <c r="XCM219" s="123"/>
      <c r="XCN219" s="123"/>
      <c r="XCO219" s="123"/>
      <c r="XCP219" s="123"/>
      <c r="XCQ219" s="123"/>
      <c r="XCR219" s="123"/>
      <c r="XCS219" s="123"/>
      <c r="XCT219" s="123"/>
      <c r="XCU219" s="123"/>
      <c r="XCV219" s="123"/>
      <c r="XCW219" s="123"/>
      <c r="XCX219" s="123"/>
      <c r="XCY219" s="123"/>
      <c r="XCZ219" s="123"/>
      <c r="XDA219" s="123"/>
      <c r="XDB219" s="123"/>
      <c r="XDC219" s="123"/>
      <c r="XDD219" s="123"/>
      <c r="XDE219" s="123"/>
      <c r="XDF219" s="123"/>
      <c r="XDG219" s="123"/>
      <c r="XDH219" s="123"/>
      <c r="XDI219" s="123"/>
      <c r="XDJ219" s="123"/>
      <c r="XDK219" s="123"/>
      <c r="XDL219" s="123"/>
      <c r="XDM219" s="123"/>
      <c r="XDN219" s="123"/>
      <c r="XDO219" s="123"/>
      <c r="XDP219" s="123"/>
      <c r="XDQ219" s="123"/>
      <c r="XDR219" s="123"/>
      <c r="XDS219" s="123"/>
      <c r="XDT219" s="123"/>
      <c r="XDU219" s="123"/>
      <c r="XDV219" s="123"/>
      <c r="XDW219" s="123"/>
      <c r="XDX219" s="123"/>
      <c r="XDY219" s="123"/>
      <c r="XDZ219" s="123"/>
      <c r="XEA219" s="123"/>
      <c r="XEB219" s="123"/>
      <c r="XEC219" s="123"/>
      <c r="XED219" s="123"/>
      <c r="XEE219" s="123"/>
      <c r="XEF219" s="123"/>
      <c r="XEG219" s="123"/>
      <c r="XEH219" s="123"/>
      <c r="XEI219" s="123"/>
      <c r="XEJ219" s="123"/>
      <c r="XEK219" s="123"/>
      <c r="XEL219" s="123"/>
      <c r="XEM219" s="123"/>
      <c r="XEN219" s="123"/>
      <c r="XEO219" s="123"/>
      <c r="XEP219" s="123"/>
      <c r="XEQ219" s="123"/>
      <c r="XER219" s="123"/>
      <c r="XES219" s="123"/>
      <c r="XET219" s="123"/>
      <c r="XEU219" s="123"/>
      <c r="XEV219" s="123"/>
      <c r="XEW219" s="123"/>
      <c r="XEX219" s="123"/>
      <c r="XEY219" s="123"/>
      <c r="XEZ219" s="123"/>
      <c r="XFA219" s="123"/>
    </row>
    <row r="220" spans="1:16381" ht="51.75" thickBot="1" x14ac:dyDescent="0.3">
      <c r="A220" s="21" t="str">
        <f t="shared" si="16"/>
        <v>Indicator 224 - Covenant Breach</v>
      </c>
      <c r="B220" s="296">
        <f t="shared" si="15"/>
        <v>224</v>
      </c>
      <c r="C220" s="139" t="s">
        <v>1434</v>
      </c>
      <c r="D220" s="127" t="str">
        <f t="shared" si="14"/>
        <v>ID224</v>
      </c>
      <c r="E220" s="139" t="s">
        <v>1435</v>
      </c>
      <c r="F220" s="226" t="s">
        <v>1451</v>
      </c>
      <c r="G220" s="14" t="s">
        <v>1436</v>
      </c>
      <c r="H220" s="131" t="s">
        <v>1437</v>
      </c>
      <c r="I220" s="132" t="s">
        <v>9</v>
      </c>
      <c r="J220" s="128" t="s">
        <v>716</v>
      </c>
      <c r="K220" s="130" t="s">
        <v>1443</v>
      </c>
      <c r="L220" s="133" t="s">
        <v>1447</v>
      </c>
      <c r="M220" s="133" t="s">
        <v>1448</v>
      </c>
      <c r="N220" s="134">
        <v>1</v>
      </c>
      <c r="O220" s="134"/>
      <c r="P220" s="134">
        <v>1</v>
      </c>
      <c r="Q220" s="134"/>
      <c r="R220" s="134">
        <v>1</v>
      </c>
      <c r="S220" s="134"/>
      <c r="T220" s="135">
        <v>1</v>
      </c>
      <c r="U220" s="181"/>
      <c r="V220" s="135">
        <v>1</v>
      </c>
      <c r="W220" s="181"/>
      <c r="X220" s="135">
        <v>1</v>
      </c>
      <c r="Y220" s="181"/>
      <c r="Z220" s="212" t="s">
        <v>12</v>
      </c>
      <c r="AA220" s="213" t="s">
        <v>1153</v>
      </c>
      <c r="AB220" s="182" t="s">
        <v>12</v>
      </c>
      <c r="AC220" s="182" t="s">
        <v>12</v>
      </c>
      <c r="AD220" s="182" t="s">
        <v>837</v>
      </c>
      <c r="AE220" s="217"/>
      <c r="AF220" s="37">
        <v>0</v>
      </c>
      <c r="AG220" s="37" t="e">
        <v>#N/A</v>
      </c>
      <c r="AH220" s="37" t="e">
        <v>#N/A</v>
      </c>
      <c r="AI220" s="37" t="e">
        <v>#N/A</v>
      </c>
      <c r="AJ220" s="37" t="e">
        <v>#N/A</v>
      </c>
      <c r="AK220" s="37" t="e">
        <v>#N/A</v>
      </c>
      <c r="AL220" s="37" t="e">
        <v>#N/A</v>
      </c>
      <c r="AM220" s="37" t="e">
        <v>#N/A</v>
      </c>
      <c r="AN220" s="37" t="e">
        <v>#N/A</v>
      </c>
      <c r="AO220" s="37" t="e">
        <v>#N/A</v>
      </c>
      <c r="AP220" s="37" t="e">
        <v>#N/A</v>
      </c>
      <c r="AQ220" s="37" t="e">
        <v>#N/A</v>
      </c>
      <c r="AR220" s="37" t="e">
        <v>#N/A</v>
      </c>
      <c r="AS220" s="37" t="e">
        <v>#N/A</v>
      </c>
      <c r="AT220" s="37" t="e">
        <v>#N/A</v>
      </c>
      <c r="AU220" s="37" t="e">
        <v>#N/A</v>
      </c>
      <c r="AV220" s="37" t="e">
        <v>#N/A</v>
      </c>
      <c r="AW220" s="319"/>
      <c r="AX220" s="304"/>
      <c r="AY220" s="304"/>
      <c r="AZ220" s="304"/>
      <c r="BA220" s="304"/>
      <c r="BB220" s="304"/>
      <c r="BC220" s="71"/>
      <c r="BD220" s="126"/>
      <c r="BE220" s="311"/>
      <c r="BF220" s="69"/>
      <c r="BG220" s="69"/>
      <c r="BH220" s="69"/>
      <c r="BI220" s="69"/>
      <c r="BJ220" s="69"/>
      <c r="BK220" s="123"/>
      <c r="BL220" s="123"/>
      <c r="BM220" s="234" t="e">
        <v>#N/A</v>
      </c>
      <c r="BN220" s="234" t="e">
        <v>#N/A</v>
      </c>
      <c r="BO220" s="234" t="e">
        <v>#N/A</v>
      </c>
      <c r="BP220" s="234"/>
      <c r="BQ220" s="238"/>
      <c r="BR220" s="238"/>
      <c r="BS220" s="238"/>
      <c r="BT220" s="238"/>
      <c r="BU220" s="234"/>
      <c r="BV220" s="234"/>
      <c r="BW220" s="234"/>
      <c r="BX220" s="280"/>
      <c r="BY220" s="280"/>
      <c r="BZ220" s="280"/>
      <c r="CA220" s="299"/>
      <c r="CB220" s="299"/>
      <c r="CC220" s="280" t="e">
        <v>#N/A</v>
      </c>
      <c r="CD220" s="280" t="e">
        <v>#N/A</v>
      </c>
      <c r="CE220" s="280" t="e">
        <v>#N/A</v>
      </c>
      <c r="CF220" s="280" t="e">
        <v>#N/A</v>
      </c>
      <c r="CG220" s="280" t="e">
        <v>#N/A</v>
      </c>
      <c r="CH220" s="123"/>
      <c r="CI220" s="123"/>
      <c r="CJ220" s="123"/>
      <c r="CK220" s="123"/>
      <c r="CL220" s="123"/>
      <c r="CM220" s="123"/>
      <c r="CN220" s="123"/>
      <c r="CO220" s="123"/>
      <c r="CP220" s="123"/>
      <c r="CQ220" s="123"/>
      <c r="CR220" s="123"/>
      <c r="CS220" s="123"/>
      <c r="CT220" s="123"/>
      <c r="CU220" s="123"/>
      <c r="CV220" s="123"/>
      <c r="CW220" s="123"/>
      <c r="CX220" s="123"/>
      <c r="CY220" s="123"/>
      <c r="CZ220" s="123"/>
      <c r="DA220" s="123"/>
      <c r="DB220" s="123"/>
      <c r="DC220" s="123"/>
      <c r="DD220" s="123"/>
      <c r="DE220" s="123"/>
      <c r="DF220" s="123"/>
      <c r="DG220" s="123"/>
      <c r="DH220" s="123"/>
      <c r="DI220" s="123"/>
      <c r="DJ220" s="123"/>
      <c r="DK220" s="123"/>
      <c r="DL220" s="123"/>
      <c r="DM220" s="123"/>
      <c r="DN220" s="123"/>
      <c r="DO220" s="123"/>
      <c r="DP220" s="123"/>
      <c r="DQ220" s="123"/>
      <c r="DR220" s="123"/>
      <c r="DS220" s="123"/>
      <c r="DT220" s="123"/>
      <c r="DU220" s="123"/>
      <c r="DV220" s="123"/>
      <c r="DW220" s="123"/>
      <c r="DX220" s="123"/>
      <c r="DY220" s="123"/>
      <c r="DZ220" s="123"/>
      <c r="EA220" s="123"/>
      <c r="EB220" s="123"/>
      <c r="EC220" s="123"/>
      <c r="ED220" s="123"/>
      <c r="EE220" s="123"/>
      <c r="EF220" s="123"/>
      <c r="EG220" s="123"/>
      <c r="EH220" s="123"/>
      <c r="EI220" s="123"/>
      <c r="EJ220" s="123"/>
      <c r="EK220" s="123"/>
      <c r="EL220" s="123"/>
      <c r="EM220" s="123"/>
      <c r="EN220" s="123"/>
      <c r="EO220" s="123"/>
      <c r="EP220" s="123"/>
      <c r="EQ220" s="123"/>
      <c r="ER220" s="123"/>
      <c r="ES220" s="123"/>
      <c r="ET220" s="123"/>
      <c r="EU220" s="123"/>
      <c r="EV220" s="123"/>
      <c r="EW220" s="123"/>
      <c r="EX220" s="123"/>
      <c r="EY220" s="123"/>
      <c r="EZ220" s="123"/>
      <c r="FA220" s="123"/>
      <c r="FB220" s="123"/>
      <c r="FC220" s="123"/>
      <c r="FD220" s="123"/>
      <c r="FE220" s="123"/>
      <c r="FF220" s="123"/>
      <c r="FG220" s="123"/>
      <c r="FH220" s="123"/>
      <c r="FI220" s="123"/>
      <c r="FJ220" s="123"/>
      <c r="FK220" s="123"/>
      <c r="FL220" s="123"/>
      <c r="FM220" s="123"/>
      <c r="FN220" s="123"/>
      <c r="FO220" s="123"/>
      <c r="FP220" s="123"/>
      <c r="FQ220" s="123"/>
      <c r="FR220" s="123"/>
      <c r="FS220" s="123"/>
      <c r="FT220" s="123"/>
      <c r="FU220" s="123"/>
      <c r="FV220" s="123"/>
      <c r="FW220" s="123"/>
      <c r="FX220" s="123"/>
      <c r="FY220" s="123"/>
      <c r="FZ220" s="123"/>
      <c r="GA220" s="123"/>
      <c r="GB220" s="123"/>
      <c r="GC220" s="123"/>
      <c r="GD220" s="123"/>
      <c r="GE220" s="123"/>
      <c r="GF220" s="123"/>
      <c r="GG220" s="123"/>
      <c r="GH220" s="123"/>
      <c r="GI220" s="123"/>
      <c r="GJ220" s="123"/>
      <c r="GK220" s="123"/>
      <c r="GL220" s="123"/>
      <c r="GM220" s="123"/>
      <c r="GN220" s="123"/>
      <c r="GO220" s="123"/>
      <c r="GP220" s="123"/>
      <c r="GQ220" s="123"/>
      <c r="GR220" s="123"/>
      <c r="GS220" s="123"/>
      <c r="GT220" s="123"/>
      <c r="GU220" s="123"/>
      <c r="GV220" s="123"/>
      <c r="GW220" s="123"/>
      <c r="GX220" s="123"/>
      <c r="GY220" s="123"/>
      <c r="GZ220" s="123"/>
      <c r="HA220" s="123"/>
      <c r="HB220" s="123"/>
      <c r="HC220" s="123"/>
      <c r="HD220" s="123"/>
      <c r="HE220" s="123"/>
      <c r="HF220" s="123"/>
      <c r="HG220" s="123"/>
      <c r="HH220" s="123"/>
      <c r="HI220" s="123"/>
      <c r="HJ220" s="123"/>
      <c r="HK220" s="123"/>
      <c r="HL220" s="123"/>
      <c r="HM220" s="123"/>
      <c r="HN220" s="123"/>
      <c r="HO220" s="123"/>
      <c r="HP220" s="123"/>
      <c r="HQ220" s="123"/>
      <c r="HR220" s="123"/>
      <c r="HS220" s="123"/>
      <c r="HT220" s="123"/>
      <c r="HU220" s="123"/>
      <c r="HV220" s="123"/>
      <c r="HW220" s="123"/>
      <c r="HX220" s="123"/>
      <c r="HY220" s="123"/>
      <c r="HZ220" s="123"/>
      <c r="IA220" s="123"/>
      <c r="IB220" s="123"/>
      <c r="IC220" s="123"/>
      <c r="ID220" s="123"/>
      <c r="IE220" s="123"/>
      <c r="IF220" s="123"/>
      <c r="IG220" s="123"/>
      <c r="IH220" s="123"/>
      <c r="II220" s="123"/>
      <c r="IJ220" s="123"/>
      <c r="IK220" s="123"/>
      <c r="IL220" s="123"/>
      <c r="IM220" s="123"/>
      <c r="IN220" s="123"/>
      <c r="IO220" s="123"/>
      <c r="IP220" s="123"/>
      <c r="IQ220" s="123"/>
      <c r="IR220" s="123"/>
      <c r="IS220" s="123"/>
      <c r="IT220" s="123"/>
      <c r="IU220" s="123"/>
      <c r="IV220" s="123"/>
      <c r="IW220" s="123"/>
      <c r="IX220" s="123"/>
      <c r="IY220" s="123"/>
      <c r="IZ220" s="123"/>
      <c r="JA220" s="123"/>
      <c r="JB220" s="123"/>
      <c r="JC220" s="123"/>
      <c r="JD220" s="123"/>
      <c r="JE220" s="123"/>
      <c r="JF220" s="123"/>
      <c r="JG220" s="123"/>
      <c r="JH220" s="123"/>
      <c r="JI220" s="123"/>
      <c r="JJ220" s="123"/>
      <c r="JK220" s="123"/>
      <c r="JL220" s="123"/>
      <c r="JM220" s="123"/>
      <c r="JN220" s="123"/>
      <c r="JO220" s="123"/>
      <c r="JP220" s="123"/>
      <c r="JQ220" s="123"/>
      <c r="JR220" s="123"/>
      <c r="JS220" s="123"/>
      <c r="JT220" s="123"/>
      <c r="JU220" s="123"/>
      <c r="JV220" s="123"/>
      <c r="JW220" s="123"/>
      <c r="JX220" s="123"/>
      <c r="JY220" s="123"/>
      <c r="JZ220" s="123"/>
      <c r="KA220" s="123"/>
      <c r="KB220" s="123"/>
      <c r="KC220" s="123"/>
      <c r="KD220" s="123"/>
      <c r="KE220" s="123"/>
      <c r="KF220" s="123"/>
      <c r="KG220" s="123"/>
      <c r="KH220" s="123"/>
      <c r="KI220" s="123"/>
      <c r="KJ220" s="123"/>
      <c r="KK220" s="123"/>
      <c r="KL220" s="123"/>
      <c r="KM220" s="123"/>
      <c r="KN220" s="123"/>
      <c r="KO220" s="123"/>
      <c r="KP220" s="123"/>
      <c r="KQ220" s="123"/>
      <c r="KR220" s="123"/>
      <c r="KS220" s="123"/>
      <c r="KT220" s="123"/>
      <c r="KU220" s="123"/>
      <c r="KV220" s="123"/>
      <c r="KW220" s="123"/>
      <c r="KX220" s="123"/>
      <c r="KY220" s="123"/>
      <c r="KZ220" s="123"/>
      <c r="LA220" s="123"/>
      <c r="LB220" s="123"/>
      <c r="LC220" s="123"/>
      <c r="LD220" s="123"/>
      <c r="LE220" s="123"/>
      <c r="LF220" s="123"/>
      <c r="LG220" s="123"/>
      <c r="LH220" s="123"/>
      <c r="LI220" s="123"/>
      <c r="LJ220" s="123"/>
      <c r="LK220" s="123"/>
      <c r="LL220" s="123"/>
      <c r="LM220" s="123"/>
      <c r="LN220" s="123"/>
      <c r="LO220" s="123"/>
      <c r="LP220" s="123"/>
      <c r="LQ220" s="123"/>
      <c r="LR220" s="123"/>
      <c r="LS220" s="123"/>
      <c r="LT220" s="123"/>
      <c r="LU220" s="123"/>
      <c r="LV220" s="123"/>
      <c r="LW220" s="123"/>
      <c r="LX220" s="123"/>
      <c r="LY220" s="123"/>
      <c r="LZ220" s="123"/>
      <c r="MA220" s="123"/>
      <c r="MB220" s="123"/>
      <c r="MC220" s="123"/>
      <c r="MD220" s="123"/>
      <c r="ME220" s="123"/>
      <c r="MF220" s="123"/>
      <c r="MG220" s="123"/>
      <c r="MH220" s="123"/>
      <c r="MI220" s="123"/>
      <c r="MJ220" s="123"/>
      <c r="MK220" s="123"/>
      <c r="ML220" s="123"/>
      <c r="MM220" s="123"/>
      <c r="MN220" s="123"/>
      <c r="MO220" s="123"/>
      <c r="MP220" s="123"/>
      <c r="MQ220" s="123"/>
      <c r="MR220" s="123"/>
      <c r="MS220" s="123"/>
      <c r="MT220" s="123"/>
      <c r="MU220" s="123"/>
      <c r="MV220" s="123"/>
      <c r="MW220" s="123"/>
      <c r="MX220" s="123"/>
      <c r="MY220" s="123"/>
      <c r="MZ220" s="123"/>
      <c r="NA220" s="123"/>
      <c r="NB220" s="123"/>
      <c r="NC220" s="123"/>
      <c r="ND220" s="123"/>
      <c r="NE220" s="123"/>
      <c r="NF220" s="123"/>
      <c r="NG220" s="123"/>
      <c r="NH220" s="123"/>
      <c r="NI220" s="123"/>
      <c r="NJ220" s="123"/>
      <c r="NK220" s="123"/>
      <c r="NL220" s="123"/>
      <c r="NM220" s="123"/>
      <c r="NN220" s="123"/>
      <c r="NO220" s="123"/>
      <c r="NP220" s="123"/>
      <c r="NQ220" s="123"/>
      <c r="NR220" s="123"/>
      <c r="NS220" s="123"/>
      <c r="NT220" s="123"/>
      <c r="NU220" s="123"/>
      <c r="NV220" s="123"/>
      <c r="NW220" s="123"/>
      <c r="NX220" s="123"/>
      <c r="NY220" s="123"/>
      <c r="NZ220" s="123"/>
      <c r="OA220" s="123"/>
      <c r="OB220" s="123"/>
      <c r="OC220" s="123"/>
      <c r="OD220" s="123"/>
      <c r="OE220" s="123"/>
      <c r="OF220" s="123"/>
      <c r="OG220" s="123"/>
      <c r="OH220" s="123"/>
      <c r="OI220" s="123"/>
      <c r="OJ220" s="123"/>
      <c r="OK220" s="123"/>
      <c r="OL220" s="123"/>
      <c r="OM220" s="123"/>
      <c r="ON220" s="123"/>
      <c r="OO220" s="123"/>
      <c r="OP220" s="123"/>
      <c r="OQ220" s="123"/>
      <c r="OR220" s="123"/>
      <c r="OS220" s="123"/>
      <c r="OT220" s="123"/>
      <c r="OU220" s="123"/>
      <c r="OV220" s="123"/>
      <c r="OW220" s="123"/>
      <c r="OX220" s="123"/>
      <c r="OY220" s="123"/>
      <c r="OZ220" s="123"/>
      <c r="PA220" s="123"/>
      <c r="PB220" s="123"/>
      <c r="PC220" s="123"/>
      <c r="PD220" s="123"/>
      <c r="PE220" s="123"/>
      <c r="PF220" s="123"/>
      <c r="PG220" s="123"/>
      <c r="PH220" s="123"/>
      <c r="PI220" s="123"/>
      <c r="PJ220" s="123"/>
      <c r="PK220" s="123"/>
      <c r="PL220" s="123"/>
      <c r="PM220" s="123"/>
      <c r="PN220" s="123"/>
      <c r="PO220" s="123"/>
      <c r="PP220" s="123"/>
      <c r="PQ220" s="123"/>
      <c r="PR220" s="123"/>
      <c r="PS220" s="123"/>
      <c r="PT220" s="123"/>
      <c r="PU220" s="123"/>
      <c r="PV220" s="123"/>
      <c r="PW220" s="123"/>
      <c r="PX220" s="123"/>
      <c r="PY220" s="123"/>
      <c r="PZ220" s="123"/>
      <c r="QA220" s="123"/>
      <c r="QB220" s="123"/>
      <c r="QC220" s="123"/>
      <c r="QD220" s="123"/>
      <c r="QE220" s="123"/>
      <c r="QF220" s="123"/>
      <c r="QG220" s="123"/>
      <c r="QH220" s="123"/>
      <c r="QI220" s="123"/>
      <c r="QJ220" s="123"/>
      <c r="QK220" s="123"/>
      <c r="QL220" s="123"/>
      <c r="QM220" s="123"/>
      <c r="QN220" s="123"/>
      <c r="QO220" s="123"/>
      <c r="QP220" s="123"/>
      <c r="QQ220" s="123"/>
      <c r="QR220" s="123"/>
      <c r="QS220" s="123"/>
      <c r="QT220" s="123"/>
      <c r="QU220" s="123"/>
      <c r="QV220" s="123"/>
      <c r="QW220" s="123"/>
      <c r="QX220" s="123"/>
      <c r="QY220" s="123"/>
      <c r="QZ220" s="123"/>
      <c r="RA220" s="123"/>
      <c r="RB220" s="123"/>
      <c r="RC220" s="123"/>
      <c r="RD220" s="123"/>
      <c r="RE220" s="123"/>
      <c r="RF220" s="123"/>
      <c r="RG220" s="123"/>
      <c r="RH220" s="123"/>
      <c r="RI220" s="123"/>
      <c r="RJ220" s="123"/>
      <c r="RK220" s="123"/>
      <c r="RL220" s="123"/>
      <c r="RM220" s="123"/>
      <c r="RN220" s="123"/>
      <c r="RO220" s="123"/>
      <c r="RP220" s="123"/>
      <c r="RQ220" s="123"/>
      <c r="RR220" s="123"/>
      <c r="RS220" s="123"/>
      <c r="RT220" s="123"/>
      <c r="RU220" s="123"/>
      <c r="RV220" s="123"/>
      <c r="RW220" s="123"/>
      <c r="RX220" s="123"/>
      <c r="RY220" s="123"/>
      <c r="RZ220" s="123"/>
      <c r="SA220" s="123"/>
      <c r="SB220" s="123"/>
      <c r="SC220" s="123"/>
      <c r="SD220" s="123"/>
      <c r="SE220" s="123"/>
      <c r="SF220" s="123"/>
      <c r="SG220" s="123"/>
      <c r="SH220" s="123"/>
      <c r="SI220" s="123"/>
      <c r="SJ220" s="123"/>
      <c r="SK220" s="123"/>
      <c r="SL220" s="123"/>
      <c r="SM220" s="123"/>
      <c r="SN220" s="123"/>
      <c r="SO220" s="123"/>
      <c r="SP220" s="123"/>
      <c r="SQ220" s="123"/>
      <c r="SR220" s="123"/>
      <c r="SS220" s="123"/>
      <c r="ST220" s="123"/>
      <c r="SU220" s="123"/>
      <c r="SV220" s="123"/>
      <c r="SW220" s="123"/>
      <c r="SX220" s="123"/>
      <c r="SY220" s="123"/>
      <c r="SZ220" s="123"/>
      <c r="TA220" s="123"/>
      <c r="TB220" s="123"/>
      <c r="TC220" s="123"/>
      <c r="TD220" s="123"/>
      <c r="TE220" s="123"/>
      <c r="TF220" s="123"/>
      <c r="TG220" s="123"/>
      <c r="TH220" s="123"/>
      <c r="TI220" s="123"/>
      <c r="TJ220" s="123"/>
      <c r="TK220" s="123"/>
      <c r="TL220" s="123"/>
      <c r="TM220" s="123"/>
      <c r="TN220" s="123"/>
      <c r="TO220" s="123"/>
      <c r="TP220" s="123"/>
      <c r="TQ220" s="123"/>
      <c r="TR220" s="123"/>
      <c r="TS220" s="123"/>
      <c r="TT220" s="123"/>
      <c r="TU220" s="123"/>
      <c r="TV220" s="123"/>
      <c r="TW220" s="123"/>
      <c r="TX220" s="123"/>
      <c r="TY220" s="123"/>
      <c r="TZ220" s="123"/>
      <c r="UA220" s="123"/>
      <c r="UB220" s="123"/>
      <c r="UC220" s="123"/>
      <c r="UD220" s="123"/>
      <c r="UE220" s="123"/>
      <c r="UF220" s="123"/>
      <c r="UG220" s="123"/>
      <c r="UH220" s="123"/>
      <c r="UI220" s="123"/>
      <c r="UJ220" s="123"/>
      <c r="UK220" s="123"/>
      <c r="UL220" s="123"/>
      <c r="UM220" s="123"/>
      <c r="UN220" s="123"/>
      <c r="UO220" s="123"/>
      <c r="UP220" s="123"/>
      <c r="UQ220" s="123"/>
      <c r="UR220" s="123"/>
      <c r="US220" s="123"/>
      <c r="UT220" s="123"/>
      <c r="UU220" s="123"/>
      <c r="UV220" s="123"/>
      <c r="UW220" s="123"/>
      <c r="UX220" s="123"/>
      <c r="UY220" s="123"/>
      <c r="UZ220" s="123"/>
      <c r="VA220" s="123"/>
      <c r="VB220" s="123"/>
      <c r="VC220" s="123"/>
      <c r="VD220" s="123"/>
      <c r="VE220" s="123"/>
      <c r="VF220" s="123"/>
      <c r="VG220" s="123"/>
      <c r="VH220" s="123"/>
      <c r="VI220" s="123"/>
      <c r="VJ220" s="123"/>
      <c r="VK220" s="123"/>
      <c r="VL220" s="123"/>
      <c r="VM220" s="123"/>
      <c r="VN220" s="123"/>
      <c r="VO220" s="123"/>
      <c r="VP220" s="123"/>
      <c r="VQ220" s="123"/>
      <c r="VR220" s="123"/>
      <c r="VS220" s="123"/>
      <c r="VT220" s="123"/>
      <c r="VU220" s="123"/>
      <c r="VV220" s="123"/>
      <c r="VW220" s="123"/>
      <c r="VX220" s="123"/>
      <c r="VY220" s="123"/>
      <c r="VZ220" s="123"/>
      <c r="WA220" s="123"/>
      <c r="WB220" s="123"/>
      <c r="WC220" s="123"/>
      <c r="WD220" s="123"/>
      <c r="WE220" s="123"/>
      <c r="WF220" s="123"/>
      <c r="WG220" s="123"/>
      <c r="WH220" s="123"/>
      <c r="WI220" s="123"/>
      <c r="WJ220" s="123"/>
      <c r="WK220" s="123"/>
      <c r="WL220" s="123"/>
      <c r="WM220" s="123"/>
      <c r="WN220" s="123"/>
      <c r="WO220" s="123"/>
      <c r="WP220" s="123"/>
      <c r="WQ220" s="123"/>
      <c r="WR220" s="123"/>
      <c r="WS220" s="123"/>
      <c r="WT220" s="123"/>
      <c r="WU220" s="123"/>
      <c r="WV220" s="123"/>
      <c r="WW220" s="123"/>
      <c r="WX220" s="123"/>
      <c r="WY220" s="123"/>
      <c r="WZ220" s="123"/>
      <c r="XA220" s="123"/>
      <c r="XB220" s="123"/>
      <c r="XC220" s="123"/>
      <c r="XD220" s="123"/>
      <c r="XE220" s="123"/>
      <c r="XF220" s="123"/>
      <c r="XG220" s="123"/>
      <c r="XH220" s="123"/>
      <c r="XI220" s="123"/>
      <c r="XJ220" s="123"/>
      <c r="XK220" s="123"/>
      <c r="XL220" s="123"/>
      <c r="XM220" s="123"/>
      <c r="XN220" s="123"/>
      <c r="XO220" s="123"/>
      <c r="XP220" s="123"/>
      <c r="XQ220" s="123"/>
      <c r="XR220" s="123"/>
      <c r="XS220" s="123"/>
      <c r="XT220" s="123"/>
      <c r="XU220" s="123"/>
      <c r="XV220" s="123"/>
      <c r="XW220" s="123"/>
      <c r="XX220" s="123"/>
      <c r="XY220" s="123"/>
      <c r="XZ220" s="123"/>
      <c r="YA220" s="123"/>
      <c r="YB220" s="123"/>
      <c r="YC220" s="123"/>
      <c r="YD220" s="123"/>
      <c r="YE220" s="123"/>
      <c r="YF220" s="123"/>
      <c r="YG220" s="123"/>
      <c r="YH220" s="123"/>
      <c r="YI220" s="123"/>
      <c r="YJ220" s="123"/>
      <c r="YK220" s="123"/>
      <c r="YL220" s="123"/>
      <c r="YM220" s="123"/>
      <c r="YN220" s="123"/>
      <c r="YO220" s="123"/>
      <c r="YP220" s="123"/>
      <c r="YQ220" s="123"/>
      <c r="YR220" s="123"/>
      <c r="YS220" s="123"/>
      <c r="YT220" s="123"/>
      <c r="YU220" s="123"/>
      <c r="YV220" s="123"/>
      <c r="YW220" s="123"/>
      <c r="YX220" s="123"/>
      <c r="YY220" s="123"/>
      <c r="YZ220" s="123"/>
      <c r="ZA220" s="123"/>
      <c r="ZB220" s="123"/>
      <c r="ZC220" s="123"/>
      <c r="ZD220" s="123"/>
      <c r="ZE220" s="123"/>
      <c r="ZF220" s="123"/>
      <c r="ZG220" s="123"/>
      <c r="ZH220" s="123"/>
      <c r="ZI220" s="123"/>
      <c r="ZJ220" s="123"/>
      <c r="ZK220" s="123"/>
      <c r="ZL220" s="123"/>
      <c r="ZM220" s="123"/>
      <c r="ZN220" s="123"/>
      <c r="ZO220" s="123"/>
      <c r="ZP220" s="123"/>
      <c r="ZQ220" s="123"/>
      <c r="ZR220" s="123"/>
      <c r="ZS220" s="123"/>
      <c r="ZT220" s="123"/>
      <c r="ZU220" s="123"/>
      <c r="ZV220" s="123"/>
      <c r="ZW220" s="123"/>
      <c r="ZX220" s="123"/>
      <c r="ZY220" s="123"/>
      <c r="ZZ220" s="123"/>
      <c r="AAA220" s="123"/>
      <c r="AAB220" s="123"/>
      <c r="AAC220" s="123"/>
      <c r="AAD220" s="123"/>
      <c r="AAE220" s="123"/>
      <c r="AAF220" s="123"/>
      <c r="AAG220" s="123"/>
      <c r="AAH220" s="123"/>
      <c r="AAI220" s="123"/>
      <c r="AAJ220" s="123"/>
      <c r="AAK220" s="123"/>
      <c r="AAL220" s="123"/>
      <c r="AAM220" s="123"/>
      <c r="AAN220" s="123"/>
      <c r="AAO220" s="123"/>
      <c r="AAP220" s="123"/>
      <c r="AAQ220" s="123"/>
      <c r="AAR220" s="123"/>
      <c r="AAS220" s="123"/>
      <c r="AAT220" s="123"/>
      <c r="AAU220" s="123"/>
      <c r="AAV220" s="123"/>
      <c r="AAW220" s="123"/>
      <c r="AAX220" s="123"/>
      <c r="AAY220" s="123"/>
      <c r="AAZ220" s="123"/>
      <c r="ABA220" s="123"/>
      <c r="ABB220" s="123"/>
      <c r="ABC220" s="123"/>
      <c r="ABD220" s="123"/>
      <c r="ABE220" s="123"/>
      <c r="ABF220" s="123"/>
      <c r="ABG220" s="123"/>
      <c r="ABH220" s="123"/>
      <c r="ABI220" s="123"/>
      <c r="ABJ220" s="123"/>
      <c r="ABK220" s="123"/>
      <c r="ABL220" s="123"/>
      <c r="ABM220" s="123"/>
      <c r="ABN220" s="123"/>
      <c r="ABO220" s="123"/>
      <c r="ABP220" s="123"/>
      <c r="ABQ220" s="123"/>
      <c r="ABR220" s="123"/>
      <c r="ABS220" s="123"/>
      <c r="ABT220" s="123"/>
      <c r="ABU220" s="123"/>
      <c r="ABV220" s="123"/>
      <c r="ABW220" s="123"/>
      <c r="ABX220" s="123"/>
      <c r="ABY220" s="123"/>
      <c r="ABZ220" s="123"/>
      <c r="ACA220" s="123"/>
      <c r="ACB220" s="123"/>
      <c r="ACC220" s="123"/>
      <c r="ACD220" s="123"/>
      <c r="ACE220" s="123"/>
      <c r="ACF220" s="123"/>
      <c r="ACG220" s="123"/>
      <c r="ACH220" s="123"/>
      <c r="ACI220" s="123"/>
      <c r="ACJ220" s="123"/>
      <c r="ACK220" s="123"/>
      <c r="ACL220" s="123"/>
      <c r="ACM220" s="123"/>
      <c r="ACN220" s="123"/>
      <c r="ACO220" s="123"/>
      <c r="ACP220" s="123"/>
      <c r="ACQ220" s="123"/>
      <c r="ACR220" s="123"/>
      <c r="ACS220" s="123"/>
      <c r="ACT220" s="123"/>
      <c r="ACU220" s="123"/>
      <c r="ACV220" s="123"/>
      <c r="ACW220" s="123"/>
      <c r="ACX220" s="123"/>
      <c r="ACY220" s="123"/>
      <c r="ACZ220" s="123"/>
      <c r="ADA220" s="123"/>
      <c r="ADB220" s="123"/>
      <c r="ADC220" s="123"/>
      <c r="ADD220" s="123"/>
      <c r="ADE220" s="123"/>
      <c r="ADF220" s="123"/>
      <c r="ADG220" s="123"/>
      <c r="ADH220" s="123"/>
      <c r="ADI220" s="123"/>
      <c r="ADJ220" s="123"/>
      <c r="ADK220" s="123"/>
      <c r="ADL220" s="123"/>
      <c r="ADM220" s="123"/>
      <c r="ADN220" s="123"/>
      <c r="ADO220" s="123"/>
      <c r="ADP220" s="123"/>
      <c r="ADQ220" s="123"/>
      <c r="ADR220" s="123"/>
      <c r="ADS220" s="123"/>
      <c r="ADT220" s="123"/>
      <c r="ADU220" s="123"/>
      <c r="ADV220" s="123"/>
      <c r="ADW220" s="123"/>
      <c r="ADX220" s="123"/>
      <c r="ADY220" s="123"/>
      <c r="ADZ220" s="123"/>
      <c r="AEA220" s="123"/>
      <c r="AEB220" s="123"/>
      <c r="AEC220" s="123"/>
      <c r="AED220" s="123"/>
      <c r="AEE220" s="123"/>
      <c r="AEF220" s="123"/>
      <c r="AEG220" s="123"/>
      <c r="AEH220" s="123"/>
      <c r="AEI220" s="123"/>
      <c r="AEJ220" s="123"/>
      <c r="AEK220" s="123"/>
      <c r="AEL220" s="123"/>
      <c r="AEM220" s="123"/>
      <c r="AEN220" s="123"/>
      <c r="AEO220" s="123"/>
      <c r="AEP220" s="123"/>
      <c r="AEQ220" s="123"/>
      <c r="AER220" s="123"/>
      <c r="AES220" s="123"/>
      <c r="AET220" s="123"/>
      <c r="AEU220" s="123"/>
      <c r="AEV220" s="123"/>
      <c r="AEW220" s="123"/>
      <c r="AEX220" s="123"/>
      <c r="AEY220" s="123"/>
      <c r="AEZ220" s="123"/>
      <c r="AFA220" s="123"/>
      <c r="AFB220" s="123"/>
      <c r="AFC220" s="123"/>
      <c r="AFD220" s="123"/>
      <c r="AFE220" s="123"/>
      <c r="AFF220" s="123"/>
      <c r="AFG220" s="123"/>
      <c r="AFH220" s="123"/>
      <c r="AFI220" s="123"/>
      <c r="AFJ220" s="123"/>
      <c r="AFK220" s="123"/>
      <c r="AFL220" s="123"/>
      <c r="AFM220" s="123"/>
      <c r="AFN220" s="123"/>
      <c r="AFO220" s="123"/>
      <c r="AFP220" s="123"/>
      <c r="AFQ220" s="123"/>
      <c r="AFR220" s="123"/>
      <c r="AFS220" s="123"/>
      <c r="AFT220" s="123"/>
      <c r="AFU220" s="123"/>
      <c r="AFV220" s="123"/>
      <c r="AFW220" s="123"/>
      <c r="AFX220" s="123"/>
      <c r="AFY220" s="123"/>
      <c r="AFZ220" s="123"/>
      <c r="AGA220" s="123"/>
      <c r="AGB220" s="123"/>
      <c r="AGC220" s="123"/>
      <c r="AGD220" s="123"/>
      <c r="AGE220" s="123"/>
      <c r="AGF220" s="123"/>
      <c r="AGG220" s="123"/>
      <c r="AGH220" s="123"/>
      <c r="AGI220" s="123"/>
      <c r="AGJ220" s="123"/>
      <c r="AGK220" s="123"/>
      <c r="AGL220" s="123"/>
      <c r="AGM220" s="123"/>
      <c r="AGN220" s="123"/>
      <c r="AGO220" s="123"/>
      <c r="AGP220" s="123"/>
      <c r="AGQ220" s="123"/>
      <c r="AGR220" s="123"/>
      <c r="AGS220" s="123"/>
      <c r="AGT220" s="123"/>
      <c r="AGU220" s="123"/>
      <c r="AGV220" s="123"/>
      <c r="AGW220" s="123"/>
      <c r="AGX220" s="123"/>
      <c r="AGY220" s="123"/>
      <c r="AGZ220" s="123"/>
      <c r="AHA220" s="123"/>
      <c r="AHB220" s="123"/>
      <c r="AHC220" s="123"/>
      <c r="AHD220" s="123"/>
      <c r="AHE220" s="123"/>
      <c r="AHF220" s="123"/>
      <c r="AHG220" s="123"/>
      <c r="AHH220" s="123"/>
      <c r="AHI220" s="123"/>
      <c r="AHJ220" s="123"/>
      <c r="AHK220" s="123"/>
      <c r="AHL220" s="123"/>
      <c r="AHM220" s="123"/>
      <c r="AHN220" s="123"/>
      <c r="AHO220" s="123"/>
      <c r="AHP220" s="123"/>
      <c r="AHQ220" s="123"/>
      <c r="AHR220" s="123"/>
      <c r="AHS220" s="123"/>
      <c r="AHT220" s="123"/>
      <c r="AHU220" s="123"/>
      <c r="AHV220" s="123"/>
      <c r="AHW220" s="123"/>
      <c r="AHX220" s="123"/>
      <c r="AHY220" s="123"/>
      <c r="AHZ220" s="123"/>
      <c r="AIA220" s="123"/>
      <c r="AIB220" s="123"/>
      <c r="AIC220" s="123"/>
      <c r="AID220" s="123"/>
      <c r="AIE220" s="123"/>
      <c r="AIF220" s="123"/>
      <c r="AIG220" s="123"/>
      <c r="AIH220" s="123"/>
      <c r="AII220" s="123"/>
      <c r="AIJ220" s="123"/>
      <c r="AIK220" s="123"/>
      <c r="AIL220" s="123"/>
      <c r="AIM220" s="123"/>
      <c r="AIN220" s="123"/>
      <c r="AIO220" s="123"/>
      <c r="AIP220" s="123"/>
      <c r="AIQ220" s="123"/>
      <c r="AIR220" s="123"/>
      <c r="AIS220" s="123"/>
      <c r="AIT220" s="123"/>
      <c r="AIU220" s="123"/>
      <c r="AIV220" s="123"/>
      <c r="AIW220" s="123"/>
      <c r="AIX220" s="123"/>
      <c r="AIY220" s="123"/>
      <c r="AIZ220" s="123"/>
      <c r="AJA220" s="123"/>
      <c r="AJB220" s="123"/>
      <c r="AJC220" s="123"/>
      <c r="AJD220" s="123"/>
      <c r="AJE220" s="123"/>
      <c r="AJF220" s="123"/>
      <c r="AJG220" s="123"/>
      <c r="AJH220" s="123"/>
      <c r="AJI220" s="123"/>
      <c r="AJJ220" s="123"/>
      <c r="AJK220" s="123"/>
      <c r="AJL220" s="123"/>
      <c r="AJM220" s="123"/>
      <c r="AJN220" s="123"/>
      <c r="AJO220" s="123"/>
      <c r="AJP220" s="123"/>
      <c r="AJQ220" s="123"/>
      <c r="AJR220" s="123"/>
      <c r="AJS220" s="123"/>
      <c r="AJT220" s="123"/>
      <c r="AJU220" s="123"/>
      <c r="AJV220" s="123"/>
      <c r="AJW220" s="123"/>
      <c r="AJX220" s="123"/>
      <c r="AJY220" s="123"/>
      <c r="AJZ220" s="123"/>
      <c r="AKA220" s="123"/>
      <c r="AKB220" s="123"/>
      <c r="AKC220" s="123"/>
      <c r="AKD220" s="123"/>
      <c r="AKE220" s="123"/>
      <c r="AKF220" s="123"/>
      <c r="AKG220" s="123"/>
      <c r="AKH220" s="123"/>
      <c r="AKI220" s="123"/>
      <c r="AKJ220" s="123"/>
      <c r="AKK220" s="123"/>
      <c r="AKL220" s="123"/>
      <c r="AKM220" s="123"/>
      <c r="AKN220" s="123"/>
      <c r="AKO220" s="123"/>
      <c r="AKP220" s="123"/>
      <c r="AKQ220" s="123"/>
      <c r="AKR220" s="123"/>
      <c r="AKS220" s="123"/>
      <c r="AKT220" s="123"/>
      <c r="AKU220" s="123"/>
      <c r="AKV220" s="123"/>
      <c r="AKW220" s="123"/>
      <c r="AKX220" s="123"/>
      <c r="AKY220" s="123"/>
      <c r="AKZ220" s="123"/>
      <c r="ALA220" s="123"/>
      <c r="ALB220" s="123"/>
      <c r="ALC220" s="123"/>
      <c r="ALD220" s="123"/>
      <c r="ALE220" s="123"/>
      <c r="ALF220" s="123"/>
      <c r="ALG220" s="123"/>
      <c r="ALH220" s="123"/>
      <c r="ALI220" s="123"/>
      <c r="ALJ220" s="123"/>
      <c r="ALK220" s="123"/>
      <c r="ALL220" s="123"/>
      <c r="ALM220" s="123"/>
      <c r="ALN220" s="123"/>
      <c r="ALO220" s="123"/>
      <c r="ALP220" s="123"/>
      <c r="ALQ220" s="123"/>
      <c r="ALR220" s="123"/>
      <c r="ALS220" s="123"/>
      <c r="ALT220" s="123"/>
      <c r="ALU220" s="123"/>
      <c r="ALV220" s="123"/>
      <c r="ALW220" s="123"/>
      <c r="ALX220" s="123"/>
      <c r="ALY220" s="123"/>
      <c r="ALZ220" s="123"/>
      <c r="AMA220" s="123"/>
      <c r="AMB220" s="123"/>
      <c r="AMC220" s="123"/>
      <c r="AMD220" s="123"/>
      <c r="AME220" s="123"/>
      <c r="AMF220" s="123"/>
      <c r="AMG220" s="123"/>
      <c r="AMH220" s="123"/>
      <c r="AMI220" s="123"/>
      <c r="AMJ220" s="123"/>
      <c r="AMK220" s="123"/>
      <c r="AML220" s="123"/>
      <c r="AMM220" s="123"/>
      <c r="AMN220" s="123"/>
      <c r="AMO220" s="123"/>
      <c r="AMP220" s="123"/>
      <c r="AMQ220" s="123"/>
      <c r="AMR220" s="123"/>
      <c r="AMS220" s="123"/>
      <c r="AMT220" s="123"/>
      <c r="AMU220" s="123"/>
      <c r="AMV220" s="123"/>
      <c r="AMW220" s="123"/>
      <c r="AMX220" s="123"/>
      <c r="AMY220" s="123"/>
      <c r="AMZ220" s="123"/>
      <c r="ANA220" s="123"/>
      <c r="ANB220" s="123"/>
      <c r="ANC220" s="123"/>
      <c r="AND220" s="123"/>
      <c r="ANE220" s="123"/>
      <c r="ANF220" s="123"/>
      <c r="ANG220" s="123"/>
      <c r="ANH220" s="123"/>
      <c r="ANI220" s="123"/>
      <c r="ANJ220" s="123"/>
      <c r="ANK220" s="123"/>
      <c r="ANL220" s="123"/>
      <c r="ANM220" s="123"/>
      <c r="ANN220" s="123"/>
      <c r="ANO220" s="123"/>
      <c r="ANP220" s="123"/>
      <c r="ANQ220" s="123"/>
      <c r="ANR220" s="123"/>
      <c r="ANS220" s="123"/>
      <c r="ANT220" s="123"/>
      <c r="ANU220" s="123"/>
      <c r="ANV220" s="123"/>
      <c r="ANW220" s="123"/>
      <c r="ANX220" s="123"/>
      <c r="ANY220" s="123"/>
      <c r="ANZ220" s="123"/>
      <c r="AOA220" s="123"/>
      <c r="AOB220" s="123"/>
      <c r="AOC220" s="123"/>
      <c r="AOD220" s="123"/>
      <c r="AOE220" s="123"/>
      <c r="AOF220" s="123"/>
      <c r="AOG220" s="123"/>
      <c r="AOH220" s="123"/>
      <c r="AOI220" s="123"/>
      <c r="AOJ220" s="123"/>
      <c r="AOK220" s="123"/>
      <c r="AOL220" s="123"/>
      <c r="AOM220" s="123"/>
      <c r="AON220" s="123"/>
      <c r="AOO220" s="123"/>
      <c r="AOP220" s="123"/>
      <c r="AOQ220" s="123"/>
      <c r="AOR220" s="123"/>
      <c r="AOS220" s="123"/>
      <c r="AOT220" s="123"/>
      <c r="AOU220" s="123"/>
      <c r="AOV220" s="123"/>
      <c r="AOW220" s="123"/>
      <c r="AOX220" s="123"/>
      <c r="AOY220" s="123"/>
      <c r="AOZ220" s="123"/>
      <c r="APA220" s="123"/>
      <c r="APB220" s="123"/>
      <c r="APC220" s="123"/>
      <c r="APD220" s="123"/>
      <c r="APE220" s="123"/>
      <c r="APF220" s="123"/>
      <c r="APG220" s="123"/>
      <c r="APH220" s="123"/>
      <c r="API220" s="123"/>
      <c r="APJ220" s="123"/>
      <c r="APK220" s="123"/>
      <c r="APL220" s="123"/>
      <c r="APM220" s="123"/>
      <c r="APN220" s="123"/>
      <c r="APO220" s="123"/>
      <c r="APP220" s="123"/>
      <c r="APQ220" s="123"/>
      <c r="APR220" s="123"/>
      <c r="APS220" s="123"/>
      <c r="APT220" s="123"/>
      <c r="APU220" s="123"/>
      <c r="APV220" s="123"/>
      <c r="APW220" s="123"/>
      <c r="APX220" s="123"/>
      <c r="APY220" s="123"/>
      <c r="APZ220" s="123"/>
      <c r="AQA220" s="123"/>
      <c r="AQB220" s="123"/>
      <c r="AQC220" s="123"/>
      <c r="AQD220" s="123"/>
      <c r="AQE220" s="123"/>
      <c r="AQF220" s="123"/>
      <c r="AQG220" s="123"/>
      <c r="AQH220" s="123"/>
      <c r="AQI220" s="123"/>
      <c r="AQJ220" s="123"/>
      <c r="AQK220" s="123"/>
      <c r="AQL220" s="123"/>
      <c r="AQM220" s="123"/>
      <c r="AQN220" s="123"/>
      <c r="AQO220" s="123"/>
      <c r="AQP220" s="123"/>
      <c r="AQQ220" s="123"/>
      <c r="AQR220" s="123"/>
      <c r="AQS220" s="123"/>
      <c r="AQT220" s="123"/>
      <c r="AQU220" s="123"/>
      <c r="AQV220" s="123"/>
      <c r="AQW220" s="123"/>
      <c r="AQX220" s="123"/>
      <c r="AQY220" s="123"/>
      <c r="AQZ220" s="123"/>
      <c r="ARA220" s="123"/>
      <c r="ARB220" s="123"/>
      <c r="ARC220" s="123"/>
      <c r="ARD220" s="123"/>
      <c r="ARE220" s="123"/>
      <c r="ARF220" s="123"/>
      <c r="ARG220" s="123"/>
      <c r="ARH220" s="123"/>
      <c r="ARI220" s="123"/>
      <c r="ARJ220" s="123"/>
      <c r="ARK220" s="123"/>
      <c r="ARL220" s="123"/>
      <c r="ARM220" s="123"/>
      <c r="ARN220" s="123"/>
      <c r="ARO220" s="123"/>
      <c r="ARP220" s="123"/>
      <c r="ARQ220" s="123"/>
      <c r="ARR220" s="123"/>
      <c r="ARS220" s="123"/>
      <c r="ART220" s="123"/>
      <c r="ARU220" s="123"/>
      <c r="ARV220" s="123"/>
      <c r="ARW220" s="123"/>
      <c r="ARX220" s="123"/>
      <c r="ARY220" s="123"/>
      <c r="ARZ220" s="123"/>
      <c r="ASA220" s="123"/>
      <c r="ASB220" s="123"/>
      <c r="ASC220" s="123"/>
      <c r="ASD220" s="123"/>
      <c r="ASE220" s="123"/>
      <c r="ASF220" s="123"/>
      <c r="ASG220" s="123"/>
      <c r="ASH220" s="123"/>
      <c r="ASI220" s="123"/>
      <c r="ASJ220" s="123"/>
      <c r="ASK220" s="123"/>
      <c r="ASL220" s="123"/>
      <c r="ASM220" s="123"/>
      <c r="ASN220" s="123"/>
      <c r="ASO220" s="123"/>
      <c r="ASP220" s="123"/>
      <c r="ASQ220" s="123"/>
      <c r="ASR220" s="123"/>
      <c r="ASS220" s="123"/>
      <c r="AST220" s="123"/>
      <c r="ASU220" s="123"/>
      <c r="ASV220" s="123"/>
      <c r="ASW220" s="123"/>
      <c r="ASX220" s="123"/>
      <c r="ASY220" s="123"/>
      <c r="ASZ220" s="123"/>
      <c r="ATA220" s="123"/>
      <c r="ATB220" s="123"/>
      <c r="ATC220" s="123"/>
      <c r="ATD220" s="123"/>
      <c r="ATE220" s="123"/>
      <c r="ATF220" s="123"/>
      <c r="ATG220" s="123"/>
      <c r="ATH220" s="123"/>
      <c r="ATI220" s="123"/>
      <c r="ATJ220" s="123"/>
      <c r="ATK220" s="123"/>
      <c r="ATL220" s="123"/>
      <c r="ATM220" s="123"/>
      <c r="ATN220" s="123"/>
      <c r="ATO220" s="123"/>
      <c r="ATP220" s="123"/>
      <c r="ATQ220" s="123"/>
      <c r="ATR220" s="123"/>
      <c r="ATS220" s="123"/>
      <c r="ATT220" s="123"/>
      <c r="ATU220" s="123"/>
      <c r="ATV220" s="123"/>
      <c r="ATW220" s="123"/>
      <c r="ATX220" s="123"/>
      <c r="ATY220" s="123"/>
      <c r="ATZ220" s="123"/>
      <c r="AUA220" s="123"/>
      <c r="AUB220" s="123"/>
      <c r="AUC220" s="123"/>
      <c r="AUD220" s="123"/>
      <c r="AUE220" s="123"/>
      <c r="AUF220" s="123"/>
      <c r="AUG220" s="123"/>
      <c r="AUH220" s="123"/>
      <c r="AUI220" s="123"/>
      <c r="AUJ220" s="123"/>
      <c r="AUK220" s="123"/>
      <c r="AUL220" s="123"/>
      <c r="AUM220" s="123"/>
      <c r="AUN220" s="123"/>
      <c r="AUO220" s="123"/>
      <c r="AUP220" s="123"/>
      <c r="AUQ220" s="123"/>
      <c r="AUR220" s="123"/>
      <c r="AUS220" s="123"/>
      <c r="AUT220" s="123"/>
      <c r="AUU220" s="123"/>
      <c r="AUV220" s="123"/>
      <c r="AUW220" s="123"/>
      <c r="AUX220" s="123"/>
      <c r="AUY220" s="123"/>
      <c r="AUZ220" s="123"/>
      <c r="AVA220" s="123"/>
      <c r="AVB220" s="123"/>
      <c r="AVC220" s="123"/>
      <c r="AVD220" s="123"/>
      <c r="AVE220" s="123"/>
      <c r="AVF220" s="123"/>
      <c r="AVG220" s="123"/>
      <c r="AVH220" s="123"/>
      <c r="AVI220" s="123"/>
      <c r="AVJ220" s="123"/>
      <c r="AVK220" s="123"/>
      <c r="AVL220" s="123"/>
      <c r="AVM220" s="123"/>
      <c r="AVN220" s="123"/>
      <c r="AVO220" s="123"/>
      <c r="AVP220" s="123"/>
      <c r="AVQ220" s="123"/>
      <c r="AVR220" s="123"/>
      <c r="AVS220" s="123"/>
      <c r="AVT220" s="123"/>
      <c r="AVU220" s="123"/>
      <c r="AVV220" s="123"/>
      <c r="AVW220" s="123"/>
      <c r="AVX220" s="123"/>
      <c r="AVY220" s="123"/>
      <c r="AVZ220" s="123"/>
      <c r="AWA220" s="123"/>
      <c r="AWB220" s="123"/>
      <c r="AWC220" s="123"/>
      <c r="AWD220" s="123"/>
      <c r="AWE220" s="123"/>
      <c r="AWF220" s="123"/>
      <c r="AWG220" s="123"/>
      <c r="AWH220" s="123"/>
      <c r="AWI220" s="123"/>
      <c r="AWJ220" s="123"/>
      <c r="AWK220" s="123"/>
      <c r="AWL220" s="123"/>
      <c r="AWM220" s="123"/>
      <c r="AWN220" s="123"/>
      <c r="AWO220" s="123"/>
      <c r="AWP220" s="123"/>
      <c r="AWQ220" s="123"/>
      <c r="AWR220" s="123"/>
      <c r="AWS220" s="123"/>
      <c r="AWT220" s="123"/>
      <c r="AWU220" s="123"/>
      <c r="AWV220" s="123"/>
      <c r="AWW220" s="123"/>
      <c r="AWX220" s="123"/>
      <c r="AWY220" s="123"/>
      <c r="AWZ220" s="123"/>
      <c r="AXA220" s="123"/>
      <c r="AXB220" s="123"/>
      <c r="AXC220" s="123"/>
      <c r="AXD220" s="123"/>
      <c r="AXE220" s="123"/>
      <c r="AXF220" s="123"/>
      <c r="AXG220" s="123"/>
      <c r="AXH220" s="123"/>
      <c r="AXI220" s="123"/>
      <c r="AXJ220" s="123"/>
      <c r="AXK220" s="123"/>
      <c r="AXL220" s="123"/>
      <c r="AXM220" s="123"/>
      <c r="AXN220" s="123"/>
      <c r="AXO220" s="123"/>
      <c r="AXP220" s="123"/>
      <c r="AXQ220" s="123"/>
      <c r="AXR220" s="123"/>
      <c r="AXS220" s="123"/>
      <c r="AXT220" s="123"/>
      <c r="AXU220" s="123"/>
      <c r="AXV220" s="123"/>
      <c r="AXW220" s="123"/>
      <c r="AXX220" s="123"/>
      <c r="AXY220" s="123"/>
      <c r="AXZ220" s="123"/>
      <c r="AYA220" s="123"/>
      <c r="AYB220" s="123"/>
      <c r="AYC220" s="123"/>
      <c r="AYD220" s="123"/>
      <c r="AYE220" s="123"/>
      <c r="AYF220" s="123"/>
      <c r="AYG220" s="123"/>
      <c r="AYH220" s="123"/>
      <c r="AYI220" s="123"/>
      <c r="AYJ220" s="123"/>
      <c r="AYK220" s="123"/>
      <c r="AYL220" s="123"/>
      <c r="AYM220" s="123"/>
      <c r="AYN220" s="123"/>
      <c r="AYO220" s="123"/>
      <c r="AYP220" s="123"/>
      <c r="AYQ220" s="123"/>
      <c r="AYR220" s="123"/>
      <c r="AYS220" s="123"/>
      <c r="AYT220" s="123"/>
      <c r="AYU220" s="123"/>
      <c r="AYV220" s="123"/>
      <c r="AYW220" s="123"/>
      <c r="AYX220" s="123"/>
      <c r="AYY220" s="123"/>
      <c r="AYZ220" s="123"/>
      <c r="AZA220" s="123"/>
      <c r="AZB220" s="123"/>
      <c r="AZC220" s="123"/>
      <c r="AZD220" s="123"/>
      <c r="AZE220" s="123"/>
      <c r="AZF220" s="123"/>
      <c r="AZG220" s="123"/>
      <c r="AZH220" s="123"/>
      <c r="AZI220" s="123"/>
      <c r="AZJ220" s="123"/>
      <c r="AZK220" s="123"/>
      <c r="AZL220" s="123"/>
      <c r="AZM220" s="123"/>
      <c r="AZN220" s="123"/>
      <c r="AZO220" s="123"/>
      <c r="AZP220" s="123"/>
      <c r="AZQ220" s="123"/>
      <c r="AZR220" s="123"/>
      <c r="AZS220" s="123"/>
      <c r="AZT220" s="123"/>
      <c r="AZU220" s="123"/>
      <c r="AZV220" s="123"/>
      <c r="AZW220" s="123"/>
      <c r="AZX220" s="123"/>
      <c r="AZY220" s="123"/>
      <c r="AZZ220" s="123"/>
      <c r="BAA220" s="123"/>
      <c r="BAB220" s="123"/>
      <c r="BAC220" s="123"/>
      <c r="BAD220" s="123"/>
      <c r="BAE220" s="123"/>
      <c r="BAF220" s="123"/>
      <c r="BAG220" s="123"/>
      <c r="BAH220" s="123"/>
      <c r="BAI220" s="123"/>
      <c r="BAJ220" s="123"/>
      <c r="BAK220" s="123"/>
      <c r="BAL220" s="123"/>
      <c r="BAM220" s="123"/>
      <c r="BAN220" s="123"/>
      <c r="BAO220" s="123"/>
      <c r="BAP220" s="123"/>
      <c r="BAQ220" s="123"/>
      <c r="BAR220" s="123"/>
      <c r="BAS220" s="123"/>
      <c r="BAT220" s="123"/>
      <c r="BAU220" s="123"/>
      <c r="BAV220" s="123"/>
      <c r="BAW220" s="123"/>
      <c r="BAX220" s="123"/>
      <c r="BAY220" s="123"/>
      <c r="BAZ220" s="123"/>
      <c r="BBA220" s="123"/>
      <c r="BBB220" s="123"/>
      <c r="BBC220" s="123"/>
      <c r="BBD220" s="123"/>
      <c r="BBE220" s="123"/>
      <c r="BBF220" s="123"/>
      <c r="BBG220" s="123"/>
      <c r="BBH220" s="123"/>
      <c r="BBI220" s="123"/>
      <c r="BBJ220" s="123"/>
      <c r="BBK220" s="123"/>
      <c r="BBL220" s="123"/>
      <c r="BBM220" s="123"/>
      <c r="BBN220" s="123"/>
      <c r="BBO220" s="123"/>
      <c r="BBP220" s="123"/>
      <c r="BBQ220" s="123"/>
      <c r="BBR220" s="123"/>
      <c r="BBS220" s="123"/>
      <c r="BBT220" s="123"/>
      <c r="BBU220" s="123"/>
      <c r="BBV220" s="123"/>
      <c r="BBW220" s="123"/>
      <c r="BBX220" s="123"/>
      <c r="BBY220" s="123"/>
      <c r="BBZ220" s="123"/>
      <c r="BCA220" s="123"/>
      <c r="BCB220" s="123"/>
      <c r="BCC220" s="123"/>
      <c r="BCD220" s="123"/>
      <c r="BCE220" s="123"/>
      <c r="BCF220" s="123"/>
      <c r="BCG220" s="123"/>
      <c r="BCH220" s="123"/>
      <c r="BCI220" s="123"/>
      <c r="BCJ220" s="123"/>
      <c r="BCK220" s="123"/>
      <c r="BCL220" s="123"/>
      <c r="BCM220" s="123"/>
      <c r="BCN220" s="123"/>
      <c r="BCO220" s="123"/>
      <c r="BCP220" s="123"/>
      <c r="BCQ220" s="123"/>
      <c r="BCR220" s="123"/>
      <c r="BCS220" s="123"/>
      <c r="BCT220" s="123"/>
      <c r="BCU220" s="123"/>
      <c r="BCV220" s="123"/>
      <c r="BCW220" s="123"/>
      <c r="BCX220" s="123"/>
      <c r="BCY220" s="123"/>
      <c r="BCZ220" s="123"/>
      <c r="BDA220" s="123"/>
      <c r="BDB220" s="123"/>
      <c r="BDC220" s="123"/>
      <c r="BDD220" s="123"/>
      <c r="BDE220" s="123"/>
      <c r="BDF220" s="123"/>
      <c r="BDG220" s="123"/>
      <c r="BDH220" s="123"/>
      <c r="BDI220" s="123"/>
      <c r="BDJ220" s="123"/>
      <c r="BDK220" s="123"/>
      <c r="BDL220" s="123"/>
      <c r="BDM220" s="123"/>
      <c r="BDN220" s="123"/>
      <c r="BDO220" s="123"/>
      <c r="BDP220" s="123"/>
      <c r="BDQ220" s="123"/>
      <c r="BDR220" s="123"/>
      <c r="BDS220" s="123"/>
      <c r="BDT220" s="123"/>
      <c r="BDU220" s="123"/>
      <c r="BDV220" s="123"/>
      <c r="BDW220" s="123"/>
      <c r="BDX220" s="123"/>
      <c r="BDY220" s="123"/>
      <c r="BDZ220" s="123"/>
      <c r="BEA220" s="123"/>
      <c r="BEB220" s="123"/>
      <c r="BEC220" s="123"/>
      <c r="BED220" s="123"/>
      <c r="BEE220" s="123"/>
      <c r="BEF220" s="123"/>
      <c r="BEG220" s="123"/>
      <c r="BEH220" s="123"/>
      <c r="BEI220" s="123"/>
      <c r="BEJ220" s="123"/>
      <c r="BEK220" s="123"/>
      <c r="BEL220" s="123"/>
      <c r="BEM220" s="123"/>
      <c r="BEN220" s="123"/>
      <c r="BEO220" s="123"/>
      <c r="BEP220" s="123"/>
      <c r="BEQ220" s="123"/>
      <c r="BER220" s="123"/>
      <c r="BES220" s="123"/>
      <c r="BET220" s="123"/>
      <c r="BEU220" s="123"/>
      <c r="BEV220" s="123"/>
      <c r="BEW220" s="123"/>
      <c r="BEX220" s="123"/>
      <c r="BEY220" s="123"/>
      <c r="BEZ220" s="123"/>
      <c r="BFA220" s="123"/>
      <c r="BFB220" s="123"/>
      <c r="BFC220" s="123"/>
      <c r="BFD220" s="123"/>
      <c r="BFE220" s="123"/>
      <c r="BFF220" s="123"/>
      <c r="BFG220" s="123"/>
      <c r="BFH220" s="123"/>
      <c r="BFI220" s="123"/>
      <c r="BFJ220" s="123"/>
      <c r="BFK220" s="123"/>
      <c r="BFL220" s="123"/>
      <c r="BFM220" s="123"/>
      <c r="BFN220" s="123"/>
      <c r="BFO220" s="123"/>
      <c r="BFP220" s="123"/>
      <c r="BFQ220" s="123"/>
      <c r="BFR220" s="123"/>
      <c r="BFS220" s="123"/>
      <c r="BFT220" s="123"/>
      <c r="BFU220" s="123"/>
      <c r="BFV220" s="123"/>
      <c r="BFW220" s="123"/>
      <c r="BFX220" s="123"/>
      <c r="BFY220" s="123"/>
      <c r="BFZ220" s="123"/>
      <c r="BGA220" s="123"/>
      <c r="BGB220" s="123"/>
      <c r="BGC220" s="123"/>
      <c r="BGD220" s="123"/>
      <c r="BGE220" s="123"/>
      <c r="BGF220" s="123"/>
      <c r="BGG220" s="123"/>
      <c r="BGH220" s="123"/>
      <c r="BGI220" s="123"/>
      <c r="BGJ220" s="123"/>
      <c r="BGK220" s="123"/>
      <c r="BGL220" s="123"/>
      <c r="BGM220" s="123"/>
      <c r="BGN220" s="123"/>
      <c r="BGO220" s="123"/>
      <c r="BGP220" s="123"/>
      <c r="BGQ220" s="123"/>
      <c r="BGR220" s="123"/>
      <c r="BGS220" s="123"/>
      <c r="BGT220" s="123"/>
      <c r="BGU220" s="123"/>
      <c r="BGV220" s="123"/>
      <c r="BGW220" s="123"/>
      <c r="BGX220" s="123"/>
      <c r="BGY220" s="123"/>
      <c r="BGZ220" s="123"/>
      <c r="BHA220" s="123"/>
      <c r="BHB220" s="123"/>
      <c r="BHC220" s="123"/>
      <c r="BHD220" s="123"/>
      <c r="BHE220" s="123"/>
      <c r="BHF220" s="123"/>
      <c r="BHG220" s="123"/>
      <c r="BHH220" s="123"/>
      <c r="BHI220" s="123"/>
      <c r="BHJ220" s="123"/>
      <c r="BHK220" s="123"/>
      <c r="BHL220" s="123"/>
      <c r="BHM220" s="123"/>
      <c r="BHN220" s="123"/>
      <c r="BHO220" s="123"/>
      <c r="BHP220" s="123"/>
      <c r="BHQ220" s="123"/>
      <c r="BHR220" s="123"/>
      <c r="BHS220" s="123"/>
      <c r="BHT220" s="123"/>
      <c r="BHU220" s="123"/>
      <c r="BHV220" s="123"/>
      <c r="BHW220" s="123"/>
      <c r="BHX220" s="123"/>
      <c r="BHY220" s="123"/>
      <c r="BHZ220" s="123"/>
      <c r="BIA220" s="123"/>
      <c r="BIB220" s="123"/>
      <c r="BIC220" s="123"/>
      <c r="BID220" s="123"/>
      <c r="BIE220" s="123"/>
      <c r="BIF220" s="123"/>
      <c r="BIG220" s="123"/>
      <c r="BIH220" s="123"/>
      <c r="BII220" s="123"/>
      <c r="BIJ220" s="123"/>
      <c r="BIK220" s="123"/>
      <c r="BIL220" s="123"/>
      <c r="BIM220" s="123"/>
      <c r="BIN220" s="123"/>
      <c r="BIO220" s="123"/>
      <c r="BIP220" s="123"/>
      <c r="BIQ220" s="123"/>
      <c r="BIR220" s="123"/>
      <c r="BIS220" s="123"/>
      <c r="BIT220" s="123"/>
      <c r="BIU220" s="123"/>
      <c r="BIV220" s="123"/>
      <c r="BIW220" s="123"/>
      <c r="BIX220" s="123"/>
      <c r="BIY220" s="123"/>
      <c r="BIZ220" s="123"/>
      <c r="BJA220" s="123"/>
      <c r="BJB220" s="123"/>
      <c r="BJC220" s="123"/>
      <c r="BJD220" s="123"/>
      <c r="BJE220" s="123"/>
      <c r="BJF220" s="123"/>
      <c r="BJG220" s="123"/>
      <c r="BJH220" s="123"/>
      <c r="BJI220" s="123"/>
      <c r="BJJ220" s="123"/>
      <c r="BJK220" s="123"/>
      <c r="BJL220" s="123"/>
      <c r="BJM220" s="123"/>
      <c r="BJN220" s="123"/>
      <c r="BJO220" s="123"/>
      <c r="BJP220" s="123"/>
      <c r="BJQ220" s="123"/>
      <c r="BJR220" s="123"/>
      <c r="BJS220" s="123"/>
      <c r="BJT220" s="123"/>
      <c r="BJU220" s="123"/>
      <c r="BJV220" s="123"/>
      <c r="BJW220" s="123"/>
      <c r="BJX220" s="123"/>
      <c r="BJY220" s="123"/>
      <c r="BJZ220" s="123"/>
      <c r="BKA220" s="123"/>
      <c r="BKB220" s="123"/>
      <c r="BKC220" s="123"/>
      <c r="BKD220" s="123"/>
      <c r="BKE220" s="123"/>
      <c r="BKF220" s="123"/>
      <c r="BKG220" s="123"/>
      <c r="BKH220" s="123"/>
      <c r="BKI220" s="123"/>
      <c r="BKJ220" s="123"/>
      <c r="BKK220" s="123"/>
      <c r="BKL220" s="123"/>
      <c r="BKM220" s="123"/>
      <c r="BKN220" s="123"/>
      <c r="BKO220" s="123"/>
      <c r="BKP220" s="123"/>
      <c r="BKQ220" s="123"/>
      <c r="BKR220" s="123"/>
      <c r="BKS220" s="123"/>
      <c r="BKT220" s="123"/>
      <c r="BKU220" s="123"/>
      <c r="BKV220" s="123"/>
      <c r="BKW220" s="123"/>
      <c r="BKX220" s="123"/>
      <c r="BKY220" s="123"/>
      <c r="BKZ220" s="123"/>
      <c r="BLA220" s="123"/>
      <c r="BLB220" s="123"/>
      <c r="BLC220" s="123"/>
      <c r="BLD220" s="123"/>
      <c r="BLE220" s="123"/>
      <c r="BLF220" s="123"/>
      <c r="BLG220" s="123"/>
      <c r="BLH220" s="123"/>
      <c r="BLI220" s="123"/>
      <c r="BLJ220" s="123"/>
      <c r="BLK220" s="123"/>
      <c r="BLL220" s="123"/>
      <c r="BLM220" s="123"/>
      <c r="BLN220" s="123"/>
      <c r="BLO220" s="123"/>
      <c r="BLP220" s="123"/>
      <c r="BLQ220" s="123"/>
      <c r="BLR220" s="123"/>
      <c r="BLS220" s="123"/>
      <c r="BLT220" s="123"/>
      <c r="BLU220" s="123"/>
      <c r="BLV220" s="123"/>
      <c r="BLW220" s="123"/>
      <c r="BLX220" s="123"/>
      <c r="BLY220" s="123"/>
      <c r="BLZ220" s="123"/>
      <c r="BMA220" s="123"/>
      <c r="BMB220" s="123"/>
      <c r="BMC220" s="123"/>
      <c r="BMD220" s="123"/>
      <c r="BME220" s="123"/>
      <c r="BMF220" s="123"/>
      <c r="BMG220" s="123"/>
      <c r="BMH220" s="123"/>
      <c r="BMI220" s="123"/>
      <c r="BMJ220" s="123"/>
      <c r="BMK220" s="123"/>
      <c r="BML220" s="123"/>
      <c r="BMM220" s="123"/>
      <c r="BMN220" s="123"/>
      <c r="BMO220" s="123"/>
      <c r="BMP220" s="123"/>
      <c r="BMQ220" s="123"/>
      <c r="BMR220" s="123"/>
      <c r="BMS220" s="123"/>
      <c r="BMT220" s="123"/>
      <c r="BMU220" s="123"/>
      <c r="BMV220" s="123"/>
      <c r="BMW220" s="123"/>
      <c r="BMX220" s="123"/>
      <c r="BMY220" s="123"/>
      <c r="BMZ220" s="123"/>
      <c r="BNA220" s="123"/>
      <c r="BNB220" s="123"/>
      <c r="BNC220" s="123"/>
      <c r="BND220" s="123"/>
      <c r="BNE220" s="123"/>
      <c r="BNF220" s="123"/>
      <c r="BNG220" s="123"/>
      <c r="BNH220" s="123"/>
      <c r="BNI220" s="123"/>
      <c r="BNJ220" s="123"/>
      <c r="BNK220" s="123"/>
      <c r="BNL220" s="123"/>
      <c r="BNM220" s="123"/>
      <c r="BNN220" s="123"/>
      <c r="BNO220" s="123"/>
      <c r="BNP220" s="123"/>
      <c r="BNQ220" s="123"/>
      <c r="BNR220" s="123"/>
      <c r="BNS220" s="123"/>
      <c r="BNT220" s="123"/>
      <c r="BNU220" s="123"/>
      <c r="BNV220" s="123"/>
      <c r="BNW220" s="123"/>
      <c r="BNX220" s="123"/>
      <c r="BNY220" s="123"/>
      <c r="BNZ220" s="123"/>
      <c r="BOA220" s="123"/>
      <c r="BOB220" s="123"/>
      <c r="BOC220" s="123"/>
      <c r="BOD220" s="123"/>
      <c r="BOE220" s="123"/>
      <c r="BOF220" s="123"/>
      <c r="BOG220" s="123"/>
      <c r="BOH220" s="123"/>
      <c r="BOI220" s="123"/>
      <c r="BOJ220" s="123"/>
      <c r="BOK220" s="123"/>
      <c r="BOL220" s="123"/>
      <c r="BOM220" s="123"/>
      <c r="BON220" s="123"/>
      <c r="BOO220" s="123"/>
      <c r="BOP220" s="123"/>
      <c r="BOQ220" s="123"/>
      <c r="BOR220" s="123"/>
      <c r="BOS220" s="123"/>
      <c r="BOT220" s="123"/>
      <c r="BOU220" s="123"/>
      <c r="BOV220" s="123"/>
      <c r="BOW220" s="123"/>
      <c r="BOX220" s="123"/>
      <c r="BOY220" s="123"/>
      <c r="BOZ220" s="123"/>
      <c r="BPA220" s="123"/>
      <c r="BPB220" s="123"/>
      <c r="BPC220" s="123"/>
      <c r="BPD220" s="123"/>
      <c r="BPE220" s="123"/>
      <c r="BPF220" s="123"/>
      <c r="BPG220" s="123"/>
      <c r="BPH220" s="123"/>
      <c r="BPI220" s="123"/>
      <c r="BPJ220" s="123"/>
      <c r="BPK220" s="123"/>
      <c r="BPL220" s="123"/>
      <c r="BPM220" s="123"/>
      <c r="BPN220" s="123"/>
      <c r="BPO220" s="123"/>
      <c r="BPP220" s="123"/>
      <c r="BPQ220" s="123"/>
      <c r="BPR220" s="123"/>
      <c r="BPS220" s="123"/>
      <c r="BPT220" s="123"/>
      <c r="BPU220" s="123"/>
      <c r="BPV220" s="123"/>
      <c r="BPW220" s="123"/>
      <c r="BPX220" s="123"/>
      <c r="BPY220" s="123"/>
      <c r="BPZ220" s="123"/>
      <c r="BQA220" s="123"/>
      <c r="BQB220" s="123"/>
      <c r="BQC220" s="123"/>
      <c r="BQD220" s="123"/>
      <c r="BQE220" s="123"/>
      <c r="BQF220" s="123"/>
      <c r="BQG220" s="123"/>
      <c r="BQH220" s="123"/>
      <c r="BQI220" s="123"/>
      <c r="BQJ220" s="123"/>
      <c r="BQK220" s="123"/>
      <c r="BQL220" s="123"/>
      <c r="BQM220" s="123"/>
      <c r="BQN220" s="123"/>
      <c r="BQO220" s="123"/>
      <c r="BQP220" s="123"/>
      <c r="BQQ220" s="123"/>
      <c r="BQR220" s="123"/>
      <c r="BQS220" s="123"/>
      <c r="BQT220" s="123"/>
      <c r="BQU220" s="123"/>
      <c r="BQV220" s="123"/>
      <c r="BQW220" s="123"/>
      <c r="BQX220" s="123"/>
      <c r="BQY220" s="123"/>
      <c r="BQZ220" s="123"/>
      <c r="BRA220" s="123"/>
      <c r="BRB220" s="123"/>
      <c r="BRC220" s="123"/>
      <c r="BRD220" s="123"/>
      <c r="BRE220" s="123"/>
      <c r="BRF220" s="123"/>
      <c r="BRG220" s="123"/>
      <c r="BRH220" s="123"/>
      <c r="BRI220" s="123"/>
      <c r="BRJ220" s="123"/>
      <c r="BRK220" s="123"/>
      <c r="BRL220" s="123"/>
      <c r="BRM220" s="123"/>
      <c r="BRN220" s="123"/>
      <c r="BRO220" s="123"/>
      <c r="BRP220" s="123"/>
      <c r="BRQ220" s="123"/>
      <c r="BRR220" s="123"/>
      <c r="BRS220" s="123"/>
      <c r="BRT220" s="123"/>
      <c r="BRU220" s="123"/>
      <c r="BRV220" s="123"/>
      <c r="BRW220" s="123"/>
      <c r="BRX220" s="123"/>
      <c r="BRY220" s="123"/>
      <c r="BRZ220" s="123"/>
      <c r="BSA220" s="123"/>
      <c r="BSB220" s="123"/>
      <c r="BSC220" s="123"/>
      <c r="BSD220" s="123"/>
      <c r="BSE220" s="123"/>
      <c r="BSF220" s="123"/>
      <c r="BSG220" s="123"/>
      <c r="BSH220" s="123"/>
      <c r="BSI220" s="123"/>
      <c r="BSJ220" s="123"/>
      <c r="BSK220" s="123"/>
      <c r="BSL220" s="123"/>
      <c r="BSM220" s="123"/>
      <c r="BSN220" s="123"/>
      <c r="BSO220" s="123"/>
      <c r="BSP220" s="123"/>
      <c r="BSQ220" s="123"/>
      <c r="BSR220" s="123"/>
      <c r="BSS220" s="123"/>
      <c r="BST220" s="123"/>
      <c r="BSU220" s="123"/>
      <c r="BSV220" s="123"/>
      <c r="BSW220" s="123"/>
      <c r="BSX220" s="123"/>
      <c r="BSY220" s="123"/>
      <c r="BSZ220" s="123"/>
      <c r="BTA220" s="123"/>
      <c r="BTB220" s="123"/>
      <c r="BTC220" s="123"/>
      <c r="BTD220" s="123"/>
      <c r="BTE220" s="123"/>
      <c r="BTF220" s="123"/>
      <c r="BTG220" s="123"/>
      <c r="BTH220" s="123"/>
      <c r="BTI220" s="123"/>
      <c r="BTJ220" s="123"/>
      <c r="BTK220" s="123"/>
      <c r="BTL220" s="123"/>
      <c r="BTM220" s="123"/>
      <c r="BTN220" s="123"/>
      <c r="BTO220" s="123"/>
      <c r="BTP220" s="123"/>
      <c r="BTQ220" s="123"/>
      <c r="BTR220" s="123"/>
      <c r="BTS220" s="123"/>
      <c r="BTT220" s="123"/>
      <c r="BTU220" s="123"/>
      <c r="BTV220" s="123"/>
      <c r="BTW220" s="123"/>
      <c r="BTX220" s="123"/>
      <c r="BTY220" s="123"/>
      <c r="BTZ220" s="123"/>
      <c r="BUA220" s="123"/>
      <c r="BUB220" s="123"/>
      <c r="BUC220" s="123"/>
      <c r="BUD220" s="123"/>
      <c r="BUE220" s="123"/>
      <c r="BUF220" s="123"/>
      <c r="BUG220" s="123"/>
      <c r="BUH220" s="123"/>
      <c r="BUI220" s="123"/>
      <c r="BUJ220" s="123"/>
      <c r="BUK220" s="123"/>
      <c r="BUL220" s="123"/>
      <c r="BUM220" s="123"/>
      <c r="BUN220" s="123"/>
      <c r="BUO220" s="123"/>
      <c r="BUP220" s="123"/>
      <c r="BUQ220" s="123"/>
      <c r="BUR220" s="123"/>
      <c r="BUS220" s="123"/>
      <c r="BUT220" s="123"/>
      <c r="BUU220" s="123"/>
      <c r="BUV220" s="123"/>
      <c r="BUW220" s="123"/>
      <c r="BUX220" s="123"/>
      <c r="BUY220" s="123"/>
      <c r="BUZ220" s="123"/>
      <c r="BVA220" s="123"/>
      <c r="BVB220" s="123"/>
      <c r="BVC220" s="123"/>
      <c r="BVD220" s="123"/>
      <c r="BVE220" s="123"/>
      <c r="BVF220" s="123"/>
      <c r="BVG220" s="123"/>
      <c r="BVH220" s="123"/>
      <c r="BVI220" s="123"/>
      <c r="BVJ220" s="123"/>
      <c r="BVK220" s="123"/>
      <c r="BVL220" s="123"/>
      <c r="BVM220" s="123"/>
      <c r="BVN220" s="123"/>
      <c r="BVO220" s="123"/>
      <c r="BVP220" s="123"/>
      <c r="BVQ220" s="123"/>
      <c r="BVR220" s="123"/>
      <c r="BVS220" s="123"/>
      <c r="BVT220" s="123"/>
      <c r="BVU220" s="123"/>
      <c r="BVV220" s="123"/>
      <c r="BVW220" s="123"/>
      <c r="BVX220" s="123"/>
      <c r="BVY220" s="123"/>
      <c r="BVZ220" s="123"/>
      <c r="BWA220" s="123"/>
      <c r="BWB220" s="123"/>
      <c r="BWC220" s="123"/>
      <c r="BWD220" s="123"/>
      <c r="BWE220" s="123"/>
      <c r="BWF220" s="123"/>
      <c r="BWG220" s="123"/>
      <c r="BWH220" s="123"/>
      <c r="BWI220" s="123"/>
      <c r="BWJ220" s="123"/>
      <c r="BWK220" s="123"/>
      <c r="BWL220" s="123"/>
      <c r="BWM220" s="123"/>
      <c r="BWN220" s="123"/>
      <c r="BWO220" s="123"/>
      <c r="BWP220" s="123"/>
      <c r="BWQ220" s="123"/>
      <c r="BWR220" s="123"/>
      <c r="BWS220" s="123"/>
      <c r="BWT220" s="123"/>
      <c r="BWU220" s="123"/>
      <c r="BWV220" s="123"/>
      <c r="BWW220" s="123"/>
      <c r="BWX220" s="123"/>
      <c r="BWY220" s="123"/>
      <c r="BWZ220" s="123"/>
      <c r="BXA220" s="123"/>
      <c r="BXB220" s="123"/>
      <c r="BXC220" s="123"/>
      <c r="BXD220" s="123"/>
      <c r="BXE220" s="123"/>
      <c r="BXF220" s="123"/>
      <c r="BXG220" s="123"/>
      <c r="BXH220" s="123"/>
      <c r="BXI220" s="123"/>
      <c r="BXJ220" s="123"/>
      <c r="BXK220" s="123"/>
      <c r="BXL220" s="123"/>
      <c r="BXM220" s="123"/>
      <c r="BXN220" s="123"/>
      <c r="BXO220" s="123"/>
      <c r="BXP220" s="123"/>
      <c r="BXQ220" s="123"/>
      <c r="BXR220" s="123"/>
      <c r="BXS220" s="123"/>
      <c r="BXT220" s="123"/>
      <c r="BXU220" s="123"/>
      <c r="BXV220" s="123"/>
      <c r="BXW220" s="123"/>
      <c r="BXX220" s="123"/>
      <c r="BXY220" s="123"/>
      <c r="BXZ220" s="123"/>
      <c r="BYA220" s="123"/>
      <c r="BYB220" s="123"/>
      <c r="BYC220" s="123"/>
      <c r="BYD220" s="123"/>
      <c r="BYE220" s="123"/>
      <c r="BYF220" s="123"/>
      <c r="BYG220" s="123"/>
      <c r="BYH220" s="123"/>
      <c r="BYI220" s="123"/>
      <c r="BYJ220" s="123"/>
      <c r="BYK220" s="123"/>
      <c r="BYL220" s="123"/>
      <c r="BYM220" s="123"/>
      <c r="BYN220" s="123"/>
      <c r="BYO220" s="123"/>
      <c r="BYP220" s="123"/>
      <c r="BYQ220" s="123"/>
      <c r="BYR220" s="123"/>
      <c r="BYS220" s="123"/>
      <c r="BYT220" s="123"/>
      <c r="BYU220" s="123"/>
      <c r="BYV220" s="123"/>
      <c r="BYW220" s="123"/>
      <c r="BYX220" s="123"/>
      <c r="BYY220" s="123"/>
      <c r="BYZ220" s="123"/>
      <c r="BZA220" s="123"/>
      <c r="BZB220" s="123"/>
      <c r="BZC220" s="123"/>
      <c r="BZD220" s="123"/>
      <c r="BZE220" s="123"/>
      <c r="BZF220" s="123"/>
      <c r="BZG220" s="123"/>
      <c r="BZH220" s="123"/>
      <c r="BZI220" s="123"/>
      <c r="BZJ220" s="123"/>
      <c r="BZK220" s="123"/>
      <c r="BZL220" s="123"/>
      <c r="BZM220" s="123"/>
      <c r="BZN220" s="123"/>
      <c r="BZO220" s="123"/>
      <c r="BZP220" s="123"/>
      <c r="BZQ220" s="123"/>
      <c r="BZR220" s="123"/>
      <c r="BZS220" s="123"/>
      <c r="BZT220" s="123"/>
      <c r="BZU220" s="123"/>
      <c r="BZV220" s="123"/>
      <c r="BZW220" s="123"/>
      <c r="BZX220" s="123"/>
      <c r="BZY220" s="123"/>
      <c r="BZZ220" s="123"/>
      <c r="CAA220" s="123"/>
      <c r="CAB220" s="123"/>
      <c r="CAC220" s="123"/>
      <c r="CAD220" s="123"/>
      <c r="CAE220" s="123"/>
      <c r="CAF220" s="123"/>
      <c r="CAG220" s="123"/>
      <c r="CAH220" s="123"/>
      <c r="CAI220" s="123"/>
      <c r="CAJ220" s="123"/>
      <c r="CAK220" s="123"/>
      <c r="CAL220" s="123"/>
      <c r="CAM220" s="123"/>
      <c r="CAN220" s="123"/>
      <c r="CAO220" s="123"/>
      <c r="CAP220" s="123"/>
      <c r="CAQ220" s="123"/>
      <c r="CAR220" s="123"/>
      <c r="CAS220" s="123"/>
      <c r="CAT220" s="123"/>
      <c r="CAU220" s="123"/>
      <c r="CAV220" s="123"/>
      <c r="CAW220" s="123"/>
      <c r="CAX220" s="123"/>
      <c r="CAY220" s="123"/>
      <c r="CAZ220" s="123"/>
      <c r="CBA220" s="123"/>
      <c r="CBB220" s="123"/>
      <c r="CBC220" s="123"/>
      <c r="CBD220" s="123"/>
      <c r="CBE220" s="123"/>
      <c r="CBF220" s="123"/>
      <c r="CBG220" s="123"/>
      <c r="CBH220" s="123"/>
      <c r="CBI220" s="123"/>
      <c r="CBJ220" s="123"/>
      <c r="CBK220" s="123"/>
      <c r="CBL220" s="123"/>
      <c r="CBM220" s="123"/>
      <c r="CBN220" s="123"/>
      <c r="CBO220" s="123"/>
      <c r="CBP220" s="123"/>
      <c r="CBQ220" s="123"/>
      <c r="CBR220" s="123"/>
      <c r="CBS220" s="123"/>
      <c r="CBT220" s="123"/>
      <c r="CBU220" s="123"/>
      <c r="CBV220" s="123"/>
      <c r="CBW220" s="123"/>
      <c r="CBX220" s="123"/>
      <c r="CBY220" s="123"/>
      <c r="CBZ220" s="123"/>
      <c r="CCA220" s="123"/>
      <c r="CCB220" s="123"/>
      <c r="CCC220" s="123"/>
      <c r="CCD220" s="123"/>
      <c r="CCE220" s="123"/>
      <c r="CCF220" s="123"/>
      <c r="CCG220" s="123"/>
      <c r="CCH220" s="123"/>
      <c r="CCI220" s="123"/>
      <c r="CCJ220" s="123"/>
      <c r="CCK220" s="123"/>
      <c r="CCL220" s="123"/>
      <c r="CCM220" s="123"/>
      <c r="CCN220" s="123"/>
      <c r="CCO220" s="123"/>
      <c r="CCP220" s="123"/>
      <c r="CCQ220" s="123"/>
      <c r="CCR220" s="123"/>
      <c r="CCS220" s="123"/>
      <c r="CCT220" s="123"/>
      <c r="CCU220" s="123"/>
      <c r="CCV220" s="123"/>
      <c r="CCW220" s="123"/>
      <c r="CCX220" s="123"/>
      <c r="CCY220" s="123"/>
      <c r="CCZ220" s="123"/>
      <c r="CDA220" s="123"/>
      <c r="CDB220" s="123"/>
      <c r="CDC220" s="123"/>
      <c r="CDD220" s="123"/>
      <c r="CDE220" s="123"/>
      <c r="CDF220" s="123"/>
      <c r="CDG220" s="123"/>
      <c r="CDH220" s="123"/>
      <c r="CDI220" s="123"/>
      <c r="CDJ220" s="123"/>
      <c r="CDK220" s="123"/>
      <c r="CDL220" s="123"/>
      <c r="CDM220" s="123"/>
      <c r="CDN220" s="123"/>
      <c r="CDO220" s="123"/>
      <c r="CDP220" s="123"/>
      <c r="CDQ220" s="123"/>
      <c r="CDR220" s="123"/>
      <c r="CDS220" s="123"/>
      <c r="CDT220" s="123"/>
      <c r="CDU220" s="123"/>
      <c r="CDV220" s="123"/>
      <c r="CDW220" s="123"/>
      <c r="CDX220" s="123"/>
      <c r="CDY220" s="123"/>
      <c r="CDZ220" s="123"/>
      <c r="CEA220" s="123"/>
      <c r="CEB220" s="123"/>
      <c r="CEC220" s="123"/>
      <c r="CED220" s="123"/>
      <c r="CEE220" s="123"/>
      <c r="CEF220" s="123"/>
      <c r="CEG220" s="123"/>
      <c r="CEH220" s="123"/>
      <c r="CEI220" s="123"/>
      <c r="CEJ220" s="123"/>
      <c r="CEK220" s="123"/>
      <c r="CEL220" s="123"/>
      <c r="CEM220" s="123"/>
      <c r="CEN220" s="123"/>
      <c r="CEO220" s="123"/>
      <c r="CEP220" s="123"/>
      <c r="CEQ220" s="123"/>
      <c r="CER220" s="123"/>
      <c r="CES220" s="123"/>
      <c r="CET220" s="123"/>
      <c r="CEU220" s="123"/>
      <c r="CEV220" s="123"/>
      <c r="CEW220" s="123"/>
      <c r="CEX220" s="123"/>
      <c r="CEY220" s="123"/>
      <c r="CEZ220" s="123"/>
      <c r="CFA220" s="123"/>
      <c r="CFB220" s="123"/>
      <c r="CFC220" s="123"/>
      <c r="CFD220" s="123"/>
      <c r="CFE220" s="123"/>
      <c r="CFF220" s="123"/>
      <c r="CFG220" s="123"/>
      <c r="CFH220" s="123"/>
      <c r="CFI220" s="123"/>
      <c r="CFJ220" s="123"/>
      <c r="CFK220" s="123"/>
      <c r="CFL220" s="123"/>
      <c r="CFM220" s="123"/>
      <c r="CFN220" s="123"/>
      <c r="CFO220" s="123"/>
      <c r="CFP220" s="123"/>
      <c r="CFQ220" s="123"/>
      <c r="CFR220" s="123"/>
      <c r="CFS220" s="123"/>
      <c r="CFT220" s="123"/>
      <c r="CFU220" s="123"/>
      <c r="CFV220" s="123"/>
      <c r="CFW220" s="123"/>
      <c r="CFX220" s="123"/>
      <c r="CFY220" s="123"/>
      <c r="CFZ220" s="123"/>
      <c r="CGA220" s="123"/>
      <c r="CGB220" s="123"/>
      <c r="CGC220" s="123"/>
      <c r="CGD220" s="123"/>
      <c r="CGE220" s="123"/>
      <c r="CGF220" s="123"/>
      <c r="CGG220" s="123"/>
      <c r="CGH220" s="123"/>
      <c r="CGI220" s="123"/>
      <c r="CGJ220" s="123"/>
      <c r="CGK220" s="123"/>
      <c r="CGL220" s="123"/>
      <c r="CGM220" s="123"/>
      <c r="CGN220" s="123"/>
      <c r="CGO220" s="123"/>
      <c r="CGP220" s="123"/>
      <c r="CGQ220" s="123"/>
      <c r="CGR220" s="123"/>
      <c r="CGS220" s="123"/>
      <c r="CGT220" s="123"/>
      <c r="CGU220" s="123"/>
      <c r="CGV220" s="123"/>
      <c r="CGW220" s="123"/>
      <c r="CGX220" s="123"/>
      <c r="CGY220" s="123"/>
      <c r="CGZ220" s="123"/>
      <c r="CHA220" s="123"/>
      <c r="CHB220" s="123"/>
      <c r="CHC220" s="123"/>
      <c r="CHD220" s="123"/>
      <c r="CHE220" s="123"/>
      <c r="CHF220" s="123"/>
      <c r="CHG220" s="123"/>
      <c r="CHH220" s="123"/>
      <c r="CHI220" s="123"/>
      <c r="CHJ220" s="123"/>
      <c r="CHK220" s="123"/>
      <c r="CHL220" s="123"/>
      <c r="CHM220" s="123"/>
      <c r="CHN220" s="123"/>
      <c r="CHO220" s="123"/>
      <c r="CHP220" s="123"/>
      <c r="CHQ220" s="123"/>
      <c r="CHR220" s="123"/>
      <c r="CHS220" s="123"/>
      <c r="CHT220" s="123"/>
      <c r="CHU220" s="123"/>
      <c r="CHV220" s="123"/>
      <c r="CHW220" s="123"/>
      <c r="CHX220" s="123"/>
      <c r="CHY220" s="123"/>
      <c r="CHZ220" s="123"/>
      <c r="CIA220" s="123"/>
      <c r="CIB220" s="123"/>
      <c r="CIC220" s="123"/>
      <c r="CID220" s="123"/>
      <c r="CIE220" s="123"/>
      <c r="CIF220" s="123"/>
      <c r="CIG220" s="123"/>
      <c r="CIH220" s="123"/>
      <c r="CII220" s="123"/>
      <c r="CIJ220" s="123"/>
      <c r="CIK220" s="123"/>
      <c r="CIL220" s="123"/>
      <c r="CIM220" s="123"/>
      <c r="CIN220" s="123"/>
      <c r="CIO220" s="123"/>
      <c r="CIP220" s="123"/>
      <c r="CIQ220" s="123"/>
      <c r="CIR220" s="123"/>
      <c r="CIS220" s="123"/>
      <c r="CIT220" s="123"/>
      <c r="CIU220" s="123"/>
      <c r="CIV220" s="123"/>
      <c r="CIW220" s="123"/>
      <c r="CIX220" s="123"/>
      <c r="CIY220" s="123"/>
      <c r="CIZ220" s="123"/>
      <c r="CJA220" s="123"/>
      <c r="CJB220" s="123"/>
      <c r="CJC220" s="123"/>
      <c r="CJD220" s="123"/>
      <c r="CJE220" s="123"/>
      <c r="CJF220" s="123"/>
      <c r="CJG220" s="123"/>
      <c r="CJH220" s="123"/>
      <c r="CJI220" s="123"/>
      <c r="CJJ220" s="123"/>
      <c r="CJK220" s="123"/>
      <c r="CJL220" s="123"/>
      <c r="CJM220" s="123"/>
      <c r="CJN220" s="123"/>
      <c r="CJO220" s="123"/>
      <c r="CJP220" s="123"/>
      <c r="CJQ220" s="123"/>
      <c r="CJR220" s="123"/>
      <c r="CJS220" s="123"/>
      <c r="CJT220" s="123"/>
      <c r="CJU220" s="123"/>
      <c r="CJV220" s="123"/>
      <c r="CJW220" s="123"/>
      <c r="CJX220" s="123"/>
      <c r="CJY220" s="123"/>
      <c r="CJZ220" s="123"/>
      <c r="CKA220" s="123"/>
      <c r="CKB220" s="123"/>
      <c r="CKC220" s="123"/>
      <c r="CKD220" s="123"/>
      <c r="CKE220" s="123"/>
      <c r="CKF220" s="123"/>
      <c r="CKG220" s="123"/>
      <c r="CKH220" s="123"/>
      <c r="CKI220" s="123"/>
      <c r="CKJ220" s="123"/>
      <c r="CKK220" s="123"/>
      <c r="CKL220" s="123"/>
      <c r="CKM220" s="123"/>
      <c r="CKN220" s="123"/>
      <c r="CKO220" s="123"/>
      <c r="CKP220" s="123"/>
      <c r="CKQ220" s="123"/>
      <c r="CKR220" s="123"/>
      <c r="CKS220" s="123"/>
      <c r="CKT220" s="123"/>
      <c r="CKU220" s="123"/>
      <c r="CKV220" s="123"/>
      <c r="CKW220" s="123"/>
      <c r="CKX220" s="123"/>
      <c r="CKY220" s="123"/>
      <c r="CKZ220" s="123"/>
      <c r="CLA220" s="123"/>
      <c r="CLB220" s="123"/>
      <c r="CLC220" s="123"/>
      <c r="CLD220" s="123"/>
      <c r="CLE220" s="123"/>
      <c r="CLF220" s="123"/>
      <c r="CLG220" s="123"/>
      <c r="CLH220" s="123"/>
      <c r="CLI220" s="123"/>
      <c r="CLJ220" s="123"/>
      <c r="CLK220" s="123"/>
      <c r="CLL220" s="123"/>
      <c r="CLM220" s="123"/>
      <c r="CLN220" s="123"/>
      <c r="CLO220" s="123"/>
      <c r="CLP220" s="123"/>
      <c r="CLQ220" s="123"/>
      <c r="CLR220" s="123"/>
      <c r="CLS220" s="123"/>
      <c r="CLT220" s="123"/>
      <c r="CLU220" s="123"/>
      <c r="CLV220" s="123"/>
      <c r="CLW220" s="123"/>
      <c r="CLX220" s="123"/>
      <c r="CLY220" s="123"/>
      <c r="CLZ220" s="123"/>
      <c r="CMA220" s="123"/>
      <c r="CMB220" s="123"/>
      <c r="CMC220" s="123"/>
      <c r="CMD220" s="123"/>
      <c r="CME220" s="123"/>
      <c r="CMF220" s="123"/>
      <c r="CMG220" s="123"/>
      <c r="CMH220" s="123"/>
      <c r="CMI220" s="123"/>
      <c r="CMJ220" s="123"/>
      <c r="CMK220" s="123"/>
      <c r="CML220" s="123"/>
      <c r="CMM220" s="123"/>
      <c r="CMN220" s="123"/>
      <c r="CMO220" s="123"/>
      <c r="CMP220" s="123"/>
      <c r="CMQ220" s="123"/>
      <c r="CMR220" s="123"/>
      <c r="CMS220" s="123"/>
      <c r="CMT220" s="123"/>
      <c r="CMU220" s="123"/>
      <c r="CMV220" s="123"/>
      <c r="CMW220" s="123"/>
      <c r="CMX220" s="123"/>
      <c r="CMY220" s="123"/>
      <c r="CMZ220" s="123"/>
      <c r="CNA220" s="123"/>
      <c r="CNB220" s="123"/>
      <c r="CNC220" s="123"/>
      <c r="CND220" s="123"/>
      <c r="CNE220" s="123"/>
      <c r="CNF220" s="123"/>
      <c r="CNG220" s="123"/>
      <c r="CNH220" s="123"/>
      <c r="CNI220" s="123"/>
      <c r="CNJ220" s="123"/>
      <c r="CNK220" s="123"/>
      <c r="CNL220" s="123"/>
      <c r="CNM220" s="123"/>
      <c r="CNN220" s="123"/>
      <c r="CNO220" s="123"/>
      <c r="CNP220" s="123"/>
      <c r="CNQ220" s="123"/>
      <c r="CNR220" s="123"/>
      <c r="CNS220" s="123"/>
      <c r="CNT220" s="123"/>
      <c r="CNU220" s="123"/>
      <c r="CNV220" s="123"/>
      <c r="CNW220" s="123"/>
      <c r="CNX220" s="123"/>
      <c r="CNY220" s="123"/>
      <c r="CNZ220" s="123"/>
      <c r="COA220" s="123"/>
      <c r="COB220" s="123"/>
      <c r="COC220" s="123"/>
      <c r="COD220" s="123"/>
      <c r="COE220" s="123"/>
      <c r="COF220" s="123"/>
      <c r="COG220" s="123"/>
      <c r="COH220" s="123"/>
      <c r="COI220" s="123"/>
      <c r="COJ220" s="123"/>
      <c r="COK220" s="123"/>
      <c r="COL220" s="123"/>
      <c r="COM220" s="123"/>
      <c r="CON220" s="123"/>
      <c r="COO220" s="123"/>
      <c r="COP220" s="123"/>
      <c r="COQ220" s="123"/>
      <c r="COR220" s="123"/>
      <c r="COS220" s="123"/>
      <c r="COT220" s="123"/>
      <c r="COU220" s="123"/>
      <c r="COV220" s="123"/>
      <c r="COW220" s="123"/>
      <c r="COX220" s="123"/>
      <c r="COY220" s="123"/>
      <c r="COZ220" s="123"/>
      <c r="CPA220" s="123"/>
      <c r="CPB220" s="123"/>
      <c r="CPC220" s="123"/>
      <c r="CPD220" s="123"/>
      <c r="CPE220" s="123"/>
      <c r="CPF220" s="123"/>
      <c r="CPG220" s="123"/>
      <c r="CPH220" s="123"/>
      <c r="CPI220" s="123"/>
      <c r="CPJ220" s="123"/>
      <c r="CPK220" s="123"/>
      <c r="CPL220" s="123"/>
      <c r="CPM220" s="123"/>
      <c r="CPN220" s="123"/>
      <c r="CPO220" s="123"/>
      <c r="CPP220" s="123"/>
      <c r="CPQ220" s="123"/>
      <c r="CPR220" s="123"/>
      <c r="CPS220" s="123"/>
      <c r="CPT220" s="123"/>
      <c r="CPU220" s="123"/>
      <c r="CPV220" s="123"/>
      <c r="CPW220" s="123"/>
      <c r="CPX220" s="123"/>
      <c r="CPY220" s="123"/>
      <c r="CPZ220" s="123"/>
      <c r="CQA220" s="123"/>
      <c r="CQB220" s="123"/>
      <c r="CQC220" s="123"/>
      <c r="CQD220" s="123"/>
      <c r="CQE220" s="123"/>
      <c r="CQF220" s="123"/>
      <c r="CQG220" s="123"/>
      <c r="CQH220" s="123"/>
      <c r="CQI220" s="123"/>
      <c r="CQJ220" s="123"/>
      <c r="CQK220" s="123"/>
      <c r="CQL220" s="123"/>
      <c r="CQM220" s="123"/>
      <c r="CQN220" s="123"/>
      <c r="CQO220" s="123"/>
      <c r="CQP220" s="123"/>
      <c r="CQQ220" s="123"/>
      <c r="CQR220" s="123"/>
      <c r="CQS220" s="123"/>
      <c r="CQT220" s="123"/>
      <c r="CQU220" s="123"/>
      <c r="CQV220" s="123"/>
      <c r="CQW220" s="123"/>
      <c r="CQX220" s="123"/>
      <c r="CQY220" s="123"/>
      <c r="CQZ220" s="123"/>
      <c r="CRA220" s="123"/>
      <c r="CRB220" s="123"/>
      <c r="CRC220" s="123"/>
      <c r="CRD220" s="123"/>
      <c r="CRE220" s="123"/>
      <c r="CRF220" s="123"/>
      <c r="CRG220" s="123"/>
      <c r="CRH220" s="123"/>
      <c r="CRI220" s="123"/>
      <c r="CRJ220" s="123"/>
      <c r="CRK220" s="123"/>
      <c r="CRL220" s="123"/>
      <c r="CRM220" s="123"/>
      <c r="CRN220" s="123"/>
      <c r="CRO220" s="123"/>
      <c r="CRP220" s="123"/>
      <c r="CRQ220" s="123"/>
      <c r="CRR220" s="123"/>
      <c r="CRS220" s="123"/>
      <c r="CRT220" s="123"/>
      <c r="CRU220" s="123"/>
      <c r="CRV220" s="123"/>
      <c r="CRW220" s="123"/>
      <c r="CRX220" s="123"/>
      <c r="CRY220" s="123"/>
      <c r="CRZ220" s="123"/>
      <c r="CSA220" s="123"/>
      <c r="CSB220" s="123"/>
      <c r="CSC220" s="123"/>
      <c r="CSD220" s="123"/>
      <c r="CSE220" s="123"/>
      <c r="CSF220" s="123"/>
      <c r="CSG220" s="123"/>
      <c r="CSH220" s="123"/>
      <c r="CSI220" s="123"/>
      <c r="CSJ220" s="123"/>
      <c r="CSK220" s="123"/>
      <c r="CSL220" s="123"/>
      <c r="CSM220" s="123"/>
      <c r="CSN220" s="123"/>
      <c r="CSO220" s="123"/>
      <c r="CSP220" s="123"/>
      <c r="CSQ220" s="123"/>
      <c r="CSR220" s="123"/>
      <c r="CSS220" s="123"/>
      <c r="CST220" s="123"/>
      <c r="CSU220" s="123"/>
      <c r="CSV220" s="123"/>
      <c r="CSW220" s="123"/>
      <c r="CSX220" s="123"/>
      <c r="CSY220" s="123"/>
      <c r="CSZ220" s="123"/>
      <c r="CTA220" s="123"/>
      <c r="CTB220" s="123"/>
      <c r="CTC220" s="123"/>
      <c r="CTD220" s="123"/>
      <c r="CTE220" s="123"/>
      <c r="CTF220" s="123"/>
      <c r="CTG220" s="123"/>
      <c r="CTH220" s="123"/>
      <c r="CTI220" s="123"/>
      <c r="CTJ220" s="123"/>
      <c r="CTK220" s="123"/>
      <c r="CTL220" s="123"/>
      <c r="CTM220" s="123"/>
      <c r="CTN220" s="123"/>
      <c r="CTO220" s="123"/>
      <c r="CTP220" s="123"/>
      <c r="CTQ220" s="123"/>
      <c r="CTR220" s="123"/>
      <c r="CTS220" s="123"/>
      <c r="CTT220" s="123"/>
      <c r="CTU220" s="123"/>
      <c r="CTV220" s="123"/>
      <c r="CTW220" s="123"/>
      <c r="CTX220" s="123"/>
      <c r="CTY220" s="123"/>
      <c r="CTZ220" s="123"/>
      <c r="CUA220" s="123"/>
      <c r="CUB220" s="123"/>
      <c r="CUC220" s="123"/>
      <c r="CUD220" s="123"/>
      <c r="CUE220" s="123"/>
      <c r="CUF220" s="123"/>
      <c r="CUG220" s="123"/>
      <c r="CUH220" s="123"/>
      <c r="CUI220" s="123"/>
      <c r="CUJ220" s="123"/>
      <c r="CUK220" s="123"/>
      <c r="CUL220" s="123"/>
      <c r="CUM220" s="123"/>
      <c r="CUN220" s="123"/>
      <c r="CUO220" s="123"/>
      <c r="CUP220" s="123"/>
      <c r="CUQ220" s="123"/>
      <c r="CUR220" s="123"/>
      <c r="CUS220" s="123"/>
      <c r="CUT220" s="123"/>
      <c r="CUU220" s="123"/>
      <c r="CUV220" s="123"/>
      <c r="CUW220" s="123"/>
      <c r="CUX220" s="123"/>
      <c r="CUY220" s="123"/>
      <c r="CUZ220" s="123"/>
      <c r="CVA220" s="123"/>
      <c r="CVB220" s="123"/>
      <c r="CVC220" s="123"/>
      <c r="CVD220" s="123"/>
      <c r="CVE220" s="123"/>
      <c r="CVF220" s="123"/>
      <c r="CVG220" s="123"/>
      <c r="CVH220" s="123"/>
      <c r="CVI220" s="123"/>
      <c r="CVJ220" s="123"/>
      <c r="CVK220" s="123"/>
      <c r="CVL220" s="123"/>
      <c r="CVM220" s="123"/>
      <c r="CVN220" s="123"/>
      <c r="CVO220" s="123"/>
      <c r="CVP220" s="123"/>
      <c r="CVQ220" s="123"/>
      <c r="CVR220" s="123"/>
      <c r="CVS220" s="123"/>
      <c r="CVT220" s="123"/>
      <c r="CVU220" s="123"/>
      <c r="CVV220" s="123"/>
      <c r="CVW220" s="123"/>
      <c r="CVX220" s="123"/>
      <c r="CVY220" s="123"/>
      <c r="CVZ220" s="123"/>
      <c r="CWA220" s="123"/>
      <c r="CWB220" s="123"/>
      <c r="CWC220" s="123"/>
      <c r="CWD220" s="123"/>
      <c r="CWE220" s="123"/>
      <c r="CWF220" s="123"/>
      <c r="CWG220" s="123"/>
      <c r="CWH220" s="123"/>
      <c r="CWI220" s="123"/>
      <c r="CWJ220" s="123"/>
      <c r="CWK220" s="123"/>
      <c r="CWL220" s="123"/>
      <c r="CWM220" s="123"/>
      <c r="CWN220" s="123"/>
      <c r="CWO220" s="123"/>
      <c r="CWP220" s="123"/>
      <c r="CWQ220" s="123"/>
      <c r="CWR220" s="123"/>
      <c r="CWS220" s="123"/>
      <c r="CWT220" s="123"/>
      <c r="CWU220" s="123"/>
      <c r="CWV220" s="123"/>
      <c r="CWW220" s="123"/>
      <c r="CWX220" s="123"/>
      <c r="CWY220" s="123"/>
      <c r="CWZ220" s="123"/>
      <c r="CXA220" s="123"/>
      <c r="CXB220" s="123"/>
      <c r="CXC220" s="123"/>
      <c r="CXD220" s="123"/>
      <c r="CXE220" s="123"/>
      <c r="CXF220" s="123"/>
      <c r="CXG220" s="123"/>
      <c r="CXH220" s="123"/>
      <c r="CXI220" s="123"/>
      <c r="CXJ220" s="123"/>
      <c r="CXK220" s="123"/>
      <c r="CXL220" s="123"/>
      <c r="CXM220" s="123"/>
      <c r="CXN220" s="123"/>
      <c r="CXO220" s="123"/>
      <c r="CXP220" s="123"/>
      <c r="CXQ220" s="123"/>
      <c r="CXR220" s="123"/>
      <c r="CXS220" s="123"/>
      <c r="CXT220" s="123"/>
      <c r="CXU220" s="123"/>
      <c r="CXV220" s="123"/>
      <c r="CXW220" s="123"/>
      <c r="CXX220" s="123"/>
      <c r="CXY220" s="123"/>
      <c r="CXZ220" s="123"/>
      <c r="CYA220" s="123"/>
      <c r="CYB220" s="123"/>
      <c r="CYC220" s="123"/>
      <c r="CYD220" s="123"/>
      <c r="CYE220" s="123"/>
      <c r="CYF220" s="123"/>
      <c r="CYG220" s="123"/>
      <c r="CYH220" s="123"/>
      <c r="CYI220" s="123"/>
      <c r="CYJ220" s="123"/>
      <c r="CYK220" s="123"/>
      <c r="CYL220" s="123"/>
      <c r="CYM220" s="123"/>
      <c r="CYN220" s="123"/>
      <c r="CYO220" s="123"/>
      <c r="CYP220" s="123"/>
      <c r="CYQ220" s="123"/>
      <c r="CYR220" s="123"/>
      <c r="CYS220" s="123"/>
      <c r="CYT220" s="123"/>
      <c r="CYU220" s="123"/>
      <c r="CYV220" s="123"/>
      <c r="CYW220" s="123"/>
      <c r="CYX220" s="123"/>
      <c r="CYY220" s="123"/>
      <c r="CYZ220" s="123"/>
      <c r="CZA220" s="123"/>
      <c r="CZB220" s="123"/>
      <c r="CZC220" s="123"/>
      <c r="CZD220" s="123"/>
      <c r="CZE220" s="123"/>
      <c r="CZF220" s="123"/>
      <c r="CZG220" s="123"/>
      <c r="CZH220" s="123"/>
      <c r="CZI220" s="123"/>
      <c r="CZJ220" s="123"/>
      <c r="CZK220" s="123"/>
      <c r="CZL220" s="123"/>
      <c r="CZM220" s="123"/>
      <c r="CZN220" s="123"/>
      <c r="CZO220" s="123"/>
      <c r="CZP220" s="123"/>
      <c r="CZQ220" s="123"/>
      <c r="CZR220" s="123"/>
      <c r="CZS220" s="123"/>
      <c r="CZT220" s="123"/>
      <c r="CZU220" s="123"/>
      <c r="CZV220" s="123"/>
      <c r="CZW220" s="123"/>
      <c r="CZX220" s="123"/>
      <c r="CZY220" s="123"/>
      <c r="CZZ220" s="123"/>
      <c r="DAA220" s="123"/>
      <c r="DAB220" s="123"/>
      <c r="DAC220" s="123"/>
      <c r="DAD220" s="123"/>
      <c r="DAE220" s="123"/>
      <c r="DAF220" s="123"/>
      <c r="DAG220" s="123"/>
      <c r="DAH220" s="123"/>
      <c r="DAI220" s="123"/>
      <c r="DAJ220" s="123"/>
      <c r="DAK220" s="123"/>
      <c r="DAL220" s="123"/>
      <c r="DAM220" s="123"/>
      <c r="DAN220" s="123"/>
      <c r="DAO220" s="123"/>
      <c r="DAP220" s="123"/>
      <c r="DAQ220" s="123"/>
      <c r="DAR220" s="123"/>
      <c r="DAS220" s="123"/>
      <c r="DAT220" s="123"/>
      <c r="DAU220" s="123"/>
      <c r="DAV220" s="123"/>
      <c r="DAW220" s="123"/>
      <c r="DAX220" s="123"/>
      <c r="DAY220" s="123"/>
      <c r="DAZ220" s="123"/>
      <c r="DBA220" s="123"/>
      <c r="DBB220" s="123"/>
      <c r="DBC220" s="123"/>
      <c r="DBD220" s="123"/>
      <c r="DBE220" s="123"/>
      <c r="DBF220" s="123"/>
      <c r="DBG220" s="123"/>
      <c r="DBH220" s="123"/>
      <c r="DBI220" s="123"/>
      <c r="DBJ220" s="123"/>
      <c r="DBK220" s="123"/>
      <c r="DBL220" s="123"/>
      <c r="DBM220" s="123"/>
      <c r="DBN220" s="123"/>
      <c r="DBO220" s="123"/>
      <c r="DBP220" s="123"/>
      <c r="DBQ220" s="123"/>
      <c r="DBR220" s="123"/>
      <c r="DBS220" s="123"/>
      <c r="DBT220" s="123"/>
      <c r="DBU220" s="123"/>
      <c r="DBV220" s="123"/>
      <c r="DBW220" s="123"/>
      <c r="DBX220" s="123"/>
      <c r="DBY220" s="123"/>
      <c r="DBZ220" s="123"/>
      <c r="DCA220" s="123"/>
      <c r="DCB220" s="123"/>
      <c r="DCC220" s="123"/>
      <c r="DCD220" s="123"/>
      <c r="DCE220" s="123"/>
      <c r="DCF220" s="123"/>
      <c r="DCG220" s="123"/>
      <c r="DCH220" s="123"/>
      <c r="DCI220" s="123"/>
      <c r="DCJ220" s="123"/>
      <c r="DCK220" s="123"/>
      <c r="DCL220" s="123"/>
      <c r="DCM220" s="123"/>
      <c r="DCN220" s="123"/>
      <c r="DCO220" s="123"/>
      <c r="DCP220" s="123"/>
      <c r="DCQ220" s="123"/>
      <c r="DCR220" s="123"/>
      <c r="DCS220" s="123"/>
      <c r="DCT220" s="123"/>
      <c r="DCU220" s="123"/>
      <c r="DCV220" s="123"/>
      <c r="DCW220" s="123"/>
      <c r="DCX220" s="123"/>
      <c r="DCY220" s="123"/>
      <c r="DCZ220" s="123"/>
      <c r="DDA220" s="123"/>
      <c r="DDB220" s="123"/>
      <c r="DDC220" s="123"/>
      <c r="DDD220" s="123"/>
      <c r="DDE220" s="123"/>
      <c r="DDF220" s="123"/>
      <c r="DDG220" s="123"/>
      <c r="DDH220" s="123"/>
      <c r="DDI220" s="123"/>
      <c r="DDJ220" s="123"/>
      <c r="DDK220" s="123"/>
      <c r="DDL220" s="123"/>
      <c r="DDM220" s="123"/>
      <c r="DDN220" s="123"/>
      <c r="DDO220" s="123"/>
      <c r="DDP220" s="123"/>
      <c r="DDQ220" s="123"/>
      <c r="DDR220" s="123"/>
      <c r="DDS220" s="123"/>
      <c r="DDT220" s="123"/>
      <c r="DDU220" s="123"/>
      <c r="DDV220" s="123"/>
      <c r="DDW220" s="123"/>
      <c r="DDX220" s="123"/>
      <c r="DDY220" s="123"/>
      <c r="DDZ220" s="123"/>
      <c r="DEA220" s="123"/>
      <c r="DEB220" s="123"/>
      <c r="DEC220" s="123"/>
      <c r="DED220" s="123"/>
      <c r="DEE220" s="123"/>
      <c r="DEF220" s="123"/>
      <c r="DEG220" s="123"/>
      <c r="DEH220" s="123"/>
      <c r="DEI220" s="123"/>
      <c r="DEJ220" s="123"/>
      <c r="DEK220" s="123"/>
      <c r="DEL220" s="123"/>
      <c r="DEM220" s="123"/>
      <c r="DEN220" s="123"/>
      <c r="DEO220" s="123"/>
      <c r="DEP220" s="123"/>
      <c r="DEQ220" s="123"/>
      <c r="DER220" s="123"/>
      <c r="DES220" s="123"/>
      <c r="DET220" s="123"/>
      <c r="DEU220" s="123"/>
      <c r="DEV220" s="123"/>
      <c r="DEW220" s="123"/>
      <c r="DEX220" s="123"/>
      <c r="DEY220" s="123"/>
      <c r="DEZ220" s="123"/>
      <c r="DFA220" s="123"/>
      <c r="DFB220" s="123"/>
      <c r="DFC220" s="123"/>
      <c r="DFD220" s="123"/>
      <c r="DFE220" s="123"/>
      <c r="DFF220" s="123"/>
      <c r="DFG220" s="123"/>
      <c r="DFH220" s="123"/>
      <c r="DFI220" s="123"/>
      <c r="DFJ220" s="123"/>
      <c r="DFK220" s="123"/>
      <c r="DFL220" s="123"/>
      <c r="DFM220" s="123"/>
      <c r="DFN220" s="123"/>
      <c r="DFO220" s="123"/>
      <c r="DFP220" s="123"/>
      <c r="DFQ220" s="123"/>
      <c r="DFR220" s="123"/>
      <c r="DFS220" s="123"/>
      <c r="DFT220" s="123"/>
      <c r="DFU220" s="123"/>
      <c r="DFV220" s="123"/>
      <c r="DFW220" s="123"/>
      <c r="DFX220" s="123"/>
      <c r="DFY220" s="123"/>
      <c r="DFZ220" s="123"/>
      <c r="DGA220" s="123"/>
      <c r="DGB220" s="123"/>
      <c r="DGC220" s="123"/>
      <c r="DGD220" s="123"/>
      <c r="DGE220" s="123"/>
      <c r="DGF220" s="123"/>
      <c r="DGG220" s="123"/>
      <c r="DGH220" s="123"/>
      <c r="DGI220" s="123"/>
      <c r="DGJ220" s="123"/>
      <c r="DGK220" s="123"/>
      <c r="DGL220" s="123"/>
      <c r="DGM220" s="123"/>
      <c r="DGN220" s="123"/>
      <c r="DGO220" s="123"/>
      <c r="DGP220" s="123"/>
      <c r="DGQ220" s="123"/>
      <c r="DGR220" s="123"/>
      <c r="DGS220" s="123"/>
      <c r="DGT220" s="123"/>
      <c r="DGU220" s="123"/>
      <c r="DGV220" s="123"/>
      <c r="DGW220" s="123"/>
      <c r="DGX220" s="123"/>
      <c r="DGY220" s="123"/>
      <c r="DGZ220" s="123"/>
      <c r="DHA220" s="123"/>
      <c r="DHB220" s="123"/>
      <c r="DHC220" s="123"/>
      <c r="DHD220" s="123"/>
      <c r="DHE220" s="123"/>
      <c r="DHF220" s="123"/>
      <c r="DHG220" s="123"/>
      <c r="DHH220" s="123"/>
      <c r="DHI220" s="123"/>
      <c r="DHJ220" s="123"/>
      <c r="DHK220" s="123"/>
      <c r="DHL220" s="123"/>
      <c r="DHM220" s="123"/>
      <c r="DHN220" s="123"/>
      <c r="DHO220" s="123"/>
      <c r="DHP220" s="123"/>
      <c r="DHQ220" s="123"/>
      <c r="DHR220" s="123"/>
      <c r="DHS220" s="123"/>
      <c r="DHT220" s="123"/>
      <c r="DHU220" s="123"/>
      <c r="DHV220" s="123"/>
      <c r="DHW220" s="123"/>
      <c r="DHX220" s="123"/>
      <c r="DHY220" s="123"/>
      <c r="DHZ220" s="123"/>
      <c r="DIA220" s="123"/>
      <c r="DIB220" s="123"/>
      <c r="DIC220" s="123"/>
      <c r="DID220" s="123"/>
      <c r="DIE220" s="123"/>
      <c r="DIF220" s="123"/>
      <c r="DIG220" s="123"/>
      <c r="DIH220" s="123"/>
      <c r="DII220" s="123"/>
      <c r="DIJ220" s="123"/>
      <c r="DIK220" s="123"/>
      <c r="DIL220" s="123"/>
      <c r="DIM220" s="123"/>
      <c r="DIN220" s="123"/>
      <c r="DIO220" s="123"/>
      <c r="DIP220" s="123"/>
      <c r="DIQ220" s="123"/>
      <c r="DIR220" s="123"/>
      <c r="DIS220" s="123"/>
      <c r="DIT220" s="123"/>
      <c r="DIU220" s="123"/>
      <c r="DIV220" s="123"/>
      <c r="DIW220" s="123"/>
      <c r="DIX220" s="123"/>
      <c r="DIY220" s="123"/>
      <c r="DIZ220" s="123"/>
      <c r="DJA220" s="123"/>
      <c r="DJB220" s="123"/>
      <c r="DJC220" s="123"/>
      <c r="DJD220" s="123"/>
      <c r="DJE220" s="123"/>
      <c r="DJF220" s="123"/>
      <c r="DJG220" s="123"/>
      <c r="DJH220" s="123"/>
      <c r="DJI220" s="123"/>
      <c r="DJJ220" s="123"/>
      <c r="DJK220" s="123"/>
      <c r="DJL220" s="123"/>
      <c r="DJM220" s="123"/>
      <c r="DJN220" s="123"/>
      <c r="DJO220" s="123"/>
      <c r="DJP220" s="123"/>
      <c r="DJQ220" s="123"/>
      <c r="DJR220" s="123"/>
      <c r="DJS220" s="123"/>
      <c r="DJT220" s="123"/>
      <c r="DJU220" s="123"/>
      <c r="DJV220" s="123"/>
      <c r="DJW220" s="123"/>
      <c r="DJX220" s="123"/>
      <c r="DJY220" s="123"/>
      <c r="DJZ220" s="123"/>
      <c r="DKA220" s="123"/>
      <c r="DKB220" s="123"/>
      <c r="DKC220" s="123"/>
      <c r="DKD220" s="123"/>
      <c r="DKE220" s="123"/>
      <c r="DKF220" s="123"/>
      <c r="DKG220" s="123"/>
      <c r="DKH220" s="123"/>
      <c r="DKI220" s="123"/>
      <c r="DKJ220" s="123"/>
      <c r="DKK220" s="123"/>
      <c r="DKL220" s="123"/>
      <c r="DKM220" s="123"/>
      <c r="DKN220" s="123"/>
      <c r="DKO220" s="123"/>
      <c r="DKP220" s="123"/>
      <c r="DKQ220" s="123"/>
      <c r="DKR220" s="123"/>
      <c r="DKS220" s="123"/>
      <c r="DKT220" s="123"/>
      <c r="DKU220" s="123"/>
      <c r="DKV220" s="123"/>
      <c r="DKW220" s="123"/>
      <c r="DKX220" s="123"/>
      <c r="DKY220" s="123"/>
      <c r="DKZ220" s="123"/>
      <c r="DLA220" s="123"/>
      <c r="DLB220" s="123"/>
      <c r="DLC220" s="123"/>
      <c r="DLD220" s="123"/>
      <c r="DLE220" s="123"/>
      <c r="DLF220" s="123"/>
      <c r="DLG220" s="123"/>
      <c r="DLH220" s="123"/>
      <c r="DLI220" s="123"/>
      <c r="DLJ220" s="123"/>
      <c r="DLK220" s="123"/>
      <c r="DLL220" s="123"/>
      <c r="DLM220" s="123"/>
      <c r="DLN220" s="123"/>
      <c r="DLO220" s="123"/>
      <c r="DLP220" s="123"/>
      <c r="DLQ220" s="123"/>
      <c r="DLR220" s="123"/>
      <c r="DLS220" s="123"/>
      <c r="DLT220" s="123"/>
      <c r="DLU220" s="123"/>
      <c r="DLV220" s="123"/>
      <c r="DLW220" s="123"/>
      <c r="DLX220" s="123"/>
      <c r="DLY220" s="123"/>
      <c r="DLZ220" s="123"/>
      <c r="DMA220" s="123"/>
      <c r="DMB220" s="123"/>
      <c r="DMC220" s="123"/>
      <c r="DMD220" s="123"/>
      <c r="DME220" s="123"/>
      <c r="DMF220" s="123"/>
      <c r="DMG220" s="123"/>
      <c r="DMH220" s="123"/>
      <c r="DMI220" s="123"/>
      <c r="DMJ220" s="123"/>
      <c r="DMK220" s="123"/>
      <c r="DML220" s="123"/>
      <c r="DMM220" s="123"/>
      <c r="DMN220" s="123"/>
      <c r="DMO220" s="123"/>
      <c r="DMP220" s="123"/>
      <c r="DMQ220" s="123"/>
      <c r="DMR220" s="123"/>
      <c r="DMS220" s="123"/>
      <c r="DMT220" s="123"/>
      <c r="DMU220" s="123"/>
      <c r="DMV220" s="123"/>
      <c r="DMW220" s="123"/>
      <c r="DMX220" s="123"/>
      <c r="DMY220" s="123"/>
      <c r="DMZ220" s="123"/>
      <c r="DNA220" s="123"/>
      <c r="DNB220" s="123"/>
      <c r="DNC220" s="123"/>
      <c r="DND220" s="123"/>
      <c r="DNE220" s="123"/>
      <c r="DNF220" s="123"/>
      <c r="DNG220" s="123"/>
      <c r="DNH220" s="123"/>
      <c r="DNI220" s="123"/>
      <c r="DNJ220" s="123"/>
      <c r="DNK220" s="123"/>
      <c r="DNL220" s="123"/>
      <c r="DNM220" s="123"/>
      <c r="DNN220" s="123"/>
      <c r="DNO220" s="123"/>
      <c r="DNP220" s="123"/>
      <c r="DNQ220" s="123"/>
      <c r="DNR220" s="123"/>
      <c r="DNS220" s="123"/>
      <c r="DNT220" s="123"/>
      <c r="DNU220" s="123"/>
      <c r="DNV220" s="123"/>
      <c r="DNW220" s="123"/>
      <c r="DNX220" s="123"/>
      <c r="DNY220" s="123"/>
      <c r="DNZ220" s="123"/>
      <c r="DOA220" s="123"/>
      <c r="DOB220" s="123"/>
      <c r="DOC220" s="123"/>
      <c r="DOD220" s="123"/>
      <c r="DOE220" s="123"/>
      <c r="DOF220" s="123"/>
      <c r="DOG220" s="123"/>
      <c r="DOH220" s="123"/>
      <c r="DOI220" s="123"/>
      <c r="DOJ220" s="123"/>
      <c r="DOK220" s="123"/>
      <c r="DOL220" s="123"/>
      <c r="DOM220" s="123"/>
      <c r="DON220" s="123"/>
      <c r="DOO220" s="123"/>
      <c r="DOP220" s="123"/>
      <c r="DOQ220" s="123"/>
      <c r="DOR220" s="123"/>
      <c r="DOS220" s="123"/>
      <c r="DOT220" s="123"/>
      <c r="DOU220" s="123"/>
      <c r="DOV220" s="123"/>
      <c r="DOW220" s="123"/>
      <c r="DOX220" s="123"/>
      <c r="DOY220" s="123"/>
      <c r="DOZ220" s="123"/>
      <c r="DPA220" s="123"/>
      <c r="DPB220" s="123"/>
      <c r="DPC220" s="123"/>
      <c r="DPD220" s="123"/>
      <c r="DPE220" s="123"/>
      <c r="DPF220" s="123"/>
      <c r="DPG220" s="123"/>
      <c r="DPH220" s="123"/>
      <c r="DPI220" s="123"/>
      <c r="DPJ220" s="123"/>
      <c r="DPK220" s="123"/>
      <c r="DPL220" s="123"/>
      <c r="DPM220" s="123"/>
      <c r="DPN220" s="123"/>
      <c r="DPO220" s="123"/>
      <c r="DPP220" s="123"/>
      <c r="DPQ220" s="123"/>
      <c r="DPR220" s="123"/>
      <c r="DPS220" s="123"/>
      <c r="DPT220" s="123"/>
      <c r="DPU220" s="123"/>
      <c r="DPV220" s="123"/>
      <c r="DPW220" s="123"/>
      <c r="DPX220" s="123"/>
      <c r="DPY220" s="123"/>
      <c r="DPZ220" s="123"/>
      <c r="DQA220" s="123"/>
      <c r="DQB220" s="123"/>
      <c r="DQC220" s="123"/>
      <c r="DQD220" s="123"/>
      <c r="DQE220" s="123"/>
      <c r="DQF220" s="123"/>
      <c r="DQG220" s="123"/>
      <c r="DQH220" s="123"/>
      <c r="DQI220" s="123"/>
      <c r="DQJ220" s="123"/>
      <c r="DQK220" s="123"/>
      <c r="DQL220" s="123"/>
      <c r="DQM220" s="123"/>
      <c r="DQN220" s="123"/>
      <c r="DQO220" s="123"/>
      <c r="DQP220" s="123"/>
      <c r="DQQ220" s="123"/>
      <c r="DQR220" s="123"/>
      <c r="DQS220" s="123"/>
      <c r="DQT220" s="123"/>
      <c r="DQU220" s="123"/>
      <c r="DQV220" s="123"/>
      <c r="DQW220" s="123"/>
      <c r="DQX220" s="123"/>
      <c r="DQY220" s="123"/>
      <c r="DQZ220" s="123"/>
      <c r="DRA220" s="123"/>
      <c r="DRB220" s="123"/>
      <c r="DRC220" s="123"/>
      <c r="DRD220" s="123"/>
      <c r="DRE220" s="123"/>
      <c r="DRF220" s="123"/>
      <c r="DRG220" s="123"/>
      <c r="DRH220" s="123"/>
      <c r="DRI220" s="123"/>
      <c r="DRJ220" s="123"/>
      <c r="DRK220" s="123"/>
      <c r="DRL220" s="123"/>
      <c r="DRM220" s="123"/>
      <c r="DRN220" s="123"/>
      <c r="DRO220" s="123"/>
      <c r="DRP220" s="123"/>
      <c r="DRQ220" s="123"/>
      <c r="DRR220" s="123"/>
      <c r="DRS220" s="123"/>
      <c r="DRT220" s="123"/>
      <c r="DRU220" s="123"/>
      <c r="DRV220" s="123"/>
      <c r="DRW220" s="123"/>
      <c r="DRX220" s="123"/>
      <c r="DRY220" s="123"/>
      <c r="DRZ220" s="123"/>
      <c r="DSA220" s="123"/>
      <c r="DSB220" s="123"/>
      <c r="DSC220" s="123"/>
      <c r="DSD220" s="123"/>
      <c r="DSE220" s="123"/>
      <c r="DSF220" s="123"/>
      <c r="DSG220" s="123"/>
      <c r="DSH220" s="123"/>
      <c r="DSI220" s="123"/>
      <c r="DSJ220" s="123"/>
      <c r="DSK220" s="123"/>
      <c r="DSL220" s="123"/>
      <c r="DSM220" s="123"/>
      <c r="DSN220" s="123"/>
      <c r="DSO220" s="123"/>
      <c r="DSP220" s="123"/>
      <c r="DSQ220" s="123"/>
      <c r="DSR220" s="123"/>
      <c r="DSS220" s="123"/>
      <c r="DST220" s="123"/>
      <c r="DSU220" s="123"/>
      <c r="DSV220" s="123"/>
      <c r="DSW220" s="123"/>
      <c r="DSX220" s="123"/>
      <c r="DSY220" s="123"/>
      <c r="DSZ220" s="123"/>
      <c r="DTA220" s="123"/>
      <c r="DTB220" s="123"/>
      <c r="DTC220" s="123"/>
      <c r="DTD220" s="123"/>
      <c r="DTE220" s="123"/>
      <c r="DTF220" s="123"/>
      <c r="DTG220" s="123"/>
      <c r="DTH220" s="123"/>
      <c r="DTI220" s="123"/>
      <c r="DTJ220" s="123"/>
      <c r="DTK220" s="123"/>
      <c r="DTL220" s="123"/>
      <c r="DTM220" s="123"/>
      <c r="DTN220" s="123"/>
      <c r="DTO220" s="123"/>
      <c r="DTP220" s="123"/>
      <c r="DTQ220" s="123"/>
      <c r="DTR220" s="123"/>
      <c r="DTS220" s="123"/>
      <c r="DTT220" s="123"/>
      <c r="DTU220" s="123"/>
      <c r="DTV220" s="123"/>
      <c r="DTW220" s="123"/>
      <c r="DTX220" s="123"/>
      <c r="DTY220" s="123"/>
      <c r="DTZ220" s="123"/>
      <c r="DUA220" s="123"/>
      <c r="DUB220" s="123"/>
      <c r="DUC220" s="123"/>
      <c r="DUD220" s="123"/>
      <c r="DUE220" s="123"/>
      <c r="DUF220" s="123"/>
      <c r="DUG220" s="123"/>
      <c r="DUH220" s="123"/>
      <c r="DUI220" s="123"/>
      <c r="DUJ220" s="123"/>
      <c r="DUK220" s="123"/>
      <c r="DUL220" s="123"/>
      <c r="DUM220" s="123"/>
      <c r="DUN220" s="123"/>
      <c r="DUO220" s="123"/>
      <c r="DUP220" s="123"/>
      <c r="DUQ220" s="123"/>
      <c r="DUR220" s="123"/>
      <c r="DUS220" s="123"/>
      <c r="DUT220" s="123"/>
      <c r="DUU220" s="123"/>
      <c r="DUV220" s="123"/>
      <c r="DUW220" s="123"/>
      <c r="DUX220" s="123"/>
      <c r="DUY220" s="123"/>
      <c r="DUZ220" s="123"/>
      <c r="DVA220" s="123"/>
      <c r="DVB220" s="123"/>
      <c r="DVC220" s="123"/>
      <c r="DVD220" s="123"/>
      <c r="DVE220" s="123"/>
      <c r="DVF220" s="123"/>
      <c r="DVG220" s="123"/>
      <c r="DVH220" s="123"/>
      <c r="DVI220" s="123"/>
      <c r="DVJ220" s="123"/>
      <c r="DVK220" s="123"/>
      <c r="DVL220" s="123"/>
      <c r="DVM220" s="123"/>
      <c r="DVN220" s="123"/>
      <c r="DVO220" s="123"/>
      <c r="DVP220" s="123"/>
      <c r="DVQ220" s="123"/>
      <c r="DVR220" s="123"/>
      <c r="DVS220" s="123"/>
      <c r="DVT220" s="123"/>
      <c r="DVU220" s="123"/>
      <c r="DVV220" s="123"/>
      <c r="DVW220" s="123"/>
      <c r="DVX220" s="123"/>
      <c r="DVY220" s="123"/>
      <c r="DVZ220" s="123"/>
      <c r="DWA220" s="123"/>
      <c r="DWB220" s="123"/>
      <c r="DWC220" s="123"/>
      <c r="DWD220" s="123"/>
      <c r="DWE220" s="123"/>
      <c r="DWF220" s="123"/>
      <c r="DWG220" s="123"/>
      <c r="DWH220" s="123"/>
      <c r="DWI220" s="123"/>
      <c r="DWJ220" s="123"/>
      <c r="DWK220" s="123"/>
      <c r="DWL220" s="123"/>
      <c r="DWM220" s="123"/>
      <c r="DWN220" s="123"/>
      <c r="DWO220" s="123"/>
      <c r="DWP220" s="123"/>
      <c r="DWQ220" s="123"/>
      <c r="DWR220" s="123"/>
      <c r="DWS220" s="123"/>
      <c r="DWT220" s="123"/>
      <c r="DWU220" s="123"/>
      <c r="DWV220" s="123"/>
      <c r="DWW220" s="123"/>
      <c r="DWX220" s="123"/>
      <c r="DWY220" s="123"/>
      <c r="DWZ220" s="123"/>
      <c r="DXA220" s="123"/>
      <c r="DXB220" s="123"/>
      <c r="DXC220" s="123"/>
      <c r="DXD220" s="123"/>
      <c r="DXE220" s="123"/>
      <c r="DXF220" s="123"/>
      <c r="DXG220" s="123"/>
      <c r="DXH220" s="123"/>
      <c r="DXI220" s="123"/>
      <c r="DXJ220" s="123"/>
      <c r="DXK220" s="123"/>
      <c r="DXL220" s="123"/>
      <c r="DXM220" s="123"/>
      <c r="DXN220" s="123"/>
      <c r="DXO220" s="123"/>
      <c r="DXP220" s="123"/>
      <c r="DXQ220" s="123"/>
      <c r="DXR220" s="123"/>
      <c r="DXS220" s="123"/>
      <c r="DXT220" s="123"/>
      <c r="DXU220" s="123"/>
      <c r="DXV220" s="123"/>
      <c r="DXW220" s="123"/>
      <c r="DXX220" s="123"/>
      <c r="DXY220" s="123"/>
      <c r="DXZ220" s="123"/>
      <c r="DYA220" s="123"/>
      <c r="DYB220" s="123"/>
      <c r="DYC220" s="123"/>
      <c r="DYD220" s="123"/>
      <c r="DYE220" s="123"/>
      <c r="DYF220" s="123"/>
      <c r="DYG220" s="123"/>
      <c r="DYH220" s="123"/>
      <c r="DYI220" s="123"/>
      <c r="DYJ220" s="123"/>
      <c r="DYK220" s="123"/>
      <c r="DYL220" s="123"/>
      <c r="DYM220" s="123"/>
      <c r="DYN220" s="123"/>
      <c r="DYO220" s="123"/>
      <c r="DYP220" s="123"/>
      <c r="DYQ220" s="123"/>
      <c r="DYR220" s="123"/>
      <c r="DYS220" s="123"/>
      <c r="DYT220" s="123"/>
      <c r="DYU220" s="123"/>
      <c r="DYV220" s="123"/>
      <c r="DYW220" s="123"/>
      <c r="DYX220" s="123"/>
      <c r="DYY220" s="123"/>
      <c r="DYZ220" s="123"/>
      <c r="DZA220" s="123"/>
      <c r="DZB220" s="123"/>
      <c r="DZC220" s="123"/>
      <c r="DZD220" s="123"/>
      <c r="DZE220" s="123"/>
      <c r="DZF220" s="123"/>
      <c r="DZG220" s="123"/>
      <c r="DZH220" s="123"/>
      <c r="DZI220" s="123"/>
      <c r="DZJ220" s="123"/>
      <c r="DZK220" s="123"/>
      <c r="DZL220" s="123"/>
      <c r="DZM220" s="123"/>
      <c r="DZN220" s="123"/>
      <c r="DZO220" s="123"/>
      <c r="DZP220" s="123"/>
      <c r="DZQ220" s="123"/>
      <c r="DZR220" s="123"/>
      <c r="DZS220" s="123"/>
      <c r="DZT220" s="123"/>
      <c r="DZU220" s="123"/>
      <c r="DZV220" s="123"/>
      <c r="DZW220" s="123"/>
      <c r="DZX220" s="123"/>
      <c r="DZY220" s="123"/>
      <c r="DZZ220" s="123"/>
      <c r="EAA220" s="123"/>
      <c r="EAB220" s="123"/>
      <c r="EAC220" s="123"/>
      <c r="EAD220" s="123"/>
      <c r="EAE220" s="123"/>
      <c r="EAF220" s="123"/>
      <c r="EAG220" s="123"/>
      <c r="EAH220" s="123"/>
      <c r="EAI220" s="123"/>
      <c r="EAJ220" s="123"/>
      <c r="EAK220" s="123"/>
      <c r="EAL220" s="123"/>
      <c r="EAM220" s="123"/>
      <c r="EAN220" s="123"/>
      <c r="EAO220" s="123"/>
      <c r="EAP220" s="123"/>
      <c r="EAQ220" s="123"/>
      <c r="EAR220" s="123"/>
      <c r="EAS220" s="123"/>
      <c r="EAT220" s="123"/>
      <c r="EAU220" s="123"/>
      <c r="EAV220" s="123"/>
      <c r="EAW220" s="123"/>
      <c r="EAX220" s="123"/>
      <c r="EAY220" s="123"/>
      <c r="EAZ220" s="123"/>
      <c r="EBA220" s="123"/>
      <c r="EBB220" s="123"/>
      <c r="EBC220" s="123"/>
      <c r="EBD220" s="123"/>
      <c r="EBE220" s="123"/>
      <c r="EBF220" s="123"/>
      <c r="EBG220" s="123"/>
      <c r="EBH220" s="123"/>
      <c r="EBI220" s="123"/>
      <c r="EBJ220" s="123"/>
      <c r="EBK220" s="123"/>
      <c r="EBL220" s="123"/>
      <c r="EBM220" s="123"/>
      <c r="EBN220" s="123"/>
      <c r="EBO220" s="123"/>
      <c r="EBP220" s="123"/>
      <c r="EBQ220" s="123"/>
      <c r="EBR220" s="123"/>
      <c r="EBS220" s="123"/>
      <c r="EBT220" s="123"/>
      <c r="EBU220" s="123"/>
      <c r="EBV220" s="123"/>
      <c r="EBW220" s="123"/>
      <c r="EBX220" s="123"/>
      <c r="EBY220" s="123"/>
      <c r="EBZ220" s="123"/>
      <c r="ECA220" s="123"/>
      <c r="ECB220" s="123"/>
      <c r="ECC220" s="123"/>
      <c r="ECD220" s="123"/>
      <c r="ECE220" s="123"/>
      <c r="ECF220" s="123"/>
      <c r="ECG220" s="123"/>
      <c r="ECH220" s="123"/>
      <c r="ECI220" s="123"/>
      <c r="ECJ220" s="123"/>
      <c r="ECK220" s="123"/>
      <c r="ECL220" s="123"/>
      <c r="ECM220" s="123"/>
      <c r="ECN220" s="123"/>
      <c r="ECO220" s="123"/>
      <c r="ECP220" s="123"/>
      <c r="ECQ220" s="123"/>
      <c r="ECR220" s="123"/>
      <c r="ECS220" s="123"/>
      <c r="ECT220" s="123"/>
      <c r="ECU220" s="123"/>
      <c r="ECV220" s="123"/>
      <c r="ECW220" s="123"/>
      <c r="ECX220" s="123"/>
      <c r="ECY220" s="123"/>
      <c r="ECZ220" s="123"/>
      <c r="EDA220" s="123"/>
      <c r="EDB220" s="123"/>
      <c r="EDC220" s="123"/>
      <c r="EDD220" s="123"/>
      <c r="EDE220" s="123"/>
      <c r="EDF220" s="123"/>
      <c r="EDG220" s="123"/>
      <c r="EDH220" s="123"/>
      <c r="EDI220" s="123"/>
      <c r="EDJ220" s="123"/>
      <c r="EDK220" s="123"/>
      <c r="EDL220" s="123"/>
      <c r="EDM220" s="123"/>
      <c r="EDN220" s="123"/>
      <c r="EDO220" s="123"/>
      <c r="EDP220" s="123"/>
      <c r="EDQ220" s="123"/>
      <c r="EDR220" s="123"/>
      <c r="EDS220" s="123"/>
      <c r="EDT220" s="123"/>
      <c r="EDU220" s="123"/>
      <c r="EDV220" s="123"/>
      <c r="EDW220" s="123"/>
      <c r="EDX220" s="123"/>
      <c r="EDY220" s="123"/>
      <c r="EDZ220" s="123"/>
      <c r="EEA220" s="123"/>
      <c r="EEB220" s="123"/>
      <c r="EEC220" s="123"/>
      <c r="EED220" s="123"/>
      <c r="EEE220" s="123"/>
      <c r="EEF220" s="123"/>
      <c r="EEG220" s="123"/>
      <c r="EEH220" s="123"/>
      <c r="EEI220" s="123"/>
      <c r="EEJ220" s="123"/>
      <c r="EEK220" s="123"/>
      <c r="EEL220" s="123"/>
      <c r="EEM220" s="123"/>
      <c r="EEN220" s="123"/>
      <c r="EEO220" s="123"/>
      <c r="EEP220" s="123"/>
      <c r="EEQ220" s="123"/>
      <c r="EER220" s="123"/>
      <c r="EES220" s="123"/>
      <c r="EET220" s="123"/>
      <c r="EEU220" s="123"/>
      <c r="EEV220" s="123"/>
      <c r="EEW220" s="123"/>
      <c r="EEX220" s="123"/>
      <c r="EEY220" s="123"/>
      <c r="EEZ220" s="123"/>
      <c r="EFA220" s="123"/>
      <c r="EFB220" s="123"/>
      <c r="EFC220" s="123"/>
      <c r="EFD220" s="123"/>
      <c r="EFE220" s="123"/>
      <c r="EFF220" s="123"/>
      <c r="EFG220" s="123"/>
      <c r="EFH220" s="123"/>
      <c r="EFI220" s="123"/>
      <c r="EFJ220" s="123"/>
      <c r="EFK220" s="123"/>
      <c r="EFL220" s="123"/>
      <c r="EFM220" s="123"/>
      <c r="EFN220" s="123"/>
      <c r="EFO220" s="123"/>
      <c r="EFP220" s="123"/>
      <c r="EFQ220" s="123"/>
      <c r="EFR220" s="123"/>
      <c r="EFS220" s="123"/>
      <c r="EFT220" s="123"/>
      <c r="EFU220" s="123"/>
      <c r="EFV220" s="123"/>
      <c r="EFW220" s="123"/>
      <c r="EFX220" s="123"/>
      <c r="EFY220" s="123"/>
      <c r="EFZ220" s="123"/>
      <c r="EGA220" s="123"/>
      <c r="EGB220" s="123"/>
      <c r="EGC220" s="123"/>
      <c r="EGD220" s="123"/>
      <c r="EGE220" s="123"/>
      <c r="EGF220" s="123"/>
      <c r="EGG220" s="123"/>
      <c r="EGH220" s="123"/>
      <c r="EGI220" s="123"/>
      <c r="EGJ220" s="123"/>
      <c r="EGK220" s="123"/>
      <c r="EGL220" s="123"/>
      <c r="EGM220" s="123"/>
      <c r="EGN220" s="123"/>
      <c r="EGO220" s="123"/>
      <c r="EGP220" s="123"/>
      <c r="EGQ220" s="123"/>
      <c r="EGR220" s="123"/>
      <c r="EGS220" s="123"/>
      <c r="EGT220" s="123"/>
      <c r="EGU220" s="123"/>
      <c r="EGV220" s="123"/>
      <c r="EGW220" s="123"/>
      <c r="EGX220" s="123"/>
      <c r="EGY220" s="123"/>
      <c r="EGZ220" s="123"/>
      <c r="EHA220" s="123"/>
      <c r="EHB220" s="123"/>
      <c r="EHC220" s="123"/>
      <c r="EHD220" s="123"/>
      <c r="EHE220" s="123"/>
      <c r="EHF220" s="123"/>
      <c r="EHG220" s="123"/>
      <c r="EHH220" s="123"/>
      <c r="EHI220" s="123"/>
      <c r="EHJ220" s="123"/>
      <c r="EHK220" s="123"/>
      <c r="EHL220" s="123"/>
      <c r="EHM220" s="123"/>
      <c r="EHN220" s="123"/>
      <c r="EHO220" s="123"/>
      <c r="EHP220" s="123"/>
      <c r="EHQ220" s="123"/>
      <c r="EHR220" s="123"/>
      <c r="EHS220" s="123"/>
      <c r="EHT220" s="123"/>
      <c r="EHU220" s="123"/>
      <c r="EHV220" s="123"/>
      <c r="EHW220" s="123"/>
      <c r="EHX220" s="123"/>
      <c r="EHY220" s="123"/>
      <c r="EHZ220" s="123"/>
      <c r="EIA220" s="123"/>
      <c r="EIB220" s="123"/>
      <c r="EIC220" s="123"/>
      <c r="EID220" s="123"/>
      <c r="EIE220" s="123"/>
      <c r="EIF220" s="123"/>
      <c r="EIG220" s="123"/>
      <c r="EIH220" s="123"/>
      <c r="EII220" s="123"/>
      <c r="EIJ220" s="123"/>
      <c r="EIK220" s="123"/>
      <c r="EIL220" s="123"/>
      <c r="EIM220" s="123"/>
      <c r="EIN220" s="123"/>
      <c r="EIO220" s="123"/>
      <c r="EIP220" s="123"/>
      <c r="EIQ220" s="123"/>
      <c r="EIR220" s="123"/>
      <c r="EIS220" s="123"/>
      <c r="EIT220" s="123"/>
      <c r="EIU220" s="123"/>
      <c r="EIV220" s="123"/>
      <c r="EIW220" s="123"/>
      <c r="EIX220" s="123"/>
      <c r="EIY220" s="123"/>
      <c r="EIZ220" s="123"/>
      <c r="EJA220" s="123"/>
      <c r="EJB220" s="123"/>
      <c r="EJC220" s="123"/>
      <c r="EJD220" s="123"/>
      <c r="EJE220" s="123"/>
      <c r="EJF220" s="123"/>
      <c r="EJG220" s="123"/>
      <c r="EJH220" s="123"/>
      <c r="EJI220" s="123"/>
      <c r="EJJ220" s="123"/>
      <c r="EJK220" s="123"/>
      <c r="EJL220" s="123"/>
      <c r="EJM220" s="123"/>
      <c r="EJN220" s="123"/>
      <c r="EJO220" s="123"/>
      <c r="EJP220" s="123"/>
      <c r="EJQ220" s="123"/>
      <c r="EJR220" s="123"/>
      <c r="EJS220" s="123"/>
      <c r="EJT220" s="123"/>
      <c r="EJU220" s="123"/>
      <c r="EJV220" s="123"/>
      <c r="EJW220" s="123"/>
      <c r="EJX220" s="123"/>
      <c r="EJY220" s="123"/>
      <c r="EJZ220" s="123"/>
      <c r="EKA220" s="123"/>
      <c r="EKB220" s="123"/>
      <c r="EKC220" s="123"/>
      <c r="EKD220" s="123"/>
      <c r="EKE220" s="123"/>
      <c r="EKF220" s="123"/>
      <c r="EKG220" s="123"/>
      <c r="EKH220" s="123"/>
      <c r="EKI220" s="123"/>
      <c r="EKJ220" s="123"/>
      <c r="EKK220" s="123"/>
      <c r="EKL220" s="123"/>
      <c r="EKM220" s="123"/>
      <c r="EKN220" s="123"/>
      <c r="EKO220" s="123"/>
      <c r="EKP220" s="123"/>
      <c r="EKQ220" s="123"/>
      <c r="EKR220" s="123"/>
      <c r="EKS220" s="123"/>
      <c r="EKT220" s="123"/>
      <c r="EKU220" s="123"/>
      <c r="EKV220" s="123"/>
      <c r="EKW220" s="123"/>
      <c r="EKX220" s="123"/>
      <c r="EKY220" s="123"/>
      <c r="EKZ220" s="123"/>
      <c r="ELA220" s="123"/>
      <c r="ELB220" s="123"/>
      <c r="ELC220" s="123"/>
      <c r="ELD220" s="123"/>
      <c r="ELE220" s="123"/>
      <c r="ELF220" s="123"/>
      <c r="ELG220" s="123"/>
      <c r="ELH220" s="123"/>
      <c r="ELI220" s="123"/>
      <c r="ELJ220" s="123"/>
      <c r="ELK220" s="123"/>
      <c r="ELL220" s="123"/>
      <c r="ELM220" s="123"/>
      <c r="ELN220" s="123"/>
      <c r="ELO220" s="123"/>
      <c r="ELP220" s="123"/>
      <c r="ELQ220" s="123"/>
      <c r="ELR220" s="123"/>
      <c r="ELS220" s="123"/>
      <c r="ELT220" s="123"/>
      <c r="ELU220" s="123"/>
      <c r="ELV220" s="123"/>
      <c r="ELW220" s="123"/>
      <c r="ELX220" s="123"/>
      <c r="ELY220" s="123"/>
      <c r="ELZ220" s="123"/>
      <c r="EMA220" s="123"/>
      <c r="EMB220" s="123"/>
      <c r="EMC220" s="123"/>
      <c r="EMD220" s="123"/>
      <c r="EME220" s="123"/>
      <c r="EMF220" s="123"/>
      <c r="EMG220" s="123"/>
      <c r="EMH220" s="123"/>
      <c r="EMI220" s="123"/>
      <c r="EMJ220" s="123"/>
      <c r="EMK220" s="123"/>
      <c r="EML220" s="123"/>
      <c r="EMM220" s="123"/>
      <c r="EMN220" s="123"/>
      <c r="EMO220" s="123"/>
      <c r="EMP220" s="123"/>
      <c r="EMQ220" s="123"/>
      <c r="EMR220" s="123"/>
      <c r="EMS220" s="123"/>
      <c r="EMT220" s="123"/>
      <c r="EMU220" s="123"/>
      <c r="EMV220" s="123"/>
      <c r="EMW220" s="123"/>
      <c r="EMX220" s="123"/>
      <c r="EMY220" s="123"/>
      <c r="EMZ220" s="123"/>
      <c r="ENA220" s="123"/>
      <c r="ENB220" s="123"/>
      <c r="ENC220" s="123"/>
      <c r="END220" s="123"/>
      <c r="ENE220" s="123"/>
      <c r="ENF220" s="123"/>
      <c r="ENG220" s="123"/>
      <c r="ENH220" s="123"/>
      <c r="ENI220" s="123"/>
      <c r="ENJ220" s="123"/>
      <c r="ENK220" s="123"/>
      <c r="ENL220" s="123"/>
      <c r="ENM220" s="123"/>
      <c r="ENN220" s="123"/>
      <c r="ENO220" s="123"/>
      <c r="ENP220" s="123"/>
      <c r="ENQ220" s="123"/>
      <c r="ENR220" s="123"/>
      <c r="ENS220" s="123"/>
      <c r="ENT220" s="123"/>
      <c r="ENU220" s="123"/>
      <c r="ENV220" s="123"/>
      <c r="ENW220" s="123"/>
      <c r="ENX220" s="123"/>
      <c r="ENY220" s="123"/>
      <c r="ENZ220" s="123"/>
      <c r="EOA220" s="123"/>
      <c r="EOB220" s="123"/>
      <c r="EOC220" s="123"/>
      <c r="EOD220" s="123"/>
      <c r="EOE220" s="123"/>
      <c r="EOF220" s="123"/>
      <c r="EOG220" s="123"/>
      <c r="EOH220" s="123"/>
      <c r="EOI220" s="123"/>
      <c r="EOJ220" s="123"/>
      <c r="EOK220" s="123"/>
      <c r="EOL220" s="123"/>
      <c r="EOM220" s="123"/>
      <c r="EON220" s="123"/>
      <c r="EOO220" s="123"/>
      <c r="EOP220" s="123"/>
      <c r="EOQ220" s="123"/>
      <c r="EOR220" s="123"/>
      <c r="EOS220" s="123"/>
      <c r="EOT220" s="123"/>
      <c r="EOU220" s="123"/>
      <c r="EOV220" s="123"/>
      <c r="EOW220" s="123"/>
      <c r="EOX220" s="123"/>
      <c r="EOY220" s="123"/>
      <c r="EOZ220" s="123"/>
      <c r="EPA220" s="123"/>
      <c r="EPB220" s="123"/>
      <c r="EPC220" s="123"/>
      <c r="EPD220" s="123"/>
      <c r="EPE220" s="123"/>
      <c r="EPF220" s="123"/>
      <c r="EPG220" s="123"/>
      <c r="EPH220" s="123"/>
      <c r="EPI220" s="123"/>
      <c r="EPJ220" s="123"/>
      <c r="EPK220" s="123"/>
      <c r="EPL220" s="123"/>
      <c r="EPM220" s="123"/>
      <c r="EPN220" s="123"/>
      <c r="EPO220" s="123"/>
      <c r="EPP220" s="123"/>
      <c r="EPQ220" s="123"/>
      <c r="EPR220" s="123"/>
      <c r="EPS220" s="123"/>
      <c r="EPT220" s="123"/>
      <c r="EPU220" s="123"/>
      <c r="EPV220" s="123"/>
      <c r="EPW220" s="123"/>
      <c r="EPX220" s="123"/>
      <c r="EPY220" s="123"/>
      <c r="EPZ220" s="123"/>
      <c r="EQA220" s="123"/>
      <c r="EQB220" s="123"/>
      <c r="EQC220" s="123"/>
      <c r="EQD220" s="123"/>
      <c r="EQE220" s="123"/>
      <c r="EQF220" s="123"/>
      <c r="EQG220" s="123"/>
      <c r="EQH220" s="123"/>
      <c r="EQI220" s="123"/>
      <c r="EQJ220" s="123"/>
      <c r="EQK220" s="123"/>
      <c r="EQL220" s="123"/>
      <c r="EQM220" s="123"/>
      <c r="EQN220" s="123"/>
      <c r="EQO220" s="123"/>
      <c r="EQP220" s="123"/>
      <c r="EQQ220" s="123"/>
      <c r="EQR220" s="123"/>
      <c r="EQS220" s="123"/>
      <c r="EQT220" s="123"/>
      <c r="EQU220" s="123"/>
      <c r="EQV220" s="123"/>
      <c r="EQW220" s="123"/>
      <c r="EQX220" s="123"/>
      <c r="EQY220" s="123"/>
      <c r="EQZ220" s="123"/>
      <c r="ERA220" s="123"/>
      <c r="ERB220" s="123"/>
      <c r="ERC220" s="123"/>
      <c r="ERD220" s="123"/>
      <c r="ERE220" s="123"/>
      <c r="ERF220" s="123"/>
      <c r="ERG220" s="123"/>
      <c r="ERH220" s="123"/>
      <c r="ERI220" s="123"/>
      <c r="ERJ220" s="123"/>
      <c r="ERK220" s="123"/>
      <c r="ERL220" s="123"/>
      <c r="ERM220" s="123"/>
      <c r="ERN220" s="123"/>
      <c r="ERO220" s="123"/>
      <c r="ERP220" s="123"/>
      <c r="ERQ220" s="123"/>
      <c r="ERR220" s="123"/>
      <c r="ERS220" s="123"/>
      <c r="ERT220" s="123"/>
      <c r="ERU220" s="123"/>
      <c r="ERV220" s="123"/>
      <c r="ERW220" s="123"/>
      <c r="ERX220" s="123"/>
      <c r="ERY220" s="123"/>
      <c r="ERZ220" s="123"/>
      <c r="ESA220" s="123"/>
      <c r="ESB220" s="123"/>
      <c r="ESC220" s="123"/>
      <c r="ESD220" s="123"/>
      <c r="ESE220" s="123"/>
      <c r="ESF220" s="123"/>
      <c r="ESG220" s="123"/>
      <c r="ESH220" s="123"/>
      <c r="ESI220" s="123"/>
      <c r="ESJ220" s="123"/>
      <c r="ESK220" s="123"/>
      <c r="ESL220" s="123"/>
      <c r="ESM220" s="123"/>
      <c r="ESN220" s="123"/>
      <c r="ESO220" s="123"/>
      <c r="ESP220" s="123"/>
      <c r="ESQ220" s="123"/>
      <c r="ESR220" s="123"/>
      <c r="ESS220" s="123"/>
      <c r="EST220" s="123"/>
      <c r="ESU220" s="123"/>
      <c r="ESV220" s="123"/>
      <c r="ESW220" s="123"/>
      <c r="ESX220" s="123"/>
      <c r="ESY220" s="123"/>
      <c r="ESZ220" s="123"/>
      <c r="ETA220" s="123"/>
      <c r="ETB220" s="123"/>
      <c r="ETC220" s="123"/>
      <c r="ETD220" s="123"/>
      <c r="ETE220" s="123"/>
      <c r="ETF220" s="123"/>
      <c r="ETG220" s="123"/>
      <c r="ETH220" s="123"/>
      <c r="ETI220" s="123"/>
      <c r="ETJ220" s="123"/>
      <c r="ETK220" s="123"/>
      <c r="ETL220" s="123"/>
      <c r="ETM220" s="123"/>
      <c r="ETN220" s="123"/>
      <c r="ETO220" s="123"/>
      <c r="ETP220" s="123"/>
      <c r="ETQ220" s="123"/>
      <c r="ETR220" s="123"/>
      <c r="ETS220" s="123"/>
      <c r="ETT220" s="123"/>
      <c r="ETU220" s="123"/>
      <c r="ETV220" s="123"/>
      <c r="ETW220" s="123"/>
      <c r="ETX220" s="123"/>
      <c r="ETY220" s="123"/>
      <c r="ETZ220" s="123"/>
      <c r="EUA220" s="123"/>
      <c r="EUB220" s="123"/>
      <c r="EUC220" s="123"/>
      <c r="EUD220" s="123"/>
      <c r="EUE220" s="123"/>
      <c r="EUF220" s="123"/>
      <c r="EUG220" s="123"/>
      <c r="EUH220" s="123"/>
      <c r="EUI220" s="123"/>
      <c r="EUJ220" s="123"/>
      <c r="EUK220" s="123"/>
      <c r="EUL220" s="123"/>
      <c r="EUM220" s="123"/>
      <c r="EUN220" s="123"/>
      <c r="EUO220" s="123"/>
      <c r="EUP220" s="123"/>
      <c r="EUQ220" s="123"/>
      <c r="EUR220" s="123"/>
      <c r="EUS220" s="123"/>
      <c r="EUT220" s="123"/>
      <c r="EUU220" s="123"/>
      <c r="EUV220" s="123"/>
      <c r="EUW220" s="123"/>
      <c r="EUX220" s="123"/>
      <c r="EUY220" s="123"/>
      <c r="EUZ220" s="123"/>
      <c r="EVA220" s="123"/>
      <c r="EVB220" s="123"/>
      <c r="EVC220" s="123"/>
      <c r="EVD220" s="123"/>
      <c r="EVE220" s="123"/>
      <c r="EVF220" s="123"/>
      <c r="EVG220" s="123"/>
      <c r="EVH220" s="123"/>
      <c r="EVI220" s="123"/>
      <c r="EVJ220" s="123"/>
      <c r="EVK220" s="123"/>
      <c r="EVL220" s="123"/>
      <c r="EVM220" s="123"/>
      <c r="EVN220" s="123"/>
      <c r="EVO220" s="123"/>
      <c r="EVP220" s="123"/>
      <c r="EVQ220" s="123"/>
      <c r="EVR220" s="123"/>
      <c r="EVS220" s="123"/>
      <c r="EVT220" s="123"/>
      <c r="EVU220" s="123"/>
      <c r="EVV220" s="123"/>
      <c r="EVW220" s="123"/>
      <c r="EVX220" s="123"/>
      <c r="EVY220" s="123"/>
      <c r="EVZ220" s="123"/>
      <c r="EWA220" s="123"/>
      <c r="EWB220" s="123"/>
      <c r="EWC220" s="123"/>
      <c r="EWD220" s="123"/>
      <c r="EWE220" s="123"/>
      <c r="EWF220" s="123"/>
      <c r="EWG220" s="123"/>
      <c r="EWH220" s="123"/>
      <c r="EWI220" s="123"/>
      <c r="EWJ220" s="123"/>
      <c r="EWK220" s="123"/>
      <c r="EWL220" s="123"/>
      <c r="EWM220" s="123"/>
      <c r="EWN220" s="123"/>
      <c r="EWO220" s="123"/>
      <c r="EWP220" s="123"/>
      <c r="EWQ220" s="123"/>
      <c r="EWR220" s="123"/>
      <c r="EWS220" s="123"/>
      <c r="EWT220" s="123"/>
      <c r="EWU220" s="123"/>
      <c r="EWV220" s="123"/>
      <c r="EWW220" s="123"/>
      <c r="EWX220" s="123"/>
      <c r="EWY220" s="123"/>
      <c r="EWZ220" s="123"/>
      <c r="EXA220" s="123"/>
      <c r="EXB220" s="123"/>
      <c r="EXC220" s="123"/>
      <c r="EXD220" s="123"/>
      <c r="EXE220" s="123"/>
      <c r="EXF220" s="123"/>
      <c r="EXG220" s="123"/>
      <c r="EXH220" s="123"/>
      <c r="EXI220" s="123"/>
      <c r="EXJ220" s="123"/>
      <c r="EXK220" s="123"/>
      <c r="EXL220" s="123"/>
      <c r="EXM220" s="123"/>
      <c r="EXN220" s="123"/>
      <c r="EXO220" s="123"/>
      <c r="EXP220" s="123"/>
      <c r="EXQ220" s="123"/>
      <c r="EXR220" s="123"/>
      <c r="EXS220" s="123"/>
      <c r="EXT220" s="123"/>
      <c r="EXU220" s="123"/>
      <c r="EXV220" s="123"/>
      <c r="EXW220" s="123"/>
      <c r="EXX220" s="123"/>
      <c r="EXY220" s="123"/>
      <c r="EXZ220" s="123"/>
      <c r="EYA220" s="123"/>
      <c r="EYB220" s="123"/>
      <c r="EYC220" s="123"/>
      <c r="EYD220" s="123"/>
      <c r="EYE220" s="123"/>
      <c r="EYF220" s="123"/>
      <c r="EYG220" s="123"/>
      <c r="EYH220" s="123"/>
      <c r="EYI220" s="123"/>
      <c r="EYJ220" s="123"/>
      <c r="EYK220" s="123"/>
      <c r="EYL220" s="123"/>
      <c r="EYM220" s="123"/>
      <c r="EYN220" s="123"/>
      <c r="EYO220" s="123"/>
      <c r="EYP220" s="123"/>
      <c r="EYQ220" s="123"/>
      <c r="EYR220" s="123"/>
      <c r="EYS220" s="123"/>
      <c r="EYT220" s="123"/>
      <c r="EYU220" s="123"/>
      <c r="EYV220" s="123"/>
      <c r="EYW220" s="123"/>
      <c r="EYX220" s="123"/>
      <c r="EYY220" s="123"/>
      <c r="EYZ220" s="123"/>
      <c r="EZA220" s="123"/>
      <c r="EZB220" s="123"/>
      <c r="EZC220" s="123"/>
      <c r="EZD220" s="123"/>
      <c r="EZE220" s="123"/>
      <c r="EZF220" s="123"/>
      <c r="EZG220" s="123"/>
      <c r="EZH220" s="123"/>
      <c r="EZI220" s="123"/>
      <c r="EZJ220" s="123"/>
      <c r="EZK220" s="123"/>
      <c r="EZL220" s="123"/>
      <c r="EZM220" s="123"/>
      <c r="EZN220" s="123"/>
      <c r="EZO220" s="123"/>
      <c r="EZP220" s="123"/>
      <c r="EZQ220" s="123"/>
      <c r="EZR220" s="123"/>
      <c r="EZS220" s="123"/>
      <c r="EZT220" s="123"/>
      <c r="EZU220" s="123"/>
      <c r="EZV220" s="123"/>
      <c r="EZW220" s="123"/>
      <c r="EZX220" s="123"/>
      <c r="EZY220" s="123"/>
      <c r="EZZ220" s="123"/>
      <c r="FAA220" s="123"/>
      <c r="FAB220" s="123"/>
      <c r="FAC220" s="123"/>
      <c r="FAD220" s="123"/>
      <c r="FAE220" s="123"/>
      <c r="FAF220" s="123"/>
      <c r="FAG220" s="123"/>
      <c r="FAH220" s="123"/>
      <c r="FAI220" s="123"/>
      <c r="FAJ220" s="123"/>
      <c r="FAK220" s="123"/>
      <c r="FAL220" s="123"/>
      <c r="FAM220" s="123"/>
      <c r="FAN220" s="123"/>
      <c r="FAO220" s="123"/>
      <c r="FAP220" s="123"/>
      <c r="FAQ220" s="123"/>
      <c r="FAR220" s="123"/>
      <c r="FAS220" s="123"/>
      <c r="FAT220" s="123"/>
      <c r="FAU220" s="123"/>
      <c r="FAV220" s="123"/>
      <c r="FAW220" s="123"/>
      <c r="FAX220" s="123"/>
      <c r="FAY220" s="123"/>
      <c r="FAZ220" s="123"/>
      <c r="FBA220" s="123"/>
      <c r="FBB220" s="123"/>
      <c r="FBC220" s="123"/>
      <c r="FBD220" s="123"/>
      <c r="FBE220" s="123"/>
      <c r="FBF220" s="123"/>
      <c r="FBG220" s="123"/>
      <c r="FBH220" s="123"/>
      <c r="FBI220" s="123"/>
      <c r="FBJ220" s="123"/>
      <c r="FBK220" s="123"/>
      <c r="FBL220" s="123"/>
      <c r="FBM220" s="123"/>
      <c r="FBN220" s="123"/>
      <c r="FBO220" s="123"/>
      <c r="FBP220" s="123"/>
      <c r="FBQ220" s="123"/>
      <c r="FBR220" s="123"/>
      <c r="FBS220" s="123"/>
      <c r="FBT220" s="123"/>
      <c r="FBU220" s="123"/>
      <c r="FBV220" s="123"/>
      <c r="FBW220" s="123"/>
      <c r="FBX220" s="123"/>
      <c r="FBY220" s="123"/>
      <c r="FBZ220" s="123"/>
      <c r="FCA220" s="123"/>
      <c r="FCB220" s="123"/>
      <c r="FCC220" s="123"/>
      <c r="FCD220" s="123"/>
      <c r="FCE220" s="123"/>
      <c r="FCF220" s="123"/>
      <c r="FCG220" s="123"/>
      <c r="FCH220" s="123"/>
      <c r="FCI220" s="123"/>
      <c r="FCJ220" s="123"/>
      <c r="FCK220" s="123"/>
      <c r="FCL220" s="123"/>
      <c r="FCM220" s="123"/>
      <c r="FCN220" s="123"/>
      <c r="FCO220" s="123"/>
      <c r="FCP220" s="123"/>
      <c r="FCQ220" s="123"/>
      <c r="FCR220" s="123"/>
      <c r="FCS220" s="123"/>
      <c r="FCT220" s="123"/>
      <c r="FCU220" s="123"/>
      <c r="FCV220" s="123"/>
      <c r="FCW220" s="123"/>
      <c r="FCX220" s="123"/>
      <c r="FCY220" s="123"/>
      <c r="FCZ220" s="123"/>
      <c r="FDA220" s="123"/>
      <c r="FDB220" s="123"/>
      <c r="FDC220" s="123"/>
      <c r="FDD220" s="123"/>
      <c r="FDE220" s="123"/>
      <c r="FDF220" s="123"/>
      <c r="FDG220" s="123"/>
      <c r="FDH220" s="123"/>
      <c r="FDI220" s="123"/>
      <c r="FDJ220" s="123"/>
      <c r="FDK220" s="123"/>
      <c r="FDL220" s="123"/>
      <c r="FDM220" s="123"/>
      <c r="FDN220" s="123"/>
      <c r="FDO220" s="123"/>
      <c r="FDP220" s="123"/>
      <c r="FDQ220" s="123"/>
      <c r="FDR220" s="123"/>
      <c r="FDS220" s="123"/>
      <c r="FDT220" s="123"/>
      <c r="FDU220" s="123"/>
      <c r="FDV220" s="123"/>
      <c r="FDW220" s="123"/>
      <c r="FDX220" s="123"/>
      <c r="FDY220" s="123"/>
      <c r="FDZ220" s="123"/>
      <c r="FEA220" s="123"/>
      <c r="FEB220" s="123"/>
      <c r="FEC220" s="123"/>
      <c r="FED220" s="123"/>
      <c r="FEE220" s="123"/>
      <c r="FEF220" s="123"/>
      <c r="FEG220" s="123"/>
      <c r="FEH220" s="123"/>
      <c r="FEI220" s="123"/>
      <c r="FEJ220" s="123"/>
      <c r="FEK220" s="123"/>
      <c r="FEL220" s="123"/>
      <c r="FEM220" s="123"/>
      <c r="FEN220" s="123"/>
      <c r="FEO220" s="123"/>
      <c r="FEP220" s="123"/>
      <c r="FEQ220" s="123"/>
      <c r="FER220" s="123"/>
      <c r="FES220" s="123"/>
      <c r="FET220" s="123"/>
      <c r="FEU220" s="123"/>
      <c r="FEV220" s="123"/>
      <c r="FEW220" s="123"/>
      <c r="FEX220" s="123"/>
      <c r="FEY220" s="123"/>
      <c r="FEZ220" s="123"/>
      <c r="FFA220" s="123"/>
      <c r="FFB220" s="123"/>
      <c r="FFC220" s="123"/>
      <c r="FFD220" s="123"/>
      <c r="FFE220" s="123"/>
      <c r="FFF220" s="123"/>
      <c r="FFG220" s="123"/>
      <c r="FFH220" s="123"/>
      <c r="FFI220" s="123"/>
      <c r="FFJ220" s="123"/>
      <c r="FFK220" s="123"/>
      <c r="FFL220" s="123"/>
      <c r="FFM220" s="123"/>
      <c r="FFN220" s="123"/>
      <c r="FFO220" s="123"/>
      <c r="FFP220" s="123"/>
      <c r="FFQ220" s="123"/>
      <c r="FFR220" s="123"/>
      <c r="FFS220" s="123"/>
      <c r="FFT220" s="123"/>
      <c r="FFU220" s="123"/>
      <c r="FFV220" s="123"/>
      <c r="FFW220" s="123"/>
      <c r="FFX220" s="123"/>
      <c r="FFY220" s="123"/>
      <c r="FFZ220" s="123"/>
      <c r="FGA220" s="123"/>
      <c r="FGB220" s="123"/>
      <c r="FGC220" s="123"/>
      <c r="FGD220" s="123"/>
      <c r="FGE220" s="123"/>
      <c r="FGF220" s="123"/>
      <c r="FGG220" s="123"/>
      <c r="FGH220" s="123"/>
      <c r="FGI220" s="123"/>
      <c r="FGJ220" s="123"/>
      <c r="FGK220" s="123"/>
      <c r="FGL220" s="123"/>
      <c r="FGM220" s="123"/>
      <c r="FGN220" s="123"/>
      <c r="FGO220" s="123"/>
      <c r="FGP220" s="123"/>
      <c r="FGQ220" s="123"/>
      <c r="FGR220" s="123"/>
      <c r="FGS220" s="123"/>
      <c r="FGT220" s="123"/>
      <c r="FGU220" s="123"/>
      <c r="FGV220" s="123"/>
      <c r="FGW220" s="123"/>
      <c r="FGX220" s="123"/>
      <c r="FGY220" s="123"/>
      <c r="FGZ220" s="123"/>
      <c r="FHA220" s="123"/>
      <c r="FHB220" s="123"/>
      <c r="FHC220" s="123"/>
      <c r="FHD220" s="123"/>
      <c r="FHE220" s="123"/>
      <c r="FHF220" s="123"/>
      <c r="FHG220" s="123"/>
      <c r="FHH220" s="123"/>
      <c r="FHI220" s="123"/>
      <c r="FHJ220" s="123"/>
      <c r="FHK220" s="123"/>
      <c r="FHL220" s="123"/>
      <c r="FHM220" s="123"/>
      <c r="FHN220" s="123"/>
      <c r="FHO220" s="123"/>
      <c r="FHP220" s="123"/>
      <c r="FHQ220" s="123"/>
      <c r="FHR220" s="123"/>
      <c r="FHS220" s="123"/>
      <c r="FHT220" s="123"/>
      <c r="FHU220" s="123"/>
      <c r="FHV220" s="123"/>
      <c r="FHW220" s="123"/>
      <c r="FHX220" s="123"/>
      <c r="FHY220" s="123"/>
      <c r="FHZ220" s="123"/>
      <c r="FIA220" s="123"/>
      <c r="FIB220" s="123"/>
      <c r="FIC220" s="123"/>
      <c r="FID220" s="123"/>
      <c r="FIE220" s="123"/>
      <c r="FIF220" s="123"/>
      <c r="FIG220" s="123"/>
      <c r="FIH220" s="123"/>
      <c r="FII220" s="123"/>
      <c r="FIJ220" s="123"/>
      <c r="FIK220" s="123"/>
      <c r="FIL220" s="123"/>
      <c r="FIM220" s="123"/>
      <c r="FIN220" s="123"/>
      <c r="FIO220" s="123"/>
      <c r="FIP220" s="123"/>
      <c r="FIQ220" s="123"/>
      <c r="FIR220" s="123"/>
      <c r="FIS220" s="123"/>
      <c r="FIT220" s="123"/>
      <c r="FIU220" s="123"/>
      <c r="FIV220" s="123"/>
      <c r="FIW220" s="123"/>
      <c r="FIX220" s="123"/>
      <c r="FIY220" s="123"/>
      <c r="FIZ220" s="123"/>
      <c r="FJA220" s="123"/>
      <c r="FJB220" s="123"/>
      <c r="FJC220" s="123"/>
      <c r="FJD220" s="123"/>
      <c r="FJE220" s="123"/>
      <c r="FJF220" s="123"/>
      <c r="FJG220" s="123"/>
      <c r="FJH220" s="123"/>
      <c r="FJI220" s="123"/>
      <c r="FJJ220" s="123"/>
      <c r="FJK220" s="123"/>
      <c r="FJL220" s="123"/>
      <c r="FJM220" s="123"/>
      <c r="FJN220" s="123"/>
      <c r="FJO220" s="123"/>
      <c r="FJP220" s="123"/>
      <c r="FJQ220" s="123"/>
      <c r="FJR220" s="123"/>
      <c r="FJS220" s="123"/>
      <c r="FJT220" s="123"/>
      <c r="FJU220" s="123"/>
      <c r="FJV220" s="123"/>
      <c r="FJW220" s="123"/>
      <c r="FJX220" s="123"/>
      <c r="FJY220" s="123"/>
      <c r="FJZ220" s="123"/>
      <c r="FKA220" s="123"/>
      <c r="FKB220" s="123"/>
      <c r="FKC220" s="123"/>
      <c r="FKD220" s="123"/>
      <c r="FKE220" s="123"/>
      <c r="FKF220" s="123"/>
      <c r="FKG220" s="123"/>
      <c r="FKH220" s="123"/>
      <c r="FKI220" s="123"/>
      <c r="FKJ220" s="123"/>
      <c r="FKK220" s="123"/>
      <c r="FKL220" s="123"/>
      <c r="FKM220" s="123"/>
      <c r="FKN220" s="123"/>
      <c r="FKO220" s="123"/>
      <c r="FKP220" s="123"/>
      <c r="FKQ220" s="123"/>
      <c r="FKR220" s="123"/>
      <c r="FKS220" s="123"/>
      <c r="FKT220" s="123"/>
      <c r="FKU220" s="123"/>
      <c r="FKV220" s="123"/>
      <c r="FKW220" s="123"/>
      <c r="FKX220" s="123"/>
      <c r="FKY220" s="123"/>
      <c r="FKZ220" s="123"/>
      <c r="FLA220" s="123"/>
      <c r="FLB220" s="123"/>
      <c r="FLC220" s="123"/>
      <c r="FLD220" s="123"/>
      <c r="FLE220" s="123"/>
      <c r="FLF220" s="123"/>
      <c r="FLG220" s="123"/>
      <c r="FLH220" s="123"/>
      <c r="FLI220" s="123"/>
      <c r="FLJ220" s="123"/>
      <c r="FLK220" s="123"/>
      <c r="FLL220" s="123"/>
      <c r="FLM220" s="123"/>
      <c r="FLN220" s="123"/>
      <c r="FLO220" s="123"/>
      <c r="FLP220" s="123"/>
      <c r="FLQ220" s="123"/>
      <c r="FLR220" s="123"/>
      <c r="FLS220" s="123"/>
      <c r="FLT220" s="123"/>
      <c r="FLU220" s="123"/>
      <c r="FLV220" s="123"/>
      <c r="FLW220" s="123"/>
      <c r="FLX220" s="123"/>
      <c r="FLY220" s="123"/>
      <c r="FLZ220" s="123"/>
      <c r="FMA220" s="123"/>
      <c r="FMB220" s="123"/>
      <c r="FMC220" s="123"/>
      <c r="FMD220" s="123"/>
      <c r="FME220" s="123"/>
      <c r="FMF220" s="123"/>
      <c r="FMG220" s="123"/>
      <c r="FMH220" s="123"/>
      <c r="FMI220" s="123"/>
      <c r="FMJ220" s="123"/>
      <c r="FMK220" s="123"/>
      <c r="FML220" s="123"/>
      <c r="FMM220" s="123"/>
      <c r="FMN220" s="123"/>
      <c r="FMO220" s="123"/>
      <c r="FMP220" s="123"/>
      <c r="FMQ220" s="123"/>
      <c r="FMR220" s="123"/>
      <c r="FMS220" s="123"/>
      <c r="FMT220" s="123"/>
      <c r="FMU220" s="123"/>
      <c r="FMV220" s="123"/>
      <c r="FMW220" s="123"/>
      <c r="FMX220" s="123"/>
      <c r="FMY220" s="123"/>
      <c r="FMZ220" s="123"/>
      <c r="FNA220" s="123"/>
      <c r="FNB220" s="123"/>
      <c r="FNC220" s="123"/>
      <c r="FND220" s="123"/>
      <c r="FNE220" s="123"/>
      <c r="FNF220" s="123"/>
      <c r="FNG220" s="123"/>
      <c r="FNH220" s="123"/>
      <c r="FNI220" s="123"/>
      <c r="FNJ220" s="123"/>
      <c r="FNK220" s="123"/>
      <c r="FNL220" s="123"/>
      <c r="FNM220" s="123"/>
      <c r="FNN220" s="123"/>
      <c r="FNO220" s="123"/>
      <c r="FNP220" s="123"/>
      <c r="FNQ220" s="123"/>
      <c r="FNR220" s="123"/>
      <c r="FNS220" s="123"/>
      <c r="FNT220" s="123"/>
      <c r="FNU220" s="123"/>
      <c r="FNV220" s="123"/>
      <c r="FNW220" s="123"/>
      <c r="FNX220" s="123"/>
      <c r="FNY220" s="123"/>
      <c r="FNZ220" s="123"/>
      <c r="FOA220" s="123"/>
      <c r="FOB220" s="123"/>
      <c r="FOC220" s="123"/>
      <c r="FOD220" s="123"/>
      <c r="FOE220" s="123"/>
      <c r="FOF220" s="123"/>
      <c r="FOG220" s="123"/>
      <c r="FOH220" s="123"/>
      <c r="FOI220" s="123"/>
      <c r="FOJ220" s="123"/>
      <c r="FOK220" s="123"/>
      <c r="FOL220" s="123"/>
      <c r="FOM220" s="123"/>
      <c r="FON220" s="123"/>
      <c r="FOO220" s="123"/>
      <c r="FOP220" s="123"/>
      <c r="FOQ220" s="123"/>
      <c r="FOR220" s="123"/>
      <c r="FOS220" s="123"/>
      <c r="FOT220" s="123"/>
      <c r="FOU220" s="123"/>
      <c r="FOV220" s="123"/>
      <c r="FOW220" s="123"/>
      <c r="FOX220" s="123"/>
      <c r="FOY220" s="123"/>
      <c r="FOZ220" s="123"/>
      <c r="FPA220" s="123"/>
      <c r="FPB220" s="123"/>
      <c r="FPC220" s="123"/>
      <c r="FPD220" s="123"/>
      <c r="FPE220" s="123"/>
      <c r="FPF220" s="123"/>
      <c r="FPG220" s="123"/>
      <c r="FPH220" s="123"/>
      <c r="FPI220" s="123"/>
      <c r="FPJ220" s="123"/>
      <c r="FPK220" s="123"/>
      <c r="FPL220" s="123"/>
      <c r="FPM220" s="123"/>
      <c r="FPN220" s="123"/>
      <c r="FPO220" s="123"/>
      <c r="FPP220" s="123"/>
      <c r="FPQ220" s="123"/>
      <c r="FPR220" s="123"/>
      <c r="FPS220" s="123"/>
      <c r="FPT220" s="123"/>
      <c r="FPU220" s="123"/>
      <c r="FPV220" s="123"/>
      <c r="FPW220" s="123"/>
      <c r="FPX220" s="123"/>
      <c r="FPY220" s="123"/>
      <c r="FPZ220" s="123"/>
      <c r="FQA220" s="123"/>
      <c r="FQB220" s="123"/>
      <c r="FQC220" s="123"/>
      <c r="FQD220" s="123"/>
      <c r="FQE220" s="123"/>
      <c r="FQF220" s="123"/>
      <c r="FQG220" s="123"/>
      <c r="FQH220" s="123"/>
      <c r="FQI220" s="123"/>
      <c r="FQJ220" s="123"/>
      <c r="FQK220" s="123"/>
      <c r="FQL220" s="123"/>
      <c r="FQM220" s="123"/>
      <c r="FQN220" s="123"/>
      <c r="FQO220" s="123"/>
      <c r="FQP220" s="123"/>
      <c r="FQQ220" s="123"/>
      <c r="FQR220" s="123"/>
      <c r="FQS220" s="123"/>
      <c r="FQT220" s="123"/>
      <c r="FQU220" s="123"/>
      <c r="FQV220" s="123"/>
      <c r="FQW220" s="123"/>
      <c r="FQX220" s="123"/>
      <c r="FQY220" s="123"/>
      <c r="FQZ220" s="123"/>
      <c r="FRA220" s="123"/>
      <c r="FRB220" s="123"/>
      <c r="FRC220" s="123"/>
      <c r="FRD220" s="123"/>
      <c r="FRE220" s="123"/>
      <c r="FRF220" s="123"/>
      <c r="FRG220" s="123"/>
      <c r="FRH220" s="123"/>
      <c r="FRI220" s="123"/>
      <c r="FRJ220" s="123"/>
      <c r="FRK220" s="123"/>
      <c r="FRL220" s="123"/>
      <c r="FRM220" s="123"/>
      <c r="FRN220" s="123"/>
      <c r="FRO220" s="123"/>
      <c r="FRP220" s="123"/>
      <c r="FRQ220" s="123"/>
      <c r="FRR220" s="123"/>
      <c r="FRS220" s="123"/>
      <c r="FRT220" s="123"/>
      <c r="FRU220" s="123"/>
      <c r="FRV220" s="123"/>
      <c r="FRW220" s="123"/>
      <c r="FRX220" s="123"/>
      <c r="FRY220" s="123"/>
      <c r="FRZ220" s="123"/>
      <c r="FSA220" s="123"/>
      <c r="FSB220" s="123"/>
      <c r="FSC220" s="123"/>
      <c r="FSD220" s="123"/>
      <c r="FSE220" s="123"/>
      <c r="FSF220" s="123"/>
      <c r="FSG220" s="123"/>
      <c r="FSH220" s="123"/>
      <c r="FSI220" s="123"/>
      <c r="FSJ220" s="123"/>
      <c r="FSK220" s="123"/>
      <c r="FSL220" s="123"/>
      <c r="FSM220" s="123"/>
      <c r="FSN220" s="123"/>
      <c r="FSO220" s="123"/>
      <c r="FSP220" s="123"/>
      <c r="FSQ220" s="123"/>
      <c r="FSR220" s="123"/>
      <c r="FSS220" s="123"/>
      <c r="FST220" s="123"/>
      <c r="FSU220" s="123"/>
      <c r="FSV220" s="123"/>
      <c r="FSW220" s="123"/>
      <c r="FSX220" s="123"/>
      <c r="FSY220" s="123"/>
      <c r="FSZ220" s="123"/>
      <c r="FTA220" s="123"/>
      <c r="FTB220" s="123"/>
      <c r="FTC220" s="123"/>
      <c r="FTD220" s="123"/>
      <c r="FTE220" s="123"/>
      <c r="FTF220" s="123"/>
      <c r="FTG220" s="123"/>
      <c r="FTH220" s="123"/>
      <c r="FTI220" s="123"/>
      <c r="FTJ220" s="123"/>
      <c r="FTK220" s="123"/>
      <c r="FTL220" s="123"/>
      <c r="FTM220" s="123"/>
      <c r="FTN220" s="123"/>
      <c r="FTO220" s="123"/>
      <c r="FTP220" s="123"/>
      <c r="FTQ220" s="123"/>
      <c r="FTR220" s="123"/>
      <c r="FTS220" s="123"/>
      <c r="FTT220" s="123"/>
      <c r="FTU220" s="123"/>
      <c r="FTV220" s="123"/>
      <c r="FTW220" s="123"/>
      <c r="FTX220" s="123"/>
      <c r="FTY220" s="123"/>
      <c r="FTZ220" s="123"/>
      <c r="FUA220" s="123"/>
      <c r="FUB220" s="123"/>
      <c r="FUC220" s="123"/>
      <c r="FUD220" s="123"/>
      <c r="FUE220" s="123"/>
      <c r="FUF220" s="123"/>
      <c r="FUG220" s="123"/>
      <c r="FUH220" s="123"/>
      <c r="FUI220" s="123"/>
      <c r="FUJ220" s="123"/>
      <c r="FUK220" s="123"/>
      <c r="FUL220" s="123"/>
      <c r="FUM220" s="123"/>
      <c r="FUN220" s="123"/>
      <c r="FUO220" s="123"/>
      <c r="FUP220" s="123"/>
      <c r="FUQ220" s="123"/>
      <c r="FUR220" s="123"/>
      <c r="FUS220" s="123"/>
      <c r="FUT220" s="123"/>
      <c r="FUU220" s="123"/>
      <c r="FUV220" s="123"/>
      <c r="FUW220" s="123"/>
      <c r="FUX220" s="123"/>
      <c r="FUY220" s="123"/>
      <c r="FUZ220" s="123"/>
      <c r="FVA220" s="123"/>
      <c r="FVB220" s="123"/>
      <c r="FVC220" s="123"/>
      <c r="FVD220" s="123"/>
      <c r="FVE220" s="123"/>
      <c r="FVF220" s="123"/>
      <c r="FVG220" s="123"/>
      <c r="FVH220" s="123"/>
      <c r="FVI220" s="123"/>
      <c r="FVJ220" s="123"/>
      <c r="FVK220" s="123"/>
      <c r="FVL220" s="123"/>
      <c r="FVM220" s="123"/>
      <c r="FVN220" s="123"/>
      <c r="FVO220" s="123"/>
      <c r="FVP220" s="123"/>
      <c r="FVQ220" s="123"/>
      <c r="FVR220" s="123"/>
      <c r="FVS220" s="123"/>
      <c r="FVT220" s="123"/>
      <c r="FVU220" s="123"/>
      <c r="FVV220" s="123"/>
      <c r="FVW220" s="123"/>
      <c r="FVX220" s="123"/>
      <c r="FVY220" s="123"/>
      <c r="FVZ220" s="123"/>
      <c r="FWA220" s="123"/>
      <c r="FWB220" s="123"/>
      <c r="FWC220" s="123"/>
      <c r="FWD220" s="123"/>
      <c r="FWE220" s="123"/>
      <c r="FWF220" s="123"/>
      <c r="FWG220" s="123"/>
      <c r="FWH220" s="123"/>
      <c r="FWI220" s="123"/>
      <c r="FWJ220" s="123"/>
      <c r="FWK220" s="123"/>
      <c r="FWL220" s="123"/>
      <c r="FWM220" s="123"/>
      <c r="FWN220" s="123"/>
      <c r="FWO220" s="123"/>
      <c r="FWP220" s="123"/>
      <c r="FWQ220" s="123"/>
      <c r="FWR220" s="123"/>
      <c r="FWS220" s="123"/>
      <c r="FWT220" s="123"/>
      <c r="FWU220" s="123"/>
      <c r="FWV220" s="123"/>
      <c r="FWW220" s="123"/>
      <c r="FWX220" s="123"/>
      <c r="FWY220" s="123"/>
      <c r="FWZ220" s="123"/>
      <c r="FXA220" s="123"/>
      <c r="FXB220" s="123"/>
      <c r="FXC220" s="123"/>
      <c r="FXD220" s="123"/>
      <c r="FXE220" s="123"/>
      <c r="FXF220" s="123"/>
      <c r="FXG220" s="123"/>
      <c r="FXH220" s="123"/>
      <c r="FXI220" s="123"/>
      <c r="FXJ220" s="123"/>
      <c r="FXK220" s="123"/>
      <c r="FXL220" s="123"/>
      <c r="FXM220" s="123"/>
      <c r="FXN220" s="123"/>
      <c r="FXO220" s="123"/>
      <c r="FXP220" s="123"/>
      <c r="FXQ220" s="123"/>
      <c r="FXR220" s="123"/>
      <c r="FXS220" s="123"/>
      <c r="FXT220" s="123"/>
      <c r="FXU220" s="123"/>
      <c r="FXV220" s="123"/>
      <c r="FXW220" s="123"/>
      <c r="FXX220" s="123"/>
      <c r="FXY220" s="123"/>
      <c r="FXZ220" s="123"/>
      <c r="FYA220" s="123"/>
      <c r="FYB220" s="123"/>
      <c r="FYC220" s="123"/>
      <c r="FYD220" s="123"/>
      <c r="FYE220" s="123"/>
      <c r="FYF220" s="123"/>
      <c r="FYG220" s="123"/>
      <c r="FYH220" s="123"/>
      <c r="FYI220" s="123"/>
      <c r="FYJ220" s="123"/>
      <c r="FYK220" s="123"/>
      <c r="FYL220" s="123"/>
      <c r="FYM220" s="123"/>
      <c r="FYN220" s="123"/>
      <c r="FYO220" s="123"/>
      <c r="FYP220" s="123"/>
      <c r="FYQ220" s="123"/>
      <c r="FYR220" s="123"/>
      <c r="FYS220" s="123"/>
      <c r="FYT220" s="123"/>
      <c r="FYU220" s="123"/>
      <c r="FYV220" s="123"/>
      <c r="FYW220" s="123"/>
      <c r="FYX220" s="123"/>
      <c r="FYY220" s="123"/>
      <c r="FYZ220" s="123"/>
      <c r="FZA220" s="123"/>
      <c r="FZB220" s="123"/>
      <c r="FZC220" s="123"/>
      <c r="FZD220" s="123"/>
      <c r="FZE220" s="123"/>
      <c r="FZF220" s="123"/>
      <c r="FZG220" s="123"/>
      <c r="FZH220" s="123"/>
      <c r="FZI220" s="123"/>
      <c r="FZJ220" s="123"/>
      <c r="FZK220" s="123"/>
      <c r="FZL220" s="123"/>
      <c r="FZM220" s="123"/>
      <c r="FZN220" s="123"/>
      <c r="FZO220" s="123"/>
      <c r="FZP220" s="123"/>
      <c r="FZQ220" s="123"/>
      <c r="FZR220" s="123"/>
      <c r="FZS220" s="123"/>
      <c r="FZT220" s="123"/>
      <c r="FZU220" s="123"/>
      <c r="FZV220" s="123"/>
      <c r="FZW220" s="123"/>
      <c r="FZX220" s="123"/>
      <c r="FZY220" s="123"/>
      <c r="FZZ220" s="123"/>
      <c r="GAA220" s="123"/>
      <c r="GAB220" s="123"/>
      <c r="GAC220" s="123"/>
      <c r="GAD220" s="123"/>
      <c r="GAE220" s="123"/>
      <c r="GAF220" s="123"/>
      <c r="GAG220" s="123"/>
      <c r="GAH220" s="123"/>
      <c r="GAI220" s="123"/>
      <c r="GAJ220" s="123"/>
      <c r="GAK220" s="123"/>
      <c r="GAL220" s="123"/>
      <c r="GAM220" s="123"/>
      <c r="GAN220" s="123"/>
      <c r="GAO220" s="123"/>
      <c r="GAP220" s="123"/>
      <c r="GAQ220" s="123"/>
      <c r="GAR220" s="123"/>
      <c r="GAS220" s="123"/>
      <c r="GAT220" s="123"/>
      <c r="GAU220" s="123"/>
      <c r="GAV220" s="123"/>
      <c r="GAW220" s="123"/>
      <c r="GAX220" s="123"/>
      <c r="GAY220" s="123"/>
      <c r="GAZ220" s="123"/>
      <c r="GBA220" s="123"/>
      <c r="GBB220" s="123"/>
      <c r="GBC220" s="123"/>
      <c r="GBD220" s="123"/>
      <c r="GBE220" s="123"/>
      <c r="GBF220" s="123"/>
      <c r="GBG220" s="123"/>
      <c r="GBH220" s="123"/>
      <c r="GBI220" s="123"/>
      <c r="GBJ220" s="123"/>
      <c r="GBK220" s="123"/>
      <c r="GBL220" s="123"/>
      <c r="GBM220" s="123"/>
      <c r="GBN220" s="123"/>
      <c r="GBO220" s="123"/>
      <c r="GBP220" s="123"/>
      <c r="GBQ220" s="123"/>
      <c r="GBR220" s="123"/>
      <c r="GBS220" s="123"/>
      <c r="GBT220" s="123"/>
      <c r="GBU220" s="123"/>
      <c r="GBV220" s="123"/>
      <c r="GBW220" s="123"/>
      <c r="GBX220" s="123"/>
      <c r="GBY220" s="123"/>
      <c r="GBZ220" s="123"/>
      <c r="GCA220" s="123"/>
      <c r="GCB220" s="123"/>
      <c r="GCC220" s="123"/>
      <c r="GCD220" s="123"/>
      <c r="GCE220" s="123"/>
      <c r="GCF220" s="123"/>
      <c r="GCG220" s="123"/>
      <c r="GCH220" s="123"/>
      <c r="GCI220" s="123"/>
      <c r="GCJ220" s="123"/>
      <c r="GCK220" s="123"/>
      <c r="GCL220" s="123"/>
      <c r="GCM220" s="123"/>
      <c r="GCN220" s="123"/>
      <c r="GCO220" s="123"/>
      <c r="GCP220" s="123"/>
      <c r="GCQ220" s="123"/>
      <c r="GCR220" s="123"/>
      <c r="GCS220" s="123"/>
      <c r="GCT220" s="123"/>
      <c r="GCU220" s="123"/>
      <c r="GCV220" s="123"/>
      <c r="GCW220" s="123"/>
      <c r="GCX220" s="123"/>
      <c r="GCY220" s="123"/>
      <c r="GCZ220" s="123"/>
      <c r="GDA220" s="123"/>
      <c r="GDB220" s="123"/>
      <c r="GDC220" s="123"/>
      <c r="GDD220" s="123"/>
      <c r="GDE220" s="123"/>
      <c r="GDF220" s="123"/>
      <c r="GDG220" s="123"/>
      <c r="GDH220" s="123"/>
      <c r="GDI220" s="123"/>
      <c r="GDJ220" s="123"/>
      <c r="GDK220" s="123"/>
      <c r="GDL220" s="123"/>
      <c r="GDM220" s="123"/>
      <c r="GDN220" s="123"/>
      <c r="GDO220" s="123"/>
      <c r="GDP220" s="123"/>
      <c r="GDQ220" s="123"/>
      <c r="GDR220" s="123"/>
      <c r="GDS220" s="123"/>
      <c r="GDT220" s="123"/>
      <c r="GDU220" s="123"/>
      <c r="GDV220" s="123"/>
      <c r="GDW220" s="123"/>
      <c r="GDX220" s="123"/>
      <c r="GDY220" s="123"/>
      <c r="GDZ220" s="123"/>
      <c r="GEA220" s="123"/>
      <c r="GEB220" s="123"/>
      <c r="GEC220" s="123"/>
      <c r="GED220" s="123"/>
      <c r="GEE220" s="123"/>
      <c r="GEF220" s="123"/>
      <c r="GEG220" s="123"/>
      <c r="GEH220" s="123"/>
      <c r="GEI220" s="123"/>
      <c r="GEJ220" s="123"/>
      <c r="GEK220" s="123"/>
      <c r="GEL220" s="123"/>
      <c r="GEM220" s="123"/>
      <c r="GEN220" s="123"/>
      <c r="GEO220" s="123"/>
      <c r="GEP220" s="123"/>
      <c r="GEQ220" s="123"/>
      <c r="GER220" s="123"/>
      <c r="GES220" s="123"/>
      <c r="GET220" s="123"/>
      <c r="GEU220" s="123"/>
      <c r="GEV220" s="123"/>
      <c r="GEW220" s="123"/>
      <c r="GEX220" s="123"/>
      <c r="GEY220" s="123"/>
      <c r="GEZ220" s="123"/>
      <c r="GFA220" s="123"/>
      <c r="GFB220" s="123"/>
      <c r="GFC220" s="123"/>
      <c r="GFD220" s="123"/>
      <c r="GFE220" s="123"/>
      <c r="GFF220" s="123"/>
      <c r="GFG220" s="123"/>
      <c r="GFH220" s="123"/>
      <c r="GFI220" s="123"/>
      <c r="GFJ220" s="123"/>
      <c r="GFK220" s="123"/>
      <c r="GFL220" s="123"/>
      <c r="GFM220" s="123"/>
      <c r="GFN220" s="123"/>
      <c r="GFO220" s="123"/>
      <c r="GFP220" s="123"/>
      <c r="GFQ220" s="123"/>
      <c r="GFR220" s="123"/>
      <c r="GFS220" s="123"/>
      <c r="GFT220" s="123"/>
      <c r="GFU220" s="123"/>
      <c r="GFV220" s="123"/>
      <c r="GFW220" s="123"/>
      <c r="GFX220" s="123"/>
      <c r="GFY220" s="123"/>
      <c r="GFZ220" s="123"/>
      <c r="GGA220" s="123"/>
      <c r="GGB220" s="123"/>
      <c r="GGC220" s="123"/>
      <c r="GGD220" s="123"/>
      <c r="GGE220" s="123"/>
      <c r="GGF220" s="123"/>
      <c r="GGG220" s="123"/>
      <c r="GGH220" s="123"/>
      <c r="GGI220" s="123"/>
      <c r="GGJ220" s="123"/>
      <c r="GGK220" s="123"/>
      <c r="GGL220" s="123"/>
      <c r="GGM220" s="123"/>
      <c r="GGN220" s="123"/>
      <c r="GGO220" s="123"/>
      <c r="GGP220" s="123"/>
      <c r="GGQ220" s="123"/>
      <c r="GGR220" s="123"/>
      <c r="GGS220" s="123"/>
      <c r="GGT220" s="123"/>
      <c r="GGU220" s="123"/>
      <c r="GGV220" s="123"/>
      <c r="GGW220" s="123"/>
      <c r="GGX220" s="123"/>
      <c r="GGY220" s="123"/>
      <c r="GGZ220" s="123"/>
      <c r="GHA220" s="123"/>
      <c r="GHB220" s="123"/>
      <c r="GHC220" s="123"/>
      <c r="GHD220" s="123"/>
      <c r="GHE220" s="123"/>
      <c r="GHF220" s="123"/>
      <c r="GHG220" s="123"/>
      <c r="GHH220" s="123"/>
      <c r="GHI220" s="123"/>
      <c r="GHJ220" s="123"/>
      <c r="GHK220" s="123"/>
      <c r="GHL220" s="123"/>
      <c r="GHM220" s="123"/>
      <c r="GHN220" s="123"/>
      <c r="GHO220" s="123"/>
      <c r="GHP220" s="123"/>
      <c r="GHQ220" s="123"/>
      <c r="GHR220" s="123"/>
      <c r="GHS220" s="123"/>
      <c r="GHT220" s="123"/>
      <c r="GHU220" s="123"/>
      <c r="GHV220" s="123"/>
      <c r="GHW220" s="123"/>
      <c r="GHX220" s="123"/>
      <c r="GHY220" s="123"/>
      <c r="GHZ220" s="123"/>
      <c r="GIA220" s="123"/>
      <c r="GIB220" s="123"/>
      <c r="GIC220" s="123"/>
      <c r="GID220" s="123"/>
      <c r="GIE220" s="123"/>
      <c r="GIF220" s="123"/>
      <c r="GIG220" s="123"/>
      <c r="GIH220" s="123"/>
      <c r="GII220" s="123"/>
      <c r="GIJ220" s="123"/>
      <c r="GIK220" s="123"/>
      <c r="GIL220" s="123"/>
      <c r="GIM220" s="123"/>
      <c r="GIN220" s="123"/>
      <c r="GIO220" s="123"/>
      <c r="GIP220" s="123"/>
      <c r="GIQ220" s="123"/>
      <c r="GIR220" s="123"/>
      <c r="GIS220" s="123"/>
      <c r="GIT220" s="123"/>
      <c r="GIU220" s="123"/>
      <c r="GIV220" s="123"/>
      <c r="GIW220" s="123"/>
      <c r="GIX220" s="123"/>
      <c r="GIY220" s="123"/>
      <c r="GIZ220" s="123"/>
      <c r="GJA220" s="123"/>
      <c r="GJB220" s="123"/>
      <c r="GJC220" s="123"/>
      <c r="GJD220" s="123"/>
      <c r="GJE220" s="123"/>
      <c r="GJF220" s="123"/>
      <c r="GJG220" s="123"/>
      <c r="GJH220" s="123"/>
      <c r="GJI220" s="123"/>
      <c r="GJJ220" s="123"/>
      <c r="GJK220" s="123"/>
      <c r="GJL220" s="123"/>
      <c r="GJM220" s="123"/>
      <c r="GJN220" s="123"/>
      <c r="GJO220" s="123"/>
      <c r="GJP220" s="123"/>
      <c r="GJQ220" s="123"/>
      <c r="GJR220" s="123"/>
      <c r="GJS220" s="123"/>
      <c r="GJT220" s="123"/>
      <c r="GJU220" s="123"/>
      <c r="GJV220" s="123"/>
      <c r="GJW220" s="123"/>
      <c r="GJX220" s="123"/>
      <c r="GJY220" s="123"/>
      <c r="GJZ220" s="123"/>
      <c r="GKA220" s="123"/>
      <c r="GKB220" s="123"/>
      <c r="GKC220" s="123"/>
      <c r="GKD220" s="123"/>
      <c r="GKE220" s="123"/>
      <c r="GKF220" s="123"/>
      <c r="GKG220" s="123"/>
      <c r="GKH220" s="123"/>
      <c r="GKI220" s="123"/>
      <c r="GKJ220" s="123"/>
      <c r="GKK220" s="123"/>
      <c r="GKL220" s="123"/>
      <c r="GKM220" s="123"/>
      <c r="GKN220" s="123"/>
      <c r="GKO220" s="123"/>
      <c r="GKP220" s="123"/>
      <c r="GKQ220" s="123"/>
      <c r="GKR220" s="123"/>
      <c r="GKS220" s="123"/>
      <c r="GKT220" s="123"/>
      <c r="GKU220" s="123"/>
      <c r="GKV220" s="123"/>
      <c r="GKW220" s="123"/>
      <c r="GKX220" s="123"/>
      <c r="GKY220" s="123"/>
      <c r="GKZ220" s="123"/>
      <c r="GLA220" s="123"/>
      <c r="GLB220" s="123"/>
      <c r="GLC220" s="123"/>
      <c r="GLD220" s="123"/>
      <c r="GLE220" s="123"/>
      <c r="GLF220" s="123"/>
      <c r="GLG220" s="123"/>
      <c r="GLH220" s="123"/>
      <c r="GLI220" s="123"/>
      <c r="GLJ220" s="123"/>
      <c r="GLK220" s="123"/>
      <c r="GLL220" s="123"/>
      <c r="GLM220" s="123"/>
      <c r="GLN220" s="123"/>
      <c r="GLO220" s="123"/>
      <c r="GLP220" s="123"/>
      <c r="GLQ220" s="123"/>
      <c r="GLR220" s="123"/>
      <c r="GLS220" s="123"/>
      <c r="GLT220" s="123"/>
      <c r="GLU220" s="123"/>
      <c r="GLV220" s="123"/>
      <c r="GLW220" s="123"/>
      <c r="GLX220" s="123"/>
      <c r="GLY220" s="123"/>
      <c r="GLZ220" s="123"/>
      <c r="GMA220" s="123"/>
      <c r="GMB220" s="123"/>
      <c r="GMC220" s="123"/>
      <c r="GMD220" s="123"/>
      <c r="GME220" s="123"/>
      <c r="GMF220" s="123"/>
      <c r="GMG220" s="123"/>
      <c r="GMH220" s="123"/>
      <c r="GMI220" s="123"/>
      <c r="GMJ220" s="123"/>
      <c r="GMK220" s="123"/>
      <c r="GML220" s="123"/>
      <c r="GMM220" s="123"/>
      <c r="GMN220" s="123"/>
      <c r="GMO220" s="123"/>
      <c r="GMP220" s="123"/>
      <c r="GMQ220" s="123"/>
      <c r="GMR220" s="123"/>
      <c r="GMS220" s="123"/>
      <c r="GMT220" s="123"/>
      <c r="GMU220" s="123"/>
      <c r="GMV220" s="123"/>
      <c r="GMW220" s="123"/>
      <c r="GMX220" s="123"/>
      <c r="GMY220" s="123"/>
      <c r="GMZ220" s="123"/>
      <c r="GNA220" s="123"/>
      <c r="GNB220" s="123"/>
      <c r="GNC220" s="123"/>
      <c r="GND220" s="123"/>
      <c r="GNE220" s="123"/>
      <c r="GNF220" s="123"/>
      <c r="GNG220" s="123"/>
      <c r="GNH220" s="123"/>
      <c r="GNI220" s="123"/>
      <c r="GNJ220" s="123"/>
      <c r="GNK220" s="123"/>
      <c r="GNL220" s="123"/>
      <c r="GNM220" s="123"/>
      <c r="GNN220" s="123"/>
      <c r="GNO220" s="123"/>
      <c r="GNP220" s="123"/>
      <c r="GNQ220" s="123"/>
      <c r="GNR220" s="123"/>
      <c r="GNS220" s="123"/>
      <c r="GNT220" s="123"/>
      <c r="GNU220" s="123"/>
      <c r="GNV220" s="123"/>
      <c r="GNW220" s="123"/>
      <c r="GNX220" s="123"/>
      <c r="GNY220" s="123"/>
      <c r="GNZ220" s="123"/>
      <c r="GOA220" s="123"/>
      <c r="GOB220" s="123"/>
      <c r="GOC220" s="123"/>
      <c r="GOD220" s="123"/>
      <c r="GOE220" s="123"/>
      <c r="GOF220" s="123"/>
      <c r="GOG220" s="123"/>
      <c r="GOH220" s="123"/>
      <c r="GOI220" s="123"/>
      <c r="GOJ220" s="123"/>
      <c r="GOK220" s="123"/>
      <c r="GOL220" s="123"/>
      <c r="GOM220" s="123"/>
      <c r="GON220" s="123"/>
      <c r="GOO220" s="123"/>
      <c r="GOP220" s="123"/>
      <c r="GOQ220" s="123"/>
      <c r="GOR220" s="123"/>
      <c r="GOS220" s="123"/>
      <c r="GOT220" s="123"/>
      <c r="GOU220" s="123"/>
      <c r="GOV220" s="123"/>
      <c r="GOW220" s="123"/>
      <c r="GOX220" s="123"/>
      <c r="GOY220" s="123"/>
      <c r="GOZ220" s="123"/>
      <c r="GPA220" s="123"/>
      <c r="GPB220" s="123"/>
      <c r="GPC220" s="123"/>
      <c r="GPD220" s="123"/>
      <c r="GPE220" s="123"/>
      <c r="GPF220" s="123"/>
      <c r="GPG220" s="123"/>
      <c r="GPH220" s="123"/>
      <c r="GPI220" s="123"/>
      <c r="GPJ220" s="123"/>
      <c r="GPK220" s="123"/>
      <c r="GPL220" s="123"/>
      <c r="GPM220" s="123"/>
      <c r="GPN220" s="123"/>
      <c r="GPO220" s="123"/>
      <c r="GPP220" s="123"/>
      <c r="GPQ220" s="123"/>
      <c r="GPR220" s="123"/>
      <c r="GPS220" s="123"/>
      <c r="GPT220" s="123"/>
      <c r="GPU220" s="123"/>
      <c r="GPV220" s="123"/>
      <c r="GPW220" s="123"/>
      <c r="GPX220" s="123"/>
      <c r="GPY220" s="123"/>
      <c r="GPZ220" s="123"/>
      <c r="GQA220" s="123"/>
      <c r="GQB220" s="123"/>
      <c r="GQC220" s="123"/>
      <c r="GQD220" s="123"/>
      <c r="GQE220" s="123"/>
      <c r="GQF220" s="123"/>
      <c r="GQG220" s="123"/>
      <c r="GQH220" s="123"/>
      <c r="GQI220" s="123"/>
      <c r="GQJ220" s="123"/>
      <c r="GQK220" s="123"/>
      <c r="GQL220" s="123"/>
      <c r="GQM220" s="123"/>
      <c r="GQN220" s="123"/>
      <c r="GQO220" s="123"/>
      <c r="GQP220" s="123"/>
      <c r="GQQ220" s="123"/>
      <c r="GQR220" s="123"/>
      <c r="GQS220" s="123"/>
      <c r="GQT220" s="123"/>
      <c r="GQU220" s="123"/>
      <c r="GQV220" s="123"/>
      <c r="GQW220" s="123"/>
      <c r="GQX220" s="123"/>
      <c r="GQY220" s="123"/>
      <c r="GQZ220" s="123"/>
      <c r="GRA220" s="123"/>
      <c r="GRB220" s="123"/>
      <c r="GRC220" s="123"/>
      <c r="GRD220" s="123"/>
      <c r="GRE220" s="123"/>
      <c r="GRF220" s="123"/>
      <c r="GRG220" s="123"/>
      <c r="GRH220" s="123"/>
      <c r="GRI220" s="123"/>
      <c r="GRJ220" s="123"/>
      <c r="GRK220" s="123"/>
      <c r="GRL220" s="123"/>
      <c r="GRM220" s="123"/>
      <c r="GRN220" s="123"/>
      <c r="GRO220" s="123"/>
      <c r="GRP220" s="123"/>
      <c r="GRQ220" s="123"/>
      <c r="GRR220" s="123"/>
      <c r="GRS220" s="123"/>
      <c r="GRT220" s="123"/>
      <c r="GRU220" s="123"/>
      <c r="GRV220" s="123"/>
      <c r="GRW220" s="123"/>
      <c r="GRX220" s="123"/>
      <c r="GRY220" s="123"/>
      <c r="GRZ220" s="123"/>
      <c r="GSA220" s="123"/>
      <c r="GSB220" s="123"/>
      <c r="GSC220" s="123"/>
      <c r="GSD220" s="123"/>
      <c r="GSE220" s="123"/>
      <c r="GSF220" s="123"/>
      <c r="GSG220" s="123"/>
      <c r="GSH220" s="123"/>
      <c r="GSI220" s="123"/>
      <c r="GSJ220" s="123"/>
      <c r="GSK220" s="123"/>
      <c r="GSL220" s="123"/>
      <c r="GSM220" s="123"/>
      <c r="GSN220" s="123"/>
      <c r="GSO220" s="123"/>
      <c r="GSP220" s="123"/>
      <c r="GSQ220" s="123"/>
      <c r="GSR220" s="123"/>
      <c r="GSS220" s="123"/>
      <c r="GST220" s="123"/>
      <c r="GSU220" s="123"/>
      <c r="GSV220" s="123"/>
      <c r="GSW220" s="123"/>
      <c r="GSX220" s="123"/>
      <c r="GSY220" s="123"/>
      <c r="GSZ220" s="123"/>
      <c r="GTA220" s="123"/>
      <c r="GTB220" s="123"/>
      <c r="GTC220" s="123"/>
      <c r="GTD220" s="123"/>
      <c r="GTE220" s="123"/>
      <c r="GTF220" s="123"/>
      <c r="GTG220" s="123"/>
      <c r="GTH220" s="123"/>
      <c r="GTI220" s="123"/>
      <c r="GTJ220" s="123"/>
      <c r="GTK220" s="123"/>
      <c r="GTL220" s="123"/>
      <c r="GTM220" s="123"/>
      <c r="GTN220" s="123"/>
      <c r="GTO220" s="123"/>
      <c r="GTP220" s="123"/>
      <c r="GTQ220" s="123"/>
      <c r="GTR220" s="123"/>
      <c r="GTS220" s="123"/>
      <c r="GTT220" s="123"/>
      <c r="GTU220" s="123"/>
      <c r="GTV220" s="123"/>
      <c r="GTW220" s="123"/>
      <c r="GTX220" s="123"/>
      <c r="GTY220" s="123"/>
      <c r="GTZ220" s="123"/>
      <c r="GUA220" s="123"/>
      <c r="GUB220" s="123"/>
      <c r="GUC220" s="123"/>
      <c r="GUD220" s="123"/>
      <c r="GUE220" s="123"/>
      <c r="GUF220" s="123"/>
      <c r="GUG220" s="123"/>
      <c r="GUH220" s="123"/>
      <c r="GUI220" s="123"/>
      <c r="GUJ220" s="123"/>
      <c r="GUK220" s="123"/>
      <c r="GUL220" s="123"/>
      <c r="GUM220" s="123"/>
      <c r="GUN220" s="123"/>
      <c r="GUO220" s="123"/>
      <c r="GUP220" s="123"/>
      <c r="GUQ220" s="123"/>
      <c r="GUR220" s="123"/>
      <c r="GUS220" s="123"/>
      <c r="GUT220" s="123"/>
      <c r="GUU220" s="123"/>
      <c r="GUV220" s="123"/>
      <c r="GUW220" s="123"/>
      <c r="GUX220" s="123"/>
      <c r="GUY220" s="123"/>
      <c r="GUZ220" s="123"/>
      <c r="GVA220" s="123"/>
      <c r="GVB220" s="123"/>
      <c r="GVC220" s="123"/>
      <c r="GVD220" s="123"/>
      <c r="GVE220" s="123"/>
      <c r="GVF220" s="123"/>
      <c r="GVG220" s="123"/>
      <c r="GVH220" s="123"/>
      <c r="GVI220" s="123"/>
      <c r="GVJ220" s="123"/>
      <c r="GVK220" s="123"/>
      <c r="GVL220" s="123"/>
      <c r="GVM220" s="123"/>
      <c r="GVN220" s="123"/>
      <c r="GVO220" s="123"/>
      <c r="GVP220" s="123"/>
      <c r="GVQ220" s="123"/>
      <c r="GVR220" s="123"/>
      <c r="GVS220" s="123"/>
      <c r="GVT220" s="123"/>
      <c r="GVU220" s="123"/>
      <c r="GVV220" s="123"/>
      <c r="GVW220" s="123"/>
      <c r="GVX220" s="123"/>
      <c r="GVY220" s="123"/>
      <c r="GVZ220" s="123"/>
      <c r="GWA220" s="123"/>
      <c r="GWB220" s="123"/>
      <c r="GWC220" s="123"/>
      <c r="GWD220" s="123"/>
      <c r="GWE220" s="123"/>
      <c r="GWF220" s="123"/>
      <c r="GWG220" s="123"/>
      <c r="GWH220" s="123"/>
      <c r="GWI220" s="123"/>
      <c r="GWJ220" s="123"/>
      <c r="GWK220" s="123"/>
      <c r="GWL220" s="123"/>
      <c r="GWM220" s="123"/>
      <c r="GWN220" s="123"/>
      <c r="GWO220" s="123"/>
      <c r="GWP220" s="123"/>
      <c r="GWQ220" s="123"/>
      <c r="GWR220" s="123"/>
      <c r="GWS220" s="123"/>
      <c r="GWT220" s="123"/>
      <c r="GWU220" s="123"/>
      <c r="GWV220" s="123"/>
      <c r="GWW220" s="123"/>
      <c r="GWX220" s="123"/>
      <c r="GWY220" s="123"/>
      <c r="GWZ220" s="123"/>
      <c r="GXA220" s="123"/>
      <c r="GXB220" s="123"/>
      <c r="GXC220" s="123"/>
      <c r="GXD220" s="123"/>
      <c r="GXE220" s="123"/>
      <c r="GXF220" s="123"/>
      <c r="GXG220" s="123"/>
      <c r="GXH220" s="123"/>
      <c r="GXI220" s="123"/>
      <c r="GXJ220" s="123"/>
      <c r="GXK220" s="123"/>
      <c r="GXL220" s="123"/>
      <c r="GXM220" s="123"/>
      <c r="GXN220" s="123"/>
      <c r="GXO220" s="123"/>
      <c r="GXP220" s="123"/>
      <c r="GXQ220" s="123"/>
      <c r="GXR220" s="123"/>
      <c r="GXS220" s="123"/>
      <c r="GXT220" s="123"/>
      <c r="GXU220" s="123"/>
      <c r="GXV220" s="123"/>
      <c r="GXW220" s="123"/>
      <c r="GXX220" s="123"/>
      <c r="GXY220" s="123"/>
      <c r="GXZ220" s="123"/>
      <c r="GYA220" s="123"/>
      <c r="GYB220" s="123"/>
      <c r="GYC220" s="123"/>
      <c r="GYD220" s="123"/>
      <c r="GYE220" s="123"/>
      <c r="GYF220" s="123"/>
      <c r="GYG220" s="123"/>
      <c r="GYH220" s="123"/>
      <c r="GYI220" s="123"/>
      <c r="GYJ220" s="123"/>
      <c r="GYK220" s="123"/>
      <c r="GYL220" s="123"/>
      <c r="GYM220" s="123"/>
      <c r="GYN220" s="123"/>
      <c r="GYO220" s="123"/>
      <c r="GYP220" s="123"/>
      <c r="GYQ220" s="123"/>
      <c r="GYR220" s="123"/>
      <c r="GYS220" s="123"/>
      <c r="GYT220" s="123"/>
      <c r="GYU220" s="123"/>
      <c r="GYV220" s="123"/>
      <c r="GYW220" s="123"/>
      <c r="GYX220" s="123"/>
      <c r="GYY220" s="123"/>
      <c r="GYZ220" s="123"/>
      <c r="GZA220" s="123"/>
      <c r="GZB220" s="123"/>
      <c r="GZC220" s="123"/>
      <c r="GZD220" s="123"/>
      <c r="GZE220" s="123"/>
      <c r="GZF220" s="123"/>
      <c r="GZG220" s="123"/>
      <c r="GZH220" s="123"/>
      <c r="GZI220" s="123"/>
      <c r="GZJ220" s="123"/>
      <c r="GZK220" s="123"/>
      <c r="GZL220" s="123"/>
      <c r="GZM220" s="123"/>
      <c r="GZN220" s="123"/>
      <c r="GZO220" s="123"/>
      <c r="GZP220" s="123"/>
      <c r="GZQ220" s="123"/>
      <c r="GZR220" s="123"/>
      <c r="GZS220" s="123"/>
      <c r="GZT220" s="123"/>
      <c r="GZU220" s="123"/>
      <c r="GZV220" s="123"/>
      <c r="GZW220" s="123"/>
      <c r="GZX220" s="123"/>
      <c r="GZY220" s="123"/>
      <c r="GZZ220" s="123"/>
      <c r="HAA220" s="123"/>
      <c r="HAB220" s="123"/>
      <c r="HAC220" s="123"/>
      <c r="HAD220" s="123"/>
      <c r="HAE220" s="123"/>
      <c r="HAF220" s="123"/>
      <c r="HAG220" s="123"/>
      <c r="HAH220" s="123"/>
      <c r="HAI220" s="123"/>
      <c r="HAJ220" s="123"/>
      <c r="HAK220" s="123"/>
      <c r="HAL220" s="123"/>
      <c r="HAM220" s="123"/>
      <c r="HAN220" s="123"/>
      <c r="HAO220" s="123"/>
      <c r="HAP220" s="123"/>
      <c r="HAQ220" s="123"/>
      <c r="HAR220" s="123"/>
      <c r="HAS220" s="123"/>
      <c r="HAT220" s="123"/>
      <c r="HAU220" s="123"/>
      <c r="HAV220" s="123"/>
      <c r="HAW220" s="123"/>
      <c r="HAX220" s="123"/>
      <c r="HAY220" s="123"/>
      <c r="HAZ220" s="123"/>
      <c r="HBA220" s="123"/>
      <c r="HBB220" s="123"/>
      <c r="HBC220" s="123"/>
      <c r="HBD220" s="123"/>
      <c r="HBE220" s="123"/>
      <c r="HBF220" s="123"/>
      <c r="HBG220" s="123"/>
      <c r="HBH220" s="123"/>
      <c r="HBI220" s="123"/>
      <c r="HBJ220" s="123"/>
      <c r="HBK220" s="123"/>
      <c r="HBL220" s="123"/>
      <c r="HBM220" s="123"/>
      <c r="HBN220" s="123"/>
      <c r="HBO220" s="123"/>
      <c r="HBP220" s="123"/>
      <c r="HBQ220" s="123"/>
      <c r="HBR220" s="123"/>
      <c r="HBS220" s="123"/>
      <c r="HBT220" s="123"/>
      <c r="HBU220" s="123"/>
      <c r="HBV220" s="123"/>
      <c r="HBW220" s="123"/>
      <c r="HBX220" s="123"/>
      <c r="HBY220" s="123"/>
      <c r="HBZ220" s="123"/>
      <c r="HCA220" s="123"/>
      <c r="HCB220" s="123"/>
      <c r="HCC220" s="123"/>
      <c r="HCD220" s="123"/>
      <c r="HCE220" s="123"/>
      <c r="HCF220" s="123"/>
      <c r="HCG220" s="123"/>
      <c r="HCH220" s="123"/>
      <c r="HCI220" s="123"/>
      <c r="HCJ220" s="123"/>
      <c r="HCK220" s="123"/>
      <c r="HCL220" s="123"/>
      <c r="HCM220" s="123"/>
      <c r="HCN220" s="123"/>
      <c r="HCO220" s="123"/>
      <c r="HCP220" s="123"/>
      <c r="HCQ220" s="123"/>
      <c r="HCR220" s="123"/>
      <c r="HCS220" s="123"/>
      <c r="HCT220" s="123"/>
      <c r="HCU220" s="123"/>
      <c r="HCV220" s="123"/>
      <c r="HCW220" s="123"/>
      <c r="HCX220" s="123"/>
      <c r="HCY220" s="123"/>
      <c r="HCZ220" s="123"/>
      <c r="HDA220" s="123"/>
      <c r="HDB220" s="123"/>
      <c r="HDC220" s="123"/>
      <c r="HDD220" s="123"/>
      <c r="HDE220" s="123"/>
      <c r="HDF220" s="123"/>
      <c r="HDG220" s="123"/>
      <c r="HDH220" s="123"/>
      <c r="HDI220" s="123"/>
      <c r="HDJ220" s="123"/>
      <c r="HDK220" s="123"/>
      <c r="HDL220" s="123"/>
      <c r="HDM220" s="123"/>
      <c r="HDN220" s="123"/>
      <c r="HDO220" s="123"/>
      <c r="HDP220" s="123"/>
      <c r="HDQ220" s="123"/>
      <c r="HDR220" s="123"/>
      <c r="HDS220" s="123"/>
      <c r="HDT220" s="123"/>
      <c r="HDU220" s="123"/>
      <c r="HDV220" s="123"/>
      <c r="HDW220" s="123"/>
      <c r="HDX220" s="123"/>
      <c r="HDY220" s="123"/>
      <c r="HDZ220" s="123"/>
      <c r="HEA220" s="123"/>
      <c r="HEB220" s="123"/>
      <c r="HEC220" s="123"/>
      <c r="HED220" s="123"/>
      <c r="HEE220" s="123"/>
      <c r="HEF220" s="123"/>
      <c r="HEG220" s="123"/>
      <c r="HEH220" s="123"/>
      <c r="HEI220" s="123"/>
      <c r="HEJ220" s="123"/>
      <c r="HEK220" s="123"/>
      <c r="HEL220" s="123"/>
      <c r="HEM220" s="123"/>
      <c r="HEN220" s="123"/>
      <c r="HEO220" s="123"/>
      <c r="HEP220" s="123"/>
      <c r="HEQ220" s="123"/>
      <c r="HER220" s="123"/>
      <c r="HES220" s="123"/>
      <c r="HET220" s="123"/>
      <c r="HEU220" s="123"/>
      <c r="HEV220" s="123"/>
      <c r="HEW220" s="123"/>
      <c r="HEX220" s="123"/>
      <c r="HEY220" s="123"/>
      <c r="HEZ220" s="123"/>
      <c r="HFA220" s="123"/>
      <c r="HFB220" s="123"/>
      <c r="HFC220" s="123"/>
      <c r="HFD220" s="123"/>
      <c r="HFE220" s="123"/>
      <c r="HFF220" s="123"/>
      <c r="HFG220" s="123"/>
      <c r="HFH220" s="123"/>
      <c r="HFI220" s="123"/>
      <c r="HFJ220" s="123"/>
      <c r="HFK220" s="123"/>
      <c r="HFL220" s="123"/>
      <c r="HFM220" s="123"/>
      <c r="HFN220" s="123"/>
      <c r="HFO220" s="123"/>
      <c r="HFP220" s="123"/>
      <c r="HFQ220" s="123"/>
      <c r="HFR220" s="123"/>
      <c r="HFS220" s="123"/>
      <c r="HFT220" s="123"/>
      <c r="HFU220" s="123"/>
      <c r="HFV220" s="123"/>
      <c r="HFW220" s="123"/>
      <c r="HFX220" s="123"/>
      <c r="HFY220" s="123"/>
      <c r="HFZ220" s="123"/>
      <c r="HGA220" s="123"/>
      <c r="HGB220" s="123"/>
      <c r="HGC220" s="123"/>
      <c r="HGD220" s="123"/>
      <c r="HGE220" s="123"/>
      <c r="HGF220" s="123"/>
      <c r="HGG220" s="123"/>
      <c r="HGH220" s="123"/>
      <c r="HGI220" s="123"/>
      <c r="HGJ220" s="123"/>
      <c r="HGK220" s="123"/>
      <c r="HGL220" s="123"/>
      <c r="HGM220" s="123"/>
      <c r="HGN220" s="123"/>
      <c r="HGO220" s="123"/>
      <c r="HGP220" s="123"/>
      <c r="HGQ220" s="123"/>
      <c r="HGR220" s="123"/>
      <c r="HGS220" s="123"/>
      <c r="HGT220" s="123"/>
      <c r="HGU220" s="123"/>
      <c r="HGV220" s="123"/>
      <c r="HGW220" s="123"/>
      <c r="HGX220" s="123"/>
      <c r="HGY220" s="123"/>
      <c r="HGZ220" s="123"/>
      <c r="HHA220" s="123"/>
      <c r="HHB220" s="123"/>
      <c r="HHC220" s="123"/>
      <c r="HHD220" s="123"/>
      <c r="HHE220" s="123"/>
      <c r="HHF220" s="123"/>
      <c r="HHG220" s="123"/>
      <c r="HHH220" s="123"/>
      <c r="HHI220" s="123"/>
      <c r="HHJ220" s="123"/>
      <c r="HHK220" s="123"/>
      <c r="HHL220" s="123"/>
      <c r="HHM220" s="123"/>
      <c r="HHN220" s="123"/>
      <c r="HHO220" s="123"/>
      <c r="HHP220" s="123"/>
      <c r="HHQ220" s="123"/>
      <c r="HHR220" s="123"/>
      <c r="HHS220" s="123"/>
      <c r="HHT220" s="123"/>
      <c r="HHU220" s="123"/>
      <c r="HHV220" s="123"/>
      <c r="HHW220" s="123"/>
      <c r="HHX220" s="123"/>
      <c r="HHY220" s="123"/>
      <c r="HHZ220" s="123"/>
      <c r="HIA220" s="123"/>
      <c r="HIB220" s="123"/>
      <c r="HIC220" s="123"/>
      <c r="HID220" s="123"/>
      <c r="HIE220" s="123"/>
      <c r="HIF220" s="123"/>
      <c r="HIG220" s="123"/>
      <c r="HIH220" s="123"/>
      <c r="HII220" s="123"/>
      <c r="HIJ220" s="123"/>
      <c r="HIK220" s="123"/>
      <c r="HIL220" s="123"/>
      <c r="HIM220" s="123"/>
      <c r="HIN220" s="123"/>
      <c r="HIO220" s="123"/>
      <c r="HIP220" s="123"/>
      <c r="HIQ220" s="123"/>
      <c r="HIR220" s="123"/>
      <c r="HIS220" s="123"/>
      <c r="HIT220" s="123"/>
      <c r="HIU220" s="123"/>
      <c r="HIV220" s="123"/>
      <c r="HIW220" s="123"/>
      <c r="HIX220" s="123"/>
      <c r="HIY220" s="123"/>
      <c r="HIZ220" s="123"/>
      <c r="HJA220" s="123"/>
      <c r="HJB220" s="123"/>
      <c r="HJC220" s="123"/>
      <c r="HJD220" s="123"/>
      <c r="HJE220" s="123"/>
      <c r="HJF220" s="123"/>
      <c r="HJG220" s="123"/>
      <c r="HJH220" s="123"/>
      <c r="HJI220" s="123"/>
      <c r="HJJ220" s="123"/>
      <c r="HJK220" s="123"/>
      <c r="HJL220" s="123"/>
      <c r="HJM220" s="123"/>
      <c r="HJN220" s="123"/>
      <c r="HJO220" s="123"/>
      <c r="HJP220" s="123"/>
      <c r="HJQ220" s="123"/>
      <c r="HJR220" s="123"/>
      <c r="HJS220" s="123"/>
      <c r="HJT220" s="123"/>
      <c r="HJU220" s="123"/>
      <c r="HJV220" s="123"/>
      <c r="HJW220" s="123"/>
      <c r="HJX220" s="123"/>
      <c r="HJY220" s="123"/>
      <c r="HJZ220" s="123"/>
      <c r="HKA220" s="123"/>
      <c r="HKB220" s="123"/>
      <c r="HKC220" s="123"/>
      <c r="HKD220" s="123"/>
      <c r="HKE220" s="123"/>
      <c r="HKF220" s="123"/>
      <c r="HKG220" s="123"/>
      <c r="HKH220" s="123"/>
      <c r="HKI220" s="123"/>
      <c r="HKJ220" s="123"/>
      <c r="HKK220" s="123"/>
      <c r="HKL220" s="123"/>
      <c r="HKM220" s="123"/>
      <c r="HKN220" s="123"/>
      <c r="HKO220" s="123"/>
      <c r="HKP220" s="123"/>
      <c r="HKQ220" s="123"/>
      <c r="HKR220" s="123"/>
      <c r="HKS220" s="123"/>
      <c r="HKT220" s="123"/>
      <c r="HKU220" s="123"/>
      <c r="HKV220" s="123"/>
      <c r="HKW220" s="123"/>
      <c r="HKX220" s="123"/>
      <c r="HKY220" s="123"/>
      <c r="HKZ220" s="123"/>
      <c r="HLA220" s="123"/>
      <c r="HLB220" s="123"/>
      <c r="HLC220" s="123"/>
      <c r="HLD220" s="123"/>
      <c r="HLE220" s="123"/>
      <c r="HLF220" s="123"/>
      <c r="HLG220" s="123"/>
      <c r="HLH220" s="123"/>
      <c r="HLI220" s="123"/>
      <c r="HLJ220" s="123"/>
      <c r="HLK220" s="123"/>
      <c r="HLL220" s="123"/>
      <c r="HLM220" s="123"/>
      <c r="HLN220" s="123"/>
      <c r="HLO220" s="123"/>
      <c r="HLP220" s="123"/>
      <c r="HLQ220" s="123"/>
      <c r="HLR220" s="123"/>
      <c r="HLS220" s="123"/>
      <c r="HLT220" s="123"/>
      <c r="HLU220" s="123"/>
      <c r="HLV220" s="123"/>
      <c r="HLW220" s="123"/>
      <c r="HLX220" s="123"/>
      <c r="HLY220" s="123"/>
      <c r="HLZ220" s="123"/>
      <c r="HMA220" s="123"/>
      <c r="HMB220" s="123"/>
      <c r="HMC220" s="123"/>
      <c r="HMD220" s="123"/>
      <c r="HME220" s="123"/>
      <c r="HMF220" s="123"/>
      <c r="HMG220" s="123"/>
      <c r="HMH220" s="123"/>
      <c r="HMI220" s="123"/>
      <c r="HMJ220" s="123"/>
      <c r="HMK220" s="123"/>
      <c r="HML220" s="123"/>
      <c r="HMM220" s="123"/>
      <c r="HMN220" s="123"/>
      <c r="HMO220" s="123"/>
      <c r="HMP220" s="123"/>
      <c r="HMQ220" s="123"/>
      <c r="HMR220" s="123"/>
      <c r="HMS220" s="123"/>
      <c r="HMT220" s="123"/>
      <c r="HMU220" s="123"/>
      <c r="HMV220" s="123"/>
      <c r="HMW220" s="123"/>
      <c r="HMX220" s="123"/>
      <c r="HMY220" s="123"/>
      <c r="HMZ220" s="123"/>
      <c r="HNA220" s="123"/>
      <c r="HNB220" s="123"/>
      <c r="HNC220" s="123"/>
      <c r="HND220" s="123"/>
      <c r="HNE220" s="123"/>
      <c r="HNF220" s="123"/>
      <c r="HNG220" s="123"/>
      <c r="HNH220" s="123"/>
      <c r="HNI220" s="123"/>
      <c r="HNJ220" s="123"/>
      <c r="HNK220" s="123"/>
      <c r="HNL220" s="123"/>
      <c r="HNM220" s="123"/>
      <c r="HNN220" s="123"/>
      <c r="HNO220" s="123"/>
      <c r="HNP220" s="123"/>
      <c r="HNQ220" s="123"/>
      <c r="HNR220" s="123"/>
      <c r="HNS220" s="123"/>
      <c r="HNT220" s="123"/>
      <c r="HNU220" s="123"/>
      <c r="HNV220" s="123"/>
      <c r="HNW220" s="123"/>
      <c r="HNX220" s="123"/>
      <c r="HNY220" s="123"/>
      <c r="HNZ220" s="123"/>
      <c r="HOA220" s="123"/>
      <c r="HOB220" s="123"/>
      <c r="HOC220" s="123"/>
      <c r="HOD220" s="123"/>
      <c r="HOE220" s="123"/>
      <c r="HOF220" s="123"/>
      <c r="HOG220" s="123"/>
      <c r="HOH220" s="123"/>
      <c r="HOI220" s="123"/>
      <c r="HOJ220" s="123"/>
      <c r="HOK220" s="123"/>
      <c r="HOL220" s="123"/>
      <c r="HOM220" s="123"/>
      <c r="HON220" s="123"/>
      <c r="HOO220" s="123"/>
      <c r="HOP220" s="123"/>
      <c r="HOQ220" s="123"/>
      <c r="HOR220" s="123"/>
      <c r="HOS220" s="123"/>
      <c r="HOT220" s="123"/>
      <c r="HOU220" s="123"/>
      <c r="HOV220" s="123"/>
      <c r="HOW220" s="123"/>
      <c r="HOX220" s="123"/>
      <c r="HOY220" s="123"/>
      <c r="HOZ220" s="123"/>
      <c r="HPA220" s="123"/>
      <c r="HPB220" s="123"/>
      <c r="HPC220" s="123"/>
      <c r="HPD220" s="123"/>
      <c r="HPE220" s="123"/>
      <c r="HPF220" s="123"/>
      <c r="HPG220" s="123"/>
      <c r="HPH220" s="123"/>
      <c r="HPI220" s="123"/>
      <c r="HPJ220" s="123"/>
      <c r="HPK220" s="123"/>
      <c r="HPL220" s="123"/>
      <c r="HPM220" s="123"/>
      <c r="HPN220" s="123"/>
      <c r="HPO220" s="123"/>
      <c r="HPP220" s="123"/>
      <c r="HPQ220" s="123"/>
      <c r="HPR220" s="123"/>
      <c r="HPS220" s="123"/>
      <c r="HPT220" s="123"/>
      <c r="HPU220" s="123"/>
      <c r="HPV220" s="123"/>
      <c r="HPW220" s="123"/>
      <c r="HPX220" s="123"/>
      <c r="HPY220" s="123"/>
      <c r="HPZ220" s="123"/>
      <c r="HQA220" s="123"/>
      <c r="HQB220" s="123"/>
      <c r="HQC220" s="123"/>
      <c r="HQD220" s="123"/>
      <c r="HQE220" s="123"/>
      <c r="HQF220" s="123"/>
      <c r="HQG220" s="123"/>
      <c r="HQH220" s="123"/>
      <c r="HQI220" s="123"/>
      <c r="HQJ220" s="123"/>
      <c r="HQK220" s="123"/>
      <c r="HQL220" s="123"/>
      <c r="HQM220" s="123"/>
      <c r="HQN220" s="123"/>
      <c r="HQO220" s="123"/>
      <c r="HQP220" s="123"/>
      <c r="HQQ220" s="123"/>
      <c r="HQR220" s="123"/>
      <c r="HQS220" s="123"/>
      <c r="HQT220" s="123"/>
      <c r="HQU220" s="123"/>
      <c r="HQV220" s="123"/>
      <c r="HQW220" s="123"/>
      <c r="HQX220" s="123"/>
      <c r="HQY220" s="123"/>
      <c r="HQZ220" s="123"/>
      <c r="HRA220" s="123"/>
      <c r="HRB220" s="123"/>
      <c r="HRC220" s="123"/>
      <c r="HRD220" s="123"/>
      <c r="HRE220" s="123"/>
      <c r="HRF220" s="123"/>
      <c r="HRG220" s="123"/>
      <c r="HRH220" s="123"/>
      <c r="HRI220" s="123"/>
      <c r="HRJ220" s="123"/>
      <c r="HRK220" s="123"/>
      <c r="HRL220" s="123"/>
      <c r="HRM220" s="123"/>
      <c r="HRN220" s="123"/>
      <c r="HRO220" s="123"/>
      <c r="HRP220" s="123"/>
      <c r="HRQ220" s="123"/>
      <c r="HRR220" s="123"/>
      <c r="HRS220" s="123"/>
      <c r="HRT220" s="123"/>
      <c r="HRU220" s="123"/>
      <c r="HRV220" s="123"/>
      <c r="HRW220" s="123"/>
      <c r="HRX220" s="123"/>
      <c r="HRY220" s="123"/>
      <c r="HRZ220" s="123"/>
      <c r="HSA220" s="123"/>
      <c r="HSB220" s="123"/>
      <c r="HSC220" s="123"/>
      <c r="HSD220" s="123"/>
      <c r="HSE220" s="123"/>
      <c r="HSF220" s="123"/>
      <c r="HSG220" s="123"/>
      <c r="HSH220" s="123"/>
      <c r="HSI220" s="123"/>
      <c r="HSJ220" s="123"/>
      <c r="HSK220" s="123"/>
      <c r="HSL220" s="123"/>
      <c r="HSM220" s="123"/>
      <c r="HSN220" s="123"/>
      <c r="HSO220" s="123"/>
      <c r="HSP220" s="123"/>
      <c r="HSQ220" s="123"/>
      <c r="HSR220" s="123"/>
      <c r="HSS220" s="123"/>
      <c r="HST220" s="123"/>
      <c r="HSU220" s="123"/>
      <c r="HSV220" s="123"/>
      <c r="HSW220" s="123"/>
      <c r="HSX220" s="123"/>
      <c r="HSY220" s="123"/>
      <c r="HSZ220" s="123"/>
      <c r="HTA220" s="123"/>
      <c r="HTB220" s="123"/>
      <c r="HTC220" s="123"/>
      <c r="HTD220" s="123"/>
      <c r="HTE220" s="123"/>
      <c r="HTF220" s="123"/>
      <c r="HTG220" s="123"/>
      <c r="HTH220" s="123"/>
      <c r="HTI220" s="123"/>
      <c r="HTJ220" s="123"/>
      <c r="HTK220" s="123"/>
      <c r="HTL220" s="123"/>
      <c r="HTM220" s="123"/>
      <c r="HTN220" s="123"/>
      <c r="HTO220" s="123"/>
      <c r="HTP220" s="123"/>
      <c r="HTQ220" s="123"/>
      <c r="HTR220" s="123"/>
      <c r="HTS220" s="123"/>
      <c r="HTT220" s="123"/>
      <c r="HTU220" s="123"/>
      <c r="HTV220" s="123"/>
      <c r="HTW220" s="123"/>
      <c r="HTX220" s="123"/>
      <c r="HTY220" s="123"/>
      <c r="HTZ220" s="123"/>
      <c r="HUA220" s="123"/>
      <c r="HUB220" s="123"/>
      <c r="HUC220" s="123"/>
      <c r="HUD220" s="123"/>
      <c r="HUE220" s="123"/>
      <c r="HUF220" s="123"/>
      <c r="HUG220" s="123"/>
      <c r="HUH220" s="123"/>
      <c r="HUI220" s="123"/>
      <c r="HUJ220" s="123"/>
      <c r="HUK220" s="123"/>
      <c r="HUL220" s="123"/>
      <c r="HUM220" s="123"/>
      <c r="HUN220" s="123"/>
      <c r="HUO220" s="123"/>
      <c r="HUP220" s="123"/>
      <c r="HUQ220" s="123"/>
      <c r="HUR220" s="123"/>
      <c r="HUS220" s="123"/>
      <c r="HUT220" s="123"/>
      <c r="HUU220" s="123"/>
      <c r="HUV220" s="123"/>
      <c r="HUW220" s="123"/>
      <c r="HUX220" s="123"/>
      <c r="HUY220" s="123"/>
      <c r="HUZ220" s="123"/>
      <c r="HVA220" s="123"/>
      <c r="HVB220" s="123"/>
      <c r="HVC220" s="123"/>
      <c r="HVD220" s="123"/>
      <c r="HVE220" s="123"/>
      <c r="HVF220" s="123"/>
      <c r="HVG220" s="123"/>
      <c r="HVH220" s="123"/>
      <c r="HVI220" s="123"/>
      <c r="HVJ220" s="123"/>
      <c r="HVK220" s="123"/>
      <c r="HVL220" s="123"/>
      <c r="HVM220" s="123"/>
      <c r="HVN220" s="123"/>
      <c r="HVO220" s="123"/>
      <c r="HVP220" s="123"/>
      <c r="HVQ220" s="123"/>
      <c r="HVR220" s="123"/>
      <c r="HVS220" s="123"/>
      <c r="HVT220" s="123"/>
      <c r="HVU220" s="123"/>
      <c r="HVV220" s="123"/>
      <c r="HVW220" s="123"/>
      <c r="HVX220" s="123"/>
      <c r="HVY220" s="123"/>
      <c r="HVZ220" s="123"/>
      <c r="HWA220" s="123"/>
      <c r="HWB220" s="123"/>
      <c r="HWC220" s="123"/>
      <c r="HWD220" s="123"/>
      <c r="HWE220" s="123"/>
      <c r="HWF220" s="123"/>
      <c r="HWG220" s="123"/>
      <c r="HWH220" s="123"/>
      <c r="HWI220" s="123"/>
      <c r="HWJ220" s="123"/>
      <c r="HWK220" s="123"/>
      <c r="HWL220" s="123"/>
      <c r="HWM220" s="123"/>
      <c r="HWN220" s="123"/>
      <c r="HWO220" s="123"/>
      <c r="HWP220" s="123"/>
      <c r="HWQ220" s="123"/>
      <c r="HWR220" s="123"/>
      <c r="HWS220" s="123"/>
      <c r="HWT220" s="123"/>
      <c r="HWU220" s="123"/>
      <c r="HWV220" s="123"/>
      <c r="HWW220" s="123"/>
      <c r="HWX220" s="123"/>
      <c r="HWY220" s="123"/>
      <c r="HWZ220" s="123"/>
      <c r="HXA220" s="123"/>
      <c r="HXB220" s="123"/>
      <c r="HXC220" s="123"/>
      <c r="HXD220" s="123"/>
      <c r="HXE220" s="123"/>
      <c r="HXF220" s="123"/>
      <c r="HXG220" s="123"/>
      <c r="HXH220" s="123"/>
      <c r="HXI220" s="123"/>
      <c r="HXJ220" s="123"/>
      <c r="HXK220" s="123"/>
      <c r="HXL220" s="123"/>
      <c r="HXM220" s="123"/>
      <c r="HXN220" s="123"/>
      <c r="HXO220" s="123"/>
      <c r="HXP220" s="123"/>
      <c r="HXQ220" s="123"/>
      <c r="HXR220" s="123"/>
      <c r="HXS220" s="123"/>
      <c r="HXT220" s="123"/>
      <c r="HXU220" s="123"/>
      <c r="HXV220" s="123"/>
      <c r="HXW220" s="123"/>
      <c r="HXX220" s="123"/>
      <c r="HXY220" s="123"/>
      <c r="HXZ220" s="123"/>
      <c r="HYA220" s="123"/>
      <c r="HYB220" s="123"/>
      <c r="HYC220" s="123"/>
      <c r="HYD220" s="123"/>
      <c r="HYE220" s="123"/>
      <c r="HYF220" s="123"/>
      <c r="HYG220" s="123"/>
      <c r="HYH220" s="123"/>
      <c r="HYI220" s="123"/>
      <c r="HYJ220" s="123"/>
      <c r="HYK220" s="123"/>
      <c r="HYL220" s="123"/>
      <c r="HYM220" s="123"/>
      <c r="HYN220" s="123"/>
      <c r="HYO220" s="123"/>
      <c r="HYP220" s="123"/>
      <c r="HYQ220" s="123"/>
      <c r="HYR220" s="123"/>
      <c r="HYS220" s="123"/>
      <c r="HYT220" s="123"/>
      <c r="HYU220" s="123"/>
      <c r="HYV220" s="123"/>
      <c r="HYW220" s="123"/>
      <c r="HYX220" s="123"/>
      <c r="HYY220" s="123"/>
      <c r="HYZ220" s="123"/>
      <c r="HZA220" s="123"/>
      <c r="HZB220" s="123"/>
      <c r="HZC220" s="123"/>
      <c r="HZD220" s="123"/>
      <c r="HZE220" s="123"/>
      <c r="HZF220" s="123"/>
      <c r="HZG220" s="123"/>
      <c r="HZH220" s="123"/>
      <c r="HZI220" s="123"/>
      <c r="HZJ220" s="123"/>
      <c r="HZK220" s="123"/>
      <c r="HZL220" s="123"/>
      <c r="HZM220" s="123"/>
      <c r="HZN220" s="123"/>
      <c r="HZO220" s="123"/>
      <c r="HZP220" s="123"/>
      <c r="HZQ220" s="123"/>
      <c r="HZR220" s="123"/>
      <c r="HZS220" s="123"/>
      <c r="HZT220" s="123"/>
      <c r="HZU220" s="123"/>
      <c r="HZV220" s="123"/>
      <c r="HZW220" s="123"/>
      <c r="HZX220" s="123"/>
      <c r="HZY220" s="123"/>
      <c r="HZZ220" s="123"/>
      <c r="IAA220" s="123"/>
      <c r="IAB220" s="123"/>
      <c r="IAC220" s="123"/>
      <c r="IAD220" s="123"/>
      <c r="IAE220" s="123"/>
      <c r="IAF220" s="123"/>
      <c r="IAG220" s="123"/>
      <c r="IAH220" s="123"/>
      <c r="IAI220" s="123"/>
      <c r="IAJ220" s="123"/>
      <c r="IAK220" s="123"/>
      <c r="IAL220" s="123"/>
      <c r="IAM220" s="123"/>
      <c r="IAN220" s="123"/>
      <c r="IAO220" s="123"/>
      <c r="IAP220" s="123"/>
      <c r="IAQ220" s="123"/>
      <c r="IAR220" s="123"/>
      <c r="IAS220" s="123"/>
      <c r="IAT220" s="123"/>
      <c r="IAU220" s="123"/>
      <c r="IAV220" s="123"/>
      <c r="IAW220" s="123"/>
      <c r="IAX220" s="123"/>
      <c r="IAY220" s="123"/>
      <c r="IAZ220" s="123"/>
      <c r="IBA220" s="123"/>
      <c r="IBB220" s="123"/>
      <c r="IBC220" s="123"/>
      <c r="IBD220" s="123"/>
      <c r="IBE220" s="123"/>
      <c r="IBF220" s="123"/>
      <c r="IBG220" s="123"/>
      <c r="IBH220" s="123"/>
      <c r="IBI220" s="123"/>
      <c r="IBJ220" s="123"/>
      <c r="IBK220" s="123"/>
      <c r="IBL220" s="123"/>
      <c r="IBM220" s="123"/>
      <c r="IBN220" s="123"/>
      <c r="IBO220" s="123"/>
      <c r="IBP220" s="123"/>
      <c r="IBQ220" s="123"/>
      <c r="IBR220" s="123"/>
      <c r="IBS220" s="123"/>
      <c r="IBT220" s="123"/>
      <c r="IBU220" s="123"/>
      <c r="IBV220" s="123"/>
      <c r="IBW220" s="123"/>
      <c r="IBX220" s="123"/>
      <c r="IBY220" s="123"/>
      <c r="IBZ220" s="123"/>
      <c r="ICA220" s="123"/>
      <c r="ICB220" s="123"/>
      <c r="ICC220" s="123"/>
      <c r="ICD220" s="123"/>
      <c r="ICE220" s="123"/>
      <c r="ICF220" s="123"/>
      <c r="ICG220" s="123"/>
      <c r="ICH220" s="123"/>
      <c r="ICI220" s="123"/>
      <c r="ICJ220" s="123"/>
      <c r="ICK220" s="123"/>
      <c r="ICL220" s="123"/>
      <c r="ICM220" s="123"/>
      <c r="ICN220" s="123"/>
      <c r="ICO220" s="123"/>
      <c r="ICP220" s="123"/>
      <c r="ICQ220" s="123"/>
      <c r="ICR220" s="123"/>
      <c r="ICS220" s="123"/>
      <c r="ICT220" s="123"/>
      <c r="ICU220" s="123"/>
      <c r="ICV220" s="123"/>
      <c r="ICW220" s="123"/>
      <c r="ICX220" s="123"/>
      <c r="ICY220" s="123"/>
      <c r="ICZ220" s="123"/>
      <c r="IDA220" s="123"/>
      <c r="IDB220" s="123"/>
      <c r="IDC220" s="123"/>
      <c r="IDD220" s="123"/>
      <c r="IDE220" s="123"/>
      <c r="IDF220" s="123"/>
      <c r="IDG220" s="123"/>
      <c r="IDH220" s="123"/>
      <c r="IDI220" s="123"/>
      <c r="IDJ220" s="123"/>
      <c r="IDK220" s="123"/>
      <c r="IDL220" s="123"/>
      <c r="IDM220" s="123"/>
      <c r="IDN220" s="123"/>
      <c r="IDO220" s="123"/>
      <c r="IDP220" s="123"/>
      <c r="IDQ220" s="123"/>
      <c r="IDR220" s="123"/>
      <c r="IDS220" s="123"/>
      <c r="IDT220" s="123"/>
      <c r="IDU220" s="123"/>
      <c r="IDV220" s="123"/>
      <c r="IDW220" s="123"/>
      <c r="IDX220" s="123"/>
      <c r="IDY220" s="123"/>
      <c r="IDZ220" s="123"/>
      <c r="IEA220" s="123"/>
      <c r="IEB220" s="123"/>
      <c r="IEC220" s="123"/>
      <c r="IED220" s="123"/>
      <c r="IEE220" s="123"/>
      <c r="IEF220" s="123"/>
      <c r="IEG220" s="123"/>
      <c r="IEH220" s="123"/>
      <c r="IEI220" s="123"/>
      <c r="IEJ220" s="123"/>
      <c r="IEK220" s="123"/>
      <c r="IEL220" s="123"/>
      <c r="IEM220" s="123"/>
      <c r="IEN220" s="123"/>
      <c r="IEO220" s="123"/>
      <c r="IEP220" s="123"/>
      <c r="IEQ220" s="123"/>
      <c r="IER220" s="123"/>
      <c r="IES220" s="123"/>
      <c r="IET220" s="123"/>
      <c r="IEU220" s="123"/>
      <c r="IEV220" s="123"/>
      <c r="IEW220" s="123"/>
      <c r="IEX220" s="123"/>
      <c r="IEY220" s="123"/>
      <c r="IEZ220" s="123"/>
      <c r="IFA220" s="123"/>
      <c r="IFB220" s="123"/>
      <c r="IFC220" s="123"/>
      <c r="IFD220" s="123"/>
      <c r="IFE220" s="123"/>
      <c r="IFF220" s="123"/>
      <c r="IFG220" s="123"/>
      <c r="IFH220" s="123"/>
      <c r="IFI220" s="123"/>
      <c r="IFJ220" s="123"/>
      <c r="IFK220" s="123"/>
      <c r="IFL220" s="123"/>
      <c r="IFM220" s="123"/>
      <c r="IFN220" s="123"/>
      <c r="IFO220" s="123"/>
      <c r="IFP220" s="123"/>
      <c r="IFQ220" s="123"/>
      <c r="IFR220" s="123"/>
      <c r="IFS220" s="123"/>
      <c r="IFT220" s="123"/>
      <c r="IFU220" s="123"/>
      <c r="IFV220" s="123"/>
      <c r="IFW220" s="123"/>
      <c r="IFX220" s="123"/>
      <c r="IFY220" s="123"/>
      <c r="IFZ220" s="123"/>
      <c r="IGA220" s="123"/>
      <c r="IGB220" s="123"/>
      <c r="IGC220" s="123"/>
      <c r="IGD220" s="123"/>
      <c r="IGE220" s="123"/>
      <c r="IGF220" s="123"/>
      <c r="IGG220" s="123"/>
      <c r="IGH220" s="123"/>
      <c r="IGI220" s="123"/>
      <c r="IGJ220" s="123"/>
      <c r="IGK220" s="123"/>
      <c r="IGL220" s="123"/>
      <c r="IGM220" s="123"/>
      <c r="IGN220" s="123"/>
      <c r="IGO220" s="123"/>
      <c r="IGP220" s="123"/>
      <c r="IGQ220" s="123"/>
      <c r="IGR220" s="123"/>
      <c r="IGS220" s="123"/>
      <c r="IGT220" s="123"/>
      <c r="IGU220" s="123"/>
      <c r="IGV220" s="123"/>
      <c r="IGW220" s="123"/>
      <c r="IGX220" s="123"/>
      <c r="IGY220" s="123"/>
      <c r="IGZ220" s="123"/>
      <c r="IHA220" s="123"/>
      <c r="IHB220" s="123"/>
      <c r="IHC220" s="123"/>
      <c r="IHD220" s="123"/>
      <c r="IHE220" s="123"/>
      <c r="IHF220" s="123"/>
      <c r="IHG220" s="123"/>
      <c r="IHH220" s="123"/>
      <c r="IHI220" s="123"/>
      <c r="IHJ220" s="123"/>
      <c r="IHK220" s="123"/>
      <c r="IHL220" s="123"/>
      <c r="IHM220" s="123"/>
      <c r="IHN220" s="123"/>
      <c r="IHO220" s="123"/>
      <c r="IHP220" s="123"/>
      <c r="IHQ220" s="123"/>
      <c r="IHR220" s="123"/>
      <c r="IHS220" s="123"/>
      <c r="IHT220" s="123"/>
      <c r="IHU220" s="123"/>
      <c r="IHV220" s="123"/>
      <c r="IHW220" s="123"/>
      <c r="IHX220" s="123"/>
      <c r="IHY220" s="123"/>
      <c r="IHZ220" s="123"/>
      <c r="IIA220" s="123"/>
      <c r="IIB220" s="123"/>
      <c r="IIC220" s="123"/>
      <c r="IID220" s="123"/>
      <c r="IIE220" s="123"/>
      <c r="IIF220" s="123"/>
      <c r="IIG220" s="123"/>
      <c r="IIH220" s="123"/>
      <c r="III220" s="123"/>
      <c r="IIJ220" s="123"/>
      <c r="IIK220" s="123"/>
      <c r="IIL220" s="123"/>
      <c r="IIM220" s="123"/>
      <c r="IIN220" s="123"/>
      <c r="IIO220" s="123"/>
      <c r="IIP220" s="123"/>
      <c r="IIQ220" s="123"/>
      <c r="IIR220" s="123"/>
      <c r="IIS220" s="123"/>
      <c r="IIT220" s="123"/>
      <c r="IIU220" s="123"/>
      <c r="IIV220" s="123"/>
      <c r="IIW220" s="123"/>
      <c r="IIX220" s="123"/>
      <c r="IIY220" s="123"/>
      <c r="IIZ220" s="123"/>
      <c r="IJA220" s="123"/>
      <c r="IJB220" s="123"/>
      <c r="IJC220" s="123"/>
      <c r="IJD220" s="123"/>
      <c r="IJE220" s="123"/>
      <c r="IJF220" s="123"/>
      <c r="IJG220" s="123"/>
      <c r="IJH220" s="123"/>
      <c r="IJI220" s="123"/>
      <c r="IJJ220" s="123"/>
      <c r="IJK220" s="123"/>
      <c r="IJL220" s="123"/>
      <c r="IJM220" s="123"/>
      <c r="IJN220" s="123"/>
      <c r="IJO220" s="123"/>
      <c r="IJP220" s="123"/>
      <c r="IJQ220" s="123"/>
      <c r="IJR220" s="123"/>
      <c r="IJS220" s="123"/>
      <c r="IJT220" s="123"/>
      <c r="IJU220" s="123"/>
      <c r="IJV220" s="123"/>
      <c r="IJW220" s="123"/>
      <c r="IJX220" s="123"/>
      <c r="IJY220" s="123"/>
      <c r="IJZ220" s="123"/>
      <c r="IKA220" s="123"/>
      <c r="IKB220" s="123"/>
      <c r="IKC220" s="123"/>
      <c r="IKD220" s="123"/>
      <c r="IKE220" s="123"/>
      <c r="IKF220" s="123"/>
      <c r="IKG220" s="123"/>
      <c r="IKH220" s="123"/>
      <c r="IKI220" s="123"/>
      <c r="IKJ220" s="123"/>
      <c r="IKK220" s="123"/>
      <c r="IKL220" s="123"/>
      <c r="IKM220" s="123"/>
      <c r="IKN220" s="123"/>
      <c r="IKO220" s="123"/>
      <c r="IKP220" s="123"/>
      <c r="IKQ220" s="123"/>
      <c r="IKR220" s="123"/>
      <c r="IKS220" s="123"/>
      <c r="IKT220" s="123"/>
      <c r="IKU220" s="123"/>
      <c r="IKV220" s="123"/>
      <c r="IKW220" s="123"/>
      <c r="IKX220" s="123"/>
      <c r="IKY220" s="123"/>
      <c r="IKZ220" s="123"/>
      <c r="ILA220" s="123"/>
      <c r="ILB220" s="123"/>
      <c r="ILC220" s="123"/>
      <c r="ILD220" s="123"/>
      <c r="ILE220" s="123"/>
      <c r="ILF220" s="123"/>
      <c r="ILG220" s="123"/>
      <c r="ILH220" s="123"/>
      <c r="ILI220" s="123"/>
      <c r="ILJ220" s="123"/>
      <c r="ILK220" s="123"/>
      <c r="ILL220" s="123"/>
      <c r="ILM220" s="123"/>
      <c r="ILN220" s="123"/>
      <c r="ILO220" s="123"/>
      <c r="ILP220" s="123"/>
      <c r="ILQ220" s="123"/>
      <c r="ILR220" s="123"/>
      <c r="ILS220" s="123"/>
      <c r="ILT220" s="123"/>
      <c r="ILU220" s="123"/>
      <c r="ILV220" s="123"/>
      <c r="ILW220" s="123"/>
      <c r="ILX220" s="123"/>
      <c r="ILY220" s="123"/>
      <c r="ILZ220" s="123"/>
      <c r="IMA220" s="123"/>
      <c r="IMB220" s="123"/>
      <c r="IMC220" s="123"/>
      <c r="IMD220" s="123"/>
      <c r="IME220" s="123"/>
      <c r="IMF220" s="123"/>
      <c r="IMG220" s="123"/>
      <c r="IMH220" s="123"/>
      <c r="IMI220" s="123"/>
      <c r="IMJ220" s="123"/>
      <c r="IMK220" s="123"/>
      <c r="IML220" s="123"/>
      <c r="IMM220" s="123"/>
      <c r="IMN220" s="123"/>
      <c r="IMO220" s="123"/>
      <c r="IMP220" s="123"/>
      <c r="IMQ220" s="123"/>
      <c r="IMR220" s="123"/>
      <c r="IMS220" s="123"/>
      <c r="IMT220" s="123"/>
      <c r="IMU220" s="123"/>
      <c r="IMV220" s="123"/>
      <c r="IMW220" s="123"/>
      <c r="IMX220" s="123"/>
      <c r="IMY220" s="123"/>
      <c r="IMZ220" s="123"/>
      <c r="INA220" s="123"/>
      <c r="INB220" s="123"/>
      <c r="INC220" s="123"/>
      <c r="IND220" s="123"/>
      <c r="INE220" s="123"/>
      <c r="INF220" s="123"/>
      <c r="ING220" s="123"/>
      <c r="INH220" s="123"/>
      <c r="INI220" s="123"/>
      <c r="INJ220" s="123"/>
      <c r="INK220" s="123"/>
      <c r="INL220" s="123"/>
      <c r="INM220" s="123"/>
      <c r="INN220" s="123"/>
      <c r="INO220" s="123"/>
      <c r="INP220" s="123"/>
      <c r="INQ220" s="123"/>
      <c r="INR220" s="123"/>
      <c r="INS220" s="123"/>
      <c r="INT220" s="123"/>
      <c r="INU220" s="123"/>
      <c r="INV220" s="123"/>
      <c r="INW220" s="123"/>
      <c r="INX220" s="123"/>
      <c r="INY220" s="123"/>
      <c r="INZ220" s="123"/>
      <c r="IOA220" s="123"/>
      <c r="IOB220" s="123"/>
      <c r="IOC220" s="123"/>
      <c r="IOD220" s="123"/>
      <c r="IOE220" s="123"/>
      <c r="IOF220" s="123"/>
      <c r="IOG220" s="123"/>
      <c r="IOH220" s="123"/>
      <c r="IOI220" s="123"/>
      <c r="IOJ220" s="123"/>
      <c r="IOK220" s="123"/>
      <c r="IOL220" s="123"/>
      <c r="IOM220" s="123"/>
      <c r="ION220" s="123"/>
      <c r="IOO220" s="123"/>
      <c r="IOP220" s="123"/>
      <c r="IOQ220" s="123"/>
      <c r="IOR220" s="123"/>
      <c r="IOS220" s="123"/>
      <c r="IOT220" s="123"/>
      <c r="IOU220" s="123"/>
      <c r="IOV220" s="123"/>
      <c r="IOW220" s="123"/>
      <c r="IOX220" s="123"/>
      <c r="IOY220" s="123"/>
      <c r="IOZ220" s="123"/>
      <c r="IPA220" s="123"/>
      <c r="IPB220" s="123"/>
      <c r="IPC220" s="123"/>
      <c r="IPD220" s="123"/>
      <c r="IPE220" s="123"/>
      <c r="IPF220" s="123"/>
      <c r="IPG220" s="123"/>
      <c r="IPH220" s="123"/>
      <c r="IPI220" s="123"/>
      <c r="IPJ220" s="123"/>
      <c r="IPK220" s="123"/>
      <c r="IPL220" s="123"/>
      <c r="IPM220" s="123"/>
      <c r="IPN220" s="123"/>
      <c r="IPO220" s="123"/>
      <c r="IPP220" s="123"/>
      <c r="IPQ220" s="123"/>
      <c r="IPR220" s="123"/>
      <c r="IPS220" s="123"/>
      <c r="IPT220" s="123"/>
      <c r="IPU220" s="123"/>
      <c r="IPV220" s="123"/>
      <c r="IPW220" s="123"/>
      <c r="IPX220" s="123"/>
      <c r="IPY220" s="123"/>
      <c r="IPZ220" s="123"/>
      <c r="IQA220" s="123"/>
      <c r="IQB220" s="123"/>
      <c r="IQC220" s="123"/>
      <c r="IQD220" s="123"/>
      <c r="IQE220" s="123"/>
      <c r="IQF220" s="123"/>
      <c r="IQG220" s="123"/>
      <c r="IQH220" s="123"/>
      <c r="IQI220" s="123"/>
      <c r="IQJ220" s="123"/>
      <c r="IQK220" s="123"/>
      <c r="IQL220" s="123"/>
      <c r="IQM220" s="123"/>
      <c r="IQN220" s="123"/>
      <c r="IQO220" s="123"/>
      <c r="IQP220" s="123"/>
      <c r="IQQ220" s="123"/>
      <c r="IQR220" s="123"/>
      <c r="IQS220" s="123"/>
      <c r="IQT220" s="123"/>
      <c r="IQU220" s="123"/>
      <c r="IQV220" s="123"/>
      <c r="IQW220" s="123"/>
      <c r="IQX220" s="123"/>
      <c r="IQY220" s="123"/>
      <c r="IQZ220" s="123"/>
      <c r="IRA220" s="123"/>
      <c r="IRB220" s="123"/>
      <c r="IRC220" s="123"/>
      <c r="IRD220" s="123"/>
      <c r="IRE220" s="123"/>
      <c r="IRF220" s="123"/>
      <c r="IRG220" s="123"/>
      <c r="IRH220" s="123"/>
      <c r="IRI220" s="123"/>
      <c r="IRJ220" s="123"/>
      <c r="IRK220" s="123"/>
      <c r="IRL220" s="123"/>
      <c r="IRM220" s="123"/>
      <c r="IRN220" s="123"/>
      <c r="IRO220" s="123"/>
      <c r="IRP220" s="123"/>
      <c r="IRQ220" s="123"/>
      <c r="IRR220" s="123"/>
      <c r="IRS220" s="123"/>
      <c r="IRT220" s="123"/>
      <c r="IRU220" s="123"/>
      <c r="IRV220" s="123"/>
      <c r="IRW220" s="123"/>
      <c r="IRX220" s="123"/>
      <c r="IRY220" s="123"/>
      <c r="IRZ220" s="123"/>
      <c r="ISA220" s="123"/>
      <c r="ISB220" s="123"/>
      <c r="ISC220" s="123"/>
      <c r="ISD220" s="123"/>
      <c r="ISE220" s="123"/>
      <c r="ISF220" s="123"/>
      <c r="ISG220" s="123"/>
      <c r="ISH220" s="123"/>
      <c r="ISI220" s="123"/>
      <c r="ISJ220" s="123"/>
      <c r="ISK220" s="123"/>
      <c r="ISL220" s="123"/>
      <c r="ISM220" s="123"/>
      <c r="ISN220" s="123"/>
      <c r="ISO220" s="123"/>
      <c r="ISP220" s="123"/>
      <c r="ISQ220" s="123"/>
      <c r="ISR220" s="123"/>
      <c r="ISS220" s="123"/>
      <c r="IST220" s="123"/>
      <c r="ISU220" s="123"/>
      <c r="ISV220" s="123"/>
      <c r="ISW220" s="123"/>
      <c r="ISX220" s="123"/>
      <c r="ISY220" s="123"/>
      <c r="ISZ220" s="123"/>
      <c r="ITA220" s="123"/>
      <c r="ITB220" s="123"/>
      <c r="ITC220" s="123"/>
      <c r="ITD220" s="123"/>
      <c r="ITE220" s="123"/>
      <c r="ITF220" s="123"/>
      <c r="ITG220" s="123"/>
      <c r="ITH220" s="123"/>
      <c r="ITI220" s="123"/>
      <c r="ITJ220" s="123"/>
      <c r="ITK220" s="123"/>
      <c r="ITL220" s="123"/>
      <c r="ITM220" s="123"/>
      <c r="ITN220" s="123"/>
      <c r="ITO220" s="123"/>
      <c r="ITP220" s="123"/>
      <c r="ITQ220" s="123"/>
      <c r="ITR220" s="123"/>
      <c r="ITS220" s="123"/>
      <c r="ITT220" s="123"/>
      <c r="ITU220" s="123"/>
      <c r="ITV220" s="123"/>
      <c r="ITW220" s="123"/>
      <c r="ITX220" s="123"/>
      <c r="ITY220" s="123"/>
      <c r="ITZ220" s="123"/>
      <c r="IUA220" s="123"/>
      <c r="IUB220" s="123"/>
      <c r="IUC220" s="123"/>
      <c r="IUD220" s="123"/>
      <c r="IUE220" s="123"/>
      <c r="IUF220" s="123"/>
      <c r="IUG220" s="123"/>
      <c r="IUH220" s="123"/>
      <c r="IUI220" s="123"/>
      <c r="IUJ220" s="123"/>
      <c r="IUK220" s="123"/>
      <c r="IUL220" s="123"/>
      <c r="IUM220" s="123"/>
      <c r="IUN220" s="123"/>
      <c r="IUO220" s="123"/>
      <c r="IUP220" s="123"/>
      <c r="IUQ220" s="123"/>
      <c r="IUR220" s="123"/>
      <c r="IUS220" s="123"/>
      <c r="IUT220" s="123"/>
      <c r="IUU220" s="123"/>
      <c r="IUV220" s="123"/>
      <c r="IUW220" s="123"/>
      <c r="IUX220" s="123"/>
      <c r="IUY220" s="123"/>
      <c r="IUZ220" s="123"/>
      <c r="IVA220" s="123"/>
      <c r="IVB220" s="123"/>
      <c r="IVC220" s="123"/>
      <c r="IVD220" s="123"/>
      <c r="IVE220" s="123"/>
      <c r="IVF220" s="123"/>
      <c r="IVG220" s="123"/>
      <c r="IVH220" s="123"/>
      <c r="IVI220" s="123"/>
      <c r="IVJ220" s="123"/>
      <c r="IVK220" s="123"/>
      <c r="IVL220" s="123"/>
      <c r="IVM220" s="123"/>
      <c r="IVN220" s="123"/>
      <c r="IVO220" s="123"/>
      <c r="IVP220" s="123"/>
      <c r="IVQ220" s="123"/>
      <c r="IVR220" s="123"/>
      <c r="IVS220" s="123"/>
      <c r="IVT220" s="123"/>
      <c r="IVU220" s="123"/>
      <c r="IVV220" s="123"/>
      <c r="IVW220" s="123"/>
      <c r="IVX220" s="123"/>
      <c r="IVY220" s="123"/>
      <c r="IVZ220" s="123"/>
      <c r="IWA220" s="123"/>
      <c r="IWB220" s="123"/>
      <c r="IWC220" s="123"/>
      <c r="IWD220" s="123"/>
      <c r="IWE220" s="123"/>
      <c r="IWF220" s="123"/>
      <c r="IWG220" s="123"/>
      <c r="IWH220" s="123"/>
      <c r="IWI220" s="123"/>
      <c r="IWJ220" s="123"/>
      <c r="IWK220" s="123"/>
      <c r="IWL220" s="123"/>
      <c r="IWM220" s="123"/>
      <c r="IWN220" s="123"/>
      <c r="IWO220" s="123"/>
      <c r="IWP220" s="123"/>
      <c r="IWQ220" s="123"/>
      <c r="IWR220" s="123"/>
      <c r="IWS220" s="123"/>
      <c r="IWT220" s="123"/>
      <c r="IWU220" s="123"/>
      <c r="IWV220" s="123"/>
      <c r="IWW220" s="123"/>
      <c r="IWX220" s="123"/>
      <c r="IWY220" s="123"/>
      <c r="IWZ220" s="123"/>
      <c r="IXA220" s="123"/>
      <c r="IXB220" s="123"/>
      <c r="IXC220" s="123"/>
      <c r="IXD220" s="123"/>
      <c r="IXE220" s="123"/>
      <c r="IXF220" s="123"/>
      <c r="IXG220" s="123"/>
      <c r="IXH220" s="123"/>
      <c r="IXI220" s="123"/>
      <c r="IXJ220" s="123"/>
      <c r="IXK220" s="123"/>
      <c r="IXL220" s="123"/>
      <c r="IXM220" s="123"/>
      <c r="IXN220" s="123"/>
      <c r="IXO220" s="123"/>
      <c r="IXP220" s="123"/>
      <c r="IXQ220" s="123"/>
      <c r="IXR220" s="123"/>
      <c r="IXS220" s="123"/>
      <c r="IXT220" s="123"/>
      <c r="IXU220" s="123"/>
      <c r="IXV220" s="123"/>
      <c r="IXW220" s="123"/>
      <c r="IXX220" s="123"/>
      <c r="IXY220" s="123"/>
      <c r="IXZ220" s="123"/>
      <c r="IYA220" s="123"/>
      <c r="IYB220" s="123"/>
      <c r="IYC220" s="123"/>
      <c r="IYD220" s="123"/>
      <c r="IYE220" s="123"/>
      <c r="IYF220" s="123"/>
      <c r="IYG220" s="123"/>
      <c r="IYH220" s="123"/>
      <c r="IYI220" s="123"/>
      <c r="IYJ220" s="123"/>
      <c r="IYK220" s="123"/>
      <c r="IYL220" s="123"/>
      <c r="IYM220" s="123"/>
      <c r="IYN220" s="123"/>
      <c r="IYO220" s="123"/>
      <c r="IYP220" s="123"/>
      <c r="IYQ220" s="123"/>
      <c r="IYR220" s="123"/>
      <c r="IYS220" s="123"/>
      <c r="IYT220" s="123"/>
      <c r="IYU220" s="123"/>
      <c r="IYV220" s="123"/>
      <c r="IYW220" s="123"/>
      <c r="IYX220" s="123"/>
      <c r="IYY220" s="123"/>
      <c r="IYZ220" s="123"/>
      <c r="IZA220" s="123"/>
      <c r="IZB220" s="123"/>
      <c r="IZC220" s="123"/>
      <c r="IZD220" s="123"/>
      <c r="IZE220" s="123"/>
      <c r="IZF220" s="123"/>
      <c r="IZG220" s="123"/>
      <c r="IZH220" s="123"/>
      <c r="IZI220" s="123"/>
      <c r="IZJ220" s="123"/>
      <c r="IZK220" s="123"/>
      <c r="IZL220" s="123"/>
      <c r="IZM220" s="123"/>
      <c r="IZN220" s="123"/>
      <c r="IZO220" s="123"/>
      <c r="IZP220" s="123"/>
      <c r="IZQ220" s="123"/>
      <c r="IZR220" s="123"/>
      <c r="IZS220" s="123"/>
      <c r="IZT220" s="123"/>
      <c r="IZU220" s="123"/>
      <c r="IZV220" s="123"/>
      <c r="IZW220" s="123"/>
      <c r="IZX220" s="123"/>
      <c r="IZY220" s="123"/>
      <c r="IZZ220" s="123"/>
      <c r="JAA220" s="123"/>
      <c r="JAB220" s="123"/>
      <c r="JAC220" s="123"/>
      <c r="JAD220" s="123"/>
      <c r="JAE220" s="123"/>
      <c r="JAF220" s="123"/>
      <c r="JAG220" s="123"/>
      <c r="JAH220" s="123"/>
      <c r="JAI220" s="123"/>
      <c r="JAJ220" s="123"/>
      <c r="JAK220" s="123"/>
      <c r="JAL220" s="123"/>
      <c r="JAM220" s="123"/>
      <c r="JAN220" s="123"/>
      <c r="JAO220" s="123"/>
      <c r="JAP220" s="123"/>
      <c r="JAQ220" s="123"/>
      <c r="JAR220" s="123"/>
      <c r="JAS220" s="123"/>
      <c r="JAT220" s="123"/>
      <c r="JAU220" s="123"/>
      <c r="JAV220" s="123"/>
      <c r="JAW220" s="123"/>
      <c r="JAX220" s="123"/>
      <c r="JAY220" s="123"/>
      <c r="JAZ220" s="123"/>
      <c r="JBA220" s="123"/>
      <c r="JBB220" s="123"/>
      <c r="JBC220" s="123"/>
      <c r="JBD220" s="123"/>
      <c r="JBE220" s="123"/>
      <c r="JBF220" s="123"/>
      <c r="JBG220" s="123"/>
      <c r="JBH220" s="123"/>
      <c r="JBI220" s="123"/>
      <c r="JBJ220" s="123"/>
      <c r="JBK220" s="123"/>
      <c r="JBL220" s="123"/>
      <c r="JBM220" s="123"/>
      <c r="JBN220" s="123"/>
      <c r="JBO220" s="123"/>
      <c r="JBP220" s="123"/>
      <c r="JBQ220" s="123"/>
      <c r="JBR220" s="123"/>
      <c r="JBS220" s="123"/>
      <c r="JBT220" s="123"/>
      <c r="JBU220" s="123"/>
      <c r="JBV220" s="123"/>
      <c r="JBW220" s="123"/>
      <c r="JBX220" s="123"/>
      <c r="JBY220" s="123"/>
      <c r="JBZ220" s="123"/>
      <c r="JCA220" s="123"/>
      <c r="JCB220" s="123"/>
      <c r="JCC220" s="123"/>
      <c r="JCD220" s="123"/>
      <c r="JCE220" s="123"/>
      <c r="JCF220" s="123"/>
      <c r="JCG220" s="123"/>
      <c r="JCH220" s="123"/>
      <c r="JCI220" s="123"/>
      <c r="JCJ220" s="123"/>
      <c r="JCK220" s="123"/>
      <c r="JCL220" s="123"/>
      <c r="JCM220" s="123"/>
      <c r="JCN220" s="123"/>
      <c r="JCO220" s="123"/>
      <c r="JCP220" s="123"/>
      <c r="JCQ220" s="123"/>
      <c r="JCR220" s="123"/>
      <c r="JCS220" s="123"/>
      <c r="JCT220" s="123"/>
      <c r="JCU220" s="123"/>
      <c r="JCV220" s="123"/>
      <c r="JCW220" s="123"/>
      <c r="JCX220" s="123"/>
      <c r="JCY220" s="123"/>
      <c r="JCZ220" s="123"/>
      <c r="JDA220" s="123"/>
      <c r="JDB220" s="123"/>
      <c r="JDC220" s="123"/>
      <c r="JDD220" s="123"/>
      <c r="JDE220" s="123"/>
      <c r="JDF220" s="123"/>
      <c r="JDG220" s="123"/>
      <c r="JDH220" s="123"/>
      <c r="JDI220" s="123"/>
      <c r="JDJ220" s="123"/>
      <c r="JDK220" s="123"/>
      <c r="JDL220" s="123"/>
      <c r="JDM220" s="123"/>
      <c r="JDN220" s="123"/>
      <c r="JDO220" s="123"/>
      <c r="JDP220" s="123"/>
      <c r="JDQ220" s="123"/>
      <c r="JDR220" s="123"/>
      <c r="JDS220" s="123"/>
      <c r="JDT220" s="123"/>
      <c r="JDU220" s="123"/>
      <c r="JDV220" s="123"/>
      <c r="JDW220" s="123"/>
      <c r="JDX220" s="123"/>
      <c r="JDY220" s="123"/>
      <c r="JDZ220" s="123"/>
      <c r="JEA220" s="123"/>
      <c r="JEB220" s="123"/>
      <c r="JEC220" s="123"/>
      <c r="JED220" s="123"/>
      <c r="JEE220" s="123"/>
      <c r="JEF220" s="123"/>
      <c r="JEG220" s="123"/>
      <c r="JEH220" s="123"/>
      <c r="JEI220" s="123"/>
      <c r="JEJ220" s="123"/>
      <c r="JEK220" s="123"/>
      <c r="JEL220" s="123"/>
      <c r="JEM220" s="123"/>
      <c r="JEN220" s="123"/>
      <c r="JEO220" s="123"/>
      <c r="JEP220" s="123"/>
      <c r="JEQ220" s="123"/>
      <c r="JER220" s="123"/>
      <c r="JES220" s="123"/>
      <c r="JET220" s="123"/>
      <c r="JEU220" s="123"/>
      <c r="JEV220" s="123"/>
      <c r="JEW220" s="123"/>
      <c r="JEX220" s="123"/>
      <c r="JEY220" s="123"/>
      <c r="JEZ220" s="123"/>
      <c r="JFA220" s="123"/>
      <c r="JFB220" s="123"/>
      <c r="JFC220" s="123"/>
      <c r="JFD220" s="123"/>
      <c r="JFE220" s="123"/>
      <c r="JFF220" s="123"/>
      <c r="JFG220" s="123"/>
      <c r="JFH220" s="123"/>
      <c r="JFI220" s="123"/>
      <c r="JFJ220" s="123"/>
      <c r="JFK220" s="123"/>
      <c r="JFL220" s="123"/>
      <c r="JFM220" s="123"/>
      <c r="JFN220" s="123"/>
      <c r="JFO220" s="123"/>
      <c r="JFP220" s="123"/>
      <c r="JFQ220" s="123"/>
      <c r="JFR220" s="123"/>
      <c r="JFS220" s="123"/>
      <c r="JFT220" s="123"/>
      <c r="JFU220" s="123"/>
      <c r="JFV220" s="123"/>
      <c r="JFW220" s="123"/>
      <c r="JFX220" s="123"/>
      <c r="JFY220" s="123"/>
      <c r="JFZ220" s="123"/>
      <c r="JGA220" s="123"/>
      <c r="JGB220" s="123"/>
      <c r="JGC220" s="123"/>
      <c r="JGD220" s="123"/>
      <c r="JGE220" s="123"/>
      <c r="JGF220" s="123"/>
      <c r="JGG220" s="123"/>
      <c r="JGH220" s="123"/>
      <c r="JGI220" s="123"/>
      <c r="JGJ220" s="123"/>
      <c r="JGK220" s="123"/>
      <c r="JGL220" s="123"/>
      <c r="JGM220" s="123"/>
      <c r="JGN220" s="123"/>
      <c r="JGO220" s="123"/>
      <c r="JGP220" s="123"/>
      <c r="JGQ220" s="123"/>
      <c r="JGR220" s="123"/>
      <c r="JGS220" s="123"/>
      <c r="JGT220" s="123"/>
      <c r="JGU220" s="123"/>
      <c r="JGV220" s="123"/>
      <c r="JGW220" s="123"/>
      <c r="JGX220" s="123"/>
      <c r="JGY220" s="123"/>
      <c r="JGZ220" s="123"/>
      <c r="JHA220" s="123"/>
      <c r="JHB220" s="123"/>
      <c r="JHC220" s="123"/>
      <c r="JHD220" s="123"/>
      <c r="JHE220" s="123"/>
      <c r="JHF220" s="123"/>
      <c r="JHG220" s="123"/>
      <c r="JHH220" s="123"/>
      <c r="JHI220" s="123"/>
      <c r="JHJ220" s="123"/>
      <c r="JHK220" s="123"/>
      <c r="JHL220" s="123"/>
      <c r="JHM220" s="123"/>
      <c r="JHN220" s="123"/>
      <c r="JHO220" s="123"/>
      <c r="JHP220" s="123"/>
      <c r="JHQ220" s="123"/>
      <c r="JHR220" s="123"/>
      <c r="JHS220" s="123"/>
      <c r="JHT220" s="123"/>
      <c r="JHU220" s="123"/>
      <c r="JHV220" s="123"/>
      <c r="JHW220" s="123"/>
      <c r="JHX220" s="123"/>
      <c r="JHY220" s="123"/>
      <c r="JHZ220" s="123"/>
      <c r="JIA220" s="123"/>
      <c r="JIB220" s="123"/>
      <c r="JIC220" s="123"/>
      <c r="JID220" s="123"/>
      <c r="JIE220" s="123"/>
      <c r="JIF220" s="123"/>
      <c r="JIG220" s="123"/>
      <c r="JIH220" s="123"/>
      <c r="JII220" s="123"/>
      <c r="JIJ220" s="123"/>
      <c r="JIK220" s="123"/>
      <c r="JIL220" s="123"/>
      <c r="JIM220" s="123"/>
      <c r="JIN220" s="123"/>
      <c r="JIO220" s="123"/>
      <c r="JIP220" s="123"/>
      <c r="JIQ220" s="123"/>
      <c r="JIR220" s="123"/>
      <c r="JIS220" s="123"/>
      <c r="JIT220" s="123"/>
      <c r="JIU220" s="123"/>
      <c r="JIV220" s="123"/>
      <c r="JIW220" s="123"/>
      <c r="JIX220" s="123"/>
      <c r="JIY220" s="123"/>
      <c r="JIZ220" s="123"/>
      <c r="JJA220" s="123"/>
      <c r="JJB220" s="123"/>
      <c r="JJC220" s="123"/>
      <c r="JJD220" s="123"/>
      <c r="JJE220" s="123"/>
      <c r="JJF220" s="123"/>
      <c r="JJG220" s="123"/>
      <c r="JJH220" s="123"/>
      <c r="JJI220" s="123"/>
      <c r="JJJ220" s="123"/>
      <c r="JJK220" s="123"/>
      <c r="JJL220" s="123"/>
      <c r="JJM220" s="123"/>
      <c r="JJN220" s="123"/>
      <c r="JJO220" s="123"/>
      <c r="JJP220" s="123"/>
      <c r="JJQ220" s="123"/>
      <c r="JJR220" s="123"/>
      <c r="JJS220" s="123"/>
      <c r="JJT220" s="123"/>
      <c r="JJU220" s="123"/>
      <c r="JJV220" s="123"/>
      <c r="JJW220" s="123"/>
      <c r="JJX220" s="123"/>
      <c r="JJY220" s="123"/>
      <c r="JJZ220" s="123"/>
      <c r="JKA220" s="123"/>
      <c r="JKB220" s="123"/>
      <c r="JKC220" s="123"/>
      <c r="JKD220" s="123"/>
      <c r="JKE220" s="123"/>
      <c r="JKF220" s="123"/>
      <c r="JKG220" s="123"/>
      <c r="JKH220" s="123"/>
      <c r="JKI220" s="123"/>
      <c r="JKJ220" s="123"/>
      <c r="JKK220" s="123"/>
      <c r="JKL220" s="123"/>
      <c r="JKM220" s="123"/>
      <c r="JKN220" s="123"/>
      <c r="JKO220" s="123"/>
      <c r="JKP220" s="123"/>
      <c r="JKQ220" s="123"/>
      <c r="JKR220" s="123"/>
      <c r="JKS220" s="123"/>
      <c r="JKT220" s="123"/>
      <c r="JKU220" s="123"/>
      <c r="JKV220" s="123"/>
      <c r="JKW220" s="123"/>
      <c r="JKX220" s="123"/>
      <c r="JKY220" s="123"/>
      <c r="JKZ220" s="123"/>
      <c r="JLA220" s="123"/>
      <c r="JLB220" s="123"/>
      <c r="JLC220" s="123"/>
      <c r="JLD220" s="123"/>
      <c r="JLE220" s="123"/>
      <c r="JLF220" s="123"/>
      <c r="JLG220" s="123"/>
      <c r="JLH220" s="123"/>
      <c r="JLI220" s="123"/>
      <c r="JLJ220" s="123"/>
      <c r="JLK220" s="123"/>
      <c r="JLL220" s="123"/>
      <c r="JLM220" s="123"/>
      <c r="JLN220" s="123"/>
      <c r="JLO220" s="123"/>
      <c r="JLP220" s="123"/>
      <c r="JLQ220" s="123"/>
      <c r="JLR220" s="123"/>
      <c r="JLS220" s="123"/>
      <c r="JLT220" s="123"/>
      <c r="JLU220" s="123"/>
      <c r="JLV220" s="123"/>
      <c r="JLW220" s="123"/>
      <c r="JLX220" s="123"/>
      <c r="JLY220" s="123"/>
      <c r="JLZ220" s="123"/>
      <c r="JMA220" s="123"/>
      <c r="JMB220" s="123"/>
      <c r="JMC220" s="123"/>
      <c r="JMD220" s="123"/>
      <c r="JME220" s="123"/>
      <c r="JMF220" s="123"/>
      <c r="JMG220" s="123"/>
      <c r="JMH220" s="123"/>
      <c r="JMI220" s="123"/>
      <c r="JMJ220" s="123"/>
      <c r="JMK220" s="123"/>
      <c r="JML220" s="123"/>
      <c r="JMM220" s="123"/>
      <c r="JMN220" s="123"/>
      <c r="JMO220" s="123"/>
      <c r="JMP220" s="123"/>
      <c r="JMQ220" s="123"/>
      <c r="JMR220" s="123"/>
      <c r="JMS220" s="123"/>
      <c r="JMT220" s="123"/>
      <c r="JMU220" s="123"/>
      <c r="JMV220" s="123"/>
      <c r="JMW220" s="123"/>
      <c r="JMX220" s="123"/>
      <c r="JMY220" s="123"/>
      <c r="JMZ220" s="123"/>
      <c r="JNA220" s="123"/>
      <c r="JNB220" s="123"/>
      <c r="JNC220" s="123"/>
      <c r="JND220" s="123"/>
      <c r="JNE220" s="123"/>
      <c r="JNF220" s="123"/>
      <c r="JNG220" s="123"/>
      <c r="JNH220" s="123"/>
      <c r="JNI220" s="123"/>
      <c r="JNJ220" s="123"/>
      <c r="JNK220" s="123"/>
      <c r="JNL220" s="123"/>
      <c r="JNM220" s="123"/>
      <c r="JNN220" s="123"/>
      <c r="JNO220" s="123"/>
      <c r="JNP220" s="123"/>
      <c r="JNQ220" s="123"/>
      <c r="JNR220" s="123"/>
      <c r="JNS220" s="123"/>
      <c r="JNT220" s="123"/>
      <c r="JNU220" s="123"/>
      <c r="JNV220" s="123"/>
      <c r="JNW220" s="123"/>
      <c r="JNX220" s="123"/>
      <c r="JNY220" s="123"/>
      <c r="JNZ220" s="123"/>
      <c r="JOA220" s="123"/>
      <c r="JOB220" s="123"/>
      <c r="JOC220" s="123"/>
      <c r="JOD220" s="123"/>
      <c r="JOE220" s="123"/>
      <c r="JOF220" s="123"/>
      <c r="JOG220" s="123"/>
      <c r="JOH220" s="123"/>
      <c r="JOI220" s="123"/>
      <c r="JOJ220" s="123"/>
      <c r="JOK220" s="123"/>
      <c r="JOL220" s="123"/>
      <c r="JOM220" s="123"/>
      <c r="JON220" s="123"/>
      <c r="JOO220" s="123"/>
      <c r="JOP220" s="123"/>
      <c r="JOQ220" s="123"/>
      <c r="JOR220" s="123"/>
      <c r="JOS220" s="123"/>
      <c r="JOT220" s="123"/>
      <c r="JOU220" s="123"/>
      <c r="JOV220" s="123"/>
      <c r="JOW220" s="123"/>
      <c r="JOX220" s="123"/>
      <c r="JOY220" s="123"/>
      <c r="JOZ220" s="123"/>
      <c r="JPA220" s="123"/>
      <c r="JPB220" s="123"/>
      <c r="JPC220" s="123"/>
      <c r="JPD220" s="123"/>
      <c r="JPE220" s="123"/>
      <c r="JPF220" s="123"/>
      <c r="JPG220" s="123"/>
      <c r="JPH220" s="123"/>
      <c r="JPI220" s="123"/>
      <c r="JPJ220" s="123"/>
      <c r="JPK220" s="123"/>
      <c r="JPL220" s="123"/>
      <c r="JPM220" s="123"/>
      <c r="JPN220" s="123"/>
      <c r="JPO220" s="123"/>
      <c r="JPP220" s="123"/>
      <c r="JPQ220" s="123"/>
      <c r="JPR220" s="123"/>
      <c r="JPS220" s="123"/>
      <c r="JPT220" s="123"/>
      <c r="JPU220" s="123"/>
      <c r="JPV220" s="123"/>
      <c r="JPW220" s="123"/>
      <c r="JPX220" s="123"/>
      <c r="JPY220" s="123"/>
      <c r="JPZ220" s="123"/>
      <c r="JQA220" s="123"/>
      <c r="JQB220" s="123"/>
      <c r="JQC220" s="123"/>
      <c r="JQD220" s="123"/>
      <c r="JQE220" s="123"/>
      <c r="JQF220" s="123"/>
      <c r="JQG220" s="123"/>
      <c r="JQH220" s="123"/>
      <c r="JQI220" s="123"/>
      <c r="JQJ220" s="123"/>
      <c r="JQK220" s="123"/>
      <c r="JQL220" s="123"/>
      <c r="JQM220" s="123"/>
      <c r="JQN220" s="123"/>
      <c r="JQO220" s="123"/>
      <c r="JQP220" s="123"/>
      <c r="JQQ220" s="123"/>
      <c r="JQR220" s="123"/>
      <c r="JQS220" s="123"/>
      <c r="JQT220" s="123"/>
      <c r="JQU220" s="123"/>
      <c r="JQV220" s="123"/>
      <c r="JQW220" s="123"/>
      <c r="JQX220" s="123"/>
      <c r="JQY220" s="123"/>
      <c r="JQZ220" s="123"/>
      <c r="JRA220" s="123"/>
      <c r="JRB220" s="123"/>
      <c r="JRC220" s="123"/>
      <c r="JRD220" s="123"/>
      <c r="JRE220" s="123"/>
      <c r="JRF220" s="123"/>
      <c r="JRG220" s="123"/>
      <c r="JRH220" s="123"/>
      <c r="JRI220" s="123"/>
      <c r="JRJ220" s="123"/>
      <c r="JRK220" s="123"/>
      <c r="JRL220" s="123"/>
      <c r="JRM220" s="123"/>
      <c r="JRN220" s="123"/>
      <c r="JRO220" s="123"/>
      <c r="JRP220" s="123"/>
      <c r="JRQ220" s="123"/>
      <c r="JRR220" s="123"/>
      <c r="JRS220" s="123"/>
      <c r="JRT220" s="123"/>
      <c r="JRU220" s="123"/>
      <c r="JRV220" s="123"/>
      <c r="JRW220" s="123"/>
      <c r="JRX220" s="123"/>
      <c r="JRY220" s="123"/>
      <c r="JRZ220" s="123"/>
      <c r="JSA220" s="123"/>
      <c r="JSB220" s="123"/>
      <c r="JSC220" s="123"/>
      <c r="JSD220" s="123"/>
      <c r="JSE220" s="123"/>
      <c r="JSF220" s="123"/>
      <c r="JSG220" s="123"/>
      <c r="JSH220" s="123"/>
      <c r="JSI220" s="123"/>
      <c r="JSJ220" s="123"/>
      <c r="JSK220" s="123"/>
      <c r="JSL220" s="123"/>
      <c r="JSM220" s="123"/>
      <c r="JSN220" s="123"/>
      <c r="JSO220" s="123"/>
      <c r="JSP220" s="123"/>
      <c r="JSQ220" s="123"/>
      <c r="JSR220" s="123"/>
      <c r="JSS220" s="123"/>
      <c r="JST220" s="123"/>
      <c r="JSU220" s="123"/>
      <c r="JSV220" s="123"/>
      <c r="JSW220" s="123"/>
      <c r="JSX220" s="123"/>
      <c r="JSY220" s="123"/>
      <c r="JSZ220" s="123"/>
      <c r="JTA220" s="123"/>
      <c r="JTB220" s="123"/>
      <c r="JTC220" s="123"/>
      <c r="JTD220" s="123"/>
      <c r="JTE220" s="123"/>
      <c r="JTF220" s="123"/>
      <c r="JTG220" s="123"/>
      <c r="JTH220" s="123"/>
      <c r="JTI220" s="123"/>
      <c r="JTJ220" s="123"/>
      <c r="JTK220" s="123"/>
      <c r="JTL220" s="123"/>
      <c r="JTM220" s="123"/>
      <c r="JTN220" s="123"/>
      <c r="JTO220" s="123"/>
      <c r="JTP220" s="123"/>
      <c r="JTQ220" s="123"/>
      <c r="JTR220" s="123"/>
      <c r="JTS220" s="123"/>
      <c r="JTT220" s="123"/>
      <c r="JTU220" s="123"/>
      <c r="JTV220" s="123"/>
      <c r="JTW220" s="123"/>
      <c r="JTX220" s="123"/>
      <c r="JTY220" s="123"/>
      <c r="JTZ220" s="123"/>
      <c r="JUA220" s="123"/>
      <c r="JUB220" s="123"/>
      <c r="JUC220" s="123"/>
      <c r="JUD220" s="123"/>
      <c r="JUE220" s="123"/>
      <c r="JUF220" s="123"/>
      <c r="JUG220" s="123"/>
      <c r="JUH220" s="123"/>
      <c r="JUI220" s="123"/>
      <c r="JUJ220" s="123"/>
      <c r="JUK220" s="123"/>
      <c r="JUL220" s="123"/>
      <c r="JUM220" s="123"/>
      <c r="JUN220" s="123"/>
      <c r="JUO220" s="123"/>
      <c r="JUP220" s="123"/>
      <c r="JUQ220" s="123"/>
      <c r="JUR220" s="123"/>
      <c r="JUS220" s="123"/>
      <c r="JUT220" s="123"/>
      <c r="JUU220" s="123"/>
      <c r="JUV220" s="123"/>
      <c r="JUW220" s="123"/>
      <c r="JUX220" s="123"/>
      <c r="JUY220" s="123"/>
      <c r="JUZ220" s="123"/>
      <c r="JVA220" s="123"/>
      <c r="JVB220" s="123"/>
      <c r="JVC220" s="123"/>
      <c r="JVD220" s="123"/>
      <c r="JVE220" s="123"/>
      <c r="JVF220" s="123"/>
      <c r="JVG220" s="123"/>
      <c r="JVH220" s="123"/>
      <c r="JVI220" s="123"/>
      <c r="JVJ220" s="123"/>
      <c r="JVK220" s="123"/>
      <c r="JVL220" s="123"/>
      <c r="JVM220" s="123"/>
      <c r="JVN220" s="123"/>
      <c r="JVO220" s="123"/>
      <c r="JVP220" s="123"/>
      <c r="JVQ220" s="123"/>
      <c r="JVR220" s="123"/>
      <c r="JVS220" s="123"/>
      <c r="JVT220" s="123"/>
      <c r="JVU220" s="123"/>
      <c r="JVV220" s="123"/>
      <c r="JVW220" s="123"/>
      <c r="JVX220" s="123"/>
      <c r="JVY220" s="123"/>
      <c r="JVZ220" s="123"/>
      <c r="JWA220" s="123"/>
      <c r="JWB220" s="123"/>
      <c r="JWC220" s="123"/>
      <c r="JWD220" s="123"/>
      <c r="JWE220" s="123"/>
      <c r="JWF220" s="123"/>
      <c r="JWG220" s="123"/>
      <c r="JWH220" s="123"/>
      <c r="JWI220" s="123"/>
      <c r="JWJ220" s="123"/>
      <c r="JWK220" s="123"/>
      <c r="JWL220" s="123"/>
      <c r="JWM220" s="123"/>
      <c r="JWN220" s="123"/>
      <c r="JWO220" s="123"/>
      <c r="JWP220" s="123"/>
      <c r="JWQ220" s="123"/>
      <c r="JWR220" s="123"/>
      <c r="JWS220" s="123"/>
      <c r="JWT220" s="123"/>
      <c r="JWU220" s="123"/>
      <c r="JWV220" s="123"/>
      <c r="JWW220" s="123"/>
      <c r="JWX220" s="123"/>
      <c r="JWY220" s="123"/>
      <c r="JWZ220" s="123"/>
      <c r="JXA220" s="123"/>
      <c r="JXB220" s="123"/>
      <c r="JXC220" s="123"/>
      <c r="JXD220" s="123"/>
      <c r="JXE220" s="123"/>
      <c r="JXF220" s="123"/>
      <c r="JXG220" s="123"/>
      <c r="JXH220" s="123"/>
      <c r="JXI220" s="123"/>
      <c r="JXJ220" s="123"/>
      <c r="JXK220" s="123"/>
      <c r="JXL220" s="123"/>
      <c r="JXM220" s="123"/>
      <c r="JXN220" s="123"/>
      <c r="JXO220" s="123"/>
      <c r="JXP220" s="123"/>
      <c r="JXQ220" s="123"/>
      <c r="JXR220" s="123"/>
      <c r="JXS220" s="123"/>
      <c r="JXT220" s="123"/>
      <c r="JXU220" s="123"/>
      <c r="JXV220" s="123"/>
      <c r="JXW220" s="123"/>
      <c r="JXX220" s="123"/>
      <c r="JXY220" s="123"/>
      <c r="JXZ220" s="123"/>
      <c r="JYA220" s="123"/>
      <c r="JYB220" s="123"/>
      <c r="JYC220" s="123"/>
      <c r="JYD220" s="123"/>
      <c r="JYE220" s="123"/>
      <c r="JYF220" s="123"/>
      <c r="JYG220" s="123"/>
      <c r="JYH220" s="123"/>
      <c r="JYI220" s="123"/>
      <c r="JYJ220" s="123"/>
      <c r="JYK220" s="123"/>
      <c r="JYL220" s="123"/>
      <c r="JYM220" s="123"/>
      <c r="JYN220" s="123"/>
      <c r="JYO220" s="123"/>
      <c r="JYP220" s="123"/>
      <c r="JYQ220" s="123"/>
      <c r="JYR220" s="123"/>
      <c r="JYS220" s="123"/>
      <c r="JYT220" s="123"/>
      <c r="JYU220" s="123"/>
      <c r="JYV220" s="123"/>
      <c r="JYW220" s="123"/>
      <c r="JYX220" s="123"/>
      <c r="JYY220" s="123"/>
      <c r="JYZ220" s="123"/>
      <c r="JZA220" s="123"/>
      <c r="JZB220" s="123"/>
      <c r="JZC220" s="123"/>
      <c r="JZD220" s="123"/>
      <c r="JZE220" s="123"/>
      <c r="JZF220" s="123"/>
      <c r="JZG220" s="123"/>
      <c r="JZH220" s="123"/>
      <c r="JZI220" s="123"/>
      <c r="JZJ220" s="123"/>
      <c r="JZK220" s="123"/>
      <c r="JZL220" s="123"/>
      <c r="JZM220" s="123"/>
      <c r="JZN220" s="123"/>
      <c r="JZO220" s="123"/>
      <c r="JZP220" s="123"/>
      <c r="JZQ220" s="123"/>
      <c r="JZR220" s="123"/>
      <c r="JZS220" s="123"/>
      <c r="JZT220" s="123"/>
      <c r="JZU220" s="123"/>
      <c r="JZV220" s="123"/>
      <c r="JZW220" s="123"/>
      <c r="JZX220" s="123"/>
      <c r="JZY220" s="123"/>
      <c r="JZZ220" s="123"/>
      <c r="KAA220" s="123"/>
      <c r="KAB220" s="123"/>
      <c r="KAC220" s="123"/>
      <c r="KAD220" s="123"/>
      <c r="KAE220" s="123"/>
      <c r="KAF220" s="123"/>
      <c r="KAG220" s="123"/>
      <c r="KAH220" s="123"/>
      <c r="KAI220" s="123"/>
      <c r="KAJ220" s="123"/>
      <c r="KAK220" s="123"/>
      <c r="KAL220" s="123"/>
      <c r="KAM220" s="123"/>
      <c r="KAN220" s="123"/>
      <c r="KAO220" s="123"/>
      <c r="KAP220" s="123"/>
      <c r="KAQ220" s="123"/>
      <c r="KAR220" s="123"/>
      <c r="KAS220" s="123"/>
      <c r="KAT220" s="123"/>
      <c r="KAU220" s="123"/>
      <c r="KAV220" s="123"/>
      <c r="KAW220" s="123"/>
      <c r="KAX220" s="123"/>
      <c r="KAY220" s="123"/>
      <c r="KAZ220" s="123"/>
      <c r="KBA220" s="123"/>
      <c r="KBB220" s="123"/>
      <c r="KBC220" s="123"/>
      <c r="KBD220" s="123"/>
      <c r="KBE220" s="123"/>
      <c r="KBF220" s="123"/>
      <c r="KBG220" s="123"/>
      <c r="KBH220" s="123"/>
      <c r="KBI220" s="123"/>
      <c r="KBJ220" s="123"/>
      <c r="KBK220" s="123"/>
      <c r="KBL220" s="123"/>
      <c r="KBM220" s="123"/>
      <c r="KBN220" s="123"/>
      <c r="KBO220" s="123"/>
      <c r="KBP220" s="123"/>
      <c r="KBQ220" s="123"/>
      <c r="KBR220" s="123"/>
      <c r="KBS220" s="123"/>
      <c r="KBT220" s="123"/>
      <c r="KBU220" s="123"/>
      <c r="KBV220" s="123"/>
      <c r="KBW220" s="123"/>
      <c r="KBX220" s="123"/>
      <c r="KBY220" s="123"/>
      <c r="KBZ220" s="123"/>
      <c r="KCA220" s="123"/>
      <c r="KCB220" s="123"/>
      <c r="KCC220" s="123"/>
      <c r="KCD220" s="123"/>
      <c r="KCE220" s="123"/>
      <c r="KCF220" s="123"/>
      <c r="KCG220" s="123"/>
      <c r="KCH220" s="123"/>
      <c r="KCI220" s="123"/>
      <c r="KCJ220" s="123"/>
      <c r="KCK220" s="123"/>
      <c r="KCL220" s="123"/>
      <c r="KCM220" s="123"/>
      <c r="KCN220" s="123"/>
      <c r="KCO220" s="123"/>
      <c r="KCP220" s="123"/>
      <c r="KCQ220" s="123"/>
      <c r="KCR220" s="123"/>
      <c r="KCS220" s="123"/>
      <c r="KCT220" s="123"/>
      <c r="KCU220" s="123"/>
      <c r="KCV220" s="123"/>
      <c r="KCW220" s="123"/>
      <c r="KCX220" s="123"/>
      <c r="KCY220" s="123"/>
      <c r="KCZ220" s="123"/>
      <c r="KDA220" s="123"/>
      <c r="KDB220" s="123"/>
      <c r="KDC220" s="123"/>
      <c r="KDD220" s="123"/>
      <c r="KDE220" s="123"/>
      <c r="KDF220" s="123"/>
      <c r="KDG220" s="123"/>
      <c r="KDH220" s="123"/>
      <c r="KDI220" s="123"/>
      <c r="KDJ220" s="123"/>
      <c r="KDK220" s="123"/>
      <c r="KDL220" s="123"/>
      <c r="KDM220" s="123"/>
      <c r="KDN220" s="123"/>
      <c r="KDO220" s="123"/>
      <c r="KDP220" s="123"/>
      <c r="KDQ220" s="123"/>
      <c r="KDR220" s="123"/>
      <c r="KDS220" s="123"/>
      <c r="KDT220" s="123"/>
      <c r="KDU220" s="123"/>
      <c r="KDV220" s="123"/>
      <c r="KDW220" s="123"/>
      <c r="KDX220" s="123"/>
      <c r="KDY220" s="123"/>
      <c r="KDZ220" s="123"/>
      <c r="KEA220" s="123"/>
      <c r="KEB220" s="123"/>
      <c r="KEC220" s="123"/>
      <c r="KED220" s="123"/>
      <c r="KEE220" s="123"/>
      <c r="KEF220" s="123"/>
      <c r="KEG220" s="123"/>
      <c r="KEH220" s="123"/>
      <c r="KEI220" s="123"/>
      <c r="KEJ220" s="123"/>
      <c r="KEK220" s="123"/>
      <c r="KEL220" s="123"/>
      <c r="KEM220" s="123"/>
      <c r="KEN220" s="123"/>
      <c r="KEO220" s="123"/>
      <c r="KEP220" s="123"/>
      <c r="KEQ220" s="123"/>
      <c r="KER220" s="123"/>
      <c r="KES220" s="123"/>
      <c r="KET220" s="123"/>
      <c r="KEU220" s="123"/>
      <c r="KEV220" s="123"/>
      <c r="KEW220" s="123"/>
      <c r="KEX220" s="123"/>
      <c r="KEY220" s="123"/>
      <c r="KEZ220" s="123"/>
      <c r="KFA220" s="123"/>
      <c r="KFB220" s="123"/>
      <c r="KFC220" s="123"/>
      <c r="KFD220" s="123"/>
      <c r="KFE220" s="123"/>
      <c r="KFF220" s="123"/>
      <c r="KFG220" s="123"/>
      <c r="KFH220" s="123"/>
      <c r="KFI220" s="123"/>
      <c r="KFJ220" s="123"/>
      <c r="KFK220" s="123"/>
      <c r="KFL220" s="123"/>
      <c r="KFM220" s="123"/>
      <c r="KFN220" s="123"/>
      <c r="KFO220" s="123"/>
      <c r="KFP220" s="123"/>
      <c r="KFQ220" s="123"/>
      <c r="KFR220" s="123"/>
      <c r="KFS220" s="123"/>
      <c r="KFT220" s="123"/>
      <c r="KFU220" s="123"/>
      <c r="KFV220" s="123"/>
      <c r="KFW220" s="123"/>
      <c r="KFX220" s="123"/>
      <c r="KFY220" s="123"/>
      <c r="KFZ220" s="123"/>
      <c r="KGA220" s="123"/>
      <c r="KGB220" s="123"/>
      <c r="KGC220" s="123"/>
      <c r="KGD220" s="123"/>
      <c r="KGE220" s="123"/>
      <c r="KGF220" s="123"/>
      <c r="KGG220" s="123"/>
      <c r="KGH220" s="123"/>
      <c r="KGI220" s="123"/>
      <c r="KGJ220" s="123"/>
      <c r="KGK220" s="123"/>
      <c r="KGL220" s="123"/>
      <c r="KGM220" s="123"/>
      <c r="KGN220" s="123"/>
      <c r="KGO220" s="123"/>
      <c r="KGP220" s="123"/>
      <c r="KGQ220" s="123"/>
      <c r="KGR220" s="123"/>
      <c r="KGS220" s="123"/>
      <c r="KGT220" s="123"/>
      <c r="KGU220" s="123"/>
      <c r="KGV220" s="123"/>
      <c r="KGW220" s="123"/>
      <c r="KGX220" s="123"/>
      <c r="KGY220" s="123"/>
      <c r="KGZ220" s="123"/>
      <c r="KHA220" s="123"/>
      <c r="KHB220" s="123"/>
      <c r="KHC220" s="123"/>
      <c r="KHD220" s="123"/>
      <c r="KHE220" s="123"/>
      <c r="KHF220" s="123"/>
      <c r="KHG220" s="123"/>
      <c r="KHH220" s="123"/>
      <c r="KHI220" s="123"/>
      <c r="KHJ220" s="123"/>
      <c r="KHK220" s="123"/>
      <c r="KHL220" s="123"/>
      <c r="KHM220" s="123"/>
      <c r="KHN220" s="123"/>
      <c r="KHO220" s="123"/>
      <c r="KHP220" s="123"/>
      <c r="KHQ220" s="123"/>
      <c r="KHR220" s="123"/>
      <c r="KHS220" s="123"/>
      <c r="KHT220" s="123"/>
      <c r="KHU220" s="123"/>
      <c r="KHV220" s="123"/>
      <c r="KHW220" s="123"/>
      <c r="KHX220" s="123"/>
      <c r="KHY220" s="123"/>
      <c r="KHZ220" s="123"/>
      <c r="KIA220" s="123"/>
      <c r="KIB220" s="123"/>
      <c r="KIC220" s="123"/>
      <c r="KID220" s="123"/>
      <c r="KIE220" s="123"/>
      <c r="KIF220" s="123"/>
      <c r="KIG220" s="123"/>
      <c r="KIH220" s="123"/>
      <c r="KII220" s="123"/>
      <c r="KIJ220" s="123"/>
      <c r="KIK220" s="123"/>
      <c r="KIL220" s="123"/>
      <c r="KIM220" s="123"/>
      <c r="KIN220" s="123"/>
      <c r="KIO220" s="123"/>
      <c r="KIP220" s="123"/>
      <c r="KIQ220" s="123"/>
      <c r="KIR220" s="123"/>
      <c r="KIS220" s="123"/>
      <c r="KIT220" s="123"/>
      <c r="KIU220" s="123"/>
      <c r="KIV220" s="123"/>
      <c r="KIW220" s="123"/>
      <c r="KIX220" s="123"/>
      <c r="KIY220" s="123"/>
      <c r="KIZ220" s="123"/>
      <c r="KJA220" s="123"/>
      <c r="KJB220" s="123"/>
      <c r="KJC220" s="123"/>
      <c r="KJD220" s="123"/>
      <c r="KJE220" s="123"/>
      <c r="KJF220" s="123"/>
      <c r="KJG220" s="123"/>
      <c r="KJH220" s="123"/>
      <c r="KJI220" s="123"/>
      <c r="KJJ220" s="123"/>
      <c r="KJK220" s="123"/>
      <c r="KJL220" s="123"/>
      <c r="KJM220" s="123"/>
      <c r="KJN220" s="123"/>
      <c r="KJO220" s="123"/>
      <c r="KJP220" s="123"/>
      <c r="KJQ220" s="123"/>
      <c r="KJR220" s="123"/>
      <c r="KJS220" s="123"/>
      <c r="KJT220" s="123"/>
      <c r="KJU220" s="123"/>
      <c r="KJV220" s="123"/>
      <c r="KJW220" s="123"/>
      <c r="KJX220" s="123"/>
      <c r="KJY220" s="123"/>
      <c r="KJZ220" s="123"/>
      <c r="KKA220" s="123"/>
      <c r="KKB220" s="123"/>
      <c r="KKC220" s="123"/>
      <c r="KKD220" s="123"/>
      <c r="KKE220" s="123"/>
      <c r="KKF220" s="123"/>
      <c r="KKG220" s="123"/>
      <c r="KKH220" s="123"/>
      <c r="KKI220" s="123"/>
      <c r="KKJ220" s="123"/>
      <c r="KKK220" s="123"/>
      <c r="KKL220" s="123"/>
      <c r="KKM220" s="123"/>
      <c r="KKN220" s="123"/>
      <c r="KKO220" s="123"/>
      <c r="KKP220" s="123"/>
      <c r="KKQ220" s="123"/>
      <c r="KKR220" s="123"/>
      <c r="KKS220" s="123"/>
      <c r="KKT220" s="123"/>
      <c r="KKU220" s="123"/>
      <c r="KKV220" s="123"/>
      <c r="KKW220" s="123"/>
      <c r="KKX220" s="123"/>
      <c r="KKY220" s="123"/>
      <c r="KKZ220" s="123"/>
      <c r="KLA220" s="123"/>
      <c r="KLB220" s="123"/>
      <c r="KLC220" s="123"/>
      <c r="KLD220" s="123"/>
      <c r="KLE220" s="123"/>
      <c r="KLF220" s="123"/>
      <c r="KLG220" s="123"/>
      <c r="KLH220" s="123"/>
      <c r="KLI220" s="123"/>
      <c r="KLJ220" s="123"/>
      <c r="KLK220" s="123"/>
      <c r="KLL220" s="123"/>
      <c r="KLM220" s="123"/>
      <c r="KLN220" s="123"/>
      <c r="KLO220" s="123"/>
      <c r="KLP220" s="123"/>
      <c r="KLQ220" s="123"/>
      <c r="KLR220" s="123"/>
      <c r="KLS220" s="123"/>
      <c r="KLT220" s="123"/>
      <c r="KLU220" s="123"/>
      <c r="KLV220" s="123"/>
      <c r="KLW220" s="123"/>
      <c r="KLX220" s="123"/>
      <c r="KLY220" s="123"/>
      <c r="KLZ220" s="123"/>
      <c r="KMA220" s="123"/>
      <c r="KMB220" s="123"/>
      <c r="KMC220" s="123"/>
      <c r="KMD220" s="123"/>
      <c r="KME220" s="123"/>
      <c r="KMF220" s="123"/>
      <c r="KMG220" s="123"/>
      <c r="KMH220" s="123"/>
      <c r="KMI220" s="123"/>
      <c r="KMJ220" s="123"/>
      <c r="KMK220" s="123"/>
      <c r="KML220" s="123"/>
      <c r="KMM220" s="123"/>
      <c r="KMN220" s="123"/>
      <c r="KMO220" s="123"/>
      <c r="KMP220" s="123"/>
      <c r="KMQ220" s="123"/>
      <c r="KMR220" s="123"/>
      <c r="KMS220" s="123"/>
      <c r="KMT220" s="123"/>
      <c r="KMU220" s="123"/>
      <c r="KMV220" s="123"/>
      <c r="KMW220" s="123"/>
      <c r="KMX220" s="123"/>
      <c r="KMY220" s="123"/>
      <c r="KMZ220" s="123"/>
      <c r="KNA220" s="123"/>
      <c r="KNB220" s="123"/>
      <c r="KNC220" s="123"/>
      <c r="KND220" s="123"/>
      <c r="KNE220" s="123"/>
      <c r="KNF220" s="123"/>
      <c r="KNG220" s="123"/>
      <c r="KNH220" s="123"/>
      <c r="KNI220" s="123"/>
      <c r="KNJ220" s="123"/>
      <c r="KNK220" s="123"/>
      <c r="KNL220" s="123"/>
      <c r="KNM220" s="123"/>
      <c r="KNN220" s="123"/>
      <c r="KNO220" s="123"/>
      <c r="KNP220" s="123"/>
      <c r="KNQ220" s="123"/>
      <c r="KNR220" s="123"/>
      <c r="KNS220" s="123"/>
      <c r="KNT220" s="123"/>
      <c r="KNU220" s="123"/>
      <c r="KNV220" s="123"/>
      <c r="KNW220" s="123"/>
      <c r="KNX220" s="123"/>
      <c r="KNY220" s="123"/>
      <c r="KNZ220" s="123"/>
      <c r="KOA220" s="123"/>
      <c r="KOB220" s="123"/>
      <c r="KOC220" s="123"/>
      <c r="KOD220" s="123"/>
      <c r="KOE220" s="123"/>
      <c r="KOF220" s="123"/>
      <c r="KOG220" s="123"/>
      <c r="KOH220" s="123"/>
      <c r="KOI220" s="123"/>
      <c r="KOJ220" s="123"/>
      <c r="KOK220" s="123"/>
      <c r="KOL220" s="123"/>
      <c r="KOM220" s="123"/>
      <c r="KON220" s="123"/>
      <c r="KOO220" s="123"/>
      <c r="KOP220" s="123"/>
      <c r="KOQ220" s="123"/>
      <c r="KOR220" s="123"/>
      <c r="KOS220" s="123"/>
      <c r="KOT220" s="123"/>
      <c r="KOU220" s="123"/>
      <c r="KOV220" s="123"/>
      <c r="KOW220" s="123"/>
      <c r="KOX220" s="123"/>
      <c r="KOY220" s="123"/>
      <c r="KOZ220" s="123"/>
      <c r="KPA220" s="123"/>
      <c r="KPB220" s="123"/>
      <c r="KPC220" s="123"/>
      <c r="KPD220" s="123"/>
      <c r="KPE220" s="123"/>
      <c r="KPF220" s="123"/>
      <c r="KPG220" s="123"/>
      <c r="KPH220" s="123"/>
      <c r="KPI220" s="123"/>
      <c r="KPJ220" s="123"/>
      <c r="KPK220" s="123"/>
      <c r="KPL220" s="123"/>
      <c r="KPM220" s="123"/>
      <c r="KPN220" s="123"/>
      <c r="KPO220" s="123"/>
      <c r="KPP220" s="123"/>
      <c r="KPQ220" s="123"/>
      <c r="KPR220" s="123"/>
      <c r="KPS220" s="123"/>
      <c r="KPT220" s="123"/>
      <c r="KPU220" s="123"/>
      <c r="KPV220" s="123"/>
      <c r="KPW220" s="123"/>
      <c r="KPX220" s="123"/>
      <c r="KPY220" s="123"/>
      <c r="KPZ220" s="123"/>
      <c r="KQA220" s="123"/>
      <c r="KQB220" s="123"/>
      <c r="KQC220" s="123"/>
      <c r="KQD220" s="123"/>
      <c r="KQE220" s="123"/>
      <c r="KQF220" s="123"/>
      <c r="KQG220" s="123"/>
      <c r="KQH220" s="123"/>
      <c r="KQI220" s="123"/>
      <c r="KQJ220" s="123"/>
      <c r="KQK220" s="123"/>
      <c r="KQL220" s="123"/>
      <c r="KQM220" s="123"/>
      <c r="KQN220" s="123"/>
      <c r="KQO220" s="123"/>
      <c r="KQP220" s="123"/>
      <c r="KQQ220" s="123"/>
      <c r="KQR220" s="123"/>
      <c r="KQS220" s="123"/>
      <c r="KQT220" s="123"/>
      <c r="KQU220" s="123"/>
      <c r="KQV220" s="123"/>
      <c r="KQW220" s="123"/>
      <c r="KQX220" s="123"/>
      <c r="KQY220" s="123"/>
      <c r="KQZ220" s="123"/>
      <c r="KRA220" s="123"/>
      <c r="KRB220" s="123"/>
      <c r="KRC220" s="123"/>
      <c r="KRD220" s="123"/>
      <c r="KRE220" s="123"/>
      <c r="KRF220" s="123"/>
      <c r="KRG220" s="123"/>
      <c r="KRH220" s="123"/>
      <c r="KRI220" s="123"/>
      <c r="KRJ220" s="123"/>
      <c r="KRK220" s="123"/>
      <c r="KRL220" s="123"/>
      <c r="KRM220" s="123"/>
      <c r="KRN220" s="123"/>
      <c r="KRO220" s="123"/>
      <c r="KRP220" s="123"/>
      <c r="KRQ220" s="123"/>
      <c r="KRR220" s="123"/>
      <c r="KRS220" s="123"/>
      <c r="KRT220" s="123"/>
      <c r="KRU220" s="123"/>
      <c r="KRV220" s="123"/>
      <c r="KRW220" s="123"/>
      <c r="KRX220" s="123"/>
      <c r="KRY220" s="123"/>
      <c r="KRZ220" s="123"/>
      <c r="KSA220" s="123"/>
      <c r="KSB220" s="123"/>
      <c r="KSC220" s="123"/>
      <c r="KSD220" s="123"/>
      <c r="KSE220" s="123"/>
      <c r="KSF220" s="123"/>
      <c r="KSG220" s="123"/>
      <c r="KSH220" s="123"/>
      <c r="KSI220" s="123"/>
      <c r="KSJ220" s="123"/>
      <c r="KSK220" s="123"/>
      <c r="KSL220" s="123"/>
      <c r="KSM220" s="123"/>
      <c r="KSN220" s="123"/>
      <c r="KSO220" s="123"/>
      <c r="KSP220" s="123"/>
      <c r="KSQ220" s="123"/>
      <c r="KSR220" s="123"/>
      <c r="KSS220" s="123"/>
      <c r="KST220" s="123"/>
      <c r="KSU220" s="123"/>
      <c r="KSV220" s="123"/>
      <c r="KSW220" s="123"/>
      <c r="KSX220" s="123"/>
      <c r="KSY220" s="123"/>
      <c r="KSZ220" s="123"/>
      <c r="KTA220" s="123"/>
      <c r="KTB220" s="123"/>
      <c r="KTC220" s="123"/>
      <c r="KTD220" s="123"/>
      <c r="KTE220" s="123"/>
      <c r="KTF220" s="123"/>
      <c r="KTG220" s="123"/>
      <c r="KTH220" s="123"/>
      <c r="KTI220" s="123"/>
      <c r="KTJ220" s="123"/>
      <c r="KTK220" s="123"/>
      <c r="KTL220" s="123"/>
      <c r="KTM220" s="123"/>
      <c r="KTN220" s="123"/>
      <c r="KTO220" s="123"/>
      <c r="KTP220" s="123"/>
      <c r="KTQ220" s="123"/>
      <c r="KTR220" s="123"/>
      <c r="KTS220" s="123"/>
      <c r="KTT220" s="123"/>
      <c r="KTU220" s="123"/>
      <c r="KTV220" s="123"/>
      <c r="KTW220" s="123"/>
      <c r="KTX220" s="123"/>
      <c r="KTY220" s="123"/>
      <c r="KTZ220" s="123"/>
      <c r="KUA220" s="123"/>
      <c r="KUB220" s="123"/>
      <c r="KUC220" s="123"/>
      <c r="KUD220" s="123"/>
      <c r="KUE220" s="123"/>
      <c r="KUF220" s="123"/>
      <c r="KUG220" s="123"/>
      <c r="KUH220" s="123"/>
      <c r="KUI220" s="123"/>
      <c r="KUJ220" s="123"/>
      <c r="KUK220" s="123"/>
      <c r="KUL220" s="123"/>
      <c r="KUM220" s="123"/>
      <c r="KUN220" s="123"/>
      <c r="KUO220" s="123"/>
      <c r="KUP220" s="123"/>
      <c r="KUQ220" s="123"/>
      <c r="KUR220" s="123"/>
      <c r="KUS220" s="123"/>
      <c r="KUT220" s="123"/>
      <c r="KUU220" s="123"/>
      <c r="KUV220" s="123"/>
      <c r="KUW220" s="123"/>
      <c r="KUX220" s="123"/>
      <c r="KUY220" s="123"/>
      <c r="KUZ220" s="123"/>
      <c r="KVA220" s="123"/>
      <c r="KVB220" s="123"/>
      <c r="KVC220" s="123"/>
      <c r="KVD220" s="123"/>
      <c r="KVE220" s="123"/>
      <c r="KVF220" s="123"/>
      <c r="KVG220" s="123"/>
      <c r="KVH220" s="123"/>
      <c r="KVI220" s="123"/>
      <c r="KVJ220" s="123"/>
      <c r="KVK220" s="123"/>
      <c r="KVL220" s="123"/>
      <c r="KVM220" s="123"/>
      <c r="KVN220" s="123"/>
      <c r="KVO220" s="123"/>
      <c r="KVP220" s="123"/>
      <c r="KVQ220" s="123"/>
      <c r="KVR220" s="123"/>
      <c r="KVS220" s="123"/>
      <c r="KVT220" s="123"/>
      <c r="KVU220" s="123"/>
      <c r="KVV220" s="123"/>
      <c r="KVW220" s="123"/>
      <c r="KVX220" s="123"/>
      <c r="KVY220" s="123"/>
      <c r="KVZ220" s="123"/>
      <c r="KWA220" s="123"/>
      <c r="KWB220" s="123"/>
      <c r="KWC220" s="123"/>
      <c r="KWD220" s="123"/>
      <c r="KWE220" s="123"/>
      <c r="KWF220" s="123"/>
      <c r="KWG220" s="123"/>
      <c r="KWH220" s="123"/>
      <c r="KWI220" s="123"/>
      <c r="KWJ220" s="123"/>
      <c r="KWK220" s="123"/>
      <c r="KWL220" s="123"/>
      <c r="KWM220" s="123"/>
      <c r="KWN220" s="123"/>
      <c r="KWO220" s="123"/>
      <c r="KWP220" s="123"/>
      <c r="KWQ220" s="123"/>
      <c r="KWR220" s="123"/>
      <c r="KWS220" s="123"/>
      <c r="KWT220" s="123"/>
      <c r="KWU220" s="123"/>
      <c r="KWV220" s="123"/>
      <c r="KWW220" s="123"/>
      <c r="KWX220" s="123"/>
      <c r="KWY220" s="123"/>
      <c r="KWZ220" s="123"/>
      <c r="KXA220" s="123"/>
      <c r="KXB220" s="123"/>
      <c r="KXC220" s="123"/>
      <c r="KXD220" s="123"/>
      <c r="KXE220" s="123"/>
      <c r="KXF220" s="123"/>
      <c r="KXG220" s="123"/>
      <c r="KXH220" s="123"/>
      <c r="KXI220" s="123"/>
      <c r="KXJ220" s="123"/>
      <c r="KXK220" s="123"/>
      <c r="KXL220" s="123"/>
      <c r="KXM220" s="123"/>
      <c r="KXN220" s="123"/>
      <c r="KXO220" s="123"/>
      <c r="KXP220" s="123"/>
      <c r="KXQ220" s="123"/>
      <c r="KXR220" s="123"/>
      <c r="KXS220" s="123"/>
      <c r="KXT220" s="123"/>
      <c r="KXU220" s="123"/>
      <c r="KXV220" s="123"/>
      <c r="KXW220" s="123"/>
      <c r="KXX220" s="123"/>
      <c r="KXY220" s="123"/>
      <c r="KXZ220" s="123"/>
      <c r="KYA220" s="123"/>
      <c r="KYB220" s="123"/>
      <c r="KYC220" s="123"/>
      <c r="KYD220" s="123"/>
      <c r="KYE220" s="123"/>
      <c r="KYF220" s="123"/>
      <c r="KYG220" s="123"/>
      <c r="KYH220" s="123"/>
      <c r="KYI220" s="123"/>
      <c r="KYJ220" s="123"/>
      <c r="KYK220" s="123"/>
      <c r="KYL220" s="123"/>
      <c r="KYM220" s="123"/>
      <c r="KYN220" s="123"/>
      <c r="KYO220" s="123"/>
      <c r="KYP220" s="123"/>
      <c r="KYQ220" s="123"/>
      <c r="KYR220" s="123"/>
      <c r="KYS220" s="123"/>
      <c r="KYT220" s="123"/>
      <c r="KYU220" s="123"/>
      <c r="KYV220" s="123"/>
      <c r="KYW220" s="123"/>
      <c r="KYX220" s="123"/>
      <c r="KYY220" s="123"/>
      <c r="KYZ220" s="123"/>
      <c r="KZA220" s="123"/>
      <c r="KZB220" s="123"/>
      <c r="KZC220" s="123"/>
      <c r="KZD220" s="123"/>
      <c r="KZE220" s="123"/>
      <c r="KZF220" s="123"/>
      <c r="KZG220" s="123"/>
      <c r="KZH220" s="123"/>
      <c r="KZI220" s="123"/>
      <c r="KZJ220" s="123"/>
      <c r="KZK220" s="123"/>
      <c r="KZL220" s="123"/>
      <c r="KZM220" s="123"/>
      <c r="KZN220" s="123"/>
      <c r="KZO220" s="123"/>
      <c r="KZP220" s="123"/>
      <c r="KZQ220" s="123"/>
      <c r="KZR220" s="123"/>
      <c r="KZS220" s="123"/>
      <c r="KZT220" s="123"/>
      <c r="KZU220" s="123"/>
      <c r="KZV220" s="123"/>
      <c r="KZW220" s="123"/>
      <c r="KZX220" s="123"/>
      <c r="KZY220" s="123"/>
      <c r="KZZ220" s="123"/>
      <c r="LAA220" s="123"/>
      <c r="LAB220" s="123"/>
      <c r="LAC220" s="123"/>
      <c r="LAD220" s="123"/>
      <c r="LAE220" s="123"/>
      <c r="LAF220" s="123"/>
      <c r="LAG220" s="123"/>
      <c r="LAH220" s="123"/>
      <c r="LAI220" s="123"/>
      <c r="LAJ220" s="123"/>
      <c r="LAK220" s="123"/>
      <c r="LAL220" s="123"/>
      <c r="LAM220" s="123"/>
      <c r="LAN220" s="123"/>
      <c r="LAO220" s="123"/>
      <c r="LAP220" s="123"/>
      <c r="LAQ220" s="123"/>
      <c r="LAR220" s="123"/>
      <c r="LAS220" s="123"/>
      <c r="LAT220" s="123"/>
      <c r="LAU220" s="123"/>
      <c r="LAV220" s="123"/>
      <c r="LAW220" s="123"/>
      <c r="LAX220" s="123"/>
      <c r="LAY220" s="123"/>
      <c r="LAZ220" s="123"/>
      <c r="LBA220" s="123"/>
      <c r="LBB220" s="123"/>
      <c r="LBC220" s="123"/>
      <c r="LBD220" s="123"/>
      <c r="LBE220" s="123"/>
      <c r="LBF220" s="123"/>
      <c r="LBG220" s="123"/>
      <c r="LBH220" s="123"/>
      <c r="LBI220" s="123"/>
      <c r="LBJ220" s="123"/>
      <c r="LBK220" s="123"/>
      <c r="LBL220" s="123"/>
      <c r="LBM220" s="123"/>
      <c r="LBN220" s="123"/>
      <c r="LBO220" s="123"/>
      <c r="LBP220" s="123"/>
      <c r="LBQ220" s="123"/>
      <c r="LBR220" s="123"/>
      <c r="LBS220" s="123"/>
      <c r="LBT220" s="123"/>
      <c r="LBU220" s="123"/>
      <c r="LBV220" s="123"/>
      <c r="LBW220" s="123"/>
      <c r="LBX220" s="123"/>
      <c r="LBY220" s="123"/>
      <c r="LBZ220" s="123"/>
      <c r="LCA220" s="123"/>
      <c r="LCB220" s="123"/>
      <c r="LCC220" s="123"/>
      <c r="LCD220" s="123"/>
      <c r="LCE220" s="123"/>
      <c r="LCF220" s="123"/>
      <c r="LCG220" s="123"/>
      <c r="LCH220" s="123"/>
      <c r="LCI220" s="123"/>
      <c r="LCJ220" s="123"/>
      <c r="LCK220" s="123"/>
      <c r="LCL220" s="123"/>
      <c r="LCM220" s="123"/>
      <c r="LCN220" s="123"/>
      <c r="LCO220" s="123"/>
      <c r="LCP220" s="123"/>
      <c r="LCQ220" s="123"/>
      <c r="LCR220" s="123"/>
      <c r="LCS220" s="123"/>
      <c r="LCT220" s="123"/>
      <c r="LCU220" s="123"/>
      <c r="LCV220" s="123"/>
      <c r="LCW220" s="123"/>
      <c r="LCX220" s="123"/>
      <c r="LCY220" s="123"/>
      <c r="LCZ220" s="123"/>
      <c r="LDA220" s="123"/>
      <c r="LDB220" s="123"/>
      <c r="LDC220" s="123"/>
      <c r="LDD220" s="123"/>
      <c r="LDE220" s="123"/>
      <c r="LDF220" s="123"/>
      <c r="LDG220" s="123"/>
      <c r="LDH220" s="123"/>
      <c r="LDI220" s="123"/>
      <c r="LDJ220" s="123"/>
      <c r="LDK220" s="123"/>
      <c r="LDL220" s="123"/>
      <c r="LDM220" s="123"/>
      <c r="LDN220" s="123"/>
      <c r="LDO220" s="123"/>
      <c r="LDP220" s="123"/>
      <c r="LDQ220" s="123"/>
      <c r="LDR220" s="123"/>
      <c r="LDS220" s="123"/>
      <c r="LDT220" s="123"/>
      <c r="LDU220" s="123"/>
      <c r="LDV220" s="123"/>
      <c r="LDW220" s="123"/>
      <c r="LDX220" s="123"/>
      <c r="LDY220" s="123"/>
      <c r="LDZ220" s="123"/>
      <c r="LEA220" s="123"/>
      <c r="LEB220" s="123"/>
      <c r="LEC220" s="123"/>
      <c r="LED220" s="123"/>
      <c r="LEE220" s="123"/>
      <c r="LEF220" s="123"/>
      <c r="LEG220" s="123"/>
      <c r="LEH220" s="123"/>
      <c r="LEI220" s="123"/>
      <c r="LEJ220" s="123"/>
      <c r="LEK220" s="123"/>
      <c r="LEL220" s="123"/>
      <c r="LEM220" s="123"/>
      <c r="LEN220" s="123"/>
      <c r="LEO220" s="123"/>
      <c r="LEP220" s="123"/>
      <c r="LEQ220" s="123"/>
      <c r="LER220" s="123"/>
      <c r="LES220" s="123"/>
      <c r="LET220" s="123"/>
      <c r="LEU220" s="123"/>
      <c r="LEV220" s="123"/>
      <c r="LEW220" s="123"/>
      <c r="LEX220" s="123"/>
      <c r="LEY220" s="123"/>
      <c r="LEZ220" s="123"/>
      <c r="LFA220" s="123"/>
      <c r="LFB220" s="123"/>
      <c r="LFC220" s="123"/>
      <c r="LFD220" s="123"/>
      <c r="LFE220" s="123"/>
      <c r="LFF220" s="123"/>
      <c r="LFG220" s="123"/>
      <c r="LFH220" s="123"/>
      <c r="LFI220" s="123"/>
      <c r="LFJ220" s="123"/>
      <c r="LFK220" s="123"/>
      <c r="LFL220" s="123"/>
      <c r="LFM220" s="123"/>
      <c r="LFN220" s="123"/>
      <c r="LFO220" s="123"/>
      <c r="LFP220" s="123"/>
      <c r="LFQ220" s="123"/>
      <c r="LFR220" s="123"/>
      <c r="LFS220" s="123"/>
      <c r="LFT220" s="123"/>
      <c r="LFU220" s="123"/>
      <c r="LFV220" s="123"/>
      <c r="LFW220" s="123"/>
      <c r="LFX220" s="123"/>
      <c r="LFY220" s="123"/>
      <c r="LFZ220" s="123"/>
      <c r="LGA220" s="123"/>
      <c r="LGB220" s="123"/>
      <c r="LGC220" s="123"/>
      <c r="LGD220" s="123"/>
      <c r="LGE220" s="123"/>
      <c r="LGF220" s="123"/>
      <c r="LGG220" s="123"/>
      <c r="LGH220" s="123"/>
      <c r="LGI220" s="123"/>
      <c r="LGJ220" s="123"/>
      <c r="LGK220" s="123"/>
      <c r="LGL220" s="123"/>
      <c r="LGM220" s="123"/>
      <c r="LGN220" s="123"/>
      <c r="LGO220" s="123"/>
      <c r="LGP220" s="123"/>
      <c r="LGQ220" s="123"/>
      <c r="LGR220" s="123"/>
      <c r="LGS220" s="123"/>
      <c r="LGT220" s="123"/>
      <c r="LGU220" s="123"/>
      <c r="LGV220" s="123"/>
      <c r="LGW220" s="123"/>
      <c r="LGX220" s="123"/>
      <c r="LGY220" s="123"/>
      <c r="LGZ220" s="123"/>
      <c r="LHA220" s="123"/>
      <c r="LHB220" s="123"/>
      <c r="LHC220" s="123"/>
      <c r="LHD220" s="123"/>
      <c r="LHE220" s="123"/>
      <c r="LHF220" s="123"/>
      <c r="LHG220" s="123"/>
      <c r="LHH220" s="123"/>
      <c r="LHI220" s="123"/>
      <c r="LHJ220" s="123"/>
      <c r="LHK220" s="123"/>
      <c r="LHL220" s="123"/>
      <c r="LHM220" s="123"/>
      <c r="LHN220" s="123"/>
      <c r="LHO220" s="123"/>
      <c r="LHP220" s="123"/>
      <c r="LHQ220" s="123"/>
      <c r="LHR220" s="123"/>
      <c r="LHS220" s="123"/>
      <c r="LHT220" s="123"/>
      <c r="LHU220" s="123"/>
      <c r="LHV220" s="123"/>
      <c r="LHW220" s="123"/>
      <c r="LHX220" s="123"/>
      <c r="LHY220" s="123"/>
      <c r="LHZ220" s="123"/>
      <c r="LIA220" s="123"/>
      <c r="LIB220" s="123"/>
      <c r="LIC220" s="123"/>
      <c r="LID220" s="123"/>
      <c r="LIE220" s="123"/>
      <c r="LIF220" s="123"/>
      <c r="LIG220" s="123"/>
      <c r="LIH220" s="123"/>
      <c r="LII220" s="123"/>
      <c r="LIJ220" s="123"/>
      <c r="LIK220" s="123"/>
      <c r="LIL220" s="123"/>
      <c r="LIM220" s="123"/>
      <c r="LIN220" s="123"/>
      <c r="LIO220" s="123"/>
      <c r="LIP220" s="123"/>
      <c r="LIQ220" s="123"/>
      <c r="LIR220" s="123"/>
      <c r="LIS220" s="123"/>
      <c r="LIT220" s="123"/>
      <c r="LIU220" s="123"/>
      <c r="LIV220" s="123"/>
      <c r="LIW220" s="123"/>
      <c r="LIX220" s="123"/>
      <c r="LIY220" s="123"/>
      <c r="LIZ220" s="123"/>
      <c r="LJA220" s="123"/>
      <c r="LJB220" s="123"/>
      <c r="LJC220" s="123"/>
      <c r="LJD220" s="123"/>
      <c r="LJE220" s="123"/>
      <c r="LJF220" s="123"/>
      <c r="LJG220" s="123"/>
      <c r="LJH220" s="123"/>
      <c r="LJI220" s="123"/>
      <c r="LJJ220" s="123"/>
      <c r="LJK220" s="123"/>
      <c r="LJL220" s="123"/>
      <c r="LJM220" s="123"/>
      <c r="LJN220" s="123"/>
      <c r="LJO220" s="123"/>
      <c r="LJP220" s="123"/>
      <c r="LJQ220" s="123"/>
      <c r="LJR220" s="123"/>
      <c r="LJS220" s="123"/>
      <c r="LJT220" s="123"/>
      <c r="LJU220" s="123"/>
      <c r="LJV220" s="123"/>
      <c r="LJW220" s="123"/>
      <c r="LJX220" s="123"/>
      <c r="LJY220" s="123"/>
      <c r="LJZ220" s="123"/>
      <c r="LKA220" s="123"/>
      <c r="LKB220" s="123"/>
      <c r="LKC220" s="123"/>
      <c r="LKD220" s="123"/>
      <c r="LKE220" s="123"/>
      <c r="LKF220" s="123"/>
      <c r="LKG220" s="123"/>
      <c r="LKH220" s="123"/>
      <c r="LKI220" s="123"/>
      <c r="LKJ220" s="123"/>
      <c r="LKK220" s="123"/>
      <c r="LKL220" s="123"/>
      <c r="LKM220" s="123"/>
      <c r="LKN220" s="123"/>
      <c r="LKO220" s="123"/>
      <c r="LKP220" s="123"/>
      <c r="LKQ220" s="123"/>
      <c r="LKR220" s="123"/>
      <c r="LKS220" s="123"/>
      <c r="LKT220" s="123"/>
      <c r="LKU220" s="123"/>
      <c r="LKV220" s="123"/>
      <c r="LKW220" s="123"/>
      <c r="LKX220" s="123"/>
      <c r="LKY220" s="123"/>
      <c r="LKZ220" s="123"/>
      <c r="LLA220" s="123"/>
      <c r="LLB220" s="123"/>
      <c r="LLC220" s="123"/>
      <c r="LLD220" s="123"/>
      <c r="LLE220" s="123"/>
      <c r="LLF220" s="123"/>
      <c r="LLG220" s="123"/>
      <c r="LLH220" s="123"/>
      <c r="LLI220" s="123"/>
      <c r="LLJ220" s="123"/>
      <c r="LLK220" s="123"/>
      <c r="LLL220" s="123"/>
      <c r="LLM220" s="123"/>
      <c r="LLN220" s="123"/>
      <c r="LLO220" s="123"/>
      <c r="LLP220" s="123"/>
      <c r="LLQ220" s="123"/>
      <c r="LLR220" s="123"/>
      <c r="LLS220" s="123"/>
      <c r="LLT220" s="123"/>
      <c r="LLU220" s="123"/>
      <c r="LLV220" s="123"/>
      <c r="LLW220" s="123"/>
      <c r="LLX220" s="123"/>
      <c r="LLY220" s="123"/>
      <c r="LLZ220" s="123"/>
      <c r="LMA220" s="123"/>
      <c r="LMB220" s="123"/>
      <c r="LMC220" s="123"/>
      <c r="LMD220" s="123"/>
      <c r="LME220" s="123"/>
      <c r="LMF220" s="123"/>
      <c r="LMG220" s="123"/>
      <c r="LMH220" s="123"/>
      <c r="LMI220" s="123"/>
      <c r="LMJ220" s="123"/>
      <c r="LMK220" s="123"/>
      <c r="LML220" s="123"/>
      <c r="LMM220" s="123"/>
      <c r="LMN220" s="123"/>
      <c r="LMO220" s="123"/>
      <c r="LMP220" s="123"/>
      <c r="LMQ220" s="123"/>
      <c r="LMR220" s="123"/>
      <c r="LMS220" s="123"/>
      <c r="LMT220" s="123"/>
      <c r="LMU220" s="123"/>
      <c r="LMV220" s="123"/>
      <c r="LMW220" s="123"/>
      <c r="LMX220" s="123"/>
      <c r="LMY220" s="123"/>
      <c r="LMZ220" s="123"/>
      <c r="LNA220" s="123"/>
      <c r="LNB220" s="123"/>
      <c r="LNC220" s="123"/>
      <c r="LND220" s="123"/>
      <c r="LNE220" s="123"/>
      <c r="LNF220" s="123"/>
      <c r="LNG220" s="123"/>
      <c r="LNH220" s="123"/>
      <c r="LNI220" s="123"/>
      <c r="LNJ220" s="123"/>
      <c r="LNK220" s="123"/>
      <c r="LNL220" s="123"/>
      <c r="LNM220" s="123"/>
      <c r="LNN220" s="123"/>
      <c r="LNO220" s="123"/>
      <c r="LNP220" s="123"/>
      <c r="LNQ220" s="123"/>
      <c r="LNR220" s="123"/>
      <c r="LNS220" s="123"/>
      <c r="LNT220" s="123"/>
      <c r="LNU220" s="123"/>
      <c r="LNV220" s="123"/>
      <c r="LNW220" s="123"/>
      <c r="LNX220" s="123"/>
      <c r="LNY220" s="123"/>
      <c r="LNZ220" s="123"/>
      <c r="LOA220" s="123"/>
      <c r="LOB220" s="123"/>
      <c r="LOC220" s="123"/>
      <c r="LOD220" s="123"/>
      <c r="LOE220" s="123"/>
      <c r="LOF220" s="123"/>
      <c r="LOG220" s="123"/>
      <c r="LOH220" s="123"/>
      <c r="LOI220" s="123"/>
      <c r="LOJ220" s="123"/>
      <c r="LOK220" s="123"/>
      <c r="LOL220" s="123"/>
      <c r="LOM220" s="123"/>
      <c r="LON220" s="123"/>
      <c r="LOO220" s="123"/>
      <c r="LOP220" s="123"/>
      <c r="LOQ220" s="123"/>
      <c r="LOR220" s="123"/>
      <c r="LOS220" s="123"/>
      <c r="LOT220" s="123"/>
      <c r="LOU220" s="123"/>
      <c r="LOV220" s="123"/>
      <c r="LOW220" s="123"/>
      <c r="LOX220" s="123"/>
      <c r="LOY220" s="123"/>
      <c r="LOZ220" s="123"/>
      <c r="LPA220" s="123"/>
      <c r="LPB220" s="123"/>
      <c r="LPC220" s="123"/>
      <c r="LPD220" s="123"/>
      <c r="LPE220" s="123"/>
      <c r="LPF220" s="123"/>
      <c r="LPG220" s="123"/>
      <c r="LPH220" s="123"/>
      <c r="LPI220" s="123"/>
      <c r="LPJ220" s="123"/>
      <c r="LPK220" s="123"/>
      <c r="LPL220" s="123"/>
      <c r="LPM220" s="123"/>
      <c r="LPN220" s="123"/>
      <c r="LPO220" s="123"/>
      <c r="LPP220" s="123"/>
      <c r="LPQ220" s="123"/>
      <c r="LPR220" s="123"/>
      <c r="LPS220" s="123"/>
      <c r="LPT220" s="123"/>
      <c r="LPU220" s="123"/>
      <c r="LPV220" s="123"/>
      <c r="LPW220" s="123"/>
      <c r="LPX220" s="123"/>
      <c r="LPY220" s="123"/>
      <c r="LPZ220" s="123"/>
      <c r="LQA220" s="123"/>
      <c r="LQB220" s="123"/>
      <c r="LQC220" s="123"/>
      <c r="LQD220" s="123"/>
      <c r="LQE220" s="123"/>
      <c r="LQF220" s="123"/>
      <c r="LQG220" s="123"/>
      <c r="LQH220" s="123"/>
      <c r="LQI220" s="123"/>
      <c r="LQJ220" s="123"/>
      <c r="LQK220" s="123"/>
      <c r="LQL220" s="123"/>
      <c r="LQM220" s="123"/>
      <c r="LQN220" s="123"/>
      <c r="LQO220" s="123"/>
      <c r="LQP220" s="123"/>
      <c r="LQQ220" s="123"/>
      <c r="LQR220" s="123"/>
      <c r="LQS220" s="123"/>
      <c r="LQT220" s="123"/>
      <c r="LQU220" s="123"/>
      <c r="LQV220" s="123"/>
      <c r="LQW220" s="123"/>
      <c r="LQX220" s="123"/>
      <c r="LQY220" s="123"/>
      <c r="LQZ220" s="123"/>
      <c r="LRA220" s="123"/>
      <c r="LRB220" s="123"/>
      <c r="LRC220" s="123"/>
      <c r="LRD220" s="123"/>
      <c r="LRE220" s="123"/>
      <c r="LRF220" s="123"/>
      <c r="LRG220" s="123"/>
      <c r="LRH220" s="123"/>
      <c r="LRI220" s="123"/>
      <c r="LRJ220" s="123"/>
      <c r="LRK220" s="123"/>
      <c r="LRL220" s="123"/>
      <c r="LRM220" s="123"/>
      <c r="LRN220" s="123"/>
      <c r="LRO220" s="123"/>
      <c r="LRP220" s="123"/>
      <c r="LRQ220" s="123"/>
      <c r="LRR220" s="123"/>
      <c r="LRS220" s="123"/>
      <c r="LRT220" s="123"/>
      <c r="LRU220" s="123"/>
      <c r="LRV220" s="123"/>
      <c r="LRW220" s="123"/>
      <c r="LRX220" s="123"/>
      <c r="LRY220" s="123"/>
      <c r="LRZ220" s="123"/>
      <c r="LSA220" s="123"/>
      <c r="LSB220" s="123"/>
      <c r="LSC220" s="123"/>
      <c r="LSD220" s="123"/>
      <c r="LSE220" s="123"/>
      <c r="LSF220" s="123"/>
      <c r="LSG220" s="123"/>
      <c r="LSH220" s="123"/>
      <c r="LSI220" s="123"/>
      <c r="LSJ220" s="123"/>
      <c r="LSK220" s="123"/>
      <c r="LSL220" s="123"/>
      <c r="LSM220" s="123"/>
      <c r="LSN220" s="123"/>
      <c r="LSO220" s="123"/>
      <c r="LSP220" s="123"/>
      <c r="LSQ220" s="123"/>
      <c r="LSR220" s="123"/>
      <c r="LSS220" s="123"/>
      <c r="LST220" s="123"/>
      <c r="LSU220" s="123"/>
      <c r="LSV220" s="123"/>
      <c r="LSW220" s="123"/>
      <c r="LSX220" s="123"/>
      <c r="LSY220" s="123"/>
      <c r="LSZ220" s="123"/>
      <c r="LTA220" s="123"/>
      <c r="LTB220" s="123"/>
      <c r="LTC220" s="123"/>
      <c r="LTD220" s="123"/>
      <c r="LTE220" s="123"/>
      <c r="LTF220" s="123"/>
      <c r="LTG220" s="123"/>
      <c r="LTH220" s="123"/>
      <c r="LTI220" s="123"/>
      <c r="LTJ220" s="123"/>
      <c r="LTK220" s="123"/>
      <c r="LTL220" s="123"/>
      <c r="LTM220" s="123"/>
      <c r="LTN220" s="123"/>
      <c r="LTO220" s="123"/>
      <c r="LTP220" s="123"/>
      <c r="LTQ220" s="123"/>
      <c r="LTR220" s="123"/>
      <c r="LTS220" s="123"/>
      <c r="LTT220" s="123"/>
      <c r="LTU220" s="123"/>
      <c r="LTV220" s="123"/>
      <c r="LTW220" s="123"/>
      <c r="LTX220" s="123"/>
      <c r="LTY220" s="123"/>
      <c r="LTZ220" s="123"/>
      <c r="LUA220" s="123"/>
      <c r="LUB220" s="123"/>
      <c r="LUC220" s="123"/>
      <c r="LUD220" s="123"/>
      <c r="LUE220" s="123"/>
      <c r="LUF220" s="123"/>
      <c r="LUG220" s="123"/>
      <c r="LUH220" s="123"/>
      <c r="LUI220" s="123"/>
      <c r="LUJ220" s="123"/>
      <c r="LUK220" s="123"/>
      <c r="LUL220" s="123"/>
      <c r="LUM220" s="123"/>
      <c r="LUN220" s="123"/>
      <c r="LUO220" s="123"/>
      <c r="LUP220" s="123"/>
      <c r="LUQ220" s="123"/>
      <c r="LUR220" s="123"/>
      <c r="LUS220" s="123"/>
      <c r="LUT220" s="123"/>
      <c r="LUU220" s="123"/>
      <c r="LUV220" s="123"/>
      <c r="LUW220" s="123"/>
      <c r="LUX220" s="123"/>
      <c r="LUY220" s="123"/>
      <c r="LUZ220" s="123"/>
      <c r="LVA220" s="123"/>
      <c r="LVB220" s="123"/>
      <c r="LVC220" s="123"/>
      <c r="LVD220" s="123"/>
      <c r="LVE220" s="123"/>
      <c r="LVF220" s="123"/>
      <c r="LVG220" s="123"/>
      <c r="LVH220" s="123"/>
      <c r="LVI220" s="123"/>
      <c r="LVJ220" s="123"/>
      <c r="LVK220" s="123"/>
      <c r="LVL220" s="123"/>
      <c r="LVM220" s="123"/>
      <c r="LVN220" s="123"/>
      <c r="LVO220" s="123"/>
      <c r="LVP220" s="123"/>
      <c r="LVQ220" s="123"/>
      <c r="LVR220" s="123"/>
      <c r="LVS220" s="123"/>
      <c r="LVT220" s="123"/>
      <c r="LVU220" s="123"/>
      <c r="LVV220" s="123"/>
      <c r="LVW220" s="123"/>
      <c r="LVX220" s="123"/>
      <c r="LVY220" s="123"/>
      <c r="LVZ220" s="123"/>
      <c r="LWA220" s="123"/>
      <c r="LWB220" s="123"/>
      <c r="LWC220" s="123"/>
      <c r="LWD220" s="123"/>
      <c r="LWE220" s="123"/>
      <c r="LWF220" s="123"/>
      <c r="LWG220" s="123"/>
      <c r="LWH220" s="123"/>
      <c r="LWI220" s="123"/>
      <c r="LWJ220" s="123"/>
      <c r="LWK220" s="123"/>
      <c r="LWL220" s="123"/>
      <c r="LWM220" s="123"/>
      <c r="LWN220" s="123"/>
      <c r="LWO220" s="123"/>
      <c r="LWP220" s="123"/>
      <c r="LWQ220" s="123"/>
      <c r="LWR220" s="123"/>
      <c r="LWS220" s="123"/>
      <c r="LWT220" s="123"/>
      <c r="LWU220" s="123"/>
      <c r="LWV220" s="123"/>
      <c r="LWW220" s="123"/>
      <c r="LWX220" s="123"/>
      <c r="LWY220" s="123"/>
      <c r="LWZ220" s="123"/>
      <c r="LXA220" s="123"/>
      <c r="LXB220" s="123"/>
      <c r="LXC220" s="123"/>
      <c r="LXD220" s="123"/>
      <c r="LXE220" s="123"/>
      <c r="LXF220" s="123"/>
      <c r="LXG220" s="123"/>
      <c r="LXH220" s="123"/>
      <c r="LXI220" s="123"/>
      <c r="LXJ220" s="123"/>
      <c r="LXK220" s="123"/>
      <c r="LXL220" s="123"/>
      <c r="LXM220" s="123"/>
      <c r="LXN220" s="123"/>
      <c r="LXO220" s="123"/>
      <c r="LXP220" s="123"/>
      <c r="LXQ220" s="123"/>
      <c r="LXR220" s="123"/>
      <c r="LXS220" s="123"/>
      <c r="LXT220" s="123"/>
      <c r="LXU220" s="123"/>
      <c r="LXV220" s="123"/>
      <c r="LXW220" s="123"/>
      <c r="LXX220" s="123"/>
      <c r="LXY220" s="123"/>
      <c r="LXZ220" s="123"/>
      <c r="LYA220" s="123"/>
      <c r="LYB220" s="123"/>
      <c r="LYC220" s="123"/>
      <c r="LYD220" s="123"/>
      <c r="LYE220" s="123"/>
      <c r="LYF220" s="123"/>
      <c r="LYG220" s="123"/>
      <c r="LYH220" s="123"/>
      <c r="LYI220" s="123"/>
      <c r="LYJ220" s="123"/>
      <c r="LYK220" s="123"/>
      <c r="LYL220" s="123"/>
      <c r="LYM220" s="123"/>
      <c r="LYN220" s="123"/>
      <c r="LYO220" s="123"/>
      <c r="LYP220" s="123"/>
      <c r="LYQ220" s="123"/>
      <c r="LYR220" s="123"/>
      <c r="LYS220" s="123"/>
      <c r="LYT220" s="123"/>
      <c r="LYU220" s="123"/>
      <c r="LYV220" s="123"/>
      <c r="LYW220" s="123"/>
      <c r="LYX220" s="123"/>
      <c r="LYY220" s="123"/>
      <c r="LYZ220" s="123"/>
      <c r="LZA220" s="123"/>
      <c r="LZB220" s="123"/>
      <c r="LZC220" s="123"/>
      <c r="LZD220" s="123"/>
      <c r="LZE220" s="123"/>
      <c r="LZF220" s="123"/>
      <c r="LZG220" s="123"/>
      <c r="LZH220" s="123"/>
      <c r="LZI220" s="123"/>
      <c r="LZJ220" s="123"/>
      <c r="LZK220" s="123"/>
      <c r="LZL220" s="123"/>
      <c r="LZM220" s="123"/>
      <c r="LZN220" s="123"/>
      <c r="LZO220" s="123"/>
      <c r="LZP220" s="123"/>
      <c r="LZQ220" s="123"/>
      <c r="LZR220" s="123"/>
      <c r="LZS220" s="123"/>
      <c r="LZT220" s="123"/>
      <c r="LZU220" s="123"/>
      <c r="LZV220" s="123"/>
      <c r="LZW220" s="123"/>
      <c r="LZX220" s="123"/>
      <c r="LZY220" s="123"/>
      <c r="LZZ220" s="123"/>
      <c r="MAA220" s="123"/>
      <c r="MAB220" s="123"/>
      <c r="MAC220" s="123"/>
      <c r="MAD220" s="123"/>
      <c r="MAE220" s="123"/>
      <c r="MAF220" s="123"/>
      <c r="MAG220" s="123"/>
      <c r="MAH220" s="123"/>
      <c r="MAI220" s="123"/>
      <c r="MAJ220" s="123"/>
      <c r="MAK220" s="123"/>
      <c r="MAL220" s="123"/>
      <c r="MAM220" s="123"/>
      <c r="MAN220" s="123"/>
      <c r="MAO220" s="123"/>
      <c r="MAP220" s="123"/>
      <c r="MAQ220" s="123"/>
      <c r="MAR220" s="123"/>
      <c r="MAS220" s="123"/>
      <c r="MAT220" s="123"/>
      <c r="MAU220" s="123"/>
      <c r="MAV220" s="123"/>
      <c r="MAW220" s="123"/>
      <c r="MAX220" s="123"/>
      <c r="MAY220" s="123"/>
      <c r="MAZ220" s="123"/>
      <c r="MBA220" s="123"/>
      <c r="MBB220" s="123"/>
      <c r="MBC220" s="123"/>
      <c r="MBD220" s="123"/>
      <c r="MBE220" s="123"/>
      <c r="MBF220" s="123"/>
      <c r="MBG220" s="123"/>
      <c r="MBH220" s="123"/>
      <c r="MBI220" s="123"/>
      <c r="MBJ220" s="123"/>
      <c r="MBK220" s="123"/>
      <c r="MBL220" s="123"/>
      <c r="MBM220" s="123"/>
      <c r="MBN220" s="123"/>
      <c r="MBO220" s="123"/>
      <c r="MBP220" s="123"/>
      <c r="MBQ220" s="123"/>
      <c r="MBR220" s="123"/>
      <c r="MBS220" s="123"/>
      <c r="MBT220" s="123"/>
      <c r="MBU220" s="123"/>
      <c r="MBV220" s="123"/>
      <c r="MBW220" s="123"/>
      <c r="MBX220" s="123"/>
      <c r="MBY220" s="123"/>
      <c r="MBZ220" s="123"/>
      <c r="MCA220" s="123"/>
      <c r="MCB220" s="123"/>
      <c r="MCC220" s="123"/>
      <c r="MCD220" s="123"/>
      <c r="MCE220" s="123"/>
      <c r="MCF220" s="123"/>
      <c r="MCG220" s="123"/>
      <c r="MCH220" s="123"/>
      <c r="MCI220" s="123"/>
      <c r="MCJ220" s="123"/>
      <c r="MCK220" s="123"/>
      <c r="MCL220" s="123"/>
      <c r="MCM220" s="123"/>
      <c r="MCN220" s="123"/>
      <c r="MCO220" s="123"/>
      <c r="MCP220" s="123"/>
      <c r="MCQ220" s="123"/>
      <c r="MCR220" s="123"/>
      <c r="MCS220" s="123"/>
      <c r="MCT220" s="123"/>
      <c r="MCU220" s="123"/>
      <c r="MCV220" s="123"/>
      <c r="MCW220" s="123"/>
      <c r="MCX220" s="123"/>
      <c r="MCY220" s="123"/>
      <c r="MCZ220" s="123"/>
      <c r="MDA220" s="123"/>
      <c r="MDB220" s="123"/>
      <c r="MDC220" s="123"/>
      <c r="MDD220" s="123"/>
      <c r="MDE220" s="123"/>
      <c r="MDF220" s="123"/>
      <c r="MDG220" s="123"/>
      <c r="MDH220" s="123"/>
      <c r="MDI220" s="123"/>
      <c r="MDJ220" s="123"/>
      <c r="MDK220" s="123"/>
      <c r="MDL220" s="123"/>
      <c r="MDM220" s="123"/>
      <c r="MDN220" s="123"/>
      <c r="MDO220" s="123"/>
      <c r="MDP220" s="123"/>
      <c r="MDQ220" s="123"/>
      <c r="MDR220" s="123"/>
      <c r="MDS220" s="123"/>
      <c r="MDT220" s="123"/>
      <c r="MDU220" s="123"/>
      <c r="MDV220" s="123"/>
      <c r="MDW220" s="123"/>
      <c r="MDX220" s="123"/>
      <c r="MDY220" s="123"/>
      <c r="MDZ220" s="123"/>
      <c r="MEA220" s="123"/>
      <c r="MEB220" s="123"/>
      <c r="MEC220" s="123"/>
      <c r="MED220" s="123"/>
      <c r="MEE220" s="123"/>
      <c r="MEF220" s="123"/>
      <c r="MEG220" s="123"/>
      <c r="MEH220" s="123"/>
      <c r="MEI220" s="123"/>
      <c r="MEJ220" s="123"/>
      <c r="MEK220" s="123"/>
      <c r="MEL220" s="123"/>
      <c r="MEM220" s="123"/>
      <c r="MEN220" s="123"/>
      <c r="MEO220" s="123"/>
      <c r="MEP220" s="123"/>
      <c r="MEQ220" s="123"/>
      <c r="MER220" s="123"/>
      <c r="MES220" s="123"/>
      <c r="MET220" s="123"/>
      <c r="MEU220" s="123"/>
      <c r="MEV220" s="123"/>
      <c r="MEW220" s="123"/>
      <c r="MEX220" s="123"/>
      <c r="MEY220" s="123"/>
      <c r="MEZ220" s="123"/>
      <c r="MFA220" s="123"/>
      <c r="MFB220" s="123"/>
      <c r="MFC220" s="123"/>
      <c r="MFD220" s="123"/>
      <c r="MFE220" s="123"/>
      <c r="MFF220" s="123"/>
      <c r="MFG220" s="123"/>
      <c r="MFH220" s="123"/>
      <c r="MFI220" s="123"/>
      <c r="MFJ220" s="123"/>
      <c r="MFK220" s="123"/>
      <c r="MFL220" s="123"/>
      <c r="MFM220" s="123"/>
      <c r="MFN220" s="123"/>
      <c r="MFO220" s="123"/>
      <c r="MFP220" s="123"/>
      <c r="MFQ220" s="123"/>
      <c r="MFR220" s="123"/>
      <c r="MFS220" s="123"/>
      <c r="MFT220" s="123"/>
      <c r="MFU220" s="123"/>
      <c r="MFV220" s="123"/>
      <c r="MFW220" s="123"/>
      <c r="MFX220" s="123"/>
      <c r="MFY220" s="123"/>
      <c r="MFZ220" s="123"/>
      <c r="MGA220" s="123"/>
      <c r="MGB220" s="123"/>
      <c r="MGC220" s="123"/>
      <c r="MGD220" s="123"/>
      <c r="MGE220" s="123"/>
      <c r="MGF220" s="123"/>
      <c r="MGG220" s="123"/>
      <c r="MGH220" s="123"/>
      <c r="MGI220" s="123"/>
      <c r="MGJ220" s="123"/>
      <c r="MGK220" s="123"/>
      <c r="MGL220" s="123"/>
      <c r="MGM220" s="123"/>
      <c r="MGN220" s="123"/>
      <c r="MGO220" s="123"/>
      <c r="MGP220" s="123"/>
      <c r="MGQ220" s="123"/>
      <c r="MGR220" s="123"/>
      <c r="MGS220" s="123"/>
      <c r="MGT220" s="123"/>
      <c r="MGU220" s="123"/>
      <c r="MGV220" s="123"/>
      <c r="MGW220" s="123"/>
      <c r="MGX220" s="123"/>
      <c r="MGY220" s="123"/>
      <c r="MGZ220" s="123"/>
      <c r="MHA220" s="123"/>
      <c r="MHB220" s="123"/>
      <c r="MHC220" s="123"/>
      <c r="MHD220" s="123"/>
      <c r="MHE220" s="123"/>
      <c r="MHF220" s="123"/>
      <c r="MHG220" s="123"/>
      <c r="MHH220" s="123"/>
      <c r="MHI220" s="123"/>
      <c r="MHJ220" s="123"/>
      <c r="MHK220" s="123"/>
      <c r="MHL220" s="123"/>
      <c r="MHM220" s="123"/>
      <c r="MHN220" s="123"/>
      <c r="MHO220" s="123"/>
      <c r="MHP220" s="123"/>
      <c r="MHQ220" s="123"/>
      <c r="MHR220" s="123"/>
      <c r="MHS220" s="123"/>
      <c r="MHT220" s="123"/>
      <c r="MHU220" s="123"/>
      <c r="MHV220" s="123"/>
      <c r="MHW220" s="123"/>
      <c r="MHX220" s="123"/>
      <c r="MHY220" s="123"/>
      <c r="MHZ220" s="123"/>
      <c r="MIA220" s="123"/>
      <c r="MIB220" s="123"/>
      <c r="MIC220" s="123"/>
      <c r="MID220" s="123"/>
      <c r="MIE220" s="123"/>
      <c r="MIF220" s="123"/>
      <c r="MIG220" s="123"/>
      <c r="MIH220" s="123"/>
      <c r="MII220" s="123"/>
      <c r="MIJ220" s="123"/>
      <c r="MIK220" s="123"/>
      <c r="MIL220" s="123"/>
      <c r="MIM220" s="123"/>
      <c r="MIN220" s="123"/>
      <c r="MIO220" s="123"/>
      <c r="MIP220" s="123"/>
      <c r="MIQ220" s="123"/>
      <c r="MIR220" s="123"/>
      <c r="MIS220" s="123"/>
      <c r="MIT220" s="123"/>
      <c r="MIU220" s="123"/>
      <c r="MIV220" s="123"/>
      <c r="MIW220" s="123"/>
      <c r="MIX220" s="123"/>
      <c r="MIY220" s="123"/>
      <c r="MIZ220" s="123"/>
      <c r="MJA220" s="123"/>
      <c r="MJB220" s="123"/>
      <c r="MJC220" s="123"/>
      <c r="MJD220" s="123"/>
      <c r="MJE220" s="123"/>
      <c r="MJF220" s="123"/>
      <c r="MJG220" s="123"/>
      <c r="MJH220" s="123"/>
      <c r="MJI220" s="123"/>
      <c r="MJJ220" s="123"/>
      <c r="MJK220" s="123"/>
      <c r="MJL220" s="123"/>
      <c r="MJM220" s="123"/>
      <c r="MJN220" s="123"/>
      <c r="MJO220" s="123"/>
      <c r="MJP220" s="123"/>
      <c r="MJQ220" s="123"/>
      <c r="MJR220" s="123"/>
      <c r="MJS220" s="123"/>
      <c r="MJT220" s="123"/>
      <c r="MJU220" s="123"/>
      <c r="MJV220" s="123"/>
      <c r="MJW220" s="123"/>
      <c r="MJX220" s="123"/>
      <c r="MJY220" s="123"/>
      <c r="MJZ220" s="123"/>
      <c r="MKA220" s="123"/>
      <c r="MKB220" s="123"/>
      <c r="MKC220" s="123"/>
      <c r="MKD220" s="123"/>
      <c r="MKE220" s="123"/>
      <c r="MKF220" s="123"/>
      <c r="MKG220" s="123"/>
      <c r="MKH220" s="123"/>
      <c r="MKI220" s="123"/>
      <c r="MKJ220" s="123"/>
      <c r="MKK220" s="123"/>
      <c r="MKL220" s="123"/>
      <c r="MKM220" s="123"/>
      <c r="MKN220" s="123"/>
      <c r="MKO220" s="123"/>
      <c r="MKP220" s="123"/>
      <c r="MKQ220" s="123"/>
      <c r="MKR220" s="123"/>
      <c r="MKS220" s="123"/>
      <c r="MKT220" s="123"/>
      <c r="MKU220" s="123"/>
      <c r="MKV220" s="123"/>
      <c r="MKW220" s="123"/>
      <c r="MKX220" s="123"/>
      <c r="MKY220" s="123"/>
      <c r="MKZ220" s="123"/>
      <c r="MLA220" s="123"/>
      <c r="MLB220" s="123"/>
      <c r="MLC220" s="123"/>
      <c r="MLD220" s="123"/>
      <c r="MLE220" s="123"/>
      <c r="MLF220" s="123"/>
      <c r="MLG220" s="123"/>
      <c r="MLH220" s="123"/>
      <c r="MLI220" s="123"/>
      <c r="MLJ220" s="123"/>
      <c r="MLK220" s="123"/>
      <c r="MLL220" s="123"/>
      <c r="MLM220" s="123"/>
      <c r="MLN220" s="123"/>
      <c r="MLO220" s="123"/>
      <c r="MLP220" s="123"/>
      <c r="MLQ220" s="123"/>
      <c r="MLR220" s="123"/>
      <c r="MLS220" s="123"/>
      <c r="MLT220" s="123"/>
      <c r="MLU220" s="123"/>
      <c r="MLV220" s="123"/>
      <c r="MLW220" s="123"/>
      <c r="MLX220" s="123"/>
      <c r="MLY220" s="123"/>
      <c r="MLZ220" s="123"/>
      <c r="MMA220" s="123"/>
      <c r="MMB220" s="123"/>
      <c r="MMC220" s="123"/>
      <c r="MMD220" s="123"/>
      <c r="MME220" s="123"/>
      <c r="MMF220" s="123"/>
      <c r="MMG220" s="123"/>
      <c r="MMH220" s="123"/>
      <c r="MMI220" s="123"/>
      <c r="MMJ220" s="123"/>
      <c r="MMK220" s="123"/>
      <c r="MML220" s="123"/>
      <c r="MMM220" s="123"/>
      <c r="MMN220" s="123"/>
      <c r="MMO220" s="123"/>
      <c r="MMP220" s="123"/>
      <c r="MMQ220" s="123"/>
      <c r="MMR220" s="123"/>
      <c r="MMS220" s="123"/>
      <c r="MMT220" s="123"/>
      <c r="MMU220" s="123"/>
      <c r="MMV220" s="123"/>
      <c r="MMW220" s="123"/>
      <c r="MMX220" s="123"/>
      <c r="MMY220" s="123"/>
      <c r="MMZ220" s="123"/>
      <c r="MNA220" s="123"/>
      <c r="MNB220" s="123"/>
      <c r="MNC220" s="123"/>
      <c r="MND220" s="123"/>
      <c r="MNE220" s="123"/>
      <c r="MNF220" s="123"/>
      <c r="MNG220" s="123"/>
      <c r="MNH220" s="123"/>
      <c r="MNI220" s="123"/>
      <c r="MNJ220" s="123"/>
      <c r="MNK220" s="123"/>
      <c r="MNL220" s="123"/>
      <c r="MNM220" s="123"/>
      <c r="MNN220" s="123"/>
      <c r="MNO220" s="123"/>
      <c r="MNP220" s="123"/>
      <c r="MNQ220" s="123"/>
      <c r="MNR220" s="123"/>
      <c r="MNS220" s="123"/>
      <c r="MNT220" s="123"/>
      <c r="MNU220" s="123"/>
      <c r="MNV220" s="123"/>
      <c r="MNW220" s="123"/>
      <c r="MNX220" s="123"/>
      <c r="MNY220" s="123"/>
      <c r="MNZ220" s="123"/>
      <c r="MOA220" s="123"/>
      <c r="MOB220" s="123"/>
      <c r="MOC220" s="123"/>
      <c r="MOD220" s="123"/>
      <c r="MOE220" s="123"/>
      <c r="MOF220" s="123"/>
      <c r="MOG220" s="123"/>
      <c r="MOH220" s="123"/>
      <c r="MOI220" s="123"/>
      <c r="MOJ220" s="123"/>
      <c r="MOK220" s="123"/>
      <c r="MOL220" s="123"/>
      <c r="MOM220" s="123"/>
      <c r="MON220" s="123"/>
      <c r="MOO220" s="123"/>
      <c r="MOP220" s="123"/>
      <c r="MOQ220" s="123"/>
      <c r="MOR220" s="123"/>
      <c r="MOS220" s="123"/>
      <c r="MOT220" s="123"/>
      <c r="MOU220" s="123"/>
      <c r="MOV220" s="123"/>
      <c r="MOW220" s="123"/>
      <c r="MOX220" s="123"/>
      <c r="MOY220" s="123"/>
      <c r="MOZ220" s="123"/>
      <c r="MPA220" s="123"/>
      <c r="MPB220" s="123"/>
      <c r="MPC220" s="123"/>
      <c r="MPD220" s="123"/>
      <c r="MPE220" s="123"/>
      <c r="MPF220" s="123"/>
      <c r="MPG220" s="123"/>
      <c r="MPH220" s="123"/>
      <c r="MPI220" s="123"/>
      <c r="MPJ220" s="123"/>
      <c r="MPK220" s="123"/>
      <c r="MPL220" s="123"/>
      <c r="MPM220" s="123"/>
      <c r="MPN220" s="123"/>
      <c r="MPO220" s="123"/>
      <c r="MPP220" s="123"/>
      <c r="MPQ220" s="123"/>
      <c r="MPR220" s="123"/>
      <c r="MPS220" s="123"/>
      <c r="MPT220" s="123"/>
      <c r="MPU220" s="123"/>
      <c r="MPV220" s="123"/>
      <c r="MPW220" s="123"/>
      <c r="MPX220" s="123"/>
      <c r="MPY220" s="123"/>
      <c r="MPZ220" s="123"/>
      <c r="MQA220" s="123"/>
      <c r="MQB220" s="123"/>
      <c r="MQC220" s="123"/>
      <c r="MQD220" s="123"/>
      <c r="MQE220" s="123"/>
      <c r="MQF220" s="123"/>
      <c r="MQG220" s="123"/>
      <c r="MQH220" s="123"/>
      <c r="MQI220" s="123"/>
      <c r="MQJ220" s="123"/>
      <c r="MQK220" s="123"/>
      <c r="MQL220" s="123"/>
      <c r="MQM220" s="123"/>
      <c r="MQN220" s="123"/>
      <c r="MQO220" s="123"/>
      <c r="MQP220" s="123"/>
      <c r="MQQ220" s="123"/>
      <c r="MQR220" s="123"/>
      <c r="MQS220" s="123"/>
      <c r="MQT220" s="123"/>
      <c r="MQU220" s="123"/>
      <c r="MQV220" s="123"/>
      <c r="MQW220" s="123"/>
      <c r="MQX220" s="123"/>
      <c r="MQY220" s="123"/>
      <c r="MQZ220" s="123"/>
      <c r="MRA220" s="123"/>
      <c r="MRB220" s="123"/>
      <c r="MRC220" s="123"/>
      <c r="MRD220" s="123"/>
      <c r="MRE220" s="123"/>
      <c r="MRF220" s="123"/>
      <c r="MRG220" s="123"/>
      <c r="MRH220" s="123"/>
      <c r="MRI220" s="123"/>
      <c r="MRJ220" s="123"/>
      <c r="MRK220" s="123"/>
      <c r="MRL220" s="123"/>
      <c r="MRM220" s="123"/>
      <c r="MRN220" s="123"/>
      <c r="MRO220" s="123"/>
      <c r="MRP220" s="123"/>
      <c r="MRQ220" s="123"/>
      <c r="MRR220" s="123"/>
      <c r="MRS220" s="123"/>
      <c r="MRT220" s="123"/>
      <c r="MRU220" s="123"/>
      <c r="MRV220" s="123"/>
      <c r="MRW220" s="123"/>
      <c r="MRX220" s="123"/>
      <c r="MRY220" s="123"/>
      <c r="MRZ220" s="123"/>
      <c r="MSA220" s="123"/>
      <c r="MSB220" s="123"/>
      <c r="MSC220" s="123"/>
      <c r="MSD220" s="123"/>
      <c r="MSE220" s="123"/>
      <c r="MSF220" s="123"/>
      <c r="MSG220" s="123"/>
      <c r="MSH220" s="123"/>
      <c r="MSI220" s="123"/>
      <c r="MSJ220" s="123"/>
      <c r="MSK220" s="123"/>
      <c r="MSL220" s="123"/>
      <c r="MSM220" s="123"/>
      <c r="MSN220" s="123"/>
      <c r="MSO220" s="123"/>
      <c r="MSP220" s="123"/>
      <c r="MSQ220" s="123"/>
      <c r="MSR220" s="123"/>
      <c r="MSS220" s="123"/>
      <c r="MST220" s="123"/>
      <c r="MSU220" s="123"/>
      <c r="MSV220" s="123"/>
      <c r="MSW220" s="123"/>
      <c r="MSX220" s="123"/>
      <c r="MSY220" s="123"/>
      <c r="MSZ220" s="123"/>
      <c r="MTA220" s="123"/>
      <c r="MTB220" s="123"/>
      <c r="MTC220" s="123"/>
      <c r="MTD220" s="123"/>
      <c r="MTE220" s="123"/>
      <c r="MTF220" s="123"/>
      <c r="MTG220" s="123"/>
      <c r="MTH220" s="123"/>
      <c r="MTI220" s="123"/>
      <c r="MTJ220" s="123"/>
      <c r="MTK220" s="123"/>
      <c r="MTL220" s="123"/>
      <c r="MTM220" s="123"/>
      <c r="MTN220" s="123"/>
      <c r="MTO220" s="123"/>
      <c r="MTP220" s="123"/>
      <c r="MTQ220" s="123"/>
      <c r="MTR220" s="123"/>
      <c r="MTS220" s="123"/>
      <c r="MTT220" s="123"/>
      <c r="MTU220" s="123"/>
      <c r="MTV220" s="123"/>
      <c r="MTW220" s="123"/>
      <c r="MTX220" s="123"/>
      <c r="MTY220" s="123"/>
      <c r="MTZ220" s="123"/>
      <c r="MUA220" s="123"/>
      <c r="MUB220" s="123"/>
      <c r="MUC220" s="123"/>
      <c r="MUD220" s="123"/>
      <c r="MUE220" s="123"/>
      <c r="MUF220" s="123"/>
      <c r="MUG220" s="123"/>
      <c r="MUH220" s="123"/>
      <c r="MUI220" s="123"/>
      <c r="MUJ220" s="123"/>
      <c r="MUK220" s="123"/>
      <c r="MUL220" s="123"/>
      <c r="MUM220" s="123"/>
      <c r="MUN220" s="123"/>
      <c r="MUO220" s="123"/>
      <c r="MUP220" s="123"/>
      <c r="MUQ220" s="123"/>
      <c r="MUR220" s="123"/>
      <c r="MUS220" s="123"/>
      <c r="MUT220" s="123"/>
      <c r="MUU220" s="123"/>
      <c r="MUV220" s="123"/>
      <c r="MUW220" s="123"/>
      <c r="MUX220" s="123"/>
      <c r="MUY220" s="123"/>
      <c r="MUZ220" s="123"/>
      <c r="MVA220" s="123"/>
      <c r="MVB220" s="123"/>
      <c r="MVC220" s="123"/>
      <c r="MVD220" s="123"/>
      <c r="MVE220" s="123"/>
      <c r="MVF220" s="123"/>
      <c r="MVG220" s="123"/>
      <c r="MVH220" s="123"/>
      <c r="MVI220" s="123"/>
      <c r="MVJ220" s="123"/>
      <c r="MVK220" s="123"/>
      <c r="MVL220" s="123"/>
      <c r="MVM220" s="123"/>
      <c r="MVN220" s="123"/>
      <c r="MVO220" s="123"/>
      <c r="MVP220" s="123"/>
      <c r="MVQ220" s="123"/>
      <c r="MVR220" s="123"/>
      <c r="MVS220" s="123"/>
      <c r="MVT220" s="123"/>
      <c r="MVU220" s="123"/>
      <c r="MVV220" s="123"/>
      <c r="MVW220" s="123"/>
      <c r="MVX220" s="123"/>
      <c r="MVY220" s="123"/>
      <c r="MVZ220" s="123"/>
      <c r="MWA220" s="123"/>
      <c r="MWB220" s="123"/>
      <c r="MWC220" s="123"/>
      <c r="MWD220" s="123"/>
      <c r="MWE220" s="123"/>
      <c r="MWF220" s="123"/>
      <c r="MWG220" s="123"/>
      <c r="MWH220" s="123"/>
      <c r="MWI220" s="123"/>
      <c r="MWJ220" s="123"/>
      <c r="MWK220" s="123"/>
      <c r="MWL220" s="123"/>
      <c r="MWM220" s="123"/>
      <c r="MWN220" s="123"/>
      <c r="MWO220" s="123"/>
      <c r="MWP220" s="123"/>
      <c r="MWQ220" s="123"/>
      <c r="MWR220" s="123"/>
      <c r="MWS220" s="123"/>
      <c r="MWT220" s="123"/>
      <c r="MWU220" s="123"/>
      <c r="MWV220" s="123"/>
      <c r="MWW220" s="123"/>
      <c r="MWX220" s="123"/>
      <c r="MWY220" s="123"/>
      <c r="MWZ220" s="123"/>
      <c r="MXA220" s="123"/>
      <c r="MXB220" s="123"/>
      <c r="MXC220" s="123"/>
      <c r="MXD220" s="123"/>
      <c r="MXE220" s="123"/>
      <c r="MXF220" s="123"/>
      <c r="MXG220" s="123"/>
      <c r="MXH220" s="123"/>
      <c r="MXI220" s="123"/>
      <c r="MXJ220" s="123"/>
      <c r="MXK220" s="123"/>
      <c r="MXL220" s="123"/>
      <c r="MXM220" s="123"/>
      <c r="MXN220" s="123"/>
      <c r="MXO220" s="123"/>
      <c r="MXP220" s="123"/>
      <c r="MXQ220" s="123"/>
      <c r="MXR220" s="123"/>
      <c r="MXS220" s="123"/>
      <c r="MXT220" s="123"/>
      <c r="MXU220" s="123"/>
      <c r="MXV220" s="123"/>
      <c r="MXW220" s="123"/>
      <c r="MXX220" s="123"/>
      <c r="MXY220" s="123"/>
      <c r="MXZ220" s="123"/>
      <c r="MYA220" s="123"/>
      <c r="MYB220" s="123"/>
      <c r="MYC220" s="123"/>
      <c r="MYD220" s="123"/>
      <c r="MYE220" s="123"/>
      <c r="MYF220" s="123"/>
      <c r="MYG220" s="123"/>
      <c r="MYH220" s="123"/>
      <c r="MYI220" s="123"/>
      <c r="MYJ220" s="123"/>
      <c r="MYK220" s="123"/>
      <c r="MYL220" s="123"/>
      <c r="MYM220" s="123"/>
      <c r="MYN220" s="123"/>
      <c r="MYO220" s="123"/>
      <c r="MYP220" s="123"/>
      <c r="MYQ220" s="123"/>
      <c r="MYR220" s="123"/>
      <c r="MYS220" s="123"/>
      <c r="MYT220" s="123"/>
      <c r="MYU220" s="123"/>
      <c r="MYV220" s="123"/>
      <c r="MYW220" s="123"/>
      <c r="MYX220" s="123"/>
      <c r="MYY220" s="123"/>
      <c r="MYZ220" s="123"/>
      <c r="MZA220" s="123"/>
      <c r="MZB220" s="123"/>
      <c r="MZC220" s="123"/>
      <c r="MZD220" s="123"/>
      <c r="MZE220" s="123"/>
      <c r="MZF220" s="123"/>
      <c r="MZG220" s="123"/>
      <c r="MZH220" s="123"/>
      <c r="MZI220" s="123"/>
      <c r="MZJ220" s="123"/>
      <c r="MZK220" s="123"/>
      <c r="MZL220" s="123"/>
      <c r="MZM220" s="123"/>
      <c r="MZN220" s="123"/>
      <c r="MZO220" s="123"/>
      <c r="MZP220" s="123"/>
      <c r="MZQ220" s="123"/>
      <c r="MZR220" s="123"/>
      <c r="MZS220" s="123"/>
      <c r="MZT220" s="123"/>
      <c r="MZU220" s="123"/>
      <c r="MZV220" s="123"/>
      <c r="MZW220" s="123"/>
      <c r="MZX220" s="123"/>
      <c r="MZY220" s="123"/>
      <c r="MZZ220" s="123"/>
      <c r="NAA220" s="123"/>
      <c r="NAB220" s="123"/>
      <c r="NAC220" s="123"/>
      <c r="NAD220" s="123"/>
      <c r="NAE220" s="123"/>
      <c r="NAF220" s="123"/>
      <c r="NAG220" s="123"/>
      <c r="NAH220" s="123"/>
      <c r="NAI220" s="123"/>
      <c r="NAJ220" s="123"/>
      <c r="NAK220" s="123"/>
      <c r="NAL220" s="123"/>
      <c r="NAM220" s="123"/>
      <c r="NAN220" s="123"/>
      <c r="NAO220" s="123"/>
      <c r="NAP220" s="123"/>
      <c r="NAQ220" s="123"/>
      <c r="NAR220" s="123"/>
      <c r="NAS220" s="123"/>
      <c r="NAT220" s="123"/>
      <c r="NAU220" s="123"/>
      <c r="NAV220" s="123"/>
      <c r="NAW220" s="123"/>
      <c r="NAX220" s="123"/>
      <c r="NAY220" s="123"/>
      <c r="NAZ220" s="123"/>
      <c r="NBA220" s="123"/>
      <c r="NBB220" s="123"/>
      <c r="NBC220" s="123"/>
      <c r="NBD220" s="123"/>
      <c r="NBE220" s="123"/>
      <c r="NBF220" s="123"/>
      <c r="NBG220" s="123"/>
      <c r="NBH220" s="123"/>
      <c r="NBI220" s="123"/>
      <c r="NBJ220" s="123"/>
      <c r="NBK220" s="123"/>
      <c r="NBL220" s="123"/>
      <c r="NBM220" s="123"/>
      <c r="NBN220" s="123"/>
      <c r="NBO220" s="123"/>
      <c r="NBP220" s="123"/>
      <c r="NBQ220" s="123"/>
      <c r="NBR220" s="123"/>
      <c r="NBS220" s="123"/>
      <c r="NBT220" s="123"/>
      <c r="NBU220" s="123"/>
      <c r="NBV220" s="123"/>
      <c r="NBW220" s="123"/>
      <c r="NBX220" s="123"/>
      <c r="NBY220" s="123"/>
      <c r="NBZ220" s="123"/>
      <c r="NCA220" s="123"/>
      <c r="NCB220" s="123"/>
      <c r="NCC220" s="123"/>
      <c r="NCD220" s="123"/>
      <c r="NCE220" s="123"/>
      <c r="NCF220" s="123"/>
      <c r="NCG220" s="123"/>
      <c r="NCH220" s="123"/>
      <c r="NCI220" s="123"/>
      <c r="NCJ220" s="123"/>
      <c r="NCK220" s="123"/>
      <c r="NCL220" s="123"/>
      <c r="NCM220" s="123"/>
      <c r="NCN220" s="123"/>
      <c r="NCO220" s="123"/>
      <c r="NCP220" s="123"/>
      <c r="NCQ220" s="123"/>
      <c r="NCR220" s="123"/>
      <c r="NCS220" s="123"/>
      <c r="NCT220" s="123"/>
      <c r="NCU220" s="123"/>
      <c r="NCV220" s="123"/>
      <c r="NCW220" s="123"/>
      <c r="NCX220" s="123"/>
      <c r="NCY220" s="123"/>
      <c r="NCZ220" s="123"/>
      <c r="NDA220" s="123"/>
      <c r="NDB220" s="123"/>
      <c r="NDC220" s="123"/>
      <c r="NDD220" s="123"/>
      <c r="NDE220" s="123"/>
      <c r="NDF220" s="123"/>
      <c r="NDG220" s="123"/>
      <c r="NDH220" s="123"/>
      <c r="NDI220" s="123"/>
      <c r="NDJ220" s="123"/>
      <c r="NDK220" s="123"/>
      <c r="NDL220" s="123"/>
      <c r="NDM220" s="123"/>
      <c r="NDN220" s="123"/>
      <c r="NDO220" s="123"/>
      <c r="NDP220" s="123"/>
      <c r="NDQ220" s="123"/>
      <c r="NDR220" s="123"/>
      <c r="NDS220" s="123"/>
      <c r="NDT220" s="123"/>
      <c r="NDU220" s="123"/>
      <c r="NDV220" s="123"/>
      <c r="NDW220" s="123"/>
      <c r="NDX220" s="123"/>
      <c r="NDY220" s="123"/>
      <c r="NDZ220" s="123"/>
      <c r="NEA220" s="123"/>
      <c r="NEB220" s="123"/>
      <c r="NEC220" s="123"/>
      <c r="NED220" s="123"/>
      <c r="NEE220" s="123"/>
      <c r="NEF220" s="123"/>
      <c r="NEG220" s="123"/>
      <c r="NEH220" s="123"/>
      <c r="NEI220" s="123"/>
      <c r="NEJ220" s="123"/>
      <c r="NEK220" s="123"/>
      <c r="NEL220" s="123"/>
      <c r="NEM220" s="123"/>
      <c r="NEN220" s="123"/>
      <c r="NEO220" s="123"/>
      <c r="NEP220" s="123"/>
      <c r="NEQ220" s="123"/>
      <c r="NER220" s="123"/>
      <c r="NES220" s="123"/>
      <c r="NET220" s="123"/>
      <c r="NEU220" s="123"/>
      <c r="NEV220" s="123"/>
      <c r="NEW220" s="123"/>
      <c r="NEX220" s="123"/>
      <c r="NEY220" s="123"/>
      <c r="NEZ220" s="123"/>
      <c r="NFA220" s="123"/>
      <c r="NFB220" s="123"/>
      <c r="NFC220" s="123"/>
      <c r="NFD220" s="123"/>
      <c r="NFE220" s="123"/>
      <c r="NFF220" s="123"/>
      <c r="NFG220" s="123"/>
      <c r="NFH220" s="123"/>
      <c r="NFI220" s="123"/>
      <c r="NFJ220" s="123"/>
      <c r="NFK220" s="123"/>
      <c r="NFL220" s="123"/>
      <c r="NFM220" s="123"/>
      <c r="NFN220" s="123"/>
      <c r="NFO220" s="123"/>
      <c r="NFP220" s="123"/>
      <c r="NFQ220" s="123"/>
      <c r="NFR220" s="123"/>
      <c r="NFS220" s="123"/>
      <c r="NFT220" s="123"/>
      <c r="NFU220" s="123"/>
      <c r="NFV220" s="123"/>
      <c r="NFW220" s="123"/>
      <c r="NFX220" s="123"/>
      <c r="NFY220" s="123"/>
      <c r="NFZ220" s="123"/>
      <c r="NGA220" s="123"/>
      <c r="NGB220" s="123"/>
      <c r="NGC220" s="123"/>
      <c r="NGD220" s="123"/>
      <c r="NGE220" s="123"/>
      <c r="NGF220" s="123"/>
      <c r="NGG220" s="123"/>
      <c r="NGH220" s="123"/>
      <c r="NGI220" s="123"/>
      <c r="NGJ220" s="123"/>
      <c r="NGK220" s="123"/>
      <c r="NGL220" s="123"/>
      <c r="NGM220" s="123"/>
      <c r="NGN220" s="123"/>
      <c r="NGO220" s="123"/>
      <c r="NGP220" s="123"/>
      <c r="NGQ220" s="123"/>
      <c r="NGR220" s="123"/>
      <c r="NGS220" s="123"/>
      <c r="NGT220" s="123"/>
      <c r="NGU220" s="123"/>
      <c r="NGV220" s="123"/>
      <c r="NGW220" s="123"/>
      <c r="NGX220" s="123"/>
      <c r="NGY220" s="123"/>
      <c r="NGZ220" s="123"/>
      <c r="NHA220" s="123"/>
      <c r="NHB220" s="123"/>
      <c r="NHC220" s="123"/>
      <c r="NHD220" s="123"/>
      <c r="NHE220" s="123"/>
      <c r="NHF220" s="123"/>
      <c r="NHG220" s="123"/>
      <c r="NHH220" s="123"/>
      <c r="NHI220" s="123"/>
      <c r="NHJ220" s="123"/>
      <c r="NHK220" s="123"/>
      <c r="NHL220" s="123"/>
      <c r="NHM220" s="123"/>
      <c r="NHN220" s="123"/>
      <c r="NHO220" s="123"/>
      <c r="NHP220" s="123"/>
      <c r="NHQ220" s="123"/>
      <c r="NHR220" s="123"/>
      <c r="NHS220" s="123"/>
      <c r="NHT220" s="123"/>
      <c r="NHU220" s="123"/>
      <c r="NHV220" s="123"/>
      <c r="NHW220" s="123"/>
      <c r="NHX220" s="123"/>
      <c r="NHY220" s="123"/>
      <c r="NHZ220" s="123"/>
      <c r="NIA220" s="123"/>
      <c r="NIB220" s="123"/>
      <c r="NIC220" s="123"/>
      <c r="NID220" s="123"/>
      <c r="NIE220" s="123"/>
      <c r="NIF220" s="123"/>
      <c r="NIG220" s="123"/>
      <c r="NIH220" s="123"/>
      <c r="NII220" s="123"/>
      <c r="NIJ220" s="123"/>
      <c r="NIK220" s="123"/>
      <c r="NIL220" s="123"/>
      <c r="NIM220" s="123"/>
      <c r="NIN220" s="123"/>
      <c r="NIO220" s="123"/>
      <c r="NIP220" s="123"/>
      <c r="NIQ220" s="123"/>
      <c r="NIR220" s="123"/>
      <c r="NIS220" s="123"/>
      <c r="NIT220" s="123"/>
      <c r="NIU220" s="123"/>
      <c r="NIV220" s="123"/>
      <c r="NIW220" s="123"/>
      <c r="NIX220" s="123"/>
      <c r="NIY220" s="123"/>
      <c r="NIZ220" s="123"/>
      <c r="NJA220" s="123"/>
      <c r="NJB220" s="123"/>
      <c r="NJC220" s="123"/>
      <c r="NJD220" s="123"/>
      <c r="NJE220" s="123"/>
      <c r="NJF220" s="123"/>
      <c r="NJG220" s="123"/>
      <c r="NJH220" s="123"/>
      <c r="NJI220" s="123"/>
      <c r="NJJ220" s="123"/>
      <c r="NJK220" s="123"/>
      <c r="NJL220" s="123"/>
      <c r="NJM220" s="123"/>
      <c r="NJN220" s="123"/>
      <c r="NJO220" s="123"/>
      <c r="NJP220" s="123"/>
      <c r="NJQ220" s="123"/>
      <c r="NJR220" s="123"/>
      <c r="NJS220" s="123"/>
      <c r="NJT220" s="123"/>
      <c r="NJU220" s="123"/>
      <c r="NJV220" s="123"/>
      <c r="NJW220" s="123"/>
      <c r="NJX220" s="123"/>
      <c r="NJY220" s="123"/>
      <c r="NJZ220" s="123"/>
      <c r="NKA220" s="123"/>
      <c r="NKB220" s="123"/>
      <c r="NKC220" s="123"/>
      <c r="NKD220" s="123"/>
      <c r="NKE220" s="123"/>
      <c r="NKF220" s="123"/>
      <c r="NKG220" s="123"/>
      <c r="NKH220" s="123"/>
      <c r="NKI220" s="123"/>
      <c r="NKJ220" s="123"/>
      <c r="NKK220" s="123"/>
      <c r="NKL220" s="123"/>
      <c r="NKM220" s="123"/>
      <c r="NKN220" s="123"/>
      <c r="NKO220" s="123"/>
      <c r="NKP220" s="123"/>
      <c r="NKQ220" s="123"/>
      <c r="NKR220" s="123"/>
      <c r="NKS220" s="123"/>
      <c r="NKT220" s="123"/>
      <c r="NKU220" s="123"/>
      <c r="NKV220" s="123"/>
      <c r="NKW220" s="123"/>
      <c r="NKX220" s="123"/>
      <c r="NKY220" s="123"/>
      <c r="NKZ220" s="123"/>
      <c r="NLA220" s="123"/>
      <c r="NLB220" s="123"/>
      <c r="NLC220" s="123"/>
      <c r="NLD220" s="123"/>
      <c r="NLE220" s="123"/>
      <c r="NLF220" s="123"/>
      <c r="NLG220" s="123"/>
      <c r="NLH220" s="123"/>
      <c r="NLI220" s="123"/>
      <c r="NLJ220" s="123"/>
      <c r="NLK220" s="123"/>
      <c r="NLL220" s="123"/>
      <c r="NLM220" s="123"/>
      <c r="NLN220" s="123"/>
      <c r="NLO220" s="123"/>
      <c r="NLP220" s="123"/>
      <c r="NLQ220" s="123"/>
      <c r="NLR220" s="123"/>
      <c r="NLS220" s="123"/>
      <c r="NLT220" s="123"/>
      <c r="NLU220" s="123"/>
      <c r="NLV220" s="123"/>
      <c r="NLW220" s="123"/>
      <c r="NLX220" s="123"/>
      <c r="NLY220" s="123"/>
      <c r="NLZ220" s="123"/>
      <c r="NMA220" s="123"/>
      <c r="NMB220" s="123"/>
      <c r="NMC220" s="123"/>
      <c r="NMD220" s="123"/>
      <c r="NME220" s="123"/>
      <c r="NMF220" s="123"/>
      <c r="NMG220" s="123"/>
      <c r="NMH220" s="123"/>
      <c r="NMI220" s="123"/>
      <c r="NMJ220" s="123"/>
      <c r="NMK220" s="123"/>
      <c r="NML220" s="123"/>
      <c r="NMM220" s="123"/>
      <c r="NMN220" s="123"/>
      <c r="NMO220" s="123"/>
      <c r="NMP220" s="123"/>
      <c r="NMQ220" s="123"/>
      <c r="NMR220" s="123"/>
      <c r="NMS220" s="123"/>
      <c r="NMT220" s="123"/>
      <c r="NMU220" s="123"/>
      <c r="NMV220" s="123"/>
      <c r="NMW220" s="123"/>
      <c r="NMX220" s="123"/>
      <c r="NMY220" s="123"/>
      <c r="NMZ220" s="123"/>
      <c r="NNA220" s="123"/>
      <c r="NNB220" s="123"/>
      <c r="NNC220" s="123"/>
      <c r="NND220" s="123"/>
      <c r="NNE220" s="123"/>
      <c r="NNF220" s="123"/>
      <c r="NNG220" s="123"/>
      <c r="NNH220" s="123"/>
      <c r="NNI220" s="123"/>
      <c r="NNJ220" s="123"/>
      <c r="NNK220" s="123"/>
      <c r="NNL220" s="123"/>
      <c r="NNM220" s="123"/>
      <c r="NNN220" s="123"/>
      <c r="NNO220" s="123"/>
      <c r="NNP220" s="123"/>
      <c r="NNQ220" s="123"/>
      <c r="NNR220" s="123"/>
      <c r="NNS220" s="123"/>
      <c r="NNT220" s="123"/>
      <c r="NNU220" s="123"/>
      <c r="NNV220" s="123"/>
      <c r="NNW220" s="123"/>
      <c r="NNX220" s="123"/>
      <c r="NNY220" s="123"/>
      <c r="NNZ220" s="123"/>
      <c r="NOA220" s="123"/>
      <c r="NOB220" s="123"/>
      <c r="NOC220" s="123"/>
      <c r="NOD220" s="123"/>
      <c r="NOE220" s="123"/>
      <c r="NOF220" s="123"/>
      <c r="NOG220" s="123"/>
      <c r="NOH220" s="123"/>
      <c r="NOI220" s="123"/>
      <c r="NOJ220" s="123"/>
      <c r="NOK220" s="123"/>
      <c r="NOL220" s="123"/>
      <c r="NOM220" s="123"/>
      <c r="NON220" s="123"/>
      <c r="NOO220" s="123"/>
      <c r="NOP220" s="123"/>
      <c r="NOQ220" s="123"/>
      <c r="NOR220" s="123"/>
      <c r="NOS220" s="123"/>
      <c r="NOT220" s="123"/>
      <c r="NOU220" s="123"/>
      <c r="NOV220" s="123"/>
      <c r="NOW220" s="123"/>
      <c r="NOX220" s="123"/>
      <c r="NOY220" s="123"/>
      <c r="NOZ220" s="123"/>
      <c r="NPA220" s="123"/>
      <c r="NPB220" s="123"/>
      <c r="NPC220" s="123"/>
      <c r="NPD220" s="123"/>
      <c r="NPE220" s="123"/>
      <c r="NPF220" s="123"/>
      <c r="NPG220" s="123"/>
      <c r="NPH220" s="123"/>
      <c r="NPI220" s="123"/>
      <c r="NPJ220" s="123"/>
      <c r="NPK220" s="123"/>
      <c r="NPL220" s="123"/>
      <c r="NPM220" s="123"/>
      <c r="NPN220" s="123"/>
      <c r="NPO220" s="123"/>
      <c r="NPP220" s="123"/>
      <c r="NPQ220" s="123"/>
      <c r="NPR220" s="123"/>
      <c r="NPS220" s="123"/>
      <c r="NPT220" s="123"/>
      <c r="NPU220" s="123"/>
      <c r="NPV220" s="123"/>
      <c r="NPW220" s="123"/>
      <c r="NPX220" s="123"/>
      <c r="NPY220" s="123"/>
      <c r="NPZ220" s="123"/>
      <c r="NQA220" s="123"/>
      <c r="NQB220" s="123"/>
      <c r="NQC220" s="123"/>
      <c r="NQD220" s="123"/>
      <c r="NQE220" s="123"/>
      <c r="NQF220" s="123"/>
      <c r="NQG220" s="123"/>
      <c r="NQH220" s="123"/>
      <c r="NQI220" s="123"/>
      <c r="NQJ220" s="123"/>
      <c r="NQK220" s="123"/>
      <c r="NQL220" s="123"/>
      <c r="NQM220" s="123"/>
      <c r="NQN220" s="123"/>
      <c r="NQO220" s="123"/>
      <c r="NQP220" s="123"/>
      <c r="NQQ220" s="123"/>
      <c r="NQR220" s="123"/>
      <c r="NQS220" s="123"/>
      <c r="NQT220" s="123"/>
      <c r="NQU220" s="123"/>
      <c r="NQV220" s="123"/>
      <c r="NQW220" s="123"/>
      <c r="NQX220" s="123"/>
      <c r="NQY220" s="123"/>
      <c r="NQZ220" s="123"/>
      <c r="NRA220" s="123"/>
      <c r="NRB220" s="123"/>
      <c r="NRC220" s="123"/>
      <c r="NRD220" s="123"/>
      <c r="NRE220" s="123"/>
      <c r="NRF220" s="123"/>
      <c r="NRG220" s="123"/>
      <c r="NRH220" s="123"/>
      <c r="NRI220" s="123"/>
      <c r="NRJ220" s="123"/>
      <c r="NRK220" s="123"/>
      <c r="NRL220" s="123"/>
      <c r="NRM220" s="123"/>
      <c r="NRN220" s="123"/>
      <c r="NRO220" s="123"/>
      <c r="NRP220" s="123"/>
      <c r="NRQ220" s="123"/>
      <c r="NRR220" s="123"/>
      <c r="NRS220" s="123"/>
      <c r="NRT220" s="123"/>
      <c r="NRU220" s="123"/>
      <c r="NRV220" s="123"/>
      <c r="NRW220" s="123"/>
      <c r="NRX220" s="123"/>
      <c r="NRY220" s="123"/>
      <c r="NRZ220" s="123"/>
      <c r="NSA220" s="123"/>
      <c r="NSB220" s="123"/>
      <c r="NSC220" s="123"/>
      <c r="NSD220" s="123"/>
      <c r="NSE220" s="123"/>
      <c r="NSF220" s="123"/>
      <c r="NSG220" s="123"/>
      <c r="NSH220" s="123"/>
      <c r="NSI220" s="123"/>
      <c r="NSJ220" s="123"/>
      <c r="NSK220" s="123"/>
      <c r="NSL220" s="123"/>
      <c r="NSM220" s="123"/>
      <c r="NSN220" s="123"/>
      <c r="NSO220" s="123"/>
      <c r="NSP220" s="123"/>
      <c r="NSQ220" s="123"/>
      <c r="NSR220" s="123"/>
      <c r="NSS220" s="123"/>
      <c r="NST220" s="123"/>
      <c r="NSU220" s="123"/>
      <c r="NSV220" s="123"/>
      <c r="NSW220" s="123"/>
      <c r="NSX220" s="123"/>
      <c r="NSY220" s="123"/>
      <c r="NSZ220" s="123"/>
      <c r="NTA220" s="123"/>
      <c r="NTB220" s="123"/>
      <c r="NTC220" s="123"/>
      <c r="NTD220" s="123"/>
      <c r="NTE220" s="123"/>
      <c r="NTF220" s="123"/>
      <c r="NTG220" s="123"/>
      <c r="NTH220" s="123"/>
      <c r="NTI220" s="123"/>
      <c r="NTJ220" s="123"/>
      <c r="NTK220" s="123"/>
      <c r="NTL220" s="123"/>
      <c r="NTM220" s="123"/>
      <c r="NTN220" s="123"/>
      <c r="NTO220" s="123"/>
      <c r="NTP220" s="123"/>
      <c r="NTQ220" s="123"/>
      <c r="NTR220" s="123"/>
      <c r="NTS220" s="123"/>
      <c r="NTT220" s="123"/>
      <c r="NTU220" s="123"/>
      <c r="NTV220" s="123"/>
      <c r="NTW220" s="123"/>
      <c r="NTX220" s="123"/>
      <c r="NTY220" s="123"/>
      <c r="NTZ220" s="123"/>
      <c r="NUA220" s="123"/>
      <c r="NUB220" s="123"/>
      <c r="NUC220" s="123"/>
      <c r="NUD220" s="123"/>
      <c r="NUE220" s="123"/>
      <c r="NUF220" s="123"/>
      <c r="NUG220" s="123"/>
      <c r="NUH220" s="123"/>
      <c r="NUI220" s="123"/>
      <c r="NUJ220" s="123"/>
      <c r="NUK220" s="123"/>
      <c r="NUL220" s="123"/>
      <c r="NUM220" s="123"/>
      <c r="NUN220" s="123"/>
      <c r="NUO220" s="123"/>
      <c r="NUP220" s="123"/>
      <c r="NUQ220" s="123"/>
      <c r="NUR220" s="123"/>
      <c r="NUS220" s="123"/>
      <c r="NUT220" s="123"/>
      <c r="NUU220" s="123"/>
      <c r="NUV220" s="123"/>
      <c r="NUW220" s="123"/>
      <c r="NUX220" s="123"/>
      <c r="NUY220" s="123"/>
      <c r="NUZ220" s="123"/>
      <c r="NVA220" s="123"/>
      <c r="NVB220" s="123"/>
      <c r="NVC220" s="123"/>
      <c r="NVD220" s="123"/>
      <c r="NVE220" s="123"/>
      <c r="NVF220" s="123"/>
      <c r="NVG220" s="123"/>
      <c r="NVH220" s="123"/>
      <c r="NVI220" s="123"/>
      <c r="NVJ220" s="123"/>
      <c r="NVK220" s="123"/>
      <c r="NVL220" s="123"/>
      <c r="NVM220" s="123"/>
      <c r="NVN220" s="123"/>
      <c r="NVO220" s="123"/>
      <c r="NVP220" s="123"/>
      <c r="NVQ220" s="123"/>
      <c r="NVR220" s="123"/>
      <c r="NVS220" s="123"/>
      <c r="NVT220" s="123"/>
      <c r="NVU220" s="123"/>
      <c r="NVV220" s="123"/>
      <c r="NVW220" s="123"/>
      <c r="NVX220" s="123"/>
      <c r="NVY220" s="123"/>
      <c r="NVZ220" s="123"/>
      <c r="NWA220" s="123"/>
      <c r="NWB220" s="123"/>
      <c r="NWC220" s="123"/>
      <c r="NWD220" s="123"/>
      <c r="NWE220" s="123"/>
      <c r="NWF220" s="123"/>
      <c r="NWG220" s="123"/>
      <c r="NWH220" s="123"/>
      <c r="NWI220" s="123"/>
      <c r="NWJ220" s="123"/>
      <c r="NWK220" s="123"/>
      <c r="NWL220" s="123"/>
      <c r="NWM220" s="123"/>
      <c r="NWN220" s="123"/>
      <c r="NWO220" s="123"/>
      <c r="NWP220" s="123"/>
      <c r="NWQ220" s="123"/>
      <c r="NWR220" s="123"/>
      <c r="NWS220" s="123"/>
      <c r="NWT220" s="123"/>
      <c r="NWU220" s="123"/>
      <c r="NWV220" s="123"/>
      <c r="NWW220" s="123"/>
      <c r="NWX220" s="123"/>
      <c r="NWY220" s="123"/>
      <c r="NWZ220" s="123"/>
      <c r="NXA220" s="123"/>
      <c r="NXB220" s="123"/>
      <c r="NXC220" s="123"/>
      <c r="NXD220" s="123"/>
      <c r="NXE220" s="123"/>
      <c r="NXF220" s="123"/>
      <c r="NXG220" s="123"/>
      <c r="NXH220" s="123"/>
      <c r="NXI220" s="123"/>
      <c r="NXJ220" s="123"/>
      <c r="NXK220" s="123"/>
      <c r="NXL220" s="123"/>
      <c r="NXM220" s="123"/>
      <c r="NXN220" s="123"/>
      <c r="NXO220" s="123"/>
      <c r="NXP220" s="123"/>
      <c r="NXQ220" s="123"/>
      <c r="NXR220" s="123"/>
      <c r="NXS220" s="123"/>
      <c r="NXT220" s="123"/>
      <c r="NXU220" s="123"/>
      <c r="NXV220" s="123"/>
      <c r="NXW220" s="123"/>
      <c r="NXX220" s="123"/>
      <c r="NXY220" s="123"/>
      <c r="NXZ220" s="123"/>
      <c r="NYA220" s="123"/>
      <c r="NYB220" s="123"/>
      <c r="NYC220" s="123"/>
      <c r="NYD220" s="123"/>
      <c r="NYE220" s="123"/>
      <c r="NYF220" s="123"/>
      <c r="NYG220" s="123"/>
      <c r="NYH220" s="123"/>
      <c r="NYI220" s="123"/>
      <c r="NYJ220" s="123"/>
      <c r="NYK220" s="123"/>
      <c r="NYL220" s="123"/>
      <c r="NYM220" s="123"/>
      <c r="NYN220" s="123"/>
      <c r="NYO220" s="123"/>
      <c r="NYP220" s="123"/>
      <c r="NYQ220" s="123"/>
      <c r="NYR220" s="123"/>
      <c r="NYS220" s="123"/>
      <c r="NYT220" s="123"/>
      <c r="NYU220" s="123"/>
      <c r="NYV220" s="123"/>
      <c r="NYW220" s="123"/>
      <c r="NYX220" s="123"/>
      <c r="NYY220" s="123"/>
      <c r="NYZ220" s="123"/>
      <c r="NZA220" s="123"/>
      <c r="NZB220" s="123"/>
      <c r="NZC220" s="123"/>
      <c r="NZD220" s="123"/>
      <c r="NZE220" s="123"/>
      <c r="NZF220" s="123"/>
      <c r="NZG220" s="123"/>
      <c r="NZH220" s="123"/>
      <c r="NZI220" s="123"/>
      <c r="NZJ220" s="123"/>
      <c r="NZK220" s="123"/>
      <c r="NZL220" s="123"/>
      <c r="NZM220" s="123"/>
      <c r="NZN220" s="123"/>
      <c r="NZO220" s="123"/>
      <c r="NZP220" s="123"/>
      <c r="NZQ220" s="123"/>
      <c r="NZR220" s="123"/>
      <c r="NZS220" s="123"/>
      <c r="NZT220" s="123"/>
      <c r="NZU220" s="123"/>
      <c r="NZV220" s="123"/>
      <c r="NZW220" s="123"/>
      <c r="NZX220" s="123"/>
      <c r="NZY220" s="123"/>
      <c r="NZZ220" s="123"/>
      <c r="OAA220" s="123"/>
      <c r="OAB220" s="123"/>
      <c r="OAC220" s="123"/>
      <c r="OAD220" s="123"/>
      <c r="OAE220" s="123"/>
      <c r="OAF220" s="123"/>
      <c r="OAG220" s="123"/>
      <c r="OAH220" s="123"/>
      <c r="OAI220" s="123"/>
      <c r="OAJ220" s="123"/>
      <c r="OAK220" s="123"/>
      <c r="OAL220" s="123"/>
      <c r="OAM220" s="123"/>
      <c r="OAN220" s="123"/>
      <c r="OAO220" s="123"/>
      <c r="OAP220" s="123"/>
      <c r="OAQ220" s="123"/>
      <c r="OAR220" s="123"/>
      <c r="OAS220" s="123"/>
      <c r="OAT220" s="123"/>
      <c r="OAU220" s="123"/>
      <c r="OAV220" s="123"/>
      <c r="OAW220" s="123"/>
      <c r="OAX220" s="123"/>
      <c r="OAY220" s="123"/>
      <c r="OAZ220" s="123"/>
      <c r="OBA220" s="123"/>
      <c r="OBB220" s="123"/>
      <c r="OBC220" s="123"/>
      <c r="OBD220" s="123"/>
      <c r="OBE220" s="123"/>
      <c r="OBF220" s="123"/>
      <c r="OBG220" s="123"/>
      <c r="OBH220" s="123"/>
      <c r="OBI220" s="123"/>
      <c r="OBJ220" s="123"/>
      <c r="OBK220" s="123"/>
      <c r="OBL220" s="123"/>
      <c r="OBM220" s="123"/>
      <c r="OBN220" s="123"/>
      <c r="OBO220" s="123"/>
      <c r="OBP220" s="123"/>
      <c r="OBQ220" s="123"/>
      <c r="OBR220" s="123"/>
      <c r="OBS220" s="123"/>
      <c r="OBT220" s="123"/>
      <c r="OBU220" s="123"/>
      <c r="OBV220" s="123"/>
      <c r="OBW220" s="123"/>
      <c r="OBX220" s="123"/>
      <c r="OBY220" s="123"/>
      <c r="OBZ220" s="123"/>
      <c r="OCA220" s="123"/>
      <c r="OCB220" s="123"/>
      <c r="OCC220" s="123"/>
      <c r="OCD220" s="123"/>
      <c r="OCE220" s="123"/>
      <c r="OCF220" s="123"/>
      <c r="OCG220" s="123"/>
      <c r="OCH220" s="123"/>
      <c r="OCI220" s="123"/>
      <c r="OCJ220" s="123"/>
      <c r="OCK220" s="123"/>
      <c r="OCL220" s="123"/>
      <c r="OCM220" s="123"/>
      <c r="OCN220" s="123"/>
      <c r="OCO220" s="123"/>
      <c r="OCP220" s="123"/>
      <c r="OCQ220" s="123"/>
      <c r="OCR220" s="123"/>
      <c r="OCS220" s="123"/>
      <c r="OCT220" s="123"/>
      <c r="OCU220" s="123"/>
      <c r="OCV220" s="123"/>
      <c r="OCW220" s="123"/>
      <c r="OCX220" s="123"/>
      <c r="OCY220" s="123"/>
      <c r="OCZ220" s="123"/>
      <c r="ODA220" s="123"/>
      <c r="ODB220" s="123"/>
      <c r="ODC220" s="123"/>
      <c r="ODD220" s="123"/>
      <c r="ODE220" s="123"/>
      <c r="ODF220" s="123"/>
      <c r="ODG220" s="123"/>
      <c r="ODH220" s="123"/>
      <c r="ODI220" s="123"/>
      <c r="ODJ220" s="123"/>
      <c r="ODK220" s="123"/>
      <c r="ODL220" s="123"/>
      <c r="ODM220" s="123"/>
      <c r="ODN220" s="123"/>
      <c r="ODO220" s="123"/>
      <c r="ODP220" s="123"/>
      <c r="ODQ220" s="123"/>
      <c r="ODR220" s="123"/>
      <c r="ODS220" s="123"/>
      <c r="ODT220" s="123"/>
      <c r="ODU220" s="123"/>
      <c r="ODV220" s="123"/>
      <c r="ODW220" s="123"/>
      <c r="ODX220" s="123"/>
      <c r="ODY220" s="123"/>
      <c r="ODZ220" s="123"/>
      <c r="OEA220" s="123"/>
      <c r="OEB220" s="123"/>
      <c r="OEC220" s="123"/>
      <c r="OED220" s="123"/>
      <c r="OEE220" s="123"/>
      <c r="OEF220" s="123"/>
      <c r="OEG220" s="123"/>
      <c r="OEH220" s="123"/>
      <c r="OEI220" s="123"/>
      <c r="OEJ220" s="123"/>
      <c r="OEK220" s="123"/>
      <c r="OEL220" s="123"/>
      <c r="OEM220" s="123"/>
      <c r="OEN220" s="123"/>
      <c r="OEO220" s="123"/>
      <c r="OEP220" s="123"/>
      <c r="OEQ220" s="123"/>
      <c r="OER220" s="123"/>
      <c r="OES220" s="123"/>
      <c r="OET220" s="123"/>
      <c r="OEU220" s="123"/>
      <c r="OEV220" s="123"/>
      <c r="OEW220" s="123"/>
      <c r="OEX220" s="123"/>
      <c r="OEY220" s="123"/>
      <c r="OEZ220" s="123"/>
      <c r="OFA220" s="123"/>
      <c r="OFB220" s="123"/>
      <c r="OFC220" s="123"/>
      <c r="OFD220" s="123"/>
      <c r="OFE220" s="123"/>
      <c r="OFF220" s="123"/>
      <c r="OFG220" s="123"/>
      <c r="OFH220" s="123"/>
      <c r="OFI220" s="123"/>
      <c r="OFJ220" s="123"/>
      <c r="OFK220" s="123"/>
      <c r="OFL220" s="123"/>
      <c r="OFM220" s="123"/>
      <c r="OFN220" s="123"/>
      <c r="OFO220" s="123"/>
      <c r="OFP220" s="123"/>
      <c r="OFQ220" s="123"/>
      <c r="OFR220" s="123"/>
      <c r="OFS220" s="123"/>
      <c r="OFT220" s="123"/>
      <c r="OFU220" s="123"/>
      <c r="OFV220" s="123"/>
      <c r="OFW220" s="123"/>
      <c r="OFX220" s="123"/>
      <c r="OFY220" s="123"/>
      <c r="OFZ220" s="123"/>
      <c r="OGA220" s="123"/>
      <c r="OGB220" s="123"/>
      <c r="OGC220" s="123"/>
      <c r="OGD220" s="123"/>
      <c r="OGE220" s="123"/>
      <c r="OGF220" s="123"/>
      <c r="OGG220" s="123"/>
      <c r="OGH220" s="123"/>
      <c r="OGI220" s="123"/>
      <c r="OGJ220" s="123"/>
      <c r="OGK220" s="123"/>
      <c r="OGL220" s="123"/>
      <c r="OGM220" s="123"/>
      <c r="OGN220" s="123"/>
      <c r="OGO220" s="123"/>
      <c r="OGP220" s="123"/>
      <c r="OGQ220" s="123"/>
      <c r="OGR220" s="123"/>
      <c r="OGS220" s="123"/>
      <c r="OGT220" s="123"/>
      <c r="OGU220" s="123"/>
      <c r="OGV220" s="123"/>
      <c r="OGW220" s="123"/>
      <c r="OGX220" s="123"/>
      <c r="OGY220" s="123"/>
      <c r="OGZ220" s="123"/>
      <c r="OHA220" s="123"/>
      <c r="OHB220" s="123"/>
      <c r="OHC220" s="123"/>
      <c r="OHD220" s="123"/>
      <c r="OHE220" s="123"/>
      <c r="OHF220" s="123"/>
      <c r="OHG220" s="123"/>
      <c r="OHH220" s="123"/>
      <c r="OHI220" s="123"/>
      <c r="OHJ220" s="123"/>
      <c r="OHK220" s="123"/>
      <c r="OHL220" s="123"/>
      <c r="OHM220" s="123"/>
      <c r="OHN220" s="123"/>
      <c r="OHO220" s="123"/>
      <c r="OHP220" s="123"/>
      <c r="OHQ220" s="123"/>
      <c r="OHR220" s="123"/>
      <c r="OHS220" s="123"/>
      <c r="OHT220" s="123"/>
      <c r="OHU220" s="123"/>
      <c r="OHV220" s="123"/>
      <c r="OHW220" s="123"/>
      <c r="OHX220" s="123"/>
      <c r="OHY220" s="123"/>
      <c r="OHZ220" s="123"/>
      <c r="OIA220" s="123"/>
      <c r="OIB220" s="123"/>
      <c r="OIC220" s="123"/>
      <c r="OID220" s="123"/>
      <c r="OIE220" s="123"/>
      <c r="OIF220" s="123"/>
      <c r="OIG220" s="123"/>
      <c r="OIH220" s="123"/>
      <c r="OII220" s="123"/>
      <c r="OIJ220" s="123"/>
      <c r="OIK220" s="123"/>
      <c r="OIL220" s="123"/>
      <c r="OIM220" s="123"/>
      <c r="OIN220" s="123"/>
      <c r="OIO220" s="123"/>
      <c r="OIP220" s="123"/>
      <c r="OIQ220" s="123"/>
      <c r="OIR220" s="123"/>
      <c r="OIS220" s="123"/>
      <c r="OIT220" s="123"/>
      <c r="OIU220" s="123"/>
      <c r="OIV220" s="123"/>
      <c r="OIW220" s="123"/>
      <c r="OIX220" s="123"/>
      <c r="OIY220" s="123"/>
      <c r="OIZ220" s="123"/>
      <c r="OJA220" s="123"/>
      <c r="OJB220" s="123"/>
      <c r="OJC220" s="123"/>
      <c r="OJD220" s="123"/>
      <c r="OJE220" s="123"/>
      <c r="OJF220" s="123"/>
      <c r="OJG220" s="123"/>
      <c r="OJH220" s="123"/>
      <c r="OJI220" s="123"/>
      <c r="OJJ220" s="123"/>
      <c r="OJK220" s="123"/>
      <c r="OJL220" s="123"/>
      <c r="OJM220" s="123"/>
      <c r="OJN220" s="123"/>
      <c r="OJO220" s="123"/>
      <c r="OJP220" s="123"/>
      <c r="OJQ220" s="123"/>
      <c r="OJR220" s="123"/>
      <c r="OJS220" s="123"/>
      <c r="OJT220" s="123"/>
      <c r="OJU220" s="123"/>
      <c r="OJV220" s="123"/>
      <c r="OJW220" s="123"/>
      <c r="OJX220" s="123"/>
      <c r="OJY220" s="123"/>
      <c r="OJZ220" s="123"/>
      <c r="OKA220" s="123"/>
      <c r="OKB220" s="123"/>
      <c r="OKC220" s="123"/>
      <c r="OKD220" s="123"/>
      <c r="OKE220" s="123"/>
      <c r="OKF220" s="123"/>
      <c r="OKG220" s="123"/>
      <c r="OKH220" s="123"/>
      <c r="OKI220" s="123"/>
      <c r="OKJ220" s="123"/>
      <c r="OKK220" s="123"/>
      <c r="OKL220" s="123"/>
      <c r="OKM220" s="123"/>
      <c r="OKN220" s="123"/>
      <c r="OKO220" s="123"/>
      <c r="OKP220" s="123"/>
      <c r="OKQ220" s="123"/>
      <c r="OKR220" s="123"/>
      <c r="OKS220" s="123"/>
      <c r="OKT220" s="123"/>
      <c r="OKU220" s="123"/>
      <c r="OKV220" s="123"/>
      <c r="OKW220" s="123"/>
      <c r="OKX220" s="123"/>
      <c r="OKY220" s="123"/>
      <c r="OKZ220" s="123"/>
      <c r="OLA220" s="123"/>
      <c r="OLB220" s="123"/>
      <c r="OLC220" s="123"/>
      <c r="OLD220" s="123"/>
      <c r="OLE220" s="123"/>
      <c r="OLF220" s="123"/>
      <c r="OLG220" s="123"/>
      <c r="OLH220" s="123"/>
      <c r="OLI220" s="123"/>
      <c r="OLJ220" s="123"/>
      <c r="OLK220" s="123"/>
      <c r="OLL220" s="123"/>
      <c r="OLM220" s="123"/>
      <c r="OLN220" s="123"/>
      <c r="OLO220" s="123"/>
      <c r="OLP220" s="123"/>
      <c r="OLQ220" s="123"/>
      <c r="OLR220" s="123"/>
      <c r="OLS220" s="123"/>
      <c r="OLT220" s="123"/>
      <c r="OLU220" s="123"/>
      <c r="OLV220" s="123"/>
      <c r="OLW220" s="123"/>
      <c r="OLX220" s="123"/>
      <c r="OLY220" s="123"/>
      <c r="OLZ220" s="123"/>
      <c r="OMA220" s="123"/>
      <c r="OMB220" s="123"/>
      <c r="OMC220" s="123"/>
      <c r="OMD220" s="123"/>
      <c r="OME220" s="123"/>
      <c r="OMF220" s="123"/>
      <c r="OMG220" s="123"/>
      <c r="OMH220" s="123"/>
      <c r="OMI220" s="123"/>
      <c r="OMJ220" s="123"/>
      <c r="OMK220" s="123"/>
      <c r="OML220" s="123"/>
      <c r="OMM220" s="123"/>
      <c r="OMN220" s="123"/>
      <c r="OMO220" s="123"/>
      <c r="OMP220" s="123"/>
      <c r="OMQ220" s="123"/>
      <c r="OMR220" s="123"/>
      <c r="OMS220" s="123"/>
      <c r="OMT220" s="123"/>
      <c r="OMU220" s="123"/>
      <c r="OMV220" s="123"/>
      <c r="OMW220" s="123"/>
      <c r="OMX220" s="123"/>
      <c r="OMY220" s="123"/>
      <c r="OMZ220" s="123"/>
      <c r="ONA220" s="123"/>
      <c r="ONB220" s="123"/>
      <c r="ONC220" s="123"/>
      <c r="OND220" s="123"/>
      <c r="ONE220" s="123"/>
      <c r="ONF220" s="123"/>
      <c r="ONG220" s="123"/>
      <c r="ONH220" s="123"/>
      <c r="ONI220" s="123"/>
      <c r="ONJ220" s="123"/>
      <c r="ONK220" s="123"/>
      <c r="ONL220" s="123"/>
      <c r="ONM220" s="123"/>
      <c r="ONN220" s="123"/>
      <c r="ONO220" s="123"/>
      <c r="ONP220" s="123"/>
      <c r="ONQ220" s="123"/>
      <c r="ONR220" s="123"/>
      <c r="ONS220" s="123"/>
      <c r="ONT220" s="123"/>
      <c r="ONU220" s="123"/>
      <c r="ONV220" s="123"/>
      <c r="ONW220" s="123"/>
      <c r="ONX220" s="123"/>
      <c r="ONY220" s="123"/>
      <c r="ONZ220" s="123"/>
      <c r="OOA220" s="123"/>
      <c r="OOB220" s="123"/>
      <c r="OOC220" s="123"/>
      <c r="OOD220" s="123"/>
      <c r="OOE220" s="123"/>
      <c r="OOF220" s="123"/>
      <c r="OOG220" s="123"/>
      <c r="OOH220" s="123"/>
      <c r="OOI220" s="123"/>
      <c r="OOJ220" s="123"/>
      <c r="OOK220" s="123"/>
      <c r="OOL220" s="123"/>
      <c r="OOM220" s="123"/>
      <c r="OON220" s="123"/>
      <c r="OOO220" s="123"/>
      <c r="OOP220" s="123"/>
      <c r="OOQ220" s="123"/>
      <c r="OOR220" s="123"/>
      <c r="OOS220" s="123"/>
      <c r="OOT220" s="123"/>
      <c r="OOU220" s="123"/>
      <c r="OOV220" s="123"/>
      <c r="OOW220" s="123"/>
      <c r="OOX220" s="123"/>
      <c r="OOY220" s="123"/>
      <c r="OOZ220" s="123"/>
      <c r="OPA220" s="123"/>
      <c r="OPB220" s="123"/>
      <c r="OPC220" s="123"/>
      <c r="OPD220" s="123"/>
      <c r="OPE220" s="123"/>
      <c r="OPF220" s="123"/>
      <c r="OPG220" s="123"/>
      <c r="OPH220" s="123"/>
      <c r="OPI220" s="123"/>
      <c r="OPJ220" s="123"/>
      <c r="OPK220" s="123"/>
      <c r="OPL220" s="123"/>
      <c r="OPM220" s="123"/>
      <c r="OPN220" s="123"/>
      <c r="OPO220" s="123"/>
      <c r="OPP220" s="123"/>
      <c r="OPQ220" s="123"/>
      <c r="OPR220" s="123"/>
      <c r="OPS220" s="123"/>
      <c r="OPT220" s="123"/>
      <c r="OPU220" s="123"/>
      <c r="OPV220" s="123"/>
      <c r="OPW220" s="123"/>
      <c r="OPX220" s="123"/>
      <c r="OPY220" s="123"/>
      <c r="OPZ220" s="123"/>
      <c r="OQA220" s="123"/>
      <c r="OQB220" s="123"/>
      <c r="OQC220" s="123"/>
      <c r="OQD220" s="123"/>
      <c r="OQE220" s="123"/>
      <c r="OQF220" s="123"/>
      <c r="OQG220" s="123"/>
      <c r="OQH220" s="123"/>
      <c r="OQI220" s="123"/>
      <c r="OQJ220" s="123"/>
      <c r="OQK220" s="123"/>
      <c r="OQL220" s="123"/>
      <c r="OQM220" s="123"/>
      <c r="OQN220" s="123"/>
      <c r="OQO220" s="123"/>
      <c r="OQP220" s="123"/>
      <c r="OQQ220" s="123"/>
      <c r="OQR220" s="123"/>
      <c r="OQS220" s="123"/>
      <c r="OQT220" s="123"/>
      <c r="OQU220" s="123"/>
      <c r="OQV220" s="123"/>
      <c r="OQW220" s="123"/>
      <c r="OQX220" s="123"/>
      <c r="OQY220" s="123"/>
      <c r="OQZ220" s="123"/>
      <c r="ORA220" s="123"/>
      <c r="ORB220" s="123"/>
      <c r="ORC220" s="123"/>
      <c r="ORD220" s="123"/>
      <c r="ORE220" s="123"/>
      <c r="ORF220" s="123"/>
      <c r="ORG220" s="123"/>
      <c r="ORH220" s="123"/>
      <c r="ORI220" s="123"/>
      <c r="ORJ220" s="123"/>
      <c r="ORK220" s="123"/>
      <c r="ORL220" s="123"/>
      <c r="ORM220" s="123"/>
      <c r="ORN220" s="123"/>
      <c r="ORO220" s="123"/>
      <c r="ORP220" s="123"/>
      <c r="ORQ220" s="123"/>
      <c r="ORR220" s="123"/>
      <c r="ORS220" s="123"/>
      <c r="ORT220" s="123"/>
      <c r="ORU220" s="123"/>
      <c r="ORV220" s="123"/>
      <c r="ORW220" s="123"/>
      <c r="ORX220" s="123"/>
      <c r="ORY220" s="123"/>
      <c r="ORZ220" s="123"/>
      <c r="OSA220" s="123"/>
      <c r="OSB220" s="123"/>
      <c r="OSC220" s="123"/>
      <c r="OSD220" s="123"/>
      <c r="OSE220" s="123"/>
      <c r="OSF220" s="123"/>
      <c r="OSG220" s="123"/>
      <c r="OSH220" s="123"/>
      <c r="OSI220" s="123"/>
      <c r="OSJ220" s="123"/>
      <c r="OSK220" s="123"/>
      <c r="OSL220" s="123"/>
      <c r="OSM220" s="123"/>
      <c r="OSN220" s="123"/>
      <c r="OSO220" s="123"/>
      <c r="OSP220" s="123"/>
      <c r="OSQ220" s="123"/>
      <c r="OSR220" s="123"/>
      <c r="OSS220" s="123"/>
      <c r="OST220" s="123"/>
      <c r="OSU220" s="123"/>
      <c r="OSV220" s="123"/>
      <c r="OSW220" s="123"/>
      <c r="OSX220" s="123"/>
      <c r="OSY220" s="123"/>
      <c r="OSZ220" s="123"/>
      <c r="OTA220" s="123"/>
      <c r="OTB220" s="123"/>
      <c r="OTC220" s="123"/>
      <c r="OTD220" s="123"/>
      <c r="OTE220" s="123"/>
      <c r="OTF220" s="123"/>
      <c r="OTG220" s="123"/>
      <c r="OTH220" s="123"/>
      <c r="OTI220" s="123"/>
      <c r="OTJ220" s="123"/>
      <c r="OTK220" s="123"/>
      <c r="OTL220" s="123"/>
      <c r="OTM220" s="123"/>
      <c r="OTN220" s="123"/>
      <c r="OTO220" s="123"/>
      <c r="OTP220" s="123"/>
      <c r="OTQ220" s="123"/>
      <c r="OTR220" s="123"/>
      <c r="OTS220" s="123"/>
      <c r="OTT220" s="123"/>
      <c r="OTU220" s="123"/>
      <c r="OTV220" s="123"/>
      <c r="OTW220" s="123"/>
      <c r="OTX220" s="123"/>
      <c r="OTY220" s="123"/>
      <c r="OTZ220" s="123"/>
      <c r="OUA220" s="123"/>
      <c r="OUB220" s="123"/>
      <c r="OUC220" s="123"/>
      <c r="OUD220" s="123"/>
      <c r="OUE220" s="123"/>
      <c r="OUF220" s="123"/>
      <c r="OUG220" s="123"/>
      <c r="OUH220" s="123"/>
      <c r="OUI220" s="123"/>
      <c r="OUJ220" s="123"/>
      <c r="OUK220" s="123"/>
      <c r="OUL220" s="123"/>
      <c r="OUM220" s="123"/>
      <c r="OUN220" s="123"/>
      <c r="OUO220" s="123"/>
      <c r="OUP220" s="123"/>
      <c r="OUQ220" s="123"/>
      <c r="OUR220" s="123"/>
      <c r="OUS220" s="123"/>
      <c r="OUT220" s="123"/>
      <c r="OUU220" s="123"/>
      <c r="OUV220" s="123"/>
      <c r="OUW220" s="123"/>
      <c r="OUX220" s="123"/>
      <c r="OUY220" s="123"/>
      <c r="OUZ220" s="123"/>
      <c r="OVA220" s="123"/>
      <c r="OVB220" s="123"/>
      <c r="OVC220" s="123"/>
      <c r="OVD220" s="123"/>
      <c r="OVE220" s="123"/>
      <c r="OVF220" s="123"/>
      <c r="OVG220" s="123"/>
      <c r="OVH220" s="123"/>
      <c r="OVI220" s="123"/>
      <c r="OVJ220" s="123"/>
      <c r="OVK220" s="123"/>
      <c r="OVL220" s="123"/>
      <c r="OVM220" s="123"/>
      <c r="OVN220" s="123"/>
      <c r="OVO220" s="123"/>
      <c r="OVP220" s="123"/>
      <c r="OVQ220" s="123"/>
      <c r="OVR220" s="123"/>
      <c r="OVS220" s="123"/>
      <c r="OVT220" s="123"/>
      <c r="OVU220" s="123"/>
      <c r="OVV220" s="123"/>
      <c r="OVW220" s="123"/>
      <c r="OVX220" s="123"/>
      <c r="OVY220" s="123"/>
      <c r="OVZ220" s="123"/>
      <c r="OWA220" s="123"/>
      <c r="OWB220" s="123"/>
      <c r="OWC220" s="123"/>
      <c r="OWD220" s="123"/>
      <c r="OWE220" s="123"/>
      <c r="OWF220" s="123"/>
      <c r="OWG220" s="123"/>
      <c r="OWH220" s="123"/>
      <c r="OWI220" s="123"/>
      <c r="OWJ220" s="123"/>
      <c r="OWK220" s="123"/>
      <c r="OWL220" s="123"/>
      <c r="OWM220" s="123"/>
      <c r="OWN220" s="123"/>
      <c r="OWO220" s="123"/>
      <c r="OWP220" s="123"/>
      <c r="OWQ220" s="123"/>
      <c r="OWR220" s="123"/>
      <c r="OWS220" s="123"/>
      <c r="OWT220" s="123"/>
      <c r="OWU220" s="123"/>
      <c r="OWV220" s="123"/>
      <c r="OWW220" s="123"/>
      <c r="OWX220" s="123"/>
      <c r="OWY220" s="123"/>
      <c r="OWZ220" s="123"/>
      <c r="OXA220" s="123"/>
      <c r="OXB220" s="123"/>
      <c r="OXC220" s="123"/>
      <c r="OXD220" s="123"/>
      <c r="OXE220" s="123"/>
      <c r="OXF220" s="123"/>
      <c r="OXG220" s="123"/>
      <c r="OXH220" s="123"/>
      <c r="OXI220" s="123"/>
      <c r="OXJ220" s="123"/>
      <c r="OXK220" s="123"/>
      <c r="OXL220" s="123"/>
      <c r="OXM220" s="123"/>
      <c r="OXN220" s="123"/>
      <c r="OXO220" s="123"/>
      <c r="OXP220" s="123"/>
      <c r="OXQ220" s="123"/>
      <c r="OXR220" s="123"/>
      <c r="OXS220" s="123"/>
      <c r="OXT220" s="123"/>
      <c r="OXU220" s="123"/>
      <c r="OXV220" s="123"/>
      <c r="OXW220" s="123"/>
      <c r="OXX220" s="123"/>
      <c r="OXY220" s="123"/>
      <c r="OXZ220" s="123"/>
      <c r="OYA220" s="123"/>
      <c r="OYB220" s="123"/>
      <c r="OYC220" s="123"/>
      <c r="OYD220" s="123"/>
      <c r="OYE220" s="123"/>
      <c r="OYF220" s="123"/>
      <c r="OYG220" s="123"/>
      <c r="OYH220" s="123"/>
      <c r="OYI220" s="123"/>
      <c r="OYJ220" s="123"/>
      <c r="OYK220" s="123"/>
      <c r="OYL220" s="123"/>
      <c r="OYM220" s="123"/>
      <c r="OYN220" s="123"/>
      <c r="OYO220" s="123"/>
      <c r="OYP220" s="123"/>
      <c r="OYQ220" s="123"/>
      <c r="OYR220" s="123"/>
      <c r="OYS220" s="123"/>
      <c r="OYT220" s="123"/>
      <c r="OYU220" s="123"/>
      <c r="OYV220" s="123"/>
      <c r="OYW220" s="123"/>
      <c r="OYX220" s="123"/>
      <c r="OYY220" s="123"/>
      <c r="OYZ220" s="123"/>
      <c r="OZA220" s="123"/>
      <c r="OZB220" s="123"/>
      <c r="OZC220" s="123"/>
      <c r="OZD220" s="123"/>
      <c r="OZE220" s="123"/>
      <c r="OZF220" s="123"/>
      <c r="OZG220" s="123"/>
      <c r="OZH220" s="123"/>
      <c r="OZI220" s="123"/>
      <c r="OZJ220" s="123"/>
      <c r="OZK220" s="123"/>
      <c r="OZL220" s="123"/>
      <c r="OZM220" s="123"/>
      <c r="OZN220" s="123"/>
      <c r="OZO220" s="123"/>
      <c r="OZP220" s="123"/>
      <c r="OZQ220" s="123"/>
      <c r="OZR220" s="123"/>
      <c r="OZS220" s="123"/>
      <c r="OZT220" s="123"/>
      <c r="OZU220" s="123"/>
      <c r="OZV220" s="123"/>
      <c r="OZW220" s="123"/>
      <c r="OZX220" s="123"/>
      <c r="OZY220" s="123"/>
      <c r="OZZ220" s="123"/>
      <c r="PAA220" s="123"/>
      <c r="PAB220" s="123"/>
      <c r="PAC220" s="123"/>
      <c r="PAD220" s="123"/>
      <c r="PAE220" s="123"/>
      <c r="PAF220" s="123"/>
      <c r="PAG220" s="123"/>
      <c r="PAH220" s="123"/>
      <c r="PAI220" s="123"/>
      <c r="PAJ220" s="123"/>
      <c r="PAK220" s="123"/>
      <c r="PAL220" s="123"/>
      <c r="PAM220" s="123"/>
      <c r="PAN220" s="123"/>
      <c r="PAO220" s="123"/>
      <c r="PAP220" s="123"/>
      <c r="PAQ220" s="123"/>
      <c r="PAR220" s="123"/>
      <c r="PAS220" s="123"/>
      <c r="PAT220" s="123"/>
      <c r="PAU220" s="123"/>
      <c r="PAV220" s="123"/>
      <c r="PAW220" s="123"/>
      <c r="PAX220" s="123"/>
      <c r="PAY220" s="123"/>
      <c r="PAZ220" s="123"/>
      <c r="PBA220" s="123"/>
      <c r="PBB220" s="123"/>
      <c r="PBC220" s="123"/>
      <c r="PBD220" s="123"/>
      <c r="PBE220" s="123"/>
      <c r="PBF220" s="123"/>
      <c r="PBG220" s="123"/>
      <c r="PBH220" s="123"/>
      <c r="PBI220" s="123"/>
      <c r="PBJ220" s="123"/>
      <c r="PBK220" s="123"/>
      <c r="PBL220" s="123"/>
      <c r="PBM220" s="123"/>
      <c r="PBN220" s="123"/>
      <c r="PBO220" s="123"/>
      <c r="PBP220" s="123"/>
      <c r="PBQ220" s="123"/>
      <c r="PBR220" s="123"/>
      <c r="PBS220" s="123"/>
      <c r="PBT220" s="123"/>
      <c r="PBU220" s="123"/>
      <c r="PBV220" s="123"/>
      <c r="PBW220" s="123"/>
      <c r="PBX220" s="123"/>
      <c r="PBY220" s="123"/>
      <c r="PBZ220" s="123"/>
      <c r="PCA220" s="123"/>
      <c r="PCB220" s="123"/>
      <c r="PCC220" s="123"/>
      <c r="PCD220" s="123"/>
      <c r="PCE220" s="123"/>
      <c r="PCF220" s="123"/>
      <c r="PCG220" s="123"/>
      <c r="PCH220" s="123"/>
      <c r="PCI220" s="123"/>
      <c r="PCJ220" s="123"/>
      <c r="PCK220" s="123"/>
      <c r="PCL220" s="123"/>
      <c r="PCM220" s="123"/>
      <c r="PCN220" s="123"/>
      <c r="PCO220" s="123"/>
      <c r="PCP220" s="123"/>
      <c r="PCQ220" s="123"/>
      <c r="PCR220" s="123"/>
      <c r="PCS220" s="123"/>
      <c r="PCT220" s="123"/>
      <c r="PCU220" s="123"/>
      <c r="PCV220" s="123"/>
      <c r="PCW220" s="123"/>
      <c r="PCX220" s="123"/>
      <c r="PCY220" s="123"/>
      <c r="PCZ220" s="123"/>
      <c r="PDA220" s="123"/>
      <c r="PDB220" s="123"/>
      <c r="PDC220" s="123"/>
      <c r="PDD220" s="123"/>
      <c r="PDE220" s="123"/>
      <c r="PDF220" s="123"/>
      <c r="PDG220" s="123"/>
      <c r="PDH220" s="123"/>
      <c r="PDI220" s="123"/>
      <c r="PDJ220" s="123"/>
      <c r="PDK220" s="123"/>
      <c r="PDL220" s="123"/>
      <c r="PDM220" s="123"/>
      <c r="PDN220" s="123"/>
      <c r="PDO220" s="123"/>
      <c r="PDP220" s="123"/>
      <c r="PDQ220" s="123"/>
      <c r="PDR220" s="123"/>
      <c r="PDS220" s="123"/>
      <c r="PDT220" s="123"/>
      <c r="PDU220" s="123"/>
      <c r="PDV220" s="123"/>
      <c r="PDW220" s="123"/>
      <c r="PDX220" s="123"/>
      <c r="PDY220" s="123"/>
      <c r="PDZ220" s="123"/>
      <c r="PEA220" s="123"/>
      <c r="PEB220" s="123"/>
      <c r="PEC220" s="123"/>
      <c r="PED220" s="123"/>
      <c r="PEE220" s="123"/>
      <c r="PEF220" s="123"/>
      <c r="PEG220" s="123"/>
      <c r="PEH220" s="123"/>
      <c r="PEI220" s="123"/>
      <c r="PEJ220" s="123"/>
      <c r="PEK220" s="123"/>
      <c r="PEL220" s="123"/>
      <c r="PEM220" s="123"/>
      <c r="PEN220" s="123"/>
      <c r="PEO220" s="123"/>
      <c r="PEP220" s="123"/>
      <c r="PEQ220" s="123"/>
      <c r="PER220" s="123"/>
      <c r="PES220" s="123"/>
      <c r="PET220" s="123"/>
      <c r="PEU220" s="123"/>
      <c r="PEV220" s="123"/>
      <c r="PEW220" s="123"/>
      <c r="PEX220" s="123"/>
      <c r="PEY220" s="123"/>
      <c r="PEZ220" s="123"/>
      <c r="PFA220" s="123"/>
      <c r="PFB220" s="123"/>
      <c r="PFC220" s="123"/>
      <c r="PFD220" s="123"/>
      <c r="PFE220" s="123"/>
      <c r="PFF220" s="123"/>
      <c r="PFG220" s="123"/>
      <c r="PFH220" s="123"/>
      <c r="PFI220" s="123"/>
      <c r="PFJ220" s="123"/>
      <c r="PFK220" s="123"/>
      <c r="PFL220" s="123"/>
      <c r="PFM220" s="123"/>
      <c r="PFN220" s="123"/>
      <c r="PFO220" s="123"/>
      <c r="PFP220" s="123"/>
      <c r="PFQ220" s="123"/>
      <c r="PFR220" s="123"/>
      <c r="PFS220" s="123"/>
      <c r="PFT220" s="123"/>
      <c r="PFU220" s="123"/>
      <c r="PFV220" s="123"/>
      <c r="PFW220" s="123"/>
      <c r="PFX220" s="123"/>
      <c r="PFY220" s="123"/>
      <c r="PFZ220" s="123"/>
      <c r="PGA220" s="123"/>
      <c r="PGB220" s="123"/>
      <c r="PGC220" s="123"/>
      <c r="PGD220" s="123"/>
      <c r="PGE220" s="123"/>
      <c r="PGF220" s="123"/>
      <c r="PGG220" s="123"/>
      <c r="PGH220" s="123"/>
      <c r="PGI220" s="123"/>
      <c r="PGJ220" s="123"/>
      <c r="PGK220" s="123"/>
      <c r="PGL220" s="123"/>
      <c r="PGM220" s="123"/>
      <c r="PGN220" s="123"/>
      <c r="PGO220" s="123"/>
      <c r="PGP220" s="123"/>
      <c r="PGQ220" s="123"/>
      <c r="PGR220" s="123"/>
      <c r="PGS220" s="123"/>
      <c r="PGT220" s="123"/>
      <c r="PGU220" s="123"/>
      <c r="PGV220" s="123"/>
      <c r="PGW220" s="123"/>
      <c r="PGX220" s="123"/>
      <c r="PGY220" s="123"/>
      <c r="PGZ220" s="123"/>
      <c r="PHA220" s="123"/>
      <c r="PHB220" s="123"/>
      <c r="PHC220" s="123"/>
      <c r="PHD220" s="123"/>
      <c r="PHE220" s="123"/>
      <c r="PHF220" s="123"/>
      <c r="PHG220" s="123"/>
      <c r="PHH220" s="123"/>
      <c r="PHI220" s="123"/>
      <c r="PHJ220" s="123"/>
      <c r="PHK220" s="123"/>
      <c r="PHL220" s="123"/>
      <c r="PHM220" s="123"/>
      <c r="PHN220" s="123"/>
      <c r="PHO220" s="123"/>
      <c r="PHP220" s="123"/>
      <c r="PHQ220" s="123"/>
      <c r="PHR220" s="123"/>
      <c r="PHS220" s="123"/>
      <c r="PHT220" s="123"/>
      <c r="PHU220" s="123"/>
      <c r="PHV220" s="123"/>
      <c r="PHW220" s="123"/>
      <c r="PHX220" s="123"/>
      <c r="PHY220" s="123"/>
      <c r="PHZ220" s="123"/>
      <c r="PIA220" s="123"/>
      <c r="PIB220" s="123"/>
      <c r="PIC220" s="123"/>
      <c r="PID220" s="123"/>
      <c r="PIE220" s="123"/>
      <c r="PIF220" s="123"/>
      <c r="PIG220" s="123"/>
      <c r="PIH220" s="123"/>
      <c r="PII220" s="123"/>
      <c r="PIJ220" s="123"/>
      <c r="PIK220" s="123"/>
      <c r="PIL220" s="123"/>
      <c r="PIM220" s="123"/>
      <c r="PIN220" s="123"/>
      <c r="PIO220" s="123"/>
      <c r="PIP220" s="123"/>
      <c r="PIQ220" s="123"/>
      <c r="PIR220" s="123"/>
      <c r="PIS220" s="123"/>
      <c r="PIT220" s="123"/>
      <c r="PIU220" s="123"/>
      <c r="PIV220" s="123"/>
      <c r="PIW220" s="123"/>
      <c r="PIX220" s="123"/>
      <c r="PIY220" s="123"/>
      <c r="PIZ220" s="123"/>
      <c r="PJA220" s="123"/>
      <c r="PJB220" s="123"/>
      <c r="PJC220" s="123"/>
      <c r="PJD220" s="123"/>
      <c r="PJE220" s="123"/>
      <c r="PJF220" s="123"/>
      <c r="PJG220" s="123"/>
      <c r="PJH220" s="123"/>
      <c r="PJI220" s="123"/>
      <c r="PJJ220" s="123"/>
      <c r="PJK220" s="123"/>
      <c r="PJL220" s="123"/>
      <c r="PJM220" s="123"/>
      <c r="PJN220" s="123"/>
      <c r="PJO220" s="123"/>
      <c r="PJP220" s="123"/>
      <c r="PJQ220" s="123"/>
      <c r="PJR220" s="123"/>
      <c r="PJS220" s="123"/>
      <c r="PJT220" s="123"/>
      <c r="PJU220" s="123"/>
      <c r="PJV220" s="123"/>
      <c r="PJW220" s="123"/>
      <c r="PJX220" s="123"/>
      <c r="PJY220" s="123"/>
      <c r="PJZ220" s="123"/>
      <c r="PKA220" s="123"/>
      <c r="PKB220" s="123"/>
      <c r="PKC220" s="123"/>
      <c r="PKD220" s="123"/>
      <c r="PKE220" s="123"/>
      <c r="PKF220" s="123"/>
      <c r="PKG220" s="123"/>
      <c r="PKH220" s="123"/>
      <c r="PKI220" s="123"/>
      <c r="PKJ220" s="123"/>
      <c r="PKK220" s="123"/>
      <c r="PKL220" s="123"/>
      <c r="PKM220" s="123"/>
      <c r="PKN220" s="123"/>
      <c r="PKO220" s="123"/>
      <c r="PKP220" s="123"/>
      <c r="PKQ220" s="123"/>
      <c r="PKR220" s="123"/>
      <c r="PKS220" s="123"/>
      <c r="PKT220" s="123"/>
      <c r="PKU220" s="123"/>
      <c r="PKV220" s="123"/>
      <c r="PKW220" s="123"/>
      <c r="PKX220" s="123"/>
      <c r="PKY220" s="123"/>
      <c r="PKZ220" s="123"/>
      <c r="PLA220" s="123"/>
      <c r="PLB220" s="123"/>
      <c r="PLC220" s="123"/>
      <c r="PLD220" s="123"/>
      <c r="PLE220" s="123"/>
      <c r="PLF220" s="123"/>
      <c r="PLG220" s="123"/>
      <c r="PLH220" s="123"/>
      <c r="PLI220" s="123"/>
      <c r="PLJ220" s="123"/>
      <c r="PLK220" s="123"/>
      <c r="PLL220" s="123"/>
      <c r="PLM220" s="123"/>
      <c r="PLN220" s="123"/>
      <c r="PLO220" s="123"/>
      <c r="PLP220" s="123"/>
      <c r="PLQ220" s="123"/>
      <c r="PLR220" s="123"/>
      <c r="PLS220" s="123"/>
      <c r="PLT220" s="123"/>
      <c r="PLU220" s="123"/>
      <c r="PLV220" s="123"/>
      <c r="PLW220" s="123"/>
      <c r="PLX220" s="123"/>
      <c r="PLY220" s="123"/>
      <c r="PLZ220" s="123"/>
      <c r="PMA220" s="123"/>
      <c r="PMB220" s="123"/>
      <c r="PMC220" s="123"/>
      <c r="PMD220" s="123"/>
      <c r="PME220" s="123"/>
      <c r="PMF220" s="123"/>
      <c r="PMG220" s="123"/>
      <c r="PMH220" s="123"/>
      <c r="PMI220" s="123"/>
      <c r="PMJ220" s="123"/>
      <c r="PMK220" s="123"/>
      <c r="PML220" s="123"/>
      <c r="PMM220" s="123"/>
      <c r="PMN220" s="123"/>
      <c r="PMO220" s="123"/>
      <c r="PMP220" s="123"/>
      <c r="PMQ220" s="123"/>
      <c r="PMR220" s="123"/>
      <c r="PMS220" s="123"/>
      <c r="PMT220" s="123"/>
      <c r="PMU220" s="123"/>
      <c r="PMV220" s="123"/>
      <c r="PMW220" s="123"/>
      <c r="PMX220" s="123"/>
      <c r="PMY220" s="123"/>
      <c r="PMZ220" s="123"/>
      <c r="PNA220" s="123"/>
      <c r="PNB220" s="123"/>
      <c r="PNC220" s="123"/>
      <c r="PND220" s="123"/>
      <c r="PNE220" s="123"/>
      <c r="PNF220" s="123"/>
      <c r="PNG220" s="123"/>
      <c r="PNH220" s="123"/>
      <c r="PNI220" s="123"/>
      <c r="PNJ220" s="123"/>
      <c r="PNK220" s="123"/>
      <c r="PNL220" s="123"/>
      <c r="PNM220" s="123"/>
      <c r="PNN220" s="123"/>
      <c r="PNO220" s="123"/>
      <c r="PNP220" s="123"/>
      <c r="PNQ220" s="123"/>
      <c r="PNR220" s="123"/>
      <c r="PNS220" s="123"/>
      <c r="PNT220" s="123"/>
      <c r="PNU220" s="123"/>
      <c r="PNV220" s="123"/>
      <c r="PNW220" s="123"/>
      <c r="PNX220" s="123"/>
      <c r="PNY220" s="123"/>
      <c r="PNZ220" s="123"/>
      <c r="POA220" s="123"/>
      <c r="POB220" s="123"/>
      <c r="POC220" s="123"/>
      <c r="POD220" s="123"/>
      <c r="POE220" s="123"/>
      <c r="POF220" s="123"/>
      <c r="POG220" s="123"/>
      <c r="POH220" s="123"/>
      <c r="POI220" s="123"/>
      <c r="POJ220" s="123"/>
      <c r="POK220" s="123"/>
      <c r="POL220" s="123"/>
      <c r="POM220" s="123"/>
      <c r="PON220" s="123"/>
      <c r="POO220" s="123"/>
      <c r="POP220" s="123"/>
      <c r="POQ220" s="123"/>
      <c r="POR220" s="123"/>
      <c r="POS220" s="123"/>
      <c r="POT220" s="123"/>
      <c r="POU220" s="123"/>
      <c r="POV220" s="123"/>
      <c r="POW220" s="123"/>
      <c r="POX220" s="123"/>
      <c r="POY220" s="123"/>
      <c r="POZ220" s="123"/>
      <c r="PPA220" s="123"/>
      <c r="PPB220" s="123"/>
      <c r="PPC220" s="123"/>
      <c r="PPD220" s="123"/>
      <c r="PPE220" s="123"/>
      <c r="PPF220" s="123"/>
      <c r="PPG220" s="123"/>
      <c r="PPH220" s="123"/>
      <c r="PPI220" s="123"/>
      <c r="PPJ220" s="123"/>
      <c r="PPK220" s="123"/>
      <c r="PPL220" s="123"/>
      <c r="PPM220" s="123"/>
      <c r="PPN220" s="123"/>
      <c r="PPO220" s="123"/>
      <c r="PPP220" s="123"/>
      <c r="PPQ220" s="123"/>
      <c r="PPR220" s="123"/>
      <c r="PPS220" s="123"/>
      <c r="PPT220" s="123"/>
      <c r="PPU220" s="123"/>
      <c r="PPV220" s="123"/>
      <c r="PPW220" s="123"/>
      <c r="PPX220" s="123"/>
      <c r="PPY220" s="123"/>
      <c r="PPZ220" s="123"/>
      <c r="PQA220" s="123"/>
      <c r="PQB220" s="123"/>
      <c r="PQC220" s="123"/>
      <c r="PQD220" s="123"/>
      <c r="PQE220" s="123"/>
      <c r="PQF220" s="123"/>
      <c r="PQG220" s="123"/>
      <c r="PQH220" s="123"/>
      <c r="PQI220" s="123"/>
      <c r="PQJ220" s="123"/>
      <c r="PQK220" s="123"/>
      <c r="PQL220" s="123"/>
      <c r="PQM220" s="123"/>
      <c r="PQN220" s="123"/>
      <c r="PQO220" s="123"/>
      <c r="PQP220" s="123"/>
      <c r="PQQ220" s="123"/>
      <c r="PQR220" s="123"/>
      <c r="PQS220" s="123"/>
      <c r="PQT220" s="123"/>
      <c r="PQU220" s="123"/>
      <c r="PQV220" s="123"/>
      <c r="PQW220" s="123"/>
      <c r="PQX220" s="123"/>
      <c r="PQY220" s="123"/>
      <c r="PQZ220" s="123"/>
      <c r="PRA220" s="123"/>
      <c r="PRB220" s="123"/>
      <c r="PRC220" s="123"/>
      <c r="PRD220" s="123"/>
      <c r="PRE220" s="123"/>
      <c r="PRF220" s="123"/>
      <c r="PRG220" s="123"/>
      <c r="PRH220" s="123"/>
      <c r="PRI220" s="123"/>
      <c r="PRJ220" s="123"/>
      <c r="PRK220" s="123"/>
      <c r="PRL220" s="123"/>
      <c r="PRM220" s="123"/>
      <c r="PRN220" s="123"/>
      <c r="PRO220" s="123"/>
      <c r="PRP220" s="123"/>
      <c r="PRQ220" s="123"/>
      <c r="PRR220" s="123"/>
      <c r="PRS220" s="123"/>
      <c r="PRT220" s="123"/>
      <c r="PRU220" s="123"/>
      <c r="PRV220" s="123"/>
      <c r="PRW220" s="123"/>
      <c r="PRX220" s="123"/>
      <c r="PRY220" s="123"/>
      <c r="PRZ220" s="123"/>
      <c r="PSA220" s="123"/>
      <c r="PSB220" s="123"/>
      <c r="PSC220" s="123"/>
      <c r="PSD220" s="123"/>
      <c r="PSE220" s="123"/>
      <c r="PSF220" s="123"/>
      <c r="PSG220" s="123"/>
      <c r="PSH220" s="123"/>
      <c r="PSI220" s="123"/>
      <c r="PSJ220" s="123"/>
      <c r="PSK220" s="123"/>
      <c r="PSL220" s="123"/>
      <c r="PSM220" s="123"/>
      <c r="PSN220" s="123"/>
      <c r="PSO220" s="123"/>
      <c r="PSP220" s="123"/>
      <c r="PSQ220" s="123"/>
      <c r="PSR220" s="123"/>
      <c r="PSS220" s="123"/>
      <c r="PST220" s="123"/>
      <c r="PSU220" s="123"/>
      <c r="PSV220" s="123"/>
      <c r="PSW220" s="123"/>
      <c r="PSX220" s="123"/>
      <c r="PSY220" s="123"/>
      <c r="PSZ220" s="123"/>
      <c r="PTA220" s="123"/>
      <c r="PTB220" s="123"/>
      <c r="PTC220" s="123"/>
      <c r="PTD220" s="123"/>
      <c r="PTE220" s="123"/>
      <c r="PTF220" s="123"/>
      <c r="PTG220" s="123"/>
      <c r="PTH220" s="123"/>
      <c r="PTI220" s="123"/>
      <c r="PTJ220" s="123"/>
      <c r="PTK220" s="123"/>
      <c r="PTL220" s="123"/>
      <c r="PTM220" s="123"/>
      <c r="PTN220" s="123"/>
      <c r="PTO220" s="123"/>
      <c r="PTP220" s="123"/>
      <c r="PTQ220" s="123"/>
      <c r="PTR220" s="123"/>
      <c r="PTS220" s="123"/>
      <c r="PTT220" s="123"/>
      <c r="PTU220" s="123"/>
      <c r="PTV220" s="123"/>
      <c r="PTW220" s="123"/>
      <c r="PTX220" s="123"/>
      <c r="PTY220" s="123"/>
      <c r="PTZ220" s="123"/>
      <c r="PUA220" s="123"/>
      <c r="PUB220" s="123"/>
      <c r="PUC220" s="123"/>
      <c r="PUD220" s="123"/>
      <c r="PUE220" s="123"/>
      <c r="PUF220" s="123"/>
      <c r="PUG220" s="123"/>
      <c r="PUH220" s="123"/>
      <c r="PUI220" s="123"/>
      <c r="PUJ220" s="123"/>
      <c r="PUK220" s="123"/>
      <c r="PUL220" s="123"/>
      <c r="PUM220" s="123"/>
      <c r="PUN220" s="123"/>
      <c r="PUO220" s="123"/>
      <c r="PUP220" s="123"/>
      <c r="PUQ220" s="123"/>
      <c r="PUR220" s="123"/>
      <c r="PUS220" s="123"/>
      <c r="PUT220" s="123"/>
      <c r="PUU220" s="123"/>
      <c r="PUV220" s="123"/>
      <c r="PUW220" s="123"/>
      <c r="PUX220" s="123"/>
      <c r="PUY220" s="123"/>
      <c r="PUZ220" s="123"/>
      <c r="PVA220" s="123"/>
      <c r="PVB220" s="123"/>
      <c r="PVC220" s="123"/>
      <c r="PVD220" s="123"/>
      <c r="PVE220" s="123"/>
      <c r="PVF220" s="123"/>
      <c r="PVG220" s="123"/>
      <c r="PVH220" s="123"/>
      <c r="PVI220" s="123"/>
      <c r="PVJ220" s="123"/>
      <c r="PVK220" s="123"/>
      <c r="PVL220" s="123"/>
      <c r="PVM220" s="123"/>
      <c r="PVN220" s="123"/>
      <c r="PVO220" s="123"/>
      <c r="PVP220" s="123"/>
      <c r="PVQ220" s="123"/>
      <c r="PVR220" s="123"/>
      <c r="PVS220" s="123"/>
      <c r="PVT220" s="123"/>
      <c r="PVU220" s="123"/>
      <c r="PVV220" s="123"/>
      <c r="PVW220" s="123"/>
      <c r="PVX220" s="123"/>
      <c r="PVY220" s="123"/>
      <c r="PVZ220" s="123"/>
      <c r="PWA220" s="123"/>
      <c r="PWB220" s="123"/>
      <c r="PWC220" s="123"/>
      <c r="PWD220" s="123"/>
      <c r="PWE220" s="123"/>
      <c r="PWF220" s="123"/>
      <c r="PWG220" s="123"/>
      <c r="PWH220" s="123"/>
      <c r="PWI220" s="123"/>
      <c r="PWJ220" s="123"/>
      <c r="PWK220" s="123"/>
      <c r="PWL220" s="123"/>
      <c r="PWM220" s="123"/>
      <c r="PWN220" s="123"/>
      <c r="PWO220" s="123"/>
      <c r="PWP220" s="123"/>
      <c r="PWQ220" s="123"/>
      <c r="PWR220" s="123"/>
      <c r="PWS220" s="123"/>
      <c r="PWT220" s="123"/>
      <c r="PWU220" s="123"/>
      <c r="PWV220" s="123"/>
      <c r="PWW220" s="123"/>
      <c r="PWX220" s="123"/>
      <c r="PWY220" s="123"/>
      <c r="PWZ220" s="123"/>
      <c r="PXA220" s="123"/>
      <c r="PXB220" s="123"/>
      <c r="PXC220" s="123"/>
      <c r="PXD220" s="123"/>
      <c r="PXE220" s="123"/>
      <c r="PXF220" s="123"/>
      <c r="PXG220" s="123"/>
      <c r="PXH220" s="123"/>
      <c r="PXI220" s="123"/>
      <c r="PXJ220" s="123"/>
      <c r="PXK220" s="123"/>
      <c r="PXL220" s="123"/>
      <c r="PXM220" s="123"/>
      <c r="PXN220" s="123"/>
      <c r="PXO220" s="123"/>
      <c r="PXP220" s="123"/>
      <c r="PXQ220" s="123"/>
      <c r="PXR220" s="123"/>
      <c r="PXS220" s="123"/>
      <c r="PXT220" s="123"/>
      <c r="PXU220" s="123"/>
      <c r="PXV220" s="123"/>
      <c r="PXW220" s="123"/>
      <c r="PXX220" s="123"/>
      <c r="PXY220" s="123"/>
      <c r="PXZ220" s="123"/>
      <c r="PYA220" s="123"/>
      <c r="PYB220" s="123"/>
      <c r="PYC220" s="123"/>
      <c r="PYD220" s="123"/>
      <c r="PYE220" s="123"/>
      <c r="PYF220" s="123"/>
      <c r="PYG220" s="123"/>
      <c r="PYH220" s="123"/>
      <c r="PYI220" s="123"/>
      <c r="PYJ220" s="123"/>
      <c r="PYK220" s="123"/>
      <c r="PYL220" s="123"/>
      <c r="PYM220" s="123"/>
      <c r="PYN220" s="123"/>
      <c r="PYO220" s="123"/>
      <c r="PYP220" s="123"/>
      <c r="PYQ220" s="123"/>
      <c r="PYR220" s="123"/>
      <c r="PYS220" s="123"/>
      <c r="PYT220" s="123"/>
      <c r="PYU220" s="123"/>
      <c r="PYV220" s="123"/>
      <c r="PYW220" s="123"/>
      <c r="PYX220" s="123"/>
      <c r="PYY220" s="123"/>
      <c r="PYZ220" s="123"/>
      <c r="PZA220" s="123"/>
      <c r="PZB220" s="123"/>
      <c r="PZC220" s="123"/>
      <c r="PZD220" s="123"/>
      <c r="PZE220" s="123"/>
      <c r="PZF220" s="123"/>
      <c r="PZG220" s="123"/>
      <c r="PZH220" s="123"/>
      <c r="PZI220" s="123"/>
      <c r="PZJ220" s="123"/>
      <c r="PZK220" s="123"/>
      <c r="PZL220" s="123"/>
      <c r="PZM220" s="123"/>
      <c r="PZN220" s="123"/>
      <c r="PZO220" s="123"/>
      <c r="PZP220" s="123"/>
      <c r="PZQ220" s="123"/>
      <c r="PZR220" s="123"/>
      <c r="PZS220" s="123"/>
      <c r="PZT220" s="123"/>
      <c r="PZU220" s="123"/>
      <c r="PZV220" s="123"/>
      <c r="PZW220" s="123"/>
      <c r="PZX220" s="123"/>
      <c r="PZY220" s="123"/>
      <c r="PZZ220" s="123"/>
      <c r="QAA220" s="123"/>
      <c r="QAB220" s="123"/>
      <c r="QAC220" s="123"/>
      <c r="QAD220" s="123"/>
      <c r="QAE220" s="123"/>
      <c r="QAF220" s="123"/>
      <c r="QAG220" s="123"/>
      <c r="QAH220" s="123"/>
      <c r="QAI220" s="123"/>
      <c r="QAJ220" s="123"/>
      <c r="QAK220" s="123"/>
      <c r="QAL220" s="123"/>
      <c r="QAM220" s="123"/>
      <c r="QAN220" s="123"/>
      <c r="QAO220" s="123"/>
      <c r="QAP220" s="123"/>
      <c r="QAQ220" s="123"/>
      <c r="QAR220" s="123"/>
      <c r="QAS220" s="123"/>
      <c r="QAT220" s="123"/>
      <c r="QAU220" s="123"/>
      <c r="QAV220" s="123"/>
      <c r="QAW220" s="123"/>
      <c r="QAX220" s="123"/>
      <c r="QAY220" s="123"/>
      <c r="QAZ220" s="123"/>
      <c r="QBA220" s="123"/>
      <c r="QBB220" s="123"/>
      <c r="QBC220" s="123"/>
      <c r="QBD220" s="123"/>
      <c r="QBE220" s="123"/>
      <c r="QBF220" s="123"/>
      <c r="QBG220" s="123"/>
      <c r="QBH220" s="123"/>
      <c r="QBI220" s="123"/>
      <c r="QBJ220" s="123"/>
      <c r="QBK220" s="123"/>
      <c r="QBL220" s="123"/>
      <c r="QBM220" s="123"/>
      <c r="QBN220" s="123"/>
      <c r="QBO220" s="123"/>
      <c r="QBP220" s="123"/>
      <c r="QBQ220" s="123"/>
      <c r="QBR220" s="123"/>
      <c r="QBS220" s="123"/>
      <c r="QBT220" s="123"/>
      <c r="QBU220" s="123"/>
      <c r="QBV220" s="123"/>
      <c r="QBW220" s="123"/>
      <c r="QBX220" s="123"/>
      <c r="QBY220" s="123"/>
      <c r="QBZ220" s="123"/>
      <c r="QCA220" s="123"/>
      <c r="QCB220" s="123"/>
      <c r="QCC220" s="123"/>
      <c r="QCD220" s="123"/>
      <c r="QCE220" s="123"/>
      <c r="QCF220" s="123"/>
      <c r="QCG220" s="123"/>
      <c r="QCH220" s="123"/>
      <c r="QCI220" s="123"/>
      <c r="QCJ220" s="123"/>
      <c r="QCK220" s="123"/>
      <c r="QCL220" s="123"/>
      <c r="QCM220" s="123"/>
      <c r="QCN220" s="123"/>
      <c r="QCO220" s="123"/>
      <c r="QCP220" s="123"/>
      <c r="QCQ220" s="123"/>
      <c r="QCR220" s="123"/>
      <c r="QCS220" s="123"/>
      <c r="QCT220" s="123"/>
      <c r="QCU220" s="123"/>
      <c r="QCV220" s="123"/>
      <c r="QCW220" s="123"/>
      <c r="QCX220" s="123"/>
      <c r="QCY220" s="123"/>
      <c r="QCZ220" s="123"/>
      <c r="QDA220" s="123"/>
      <c r="QDB220" s="123"/>
      <c r="QDC220" s="123"/>
      <c r="QDD220" s="123"/>
      <c r="QDE220" s="123"/>
      <c r="QDF220" s="123"/>
      <c r="QDG220" s="123"/>
      <c r="QDH220" s="123"/>
      <c r="QDI220" s="123"/>
      <c r="QDJ220" s="123"/>
      <c r="QDK220" s="123"/>
      <c r="QDL220" s="123"/>
      <c r="QDM220" s="123"/>
      <c r="QDN220" s="123"/>
      <c r="QDO220" s="123"/>
      <c r="QDP220" s="123"/>
      <c r="QDQ220" s="123"/>
      <c r="QDR220" s="123"/>
      <c r="QDS220" s="123"/>
      <c r="QDT220" s="123"/>
      <c r="QDU220" s="123"/>
      <c r="QDV220" s="123"/>
      <c r="QDW220" s="123"/>
      <c r="QDX220" s="123"/>
      <c r="QDY220" s="123"/>
      <c r="QDZ220" s="123"/>
      <c r="QEA220" s="123"/>
      <c r="QEB220" s="123"/>
      <c r="QEC220" s="123"/>
      <c r="QED220" s="123"/>
      <c r="QEE220" s="123"/>
      <c r="QEF220" s="123"/>
      <c r="QEG220" s="123"/>
      <c r="QEH220" s="123"/>
      <c r="QEI220" s="123"/>
      <c r="QEJ220" s="123"/>
      <c r="QEK220" s="123"/>
      <c r="QEL220" s="123"/>
      <c r="QEM220" s="123"/>
      <c r="QEN220" s="123"/>
      <c r="QEO220" s="123"/>
      <c r="QEP220" s="123"/>
      <c r="QEQ220" s="123"/>
      <c r="QER220" s="123"/>
      <c r="QES220" s="123"/>
      <c r="QET220" s="123"/>
      <c r="QEU220" s="123"/>
      <c r="QEV220" s="123"/>
      <c r="QEW220" s="123"/>
      <c r="QEX220" s="123"/>
      <c r="QEY220" s="123"/>
      <c r="QEZ220" s="123"/>
      <c r="QFA220" s="123"/>
      <c r="QFB220" s="123"/>
      <c r="QFC220" s="123"/>
      <c r="QFD220" s="123"/>
      <c r="QFE220" s="123"/>
      <c r="QFF220" s="123"/>
      <c r="QFG220" s="123"/>
      <c r="QFH220" s="123"/>
      <c r="QFI220" s="123"/>
      <c r="QFJ220" s="123"/>
      <c r="QFK220" s="123"/>
      <c r="QFL220" s="123"/>
      <c r="QFM220" s="123"/>
      <c r="QFN220" s="123"/>
      <c r="QFO220" s="123"/>
      <c r="QFP220" s="123"/>
      <c r="QFQ220" s="123"/>
      <c r="QFR220" s="123"/>
      <c r="QFS220" s="123"/>
      <c r="QFT220" s="123"/>
      <c r="QFU220" s="123"/>
      <c r="QFV220" s="123"/>
      <c r="QFW220" s="123"/>
      <c r="QFX220" s="123"/>
      <c r="QFY220" s="123"/>
      <c r="QFZ220" s="123"/>
      <c r="QGA220" s="123"/>
      <c r="QGB220" s="123"/>
      <c r="QGC220" s="123"/>
      <c r="QGD220" s="123"/>
      <c r="QGE220" s="123"/>
      <c r="QGF220" s="123"/>
      <c r="QGG220" s="123"/>
      <c r="QGH220" s="123"/>
      <c r="QGI220" s="123"/>
      <c r="QGJ220" s="123"/>
      <c r="QGK220" s="123"/>
      <c r="QGL220" s="123"/>
      <c r="QGM220" s="123"/>
      <c r="QGN220" s="123"/>
      <c r="QGO220" s="123"/>
      <c r="QGP220" s="123"/>
      <c r="QGQ220" s="123"/>
      <c r="QGR220" s="123"/>
      <c r="QGS220" s="123"/>
      <c r="QGT220" s="123"/>
      <c r="QGU220" s="123"/>
      <c r="QGV220" s="123"/>
      <c r="QGW220" s="123"/>
      <c r="QGX220" s="123"/>
      <c r="QGY220" s="123"/>
      <c r="QGZ220" s="123"/>
      <c r="QHA220" s="123"/>
      <c r="QHB220" s="123"/>
      <c r="QHC220" s="123"/>
      <c r="QHD220" s="123"/>
      <c r="QHE220" s="123"/>
      <c r="QHF220" s="123"/>
      <c r="QHG220" s="123"/>
      <c r="QHH220" s="123"/>
      <c r="QHI220" s="123"/>
      <c r="QHJ220" s="123"/>
      <c r="QHK220" s="123"/>
      <c r="QHL220" s="123"/>
      <c r="QHM220" s="123"/>
      <c r="QHN220" s="123"/>
      <c r="QHO220" s="123"/>
      <c r="QHP220" s="123"/>
      <c r="QHQ220" s="123"/>
      <c r="QHR220" s="123"/>
      <c r="QHS220" s="123"/>
      <c r="QHT220" s="123"/>
      <c r="QHU220" s="123"/>
      <c r="QHV220" s="123"/>
      <c r="QHW220" s="123"/>
      <c r="QHX220" s="123"/>
      <c r="QHY220" s="123"/>
      <c r="QHZ220" s="123"/>
      <c r="QIA220" s="123"/>
      <c r="QIB220" s="123"/>
      <c r="QIC220" s="123"/>
      <c r="QID220" s="123"/>
      <c r="QIE220" s="123"/>
      <c r="QIF220" s="123"/>
      <c r="QIG220" s="123"/>
      <c r="QIH220" s="123"/>
      <c r="QII220" s="123"/>
      <c r="QIJ220" s="123"/>
      <c r="QIK220" s="123"/>
      <c r="QIL220" s="123"/>
      <c r="QIM220" s="123"/>
      <c r="QIN220" s="123"/>
      <c r="QIO220" s="123"/>
      <c r="QIP220" s="123"/>
      <c r="QIQ220" s="123"/>
      <c r="QIR220" s="123"/>
      <c r="QIS220" s="123"/>
      <c r="QIT220" s="123"/>
      <c r="QIU220" s="123"/>
      <c r="QIV220" s="123"/>
      <c r="QIW220" s="123"/>
      <c r="QIX220" s="123"/>
      <c r="QIY220" s="123"/>
      <c r="QIZ220" s="123"/>
      <c r="QJA220" s="123"/>
      <c r="QJB220" s="123"/>
      <c r="QJC220" s="123"/>
      <c r="QJD220" s="123"/>
      <c r="QJE220" s="123"/>
      <c r="QJF220" s="123"/>
      <c r="QJG220" s="123"/>
      <c r="QJH220" s="123"/>
      <c r="QJI220" s="123"/>
      <c r="QJJ220" s="123"/>
      <c r="QJK220" s="123"/>
      <c r="QJL220" s="123"/>
      <c r="QJM220" s="123"/>
      <c r="QJN220" s="123"/>
      <c r="QJO220" s="123"/>
      <c r="QJP220" s="123"/>
      <c r="QJQ220" s="123"/>
      <c r="QJR220" s="123"/>
      <c r="QJS220" s="123"/>
      <c r="QJT220" s="123"/>
      <c r="QJU220" s="123"/>
      <c r="QJV220" s="123"/>
      <c r="QJW220" s="123"/>
      <c r="QJX220" s="123"/>
      <c r="QJY220" s="123"/>
      <c r="QJZ220" s="123"/>
      <c r="QKA220" s="123"/>
      <c r="QKB220" s="123"/>
      <c r="QKC220" s="123"/>
      <c r="QKD220" s="123"/>
      <c r="QKE220" s="123"/>
      <c r="QKF220" s="123"/>
      <c r="QKG220" s="123"/>
      <c r="QKH220" s="123"/>
      <c r="QKI220" s="123"/>
      <c r="QKJ220" s="123"/>
      <c r="QKK220" s="123"/>
      <c r="QKL220" s="123"/>
      <c r="QKM220" s="123"/>
      <c r="QKN220" s="123"/>
      <c r="QKO220" s="123"/>
      <c r="QKP220" s="123"/>
      <c r="QKQ220" s="123"/>
      <c r="QKR220" s="123"/>
      <c r="QKS220" s="123"/>
      <c r="QKT220" s="123"/>
      <c r="QKU220" s="123"/>
      <c r="QKV220" s="123"/>
      <c r="QKW220" s="123"/>
      <c r="QKX220" s="123"/>
      <c r="QKY220" s="123"/>
      <c r="QKZ220" s="123"/>
      <c r="QLA220" s="123"/>
      <c r="QLB220" s="123"/>
      <c r="QLC220" s="123"/>
      <c r="QLD220" s="123"/>
      <c r="QLE220" s="123"/>
      <c r="QLF220" s="123"/>
      <c r="QLG220" s="123"/>
      <c r="QLH220" s="123"/>
      <c r="QLI220" s="123"/>
      <c r="QLJ220" s="123"/>
      <c r="QLK220" s="123"/>
      <c r="QLL220" s="123"/>
      <c r="QLM220" s="123"/>
      <c r="QLN220" s="123"/>
      <c r="QLO220" s="123"/>
      <c r="QLP220" s="123"/>
      <c r="QLQ220" s="123"/>
      <c r="QLR220" s="123"/>
      <c r="QLS220" s="123"/>
      <c r="QLT220" s="123"/>
      <c r="QLU220" s="123"/>
      <c r="QLV220" s="123"/>
      <c r="QLW220" s="123"/>
      <c r="QLX220" s="123"/>
      <c r="QLY220" s="123"/>
      <c r="QLZ220" s="123"/>
      <c r="QMA220" s="123"/>
      <c r="QMB220" s="123"/>
      <c r="QMC220" s="123"/>
      <c r="QMD220" s="123"/>
      <c r="QME220" s="123"/>
      <c r="QMF220" s="123"/>
      <c r="QMG220" s="123"/>
      <c r="QMH220" s="123"/>
      <c r="QMI220" s="123"/>
      <c r="QMJ220" s="123"/>
      <c r="QMK220" s="123"/>
      <c r="QML220" s="123"/>
      <c r="QMM220" s="123"/>
      <c r="QMN220" s="123"/>
      <c r="QMO220" s="123"/>
      <c r="QMP220" s="123"/>
      <c r="QMQ220" s="123"/>
      <c r="QMR220" s="123"/>
      <c r="QMS220" s="123"/>
      <c r="QMT220" s="123"/>
      <c r="QMU220" s="123"/>
      <c r="QMV220" s="123"/>
      <c r="QMW220" s="123"/>
      <c r="QMX220" s="123"/>
      <c r="QMY220" s="123"/>
      <c r="QMZ220" s="123"/>
      <c r="QNA220" s="123"/>
      <c r="QNB220" s="123"/>
      <c r="QNC220" s="123"/>
      <c r="QND220" s="123"/>
      <c r="QNE220" s="123"/>
      <c r="QNF220" s="123"/>
      <c r="QNG220" s="123"/>
      <c r="QNH220" s="123"/>
      <c r="QNI220" s="123"/>
      <c r="QNJ220" s="123"/>
      <c r="QNK220" s="123"/>
      <c r="QNL220" s="123"/>
      <c r="QNM220" s="123"/>
      <c r="QNN220" s="123"/>
      <c r="QNO220" s="123"/>
      <c r="QNP220" s="123"/>
      <c r="QNQ220" s="123"/>
      <c r="QNR220" s="123"/>
      <c r="QNS220" s="123"/>
      <c r="QNT220" s="123"/>
      <c r="QNU220" s="123"/>
      <c r="QNV220" s="123"/>
      <c r="QNW220" s="123"/>
      <c r="QNX220" s="123"/>
      <c r="QNY220" s="123"/>
      <c r="QNZ220" s="123"/>
      <c r="QOA220" s="123"/>
      <c r="QOB220" s="123"/>
      <c r="QOC220" s="123"/>
      <c r="QOD220" s="123"/>
      <c r="QOE220" s="123"/>
      <c r="QOF220" s="123"/>
      <c r="QOG220" s="123"/>
      <c r="QOH220" s="123"/>
      <c r="QOI220" s="123"/>
      <c r="QOJ220" s="123"/>
      <c r="QOK220" s="123"/>
      <c r="QOL220" s="123"/>
      <c r="QOM220" s="123"/>
      <c r="QON220" s="123"/>
      <c r="QOO220" s="123"/>
      <c r="QOP220" s="123"/>
      <c r="QOQ220" s="123"/>
      <c r="QOR220" s="123"/>
      <c r="QOS220" s="123"/>
      <c r="QOT220" s="123"/>
      <c r="QOU220" s="123"/>
      <c r="QOV220" s="123"/>
      <c r="QOW220" s="123"/>
      <c r="QOX220" s="123"/>
      <c r="QOY220" s="123"/>
      <c r="QOZ220" s="123"/>
      <c r="QPA220" s="123"/>
      <c r="QPB220" s="123"/>
      <c r="QPC220" s="123"/>
      <c r="QPD220" s="123"/>
      <c r="QPE220" s="123"/>
      <c r="QPF220" s="123"/>
      <c r="QPG220" s="123"/>
      <c r="QPH220" s="123"/>
      <c r="QPI220" s="123"/>
      <c r="QPJ220" s="123"/>
      <c r="QPK220" s="123"/>
      <c r="QPL220" s="123"/>
      <c r="QPM220" s="123"/>
      <c r="QPN220" s="123"/>
      <c r="QPO220" s="123"/>
      <c r="QPP220" s="123"/>
      <c r="QPQ220" s="123"/>
      <c r="QPR220" s="123"/>
      <c r="QPS220" s="123"/>
      <c r="QPT220" s="123"/>
      <c r="QPU220" s="123"/>
      <c r="QPV220" s="123"/>
      <c r="QPW220" s="123"/>
      <c r="QPX220" s="123"/>
      <c r="QPY220" s="123"/>
      <c r="QPZ220" s="123"/>
      <c r="QQA220" s="123"/>
      <c r="QQB220" s="123"/>
      <c r="QQC220" s="123"/>
      <c r="QQD220" s="123"/>
      <c r="QQE220" s="123"/>
      <c r="QQF220" s="123"/>
      <c r="QQG220" s="123"/>
      <c r="QQH220" s="123"/>
      <c r="QQI220" s="123"/>
      <c r="QQJ220" s="123"/>
      <c r="QQK220" s="123"/>
      <c r="QQL220" s="123"/>
      <c r="QQM220" s="123"/>
      <c r="QQN220" s="123"/>
      <c r="QQO220" s="123"/>
      <c r="QQP220" s="123"/>
      <c r="QQQ220" s="123"/>
      <c r="QQR220" s="123"/>
      <c r="QQS220" s="123"/>
      <c r="QQT220" s="123"/>
      <c r="QQU220" s="123"/>
      <c r="QQV220" s="123"/>
      <c r="QQW220" s="123"/>
      <c r="QQX220" s="123"/>
      <c r="QQY220" s="123"/>
      <c r="QQZ220" s="123"/>
      <c r="QRA220" s="123"/>
      <c r="QRB220" s="123"/>
      <c r="QRC220" s="123"/>
      <c r="QRD220" s="123"/>
      <c r="QRE220" s="123"/>
      <c r="QRF220" s="123"/>
      <c r="QRG220" s="123"/>
      <c r="QRH220" s="123"/>
      <c r="QRI220" s="123"/>
      <c r="QRJ220" s="123"/>
      <c r="QRK220" s="123"/>
      <c r="QRL220" s="123"/>
      <c r="QRM220" s="123"/>
      <c r="QRN220" s="123"/>
      <c r="QRO220" s="123"/>
      <c r="QRP220" s="123"/>
      <c r="QRQ220" s="123"/>
      <c r="QRR220" s="123"/>
      <c r="QRS220" s="123"/>
      <c r="QRT220" s="123"/>
      <c r="QRU220" s="123"/>
      <c r="QRV220" s="123"/>
      <c r="QRW220" s="123"/>
      <c r="QRX220" s="123"/>
      <c r="QRY220" s="123"/>
      <c r="QRZ220" s="123"/>
      <c r="QSA220" s="123"/>
      <c r="QSB220" s="123"/>
      <c r="QSC220" s="123"/>
      <c r="QSD220" s="123"/>
      <c r="QSE220" s="123"/>
      <c r="QSF220" s="123"/>
      <c r="QSG220" s="123"/>
      <c r="QSH220" s="123"/>
      <c r="QSI220" s="123"/>
      <c r="QSJ220" s="123"/>
      <c r="QSK220" s="123"/>
      <c r="QSL220" s="123"/>
      <c r="QSM220" s="123"/>
      <c r="QSN220" s="123"/>
      <c r="QSO220" s="123"/>
      <c r="QSP220" s="123"/>
      <c r="QSQ220" s="123"/>
      <c r="QSR220" s="123"/>
      <c r="QSS220" s="123"/>
      <c r="QST220" s="123"/>
      <c r="QSU220" s="123"/>
      <c r="QSV220" s="123"/>
      <c r="QSW220" s="123"/>
      <c r="QSX220" s="123"/>
      <c r="QSY220" s="123"/>
      <c r="QSZ220" s="123"/>
      <c r="QTA220" s="123"/>
      <c r="QTB220" s="123"/>
      <c r="QTC220" s="123"/>
      <c r="QTD220" s="123"/>
      <c r="QTE220" s="123"/>
      <c r="QTF220" s="123"/>
      <c r="QTG220" s="123"/>
      <c r="QTH220" s="123"/>
      <c r="QTI220" s="123"/>
      <c r="QTJ220" s="123"/>
      <c r="QTK220" s="123"/>
      <c r="QTL220" s="123"/>
      <c r="QTM220" s="123"/>
      <c r="QTN220" s="123"/>
      <c r="QTO220" s="123"/>
      <c r="QTP220" s="123"/>
      <c r="QTQ220" s="123"/>
      <c r="QTR220" s="123"/>
      <c r="QTS220" s="123"/>
      <c r="QTT220" s="123"/>
      <c r="QTU220" s="123"/>
      <c r="QTV220" s="123"/>
      <c r="QTW220" s="123"/>
      <c r="QTX220" s="123"/>
      <c r="QTY220" s="123"/>
      <c r="QTZ220" s="123"/>
      <c r="QUA220" s="123"/>
      <c r="QUB220" s="123"/>
      <c r="QUC220" s="123"/>
      <c r="QUD220" s="123"/>
      <c r="QUE220" s="123"/>
      <c r="QUF220" s="123"/>
      <c r="QUG220" s="123"/>
      <c r="QUH220" s="123"/>
      <c r="QUI220" s="123"/>
      <c r="QUJ220" s="123"/>
      <c r="QUK220" s="123"/>
      <c r="QUL220" s="123"/>
      <c r="QUM220" s="123"/>
      <c r="QUN220" s="123"/>
      <c r="QUO220" s="123"/>
      <c r="QUP220" s="123"/>
      <c r="QUQ220" s="123"/>
      <c r="QUR220" s="123"/>
      <c r="QUS220" s="123"/>
      <c r="QUT220" s="123"/>
      <c r="QUU220" s="123"/>
      <c r="QUV220" s="123"/>
      <c r="QUW220" s="123"/>
      <c r="QUX220" s="123"/>
      <c r="QUY220" s="123"/>
      <c r="QUZ220" s="123"/>
      <c r="QVA220" s="123"/>
      <c r="QVB220" s="123"/>
      <c r="QVC220" s="123"/>
      <c r="QVD220" s="123"/>
      <c r="QVE220" s="123"/>
      <c r="QVF220" s="123"/>
      <c r="QVG220" s="123"/>
      <c r="QVH220" s="123"/>
      <c r="QVI220" s="123"/>
      <c r="QVJ220" s="123"/>
      <c r="QVK220" s="123"/>
      <c r="QVL220" s="123"/>
      <c r="QVM220" s="123"/>
      <c r="QVN220" s="123"/>
      <c r="QVO220" s="123"/>
      <c r="QVP220" s="123"/>
      <c r="QVQ220" s="123"/>
      <c r="QVR220" s="123"/>
      <c r="QVS220" s="123"/>
      <c r="QVT220" s="123"/>
      <c r="QVU220" s="123"/>
      <c r="QVV220" s="123"/>
      <c r="QVW220" s="123"/>
      <c r="QVX220" s="123"/>
      <c r="QVY220" s="123"/>
      <c r="QVZ220" s="123"/>
      <c r="QWA220" s="123"/>
      <c r="QWB220" s="123"/>
      <c r="QWC220" s="123"/>
      <c r="QWD220" s="123"/>
      <c r="QWE220" s="123"/>
      <c r="QWF220" s="123"/>
      <c r="QWG220" s="123"/>
      <c r="QWH220" s="123"/>
      <c r="QWI220" s="123"/>
      <c r="QWJ220" s="123"/>
      <c r="QWK220" s="123"/>
      <c r="QWL220" s="123"/>
      <c r="QWM220" s="123"/>
      <c r="QWN220" s="123"/>
      <c r="QWO220" s="123"/>
      <c r="QWP220" s="123"/>
      <c r="QWQ220" s="123"/>
      <c r="QWR220" s="123"/>
      <c r="QWS220" s="123"/>
      <c r="QWT220" s="123"/>
      <c r="QWU220" s="123"/>
      <c r="QWV220" s="123"/>
      <c r="QWW220" s="123"/>
      <c r="QWX220" s="123"/>
      <c r="QWY220" s="123"/>
      <c r="QWZ220" s="123"/>
      <c r="QXA220" s="123"/>
      <c r="QXB220" s="123"/>
      <c r="QXC220" s="123"/>
      <c r="QXD220" s="123"/>
      <c r="QXE220" s="123"/>
      <c r="QXF220" s="123"/>
      <c r="QXG220" s="123"/>
      <c r="QXH220" s="123"/>
      <c r="QXI220" s="123"/>
      <c r="QXJ220" s="123"/>
      <c r="QXK220" s="123"/>
      <c r="QXL220" s="123"/>
      <c r="QXM220" s="123"/>
      <c r="QXN220" s="123"/>
      <c r="QXO220" s="123"/>
      <c r="QXP220" s="123"/>
      <c r="QXQ220" s="123"/>
      <c r="QXR220" s="123"/>
      <c r="QXS220" s="123"/>
      <c r="QXT220" s="123"/>
      <c r="QXU220" s="123"/>
      <c r="QXV220" s="123"/>
      <c r="QXW220" s="123"/>
      <c r="QXX220" s="123"/>
      <c r="QXY220" s="123"/>
      <c r="QXZ220" s="123"/>
      <c r="QYA220" s="123"/>
      <c r="QYB220" s="123"/>
      <c r="QYC220" s="123"/>
      <c r="QYD220" s="123"/>
      <c r="QYE220" s="123"/>
      <c r="QYF220" s="123"/>
      <c r="QYG220" s="123"/>
      <c r="QYH220" s="123"/>
      <c r="QYI220" s="123"/>
      <c r="QYJ220" s="123"/>
      <c r="QYK220" s="123"/>
      <c r="QYL220" s="123"/>
      <c r="QYM220" s="123"/>
      <c r="QYN220" s="123"/>
      <c r="QYO220" s="123"/>
      <c r="QYP220" s="123"/>
      <c r="QYQ220" s="123"/>
      <c r="QYR220" s="123"/>
      <c r="QYS220" s="123"/>
      <c r="QYT220" s="123"/>
      <c r="QYU220" s="123"/>
      <c r="QYV220" s="123"/>
      <c r="QYW220" s="123"/>
      <c r="QYX220" s="123"/>
      <c r="QYY220" s="123"/>
      <c r="QYZ220" s="123"/>
      <c r="QZA220" s="123"/>
      <c r="QZB220" s="123"/>
      <c r="QZC220" s="123"/>
      <c r="QZD220" s="123"/>
      <c r="QZE220" s="123"/>
      <c r="QZF220" s="123"/>
      <c r="QZG220" s="123"/>
      <c r="QZH220" s="123"/>
      <c r="QZI220" s="123"/>
      <c r="QZJ220" s="123"/>
      <c r="QZK220" s="123"/>
      <c r="QZL220" s="123"/>
      <c r="QZM220" s="123"/>
      <c r="QZN220" s="123"/>
      <c r="QZO220" s="123"/>
      <c r="QZP220" s="123"/>
      <c r="QZQ220" s="123"/>
      <c r="QZR220" s="123"/>
      <c r="QZS220" s="123"/>
      <c r="QZT220" s="123"/>
      <c r="QZU220" s="123"/>
      <c r="QZV220" s="123"/>
      <c r="QZW220" s="123"/>
      <c r="QZX220" s="123"/>
      <c r="QZY220" s="123"/>
      <c r="QZZ220" s="123"/>
      <c r="RAA220" s="123"/>
      <c r="RAB220" s="123"/>
      <c r="RAC220" s="123"/>
      <c r="RAD220" s="123"/>
      <c r="RAE220" s="123"/>
      <c r="RAF220" s="123"/>
      <c r="RAG220" s="123"/>
      <c r="RAH220" s="123"/>
      <c r="RAI220" s="123"/>
      <c r="RAJ220" s="123"/>
      <c r="RAK220" s="123"/>
      <c r="RAL220" s="123"/>
      <c r="RAM220" s="123"/>
      <c r="RAN220" s="123"/>
      <c r="RAO220" s="123"/>
      <c r="RAP220" s="123"/>
      <c r="RAQ220" s="123"/>
      <c r="RAR220" s="123"/>
      <c r="RAS220" s="123"/>
      <c r="RAT220" s="123"/>
      <c r="RAU220" s="123"/>
      <c r="RAV220" s="123"/>
      <c r="RAW220" s="123"/>
      <c r="RAX220" s="123"/>
      <c r="RAY220" s="123"/>
      <c r="RAZ220" s="123"/>
      <c r="RBA220" s="123"/>
      <c r="RBB220" s="123"/>
      <c r="RBC220" s="123"/>
      <c r="RBD220" s="123"/>
      <c r="RBE220" s="123"/>
      <c r="RBF220" s="123"/>
      <c r="RBG220" s="123"/>
      <c r="RBH220" s="123"/>
      <c r="RBI220" s="123"/>
      <c r="RBJ220" s="123"/>
      <c r="RBK220" s="123"/>
      <c r="RBL220" s="123"/>
      <c r="RBM220" s="123"/>
      <c r="RBN220" s="123"/>
      <c r="RBO220" s="123"/>
      <c r="RBP220" s="123"/>
      <c r="RBQ220" s="123"/>
      <c r="RBR220" s="123"/>
      <c r="RBS220" s="123"/>
      <c r="RBT220" s="123"/>
      <c r="RBU220" s="123"/>
      <c r="RBV220" s="123"/>
      <c r="RBW220" s="123"/>
      <c r="RBX220" s="123"/>
      <c r="RBY220" s="123"/>
      <c r="RBZ220" s="123"/>
      <c r="RCA220" s="123"/>
      <c r="RCB220" s="123"/>
      <c r="RCC220" s="123"/>
      <c r="RCD220" s="123"/>
      <c r="RCE220" s="123"/>
      <c r="RCF220" s="123"/>
      <c r="RCG220" s="123"/>
      <c r="RCH220" s="123"/>
      <c r="RCI220" s="123"/>
      <c r="RCJ220" s="123"/>
      <c r="RCK220" s="123"/>
      <c r="RCL220" s="123"/>
      <c r="RCM220" s="123"/>
      <c r="RCN220" s="123"/>
      <c r="RCO220" s="123"/>
      <c r="RCP220" s="123"/>
      <c r="RCQ220" s="123"/>
      <c r="RCR220" s="123"/>
      <c r="RCS220" s="123"/>
      <c r="RCT220" s="123"/>
      <c r="RCU220" s="123"/>
      <c r="RCV220" s="123"/>
      <c r="RCW220" s="123"/>
      <c r="RCX220" s="123"/>
      <c r="RCY220" s="123"/>
      <c r="RCZ220" s="123"/>
      <c r="RDA220" s="123"/>
      <c r="RDB220" s="123"/>
      <c r="RDC220" s="123"/>
      <c r="RDD220" s="123"/>
      <c r="RDE220" s="123"/>
      <c r="RDF220" s="123"/>
      <c r="RDG220" s="123"/>
      <c r="RDH220" s="123"/>
      <c r="RDI220" s="123"/>
      <c r="RDJ220" s="123"/>
      <c r="RDK220" s="123"/>
      <c r="RDL220" s="123"/>
      <c r="RDM220" s="123"/>
      <c r="RDN220" s="123"/>
      <c r="RDO220" s="123"/>
      <c r="RDP220" s="123"/>
      <c r="RDQ220" s="123"/>
      <c r="RDR220" s="123"/>
      <c r="RDS220" s="123"/>
      <c r="RDT220" s="123"/>
      <c r="RDU220" s="123"/>
      <c r="RDV220" s="123"/>
      <c r="RDW220" s="123"/>
      <c r="RDX220" s="123"/>
      <c r="RDY220" s="123"/>
      <c r="RDZ220" s="123"/>
      <c r="REA220" s="123"/>
      <c r="REB220" s="123"/>
      <c r="REC220" s="123"/>
      <c r="RED220" s="123"/>
      <c r="REE220" s="123"/>
      <c r="REF220" s="123"/>
      <c r="REG220" s="123"/>
      <c r="REH220" s="123"/>
      <c r="REI220" s="123"/>
      <c r="REJ220" s="123"/>
      <c r="REK220" s="123"/>
      <c r="REL220" s="123"/>
      <c r="REM220" s="123"/>
      <c r="REN220" s="123"/>
      <c r="REO220" s="123"/>
      <c r="REP220" s="123"/>
      <c r="REQ220" s="123"/>
      <c r="RER220" s="123"/>
      <c r="RES220" s="123"/>
      <c r="RET220" s="123"/>
      <c r="REU220" s="123"/>
      <c r="REV220" s="123"/>
      <c r="REW220" s="123"/>
      <c r="REX220" s="123"/>
      <c r="REY220" s="123"/>
      <c r="REZ220" s="123"/>
      <c r="RFA220" s="123"/>
      <c r="RFB220" s="123"/>
      <c r="RFC220" s="123"/>
      <c r="RFD220" s="123"/>
      <c r="RFE220" s="123"/>
      <c r="RFF220" s="123"/>
      <c r="RFG220" s="123"/>
      <c r="RFH220" s="123"/>
      <c r="RFI220" s="123"/>
      <c r="RFJ220" s="123"/>
      <c r="RFK220" s="123"/>
      <c r="RFL220" s="123"/>
      <c r="RFM220" s="123"/>
      <c r="RFN220" s="123"/>
      <c r="RFO220" s="123"/>
      <c r="RFP220" s="123"/>
      <c r="RFQ220" s="123"/>
      <c r="RFR220" s="123"/>
      <c r="RFS220" s="123"/>
      <c r="RFT220" s="123"/>
      <c r="RFU220" s="123"/>
      <c r="RFV220" s="123"/>
      <c r="RFW220" s="123"/>
      <c r="RFX220" s="123"/>
      <c r="RFY220" s="123"/>
      <c r="RFZ220" s="123"/>
      <c r="RGA220" s="123"/>
      <c r="RGB220" s="123"/>
      <c r="RGC220" s="123"/>
      <c r="RGD220" s="123"/>
      <c r="RGE220" s="123"/>
      <c r="RGF220" s="123"/>
      <c r="RGG220" s="123"/>
      <c r="RGH220" s="123"/>
      <c r="RGI220" s="123"/>
      <c r="RGJ220" s="123"/>
      <c r="RGK220" s="123"/>
      <c r="RGL220" s="123"/>
      <c r="RGM220" s="123"/>
      <c r="RGN220" s="123"/>
      <c r="RGO220" s="123"/>
      <c r="RGP220" s="123"/>
      <c r="RGQ220" s="123"/>
      <c r="RGR220" s="123"/>
      <c r="RGS220" s="123"/>
      <c r="RGT220" s="123"/>
      <c r="RGU220" s="123"/>
      <c r="RGV220" s="123"/>
      <c r="RGW220" s="123"/>
      <c r="RGX220" s="123"/>
      <c r="RGY220" s="123"/>
      <c r="RGZ220" s="123"/>
      <c r="RHA220" s="123"/>
      <c r="RHB220" s="123"/>
      <c r="RHC220" s="123"/>
      <c r="RHD220" s="123"/>
      <c r="RHE220" s="123"/>
      <c r="RHF220" s="123"/>
      <c r="RHG220" s="123"/>
      <c r="RHH220" s="123"/>
      <c r="RHI220" s="123"/>
      <c r="RHJ220" s="123"/>
      <c r="RHK220" s="123"/>
      <c r="RHL220" s="123"/>
      <c r="RHM220" s="123"/>
      <c r="RHN220" s="123"/>
      <c r="RHO220" s="123"/>
      <c r="RHP220" s="123"/>
      <c r="RHQ220" s="123"/>
      <c r="RHR220" s="123"/>
      <c r="RHS220" s="123"/>
      <c r="RHT220" s="123"/>
      <c r="RHU220" s="123"/>
      <c r="RHV220" s="123"/>
      <c r="RHW220" s="123"/>
      <c r="RHX220" s="123"/>
      <c r="RHY220" s="123"/>
      <c r="RHZ220" s="123"/>
      <c r="RIA220" s="123"/>
      <c r="RIB220" s="123"/>
      <c r="RIC220" s="123"/>
      <c r="RID220" s="123"/>
      <c r="RIE220" s="123"/>
      <c r="RIF220" s="123"/>
      <c r="RIG220" s="123"/>
      <c r="RIH220" s="123"/>
      <c r="RII220" s="123"/>
      <c r="RIJ220" s="123"/>
      <c r="RIK220" s="123"/>
      <c r="RIL220" s="123"/>
      <c r="RIM220" s="123"/>
      <c r="RIN220" s="123"/>
      <c r="RIO220" s="123"/>
      <c r="RIP220" s="123"/>
      <c r="RIQ220" s="123"/>
      <c r="RIR220" s="123"/>
      <c r="RIS220" s="123"/>
      <c r="RIT220" s="123"/>
      <c r="RIU220" s="123"/>
      <c r="RIV220" s="123"/>
      <c r="RIW220" s="123"/>
      <c r="RIX220" s="123"/>
      <c r="RIY220" s="123"/>
      <c r="RIZ220" s="123"/>
      <c r="RJA220" s="123"/>
      <c r="RJB220" s="123"/>
      <c r="RJC220" s="123"/>
      <c r="RJD220" s="123"/>
      <c r="RJE220" s="123"/>
      <c r="RJF220" s="123"/>
      <c r="RJG220" s="123"/>
      <c r="RJH220" s="123"/>
      <c r="RJI220" s="123"/>
      <c r="RJJ220" s="123"/>
      <c r="RJK220" s="123"/>
      <c r="RJL220" s="123"/>
      <c r="RJM220" s="123"/>
      <c r="RJN220" s="123"/>
      <c r="RJO220" s="123"/>
      <c r="RJP220" s="123"/>
      <c r="RJQ220" s="123"/>
      <c r="RJR220" s="123"/>
      <c r="RJS220" s="123"/>
      <c r="RJT220" s="123"/>
      <c r="RJU220" s="123"/>
      <c r="RJV220" s="123"/>
      <c r="RJW220" s="123"/>
      <c r="RJX220" s="123"/>
      <c r="RJY220" s="123"/>
      <c r="RJZ220" s="123"/>
      <c r="RKA220" s="123"/>
      <c r="RKB220" s="123"/>
      <c r="RKC220" s="123"/>
      <c r="RKD220" s="123"/>
      <c r="RKE220" s="123"/>
      <c r="RKF220" s="123"/>
      <c r="RKG220" s="123"/>
      <c r="RKH220" s="123"/>
      <c r="RKI220" s="123"/>
      <c r="RKJ220" s="123"/>
      <c r="RKK220" s="123"/>
      <c r="RKL220" s="123"/>
      <c r="RKM220" s="123"/>
      <c r="RKN220" s="123"/>
      <c r="RKO220" s="123"/>
      <c r="RKP220" s="123"/>
      <c r="RKQ220" s="123"/>
      <c r="RKR220" s="123"/>
      <c r="RKS220" s="123"/>
      <c r="RKT220" s="123"/>
      <c r="RKU220" s="123"/>
      <c r="RKV220" s="123"/>
      <c r="RKW220" s="123"/>
      <c r="RKX220" s="123"/>
      <c r="RKY220" s="123"/>
      <c r="RKZ220" s="123"/>
      <c r="RLA220" s="123"/>
      <c r="RLB220" s="123"/>
      <c r="RLC220" s="123"/>
      <c r="RLD220" s="123"/>
      <c r="RLE220" s="123"/>
      <c r="RLF220" s="123"/>
      <c r="RLG220" s="123"/>
      <c r="RLH220" s="123"/>
      <c r="RLI220" s="123"/>
      <c r="RLJ220" s="123"/>
      <c r="RLK220" s="123"/>
      <c r="RLL220" s="123"/>
      <c r="RLM220" s="123"/>
      <c r="RLN220" s="123"/>
      <c r="RLO220" s="123"/>
      <c r="RLP220" s="123"/>
      <c r="RLQ220" s="123"/>
      <c r="RLR220" s="123"/>
      <c r="RLS220" s="123"/>
      <c r="RLT220" s="123"/>
      <c r="RLU220" s="123"/>
      <c r="RLV220" s="123"/>
      <c r="RLW220" s="123"/>
      <c r="RLX220" s="123"/>
      <c r="RLY220" s="123"/>
      <c r="RLZ220" s="123"/>
      <c r="RMA220" s="123"/>
      <c r="RMB220" s="123"/>
      <c r="RMC220" s="123"/>
      <c r="RMD220" s="123"/>
      <c r="RME220" s="123"/>
      <c r="RMF220" s="123"/>
      <c r="RMG220" s="123"/>
      <c r="RMH220" s="123"/>
      <c r="RMI220" s="123"/>
      <c r="RMJ220" s="123"/>
      <c r="RMK220" s="123"/>
      <c r="RML220" s="123"/>
      <c r="RMM220" s="123"/>
      <c r="RMN220" s="123"/>
      <c r="RMO220" s="123"/>
      <c r="RMP220" s="123"/>
      <c r="RMQ220" s="123"/>
      <c r="RMR220" s="123"/>
      <c r="RMS220" s="123"/>
      <c r="RMT220" s="123"/>
      <c r="RMU220" s="123"/>
      <c r="RMV220" s="123"/>
      <c r="RMW220" s="123"/>
      <c r="RMX220" s="123"/>
      <c r="RMY220" s="123"/>
      <c r="RMZ220" s="123"/>
      <c r="RNA220" s="123"/>
      <c r="RNB220" s="123"/>
      <c r="RNC220" s="123"/>
      <c r="RND220" s="123"/>
      <c r="RNE220" s="123"/>
      <c r="RNF220" s="123"/>
      <c r="RNG220" s="123"/>
      <c r="RNH220" s="123"/>
      <c r="RNI220" s="123"/>
      <c r="RNJ220" s="123"/>
      <c r="RNK220" s="123"/>
      <c r="RNL220" s="123"/>
      <c r="RNM220" s="123"/>
      <c r="RNN220" s="123"/>
      <c r="RNO220" s="123"/>
      <c r="RNP220" s="123"/>
      <c r="RNQ220" s="123"/>
      <c r="RNR220" s="123"/>
      <c r="RNS220" s="123"/>
      <c r="RNT220" s="123"/>
      <c r="RNU220" s="123"/>
      <c r="RNV220" s="123"/>
      <c r="RNW220" s="123"/>
      <c r="RNX220" s="123"/>
      <c r="RNY220" s="123"/>
      <c r="RNZ220" s="123"/>
      <c r="ROA220" s="123"/>
      <c r="ROB220" s="123"/>
      <c r="ROC220" s="123"/>
      <c r="ROD220" s="123"/>
      <c r="ROE220" s="123"/>
      <c r="ROF220" s="123"/>
      <c r="ROG220" s="123"/>
      <c r="ROH220" s="123"/>
      <c r="ROI220" s="123"/>
      <c r="ROJ220" s="123"/>
      <c r="ROK220" s="123"/>
      <c r="ROL220" s="123"/>
      <c r="ROM220" s="123"/>
      <c r="RON220" s="123"/>
      <c r="ROO220" s="123"/>
      <c r="ROP220" s="123"/>
      <c r="ROQ220" s="123"/>
      <c r="ROR220" s="123"/>
      <c r="ROS220" s="123"/>
      <c r="ROT220" s="123"/>
      <c r="ROU220" s="123"/>
      <c r="ROV220" s="123"/>
      <c r="ROW220" s="123"/>
      <c r="ROX220" s="123"/>
      <c r="ROY220" s="123"/>
      <c r="ROZ220" s="123"/>
      <c r="RPA220" s="123"/>
      <c r="RPB220" s="123"/>
      <c r="RPC220" s="123"/>
      <c r="RPD220" s="123"/>
      <c r="RPE220" s="123"/>
      <c r="RPF220" s="123"/>
      <c r="RPG220" s="123"/>
      <c r="RPH220" s="123"/>
      <c r="RPI220" s="123"/>
      <c r="RPJ220" s="123"/>
      <c r="RPK220" s="123"/>
      <c r="RPL220" s="123"/>
      <c r="RPM220" s="123"/>
      <c r="RPN220" s="123"/>
      <c r="RPO220" s="123"/>
      <c r="RPP220" s="123"/>
      <c r="RPQ220" s="123"/>
      <c r="RPR220" s="123"/>
      <c r="RPS220" s="123"/>
      <c r="RPT220" s="123"/>
      <c r="RPU220" s="123"/>
      <c r="RPV220" s="123"/>
      <c r="RPW220" s="123"/>
      <c r="RPX220" s="123"/>
      <c r="RPY220" s="123"/>
      <c r="RPZ220" s="123"/>
      <c r="RQA220" s="123"/>
      <c r="RQB220" s="123"/>
      <c r="RQC220" s="123"/>
      <c r="RQD220" s="123"/>
      <c r="RQE220" s="123"/>
      <c r="RQF220" s="123"/>
      <c r="RQG220" s="123"/>
      <c r="RQH220" s="123"/>
      <c r="RQI220" s="123"/>
      <c r="RQJ220" s="123"/>
      <c r="RQK220" s="123"/>
      <c r="RQL220" s="123"/>
      <c r="RQM220" s="123"/>
      <c r="RQN220" s="123"/>
      <c r="RQO220" s="123"/>
      <c r="RQP220" s="123"/>
      <c r="RQQ220" s="123"/>
      <c r="RQR220" s="123"/>
      <c r="RQS220" s="123"/>
      <c r="RQT220" s="123"/>
      <c r="RQU220" s="123"/>
      <c r="RQV220" s="123"/>
      <c r="RQW220" s="123"/>
      <c r="RQX220" s="123"/>
      <c r="RQY220" s="123"/>
      <c r="RQZ220" s="123"/>
      <c r="RRA220" s="123"/>
      <c r="RRB220" s="123"/>
      <c r="RRC220" s="123"/>
      <c r="RRD220" s="123"/>
      <c r="RRE220" s="123"/>
      <c r="RRF220" s="123"/>
      <c r="RRG220" s="123"/>
      <c r="RRH220" s="123"/>
      <c r="RRI220" s="123"/>
      <c r="RRJ220" s="123"/>
      <c r="RRK220" s="123"/>
      <c r="RRL220" s="123"/>
      <c r="RRM220" s="123"/>
      <c r="RRN220" s="123"/>
      <c r="RRO220" s="123"/>
      <c r="RRP220" s="123"/>
      <c r="RRQ220" s="123"/>
      <c r="RRR220" s="123"/>
      <c r="RRS220" s="123"/>
      <c r="RRT220" s="123"/>
      <c r="RRU220" s="123"/>
      <c r="RRV220" s="123"/>
      <c r="RRW220" s="123"/>
      <c r="RRX220" s="123"/>
      <c r="RRY220" s="123"/>
      <c r="RRZ220" s="123"/>
      <c r="RSA220" s="123"/>
      <c r="RSB220" s="123"/>
      <c r="RSC220" s="123"/>
      <c r="RSD220" s="123"/>
      <c r="RSE220" s="123"/>
      <c r="RSF220" s="123"/>
      <c r="RSG220" s="123"/>
      <c r="RSH220" s="123"/>
      <c r="RSI220" s="123"/>
      <c r="RSJ220" s="123"/>
      <c r="RSK220" s="123"/>
      <c r="RSL220" s="123"/>
      <c r="RSM220" s="123"/>
      <c r="RSN220" s="123"/>
      <c r="RSO220" s="123"/>
      <c r="RSP220" s="123"/>
      <c r="RSQ220" s="123"/>
      <c r="RSR220" s="123"/>
      <c r="RSS220" s="123"/>
      <c r="RST220" s="123"/>
      <c r="RSU220" s="123"/>
      <c r="RSV220" s="123"/>
      <c r="RSW220" s="123"/>
      <c r="RSX220" s="123"/>
      <c r="RSY220" s="123"/>
      <c r="RSZ220" s="123"/>
      <c r="RTA220" s="123"/>
      <c r="RTB220" s="123"/>
      <c r="RTC220" s="123"/>
      <c r="RTD220" s="123"/>
      <c r="RTE220" s="123"/>
      <c r="RTF220" s="123"/>
      <c r="RTG220" s="123"/>
      <c r="RTH220" s="123"/>
      <c r="RTI220" s="123"/>
      <c r="RTJ220" s="123"/>
      <c r="RTK220" s="123"/>
      <c r="RTL220" s="123"/>
      <c r="RTM220" s="123"/>
      <c r="RTN220" s="123"/>
      <c r="RTO220" s="123"/>
      <c r="RTP220" s="123"/>
      <c r="RTQ220" s="123"/>
      <c r="RTR220" s="123"/>
      <c r="RTS220" s="123"/>
      <c r="RTT220" s="123"/>
      <c r="RTU220" s="123"/>
      <c r="RTV220" s="123"/>
      <c r="RTW220" s="123"/>
      <c r="RTX220" s="123"/>
      <c r="RTY220" s="123"/>
      <c r="RTZ220" s="123"/>
      <c r="RUA220" s="123"/>
      <c r="RUB220" s="123"/>
      <c r="RUC220" s="123"/>
      <c r="RUD220" s="123"/>
      <c r="RUE220" s="123"/>
      <c r="RUF220" s="123"/>
      <c r="RUG220" s="123"/>
      <c r="RUH220" s="123"/>
      <c r="RUI220" s="123"/>
      <c r="RUJ220" s="123"/>
      <c r="RUK220" s="123"/>
      <c r="RUL220" s="123"/>
      <c r="RUM220" s="123"/>
      <c r="RUN220" s="123"/>
      <c r="RUO220" s="123"/>
      <c r="RUP220" s="123"/>
      <c r="RUQ220" s="123"/>
      <c r="RUR220" s="123"/>
      <c r="RUS220" s="123"/>
      <c r="RUT220" s="123"/>
      <c r="RUU220" s="123"/>
      <c r="RUV220" s="123"/>
      <c r="RUW220" s="123"/>
      <c r="RUX220" s="123"/>
      <c r="RUY220" s="123"/>
      <c r="RUZ220" s="123"/>
      <c r="RVA220" s="123"/>
      <c r="RVB220" s="123"/>
      <c r="RVC220" s="123"/>
      <c r="RVD220" s="123"/>
      <c r="RVE220" s="123"/>
      <c r="RVF220" s="123"/>
      <c r="RVG220" s="123"/>
      <c r="RVH220" s="123"/>
      <c r="RVI220" s="123"/>
      <c r="RVJ220" s="123"/>
      <c r="RVK220" s="123"/>
      <c r="RVL220" s="123"/>
      <c r="RVM220" s="123"/>
      <c r="RVN220" s="123"/>
      <c r="RVO220" s="123"/>
      <c r="RVP220" s="123"/>
      <c r="RVQ220" s="123"/>
      <c r="RVR220" s="123"/>
      <c r="RVS220" s="123"/>
      <c r="RVT220" s="123"/>
      <c r="RVU220" s="123"/>
      <c r="RVV220" s="123"/>
      <c r="RVW220" s="123"/>
      <c r="RVX220" s="123"/>
      <c r="RVY220" s="123"/>
      <c r="RVZ220" s="123"/>
      <c r="RWA220" s="123"/>
      <c r="RWB220" s="123"/>
      <c r="RWC220" s="123"/>
      <c r="RWD220" s="123"/>
      <c r="RWE220" s="123"/>
      <c r="RWF220" s="123"/>
      <c r="RWG220" s="123"/>
      <c r="RWH220" s="123"/>
      <c r="RWI220" s="123"/>
      <c r="RWJ220" s="123"/>
      <c r="RWK220" s="123"/>
      <c r="RWL220" s="123"/>
      <c r="RWM220" s="123"/>
      <c r="RWN220" s="123"/>
      <c r="RWO220" s="123"/>
      <c r="RWP220" s="123"/>
      <c r="RWQ220" s="123"/>
      <c r="RWR220" s="123"/>
      <c r="RWS220" s="123"/>
      <c r="RWT220" s="123"/>
      <c r="RWU220" s="123"/>
      <c r="RWV220" s="123"/>
      <c r="RWW220" s="123"/>
      <c r="RWX220" s="123"/>
      <c r="RWY220" s="123"/>
      <c r="RWZ220" s="123"/>
      <c r="RXA220" s="123"/>
      <c r="RXB220" s="123"/>
      <c r="RXC220" s="123"/>
      <c r="RXD220" s="123"/>
      <c r="RXE220" s="123"/>
      <c r="RXF220" s="123"/>
      <c r="RXG220" s="123"/>
      <c r="RXH220" s="123"/>
      <c r="RXI220" s="123"/>
      <c r="RXJ220" s="123"/>
      <c r="RXK220" s="123"/>
      <c r="RXL220" s="123"/>
      <c r="RXM220" s="123"/>
      <c r="RXN220" s="123"/>
      <c r="RXO220" s="123"/>
      <c r="RXP220" s="123"/>
      <c r="RXQ220" s="123"/>
      <c r="RXR220" s="123"/>
      <c r="RXS220" s="123"/>
      <c r="RXT220" s="123"/>
      <c r="RXU220" s="123"/>
      <c r="RXV220" s="123"/>
      <c r="RXW220" s="123"/>
      <c r="RXX220" s="123"/>
      <c r="RXY220" s="123"/>
      <c r="RXZ220" s="123"/>
      <c r="RYA220" s="123"/>
      <c r="RYB220" s="123"/>
      <c r="RYC220" s="123"/>
      <c r="RYD220" s="123"/>
      <c r="RYE220" s="123"/>
      <c r="RYF220" s="123"/>
      <c r="RYG220" s="123"/>
      <c r="RYH220" s="123"/>
      <c r="RYI220" s="123"/>
      <c r="RYJ220" s="123"/>
      <c r="RYK220" s="123"/>
      <c r="RYL220" s="123"/>
      <c r="RYM220" s="123"/>
      <c r="RYN220" s="123"/>
      <c r="RYO220" s="123"/>
      <c r="RYP220" s="123"/>
      <c r="RYQ220" s="123"/>
      <c r="RYR220" s="123"/>
      <c r="RYS220" s="123"/>
      <c r="RYT220" s="123"/>
      <c r="RYU220" s="123"/>
      <c r="RYV220" s="123"/>
      <c r="RYW220" s="123"/>
      <c r="RYX220" s="123"/>
      <c r="RYY220" s="123"/>
      <c r="RYZ220" s="123"/>
      <c r="RZA220" s="123"/>
      <c r="RZB220" s="123"/>
      <c r="RZC220" s="123"/>
      <c r="RZD220" s="123"/>
      <c r="RZE220" s="123"/>
      <c r="RZF220" s="123"/>
      <c r="RZG220" s="123"/>
      <c r="RZH220" s="123"/>
      <c r="RZI220" s="123"/>
      <c r="RZJ220" s="123"/>
      <c r="RZK220" s="123"/>
      <c r="RZL220" s="123"/>
      <c r="RZM220" s="123"/>
      <c r="RZN220" s="123"/>
      <c r="RZO220" s="123"/>
      <c r="RZP220" s="123"/>
      <c r="RZQ220" s="123"/>
      <c r="RZR220" s="123"/>
      <c r="RZS220" s="123"/>
      <c r="RZT220" s="123"/>
      <c r="RZU220" s="123"/>
      <c r="RZV220" s="123"/>
      <c r="RZW220" s="123"/>
      <c r="RZX220" s="123"/>
      <c r="RZY220" s="123"/>
      <c r="RZZ220" s="123"/>
      <c r="SAA220" s="123"/>
      <c r="SAB220" s="123"/>
      <c r="SAC220" s="123"/>
      <c r="SAD220" s="123"/>
      <c r="SAE220" s="123"/>
      <c r="SAF220" s="123"/>
      <c r="SAG220" s="123"/>
      <c r="SAH220" s="123"/>
      <c r="SAI220" s="123"/>
      <c r="SAJ220" s="123"/>
      <c r="SAK220" s="123"/>
      <c r="SAL220" s="123"/>
      <c r="SAM220" s="123"/>
      <c r="SAN220" s="123"/>
      <c r="SAO220" s="123"/>
      <c r="SAP220" s="123"/>
      <c r="SAQ220" s="123"/>
      <c r="SAR220" s="123"/>
      <c r="SAS220" s="123"/>
      <c r="SAT220" s="123"/>
      <c r="SAU220" s="123"/>
      <c r="SAV220" s="123"/>
      <c r="SAW220" s="123"/>
      <c r="SAX220" s="123"/>
      <c r="SAY220" s="123"/>
      <c r="SAZ220" s="123"/>
      <c r="SBA220" s="123"/>
      <c r="SBB220" s="123"/>
      <c r="SBC220" s="123"/>
      <c r="SBD220" s="123"/>
      <c r="SBE220" s="123"/>
      <c r="SBF220" s="123"/>
      <c r="SBG220" s="123"/>
      <c r="SBH220" s="123"/>
      <c r="SBI220" s="123"/>
      <c r="SBJ220" s="123"/>
      <c r="SBK220" s="123"/>
      <c r="SBL220" s="123"/>
      <c r="SBM220" s="123"/>
      <c r="SBN220" s="123"/>
      <c r="SBO220" s="123"/>
      <c r="SBP220" s="123"/>
      <c r="SBQ220" s="123"/>
      <c r="SBR220" s="123"/>
      <c r="SBS220" s="123"/>
      <c r="SBT220" s="123"/>
      <c r="SBU220" s="123"/>
      <c r="SBV220" s="123"/>
      <c r="SBW220" s="123"/>
      <c r="SBX220" s="123"/>
      <c r="SBY220" s="123"/>
      <c r="SBZ220" s="123"/>
      <c r="SCA220" s="123"/>
      <c r="SCB220" s="123"/>
      <c r="SCC220" s="123"/>
      <c r="SCD220" s="123"/>
      <c r="SCE220" s="123"/>
      <c r="SCF220" s="123"/>
      <c r="SCG220" s="123"/>
      <c r="SCH220" s="123"/>
      <c r="SCI220" s="123"/>
      <c r="SCJ220" s="123"/>
      <c r="SCK220" s="123"/>
      <c r="SCL220" s="123"/>
      <c r="SCM220" s="123"/>
      <c r="SCN220" s="123"/>
      <c r="SCO220" s="123"/>
      <c r="SCP220" s="123"/>
      <c r="SCQ220" s="123"/>
      <c r="SCR220" s="123"/>
      <c r="SCS220" s="123"/>
      <c r="SCT220" s="123"/>
      <c r="SCU220" s="123"/>
      <c r="SCV220" s="123"/>
      <c r="SCW220" s="123"/>
      <c r="SCX220" s="123"/>
      <c r="SCY220" s="123"/>
      <c r="SCZ220" s="123"/>
      <c r="SDA220" s="123"/>
      <c r="SDB220" s="123"/>
      <c r="SDC220" s="123"/>
      <c r="SDD220" s="123"/>
      <c r="SDE220" s="123"/>
      <c r="SDF220" s="123"/>
      <c r="SDG220" s="123"/>
      <c r="SDH220" s="123"/>
      <c r="SDI220" s="123"/>
      <c r="SDJ220" s="123"/>
      <c r="SDK220" s="123"/>
      <c r="SDL220" s="123"/>
      <c r="SDM220" s="123"/>
      <c r="SDN220" s="123"/>
      <c r="SDO220" s="123"/>
      <c r="SDP220" s="123"/>
      <c r="SDQ220" s="123"/>
      <c r="SDR220" s="123"/>
      <c r="SDS220" s="123"/>
      <c r="SDT220" s="123"/>
      <c r="SDU220" s="123"/>
      <c r="SDV220" s="123"/>
      <c r="SDW220" s="123"/>
      <c r="SDX220" s="123"/>
      <c r="SDY220" s="123"/>
      <c r="SDZ220" s="123"/>
      <c r="SEA220" s="123"/>
      <c r="SEB220" s="123"/>
      <c r="SEC220" s="123"/>
      <c r="SED220" s="123"/>
      <c r="SEE220" s="123"/>
      <c r="SEF220" s="123"/>
      <c r="SEG220" s="123"/>
      <c r="SEH220" s="123"/>
      <c r="SEI220" s="123"/>
      <c r="SEJ220" s="123"/>
      <c r="SEK220" s="123"/>
      <c r="SEL220" s="123"/>
      <c r="SEM220" s="123"/>
      <c r="SEN220" s="123"/>
      <c r="SEO220" s="123"/>
      <c r="SEP220" s="123"/>
      <c r="SEQ220" s="123"/>
      <c r="SER220" s="123"/>
      <c r="SES220" s="123"/>
      <c r="SET220" s="123"/>
      <c r="SEU220" s="123"/>
      <c r="SEV220" s="123"/>
      <c r="SEW220" s="123"/>
      <c r="SEX220" s="123"/>
      <c r="SEY220" s="123"/>
      <c r="SEZ220" s="123"/>
      <c r="SFA220" s="123"/>
      <c r="SFB220" s="123"/>
      <c r="SFC220" s="123"/>
      <c r="SFD220" s="123"/>
      <c r="SFE220" s="123"/>
      <c r="SFF220" s="123"/>
      <c r="SFG220" s="123"/>
      <c r="SFH220" s="123"/>
      <c r="SFI220" s="123"/>
      <c r="SFJ220" s="123"/>
      <c r="SFK220" s="123"/>
      <c r="SFL220" s="123"/>
      <c r="SFM220" s="123"/>
      <c r="SFN220" s="123"/>
      <c r="SFO220" s="123"/>
      <c r="SFP220" s="123"/>
      <c r="SFQ220" s="123"/>
      <c r="SFR220" s="123"/>
      <c r="SFS220" s="123"/>
      <c r="SFT220" s="123"/>
      <c r="SFU220" s="123"/>
      <c r="SFV220" s="123"/>
      <c r="SFW220" s="123"/>
      <c r="SFX220" s="123"/>
      <c r="SFY220" s="123"/>
      <c r="SFZ220" s="123"/>
      <c r="SGA220" s="123"/>
      <c r="SGB220" s="123"/>
      <c r="SGC220" s="123"/>
      <c r="SGD220" s="123"/>
      <c r="SGE220" s="123"/>
      <c r="SGF220" s="123"/>
      <c r="SGG220" s="123"/>
      <c r="SGH220" s="123"/>
      <c r="SGI220" s="123"/>
      <c r="SGJ220" s="123"/>
      <c r="SGK220" s="123"/>
      <c r="SGL220" s="123"/>
      <c r="SGM220" s="123"/>
      <c r="SGN220" s="123"/>
      <c r="SGO220" s="123"/>
      <c r="SGP220" s="123"/>
      <c r="SGQ220" s="123"/>
      <c r="SGR220" s="123"/>
      <c r="SGS220" s="123"/>
      <c r="SGT220" s="123"/>
      <c r="SGU220" s="123"/>
      <c r="SGV220" s="123"/>
      <c r="SGW220" s="123"/>
      <c r="SGX220" s="123"/>
      <c r="SGY220" s="123"/>
      <c r="SGZ220" s="123"/>
      <c r="SHA220" s="123"/>
      <c r="SHB220" s="123"/>
      <c r="SHC220" s="123"/>
      <c r="SHD220" s="123"/>
      <c r="SHE220" s="123"/>
      <c r="SHF220" s="123"/>
      <c r="SHG220" s="123"/>
      <c r="SHH220" s="123"/>
      <c r="SHI220" s="123"/>
      <c r="SHJ220" s="123"/>
      <c r="SHK220" s="123"/>
      <c r="SHL220" s="123"/>
      <c r="SHM220" s="123"/>
      <c r="SHN220" s="123"/>
      <c r="SHO220" s="123"/>
      <c r="SHP220" s="123"/>
      <c r="SHQ220" s="123"/>
      <c r="SHR220" s="123"/>
      <c r="SHS220" s="123"/>
      <c r="SHT220" s="123"/>
      <c r="SHU220" s="123"/>
      <c r="SHV220" s="123"/>
      <c r="SHW220" s="123"/>
      <c r="SHX220" s="123"/>
      <c r="SHY220" s="123"/>
      <c r="SHZ220" s="123"/>
      <c r="SIA220" s="123"/>
      <c r="SIB220" s="123"/>
      <c r="SIC220" s="123"/>
      <c r="SID220" s="123"/>
      <c r="SIE220" s="123"/>
      <c r="SIF220" s="123"/>
      <c r="SIG220" s="123"/>
      <c r="SIH220" s="123"/>
      <c r="SII220" s="123"/>
      <c r="SIJ220" s="123"/>
      <c r="SIK220" s="123"/>
      <c r="SIL220" s="123"/>
      <c r="SIM220" s="123"/>
      <c r="SIN220" s="123"/>
      <c r="SIO220" s="123"/>
      <c r="SIP220" s="123"/>
      <c r="SIQ220" s="123"/>
      <c r="SIR220" s="123"/>
      <c r="SIS220" s="123"/>
      <c r="SIT220" s="123"/>
      <c r="SIU220" s="123"/>
      <c r="SIV220" s="123"/>
      <c r="SIW220" s="123"/>
      <c r="SIX220" s="123"/>
      <c r="SIY220" s="123"/>
      <c r="SIZ220" s="123"/>
      <c r="SJA220" s="123"/>
      <c r="SJB220" s="123"/>
      <c r="SJC220" s="123"/>
      <c r="SJD220" s="123"/>
      <c r="SJE220" s="123"/>
      <c r="SJF220" s="123"/>
      <c r="SJG220" s="123"/>
      <c r="SJH220" s="123"/>
      <c r="SJI220" s="123"/>
      <c r="SJJ220" s="123"/>
      <c r="SJK220" s="123"/>
      <c r="SJL220" s="123"/>
      <c r="SJM220" s="123"/>
      <c r="SJN220" s="123"/>
      <c r="SJO220" s="123"/>
      <c r="SJP220" s="123"/>
      <c r="SJQ220" s="123"/>
      <c r="SJR220" s="123"/>
      <c r="SJS220" s="123"/>
      <c r="SJT220" s="123"/>
      <c r="SJU220" s="123"/>
      <c r="SJV220" s="123"/>
      <c r="SJW220" s="123"/>
      <c r="SJX220" s="123"/>
      <c r="SJY220" s="123"/>
      <c r="SJZ220" s="123"/>
      <c r="SKA220" s="123"/>
      <c r="SKB220" s="123"/>
      <c r="SKC220" s="123"/>
      <c r="SKD220" s="123"/>
      <c r="SKE220" s="123"/>
      <c r="SKF220" s="123"/>
      <c r="SKG220" s="123"/>
      <c r="SKH220" s="123"/>
      <c r="SKI220" s="123"/>
      <c r="SKJ220" s="123"/>
      <c r="SKK220" s="123"/>
      <c r="SKL220" s="123"/>
      <c r="SKM220" s="123"/>
      <c r="SKN220" s="123"/>
      <c r="SKO220" s="123"/>
      <c r="SKP220" s="123"/>
      <c r="SKQ220" s="123"/>
      <c r="SKR220" s="123"/>
      <c r="SKS220" s="123"/>
      <c r="SKT220" s="123"/>
      <c r="SKU220" s="123"/>
      <c r="SKV220" s="123"/>
      <c r="SKW220" s="123"/>
      <c r="SKX220" s="123"/>
      <c r="SKY220" s="123"/>
      <c r="SKZ220" s="123"/>
      <c r="SLA220" s="123"/>
      <c r="SLB220" s="123"/>
      <c r="SLC220" s="123"/>
      <c r="SLD220" s="123"/>
      <c r="SLE220" s="123"/>
      <c r="SLF220" s="123"/>
      <c r="SLG220" s="123"/>
      <c r="SLH220" s="123"/>
      <c r="SLI220" s="123"/>
      <c r="SLJ220" s="123"/>
      <c r="SLK220" s="123"/>
      <c r="SLL220" s="123"/>
      <c r="SLM220" s="123"/>
      <c r="SLN220" s="123"/>
      <c r="SLO220" s="123"/>
      <c r="SLP220" s="123"/>
      <c r="SLQ220" s="123"/>
      <c r="SLR220" s="123"/>
      <c r="SLS220" s="123"/>
      <c r="SLT220" s="123"/>
      <c r="SLU220" s="123"/>
      <c r="SLV220" s="123"/>
      <c r="SLW220" s="123"/>
      <c r="SLX220" s="123"/>
      <c r="SLY220" s="123"/>
      <c r="SLZ220" s="123"/>
      <c r="SMA220" s="123"/>
      <c r="SMB220" s="123"/>
      <c r="SMC220" s="123"/>
      <c r="SMD220" s="123"/>
      <c r="SME220" s="123"/>
      <c r="SMF220" s="123"/>
      <c r="SMG220" s="123"/>
      <c r="SMH220" s="123"/>
      <c r="SMI220" s="123"/>
      <c r="SMJ220" s="123"/>
      <c r="SMK220" s="123"/>
      <c r="SML220" s="123"/>
      <c r="SMM220" s="123"/>
      <c r="SMN220" s="123"/>
      <c r="SMO220" s="123"/>
      <c r="SMP220" s="123"/>
      <c r="SMQ220" s="123"/>
      <c r="SMR220" s="123"/>
      <c r="SMS220" s="123"/>
      <c r="SMT220" s="123"/>
      <c r="SMU220" s="123"/>
      <c r="SMV220" s="123"/>
      <c r="SMW220" s="123"/>
      <c r="SMX220" s="123"/>
      <c r="SMY220" s="123"/>
      <c r="SMZ220" s="123"/>
      <c r="SNA220" s="123"/>
      <c r="SNB220" s="123"/>
      <c r="SNC220" s="123"/>
      <c r="SND220" s="123"/>
      <c r="SNE220" s="123"/>
      <c r="SNF220" s="123"/>
      <c r="SNG220" s="123"/>
      <c r="SNH220" s="123"/>
      <c r="SNI220" s="123"/>
      <c r="SNJ220" s="123"/>
      <c r="SNK220" s="123"/>
      <c r="SNL220" s="123"/>
      <c r="SNM220" s="123"/>
      <c r="SNN220" s="123"/>
      <c r="SNO220" s="123"/>
      <c r="SNP220" s="123"/>
      <c r="SNQ220" s="123"/>
      <c r="SNR220" s="123"/>
      <c r="SNS220" s="123"/>
      <c r="SNT220" s="123"/>
      <c r="SNU220" s="123"/>
      <c r="SNV220" s="123"/>
      <c r="SNW220" s="123"/>
      <c r="SNX220" s="123"/>
      <c r="SNY220" s="123"/>
      <c r="SNZ220" s="123"/>
      <c r="SOA220" s="123"/>
      <c r="SOB220" s="123"/>
      <c r="SOC220" s="123"/>
      <c r="SOD220" s="123"/>
      <c r="SOE220" s="123"/>
      <c r="SOF220" s="123"/>
      <c r="SOG220" s="123"/>
      <c r="SOH220" s="123"/>
      <c r="SOI220" s="123"/>
      <c r="SOJ220" s="123"/>
      <c r="SOK220" s="123"/>
      <c r="SOL220" s="123"/>
      <c r="SOM220" s="123"/>
      <c r="SON220" s="123"/>
      <c r="SOO220" s="123"/>
      <c r="SOP220" s="123"/>
      <c r="SOQ220" s="123"/>
      <c r="SOR220" s="123"/>
      <c r="SOS220" s="123"/>
      <c r="SOT220" s="123"/>
      <c r="SOU220" s="123"/>
      <c r="SOV220" s="123"/>
      <c r="SOW220" s="123"/>
      <c r="SOX220" s="123"/>
      <c r="SOY220" s="123"/>
      <c r="SOZ220" s="123"/>
      <c r="SPA220" s="123"/>
      <c r="SPB220" s="123"/>
      <c r="SPC220" s="123"/>
      <c r="SPD220" s="123"/>
      <c r="SPE220" s="123"/>
      <c r="SPF220" s="123"/>
      <c r="SPG220" s="123"/>
      <c r="SPH220" s="123"/>
      <c r="SPI220" s="123"/>
      <c r="SPJ220" s="123"/>
      <c r="SPK220" s="123"/>
      <c r="SPL220" s="123"/>
      <c r="SPM220" s="123"/>
      <c r="SPN220" s="123"/>
      <c r="SPO220" s="123"/>
      <c r="SPP220" s="123"/>
      <c r="SPQ220" s="123"/>
      <c r="SPR220" s="123"/>
      <c r="SPS220" s="123"/>
      <c r="SPT220" s="123"/>
      <c r="SPU220" s="123"/>
      <c r="SPV220" s="123"/>
      <c r="SPW220" s="123"/>
      <c r="SPX220" s="123"/>
      <c r="SPY220" s="123"/>
      <c r="SPZ220" s="123"/>
      <c r="SQA220" s="123"/>
      <c r="SQB220" s="123"/>
      <c r="SQC220" s="123"/>
      <c r="SQD220" s="123"/>
      <c r="SQE220" s="123"/>
      <c r="SQF220" s="123"/>
      <c r="SQG220" s="123"/>
      <c r="SQH220" s="123"/>
      <c r="SQI220" s="123"/>
      <c r="SQJ220" s="123"/>
      <c r="SQK220" s="123"/>
      <c r="SQL220" s="123"/>
      <c r="SQM220" s="123"/>
      <c r="SQN220" s="123"/>
      <c r="SQO220" s="123"/>
      <c r="SQP220" s="123"/>
      <c r="SQQ220" s="123"/>
      <c r="SQR220" s="123"/>
      <c r="SQS220" s="123"/>
      <c r="SQT220" s="123"/>
      <c r="SQU220" s="123"/>
      <c r="SQV220" s="123"/>
      <c r="SQW220" s="123"/>
      <c r="SQX220" s="123"/>
      <c r="SQY220" s="123"/>
      <c r="SQZ220" s="123"/>
      <c r="SRA220" s="123"/>
      <c r="SRB220" s="123"/>
      <c r="SRC220" s="123"/>
      <c r="SRD220" s="123"/>
      <c r="SRE220" s="123"/>
      <c r="SRF220" s="123"/>
      <c r="SRG220" s="123"/>
      <c r="SRH220" s="123"/>
      <c r="SRI220" s="123"/>
      <c r="SRJ220" s="123"/>
      <c r="SRK220" s="123"/>
      <c r="SRL220" s="123"/>
      <c r="SRM220" s="123"/>
      <c r="SRN220" s="123"/>
      <c r="SRO220" s="123"/>
      <c r="SRP220" s="123"/>
      <c r="SRQ220" s="123"/>
      <c r="SRR220" s="123"/>
      <c r="SRS220" s="123"/>
      <c r="SRT220" s="123"/>
      <c r="SRU220" s="123"/>
      <c r="SRV220" s="123"/>
      <c r="SRW220" s="123"/>
      <c r="SRX220" s="123"/>
      <c r="SRY220" s="123"/>
      <c r="SRZ220" s="123"/>
      <c r="SSA220" s="123"/>
      <c r="SSB220" s="123"/>
      <c r="SSC220" s="123"/>
      <c r="SSD220" s="123"/>
      <c r="SSE220" s="123"/>
      <c r="SSF220" s="123"/>
      <c r="SSG220" s="123"/>
      <c r="SSH220" s="123"/>
      <c r="SSI220" s="123"/>
      <c r="SSJ220" s="123"/>
      <c r="SSK220" s="123"/>
      <c r="SSL220" s="123"/>
      <c r="SSM220" s="123"/>
      <c r="SSN220" s="123"/>
      <c r="SSO220" s="123"/>
      <c r="SSP220" s="123"/>
      <c r="SSQ220" s="123"/>
      <c r="SSR220" s="123"/>
      <c r="SSS220" s="123"/>
      <c r="SST220" s="123"/>
      <c r="SSU220" s="123"/>
      <c r="SSV220" s="123"/>
      <c r="SSW220" s="123"/>
      <c r="SSX220" s="123"/>
      <c r="SSY220" s="123"/>
      <c r="SSZ220" s="123"/>
      <c r="STA220" s="123"/>
      <c r="STB220" s="123"/>
      <c r="STC220" s="123"/>
      <c r="STD220" s="123"/>
      <c r="STE220" s="123"/>
      <c r="STF220" s="123"/>
      <c r="STG220" s="123"/>
      <c r="STH220" s="123"/>
      <c r="STI220" s="123"/>
      <c r="STJ220" s="123"/>
      <c r="STK220" s="123"/>
      <c r="STL220" s="123"/>
      <c r="STM220" s="123"/>
      <c r="STN220" s="123"/>
      <c r="STO220" s="123"/>
      <c r="STP220" s="123"/>
      <c r="STQ220" s="123"/>
      <c r="STR220" s="123"/>
      <c r="STS220" s="123"/>
      <c r="STT220" s="123"/>
      <c r="STU220" s="123"/>
      <c r="STV220" s="123"/>
      <c r="STW220" s="123"/>
      <c r="STX220" s="123"/>
      <c r="STY220" s="123"/>
      <c r="STZ220" s="123"/>
      <c r="SUA220" s="123"/>
      <c r="SUB220" s="123"/>
      <c r="SUC220" s="123"/>
      <c r="SUD220" s="123"/>
      <c r="SUE220" s="123"/>
      <c r="SUF220" s="123"/>
      <c r="SUG220" s="123"/>
      <c r="SUH220" s="123"/>
      <c r="SUI220" s="123"/>
      <c r="SUJ220" s="123"/>
      <c r="SUK220" s="123"/>
      <c r="SUL220" s="123"/>
      <c r="SUM220" s="123"/>
      <c r="SUN220" s="123"/>
      <c r="SUO220" s="123"/>
      <c r="SUP220" s="123"/>
      <c r="SUQ220" s="123"/>
      <c r="SUR220" s="123"/>
      <c r="SUS220" s="123"/>
      <c r="SUT220" s="123"/>
      <c r="SUU220" s="123"/>
      <c r="SUV220" s="123"/>
      <c r="SUW220" s="123"/>
      <c r="SUX220" s="123"/>
      <c r="SUY220" s="123"/>
      <c r="SUZ220" s="123"/>
      <c r="SVA220" s="123"/>
      <c r="SVB220" s="123"/>
      <c r="SVC220" s="123"/>
      <c r="SVD220" s="123"/>
      <c r="SVE220" s="123"/>
      <c r="SVF220" s="123"/>
      <c r="SVG220" s="123"/>
      <c r="SVH220" s="123"/>
      <c r="SVI220" s="123"/>
      <c r="SVJ220" s="123"/>
      <c r="SVK220" s="123"/>
      <c r="SVL220" s="123"/>
      <c r="SVM220" s="123"/>
      <c r="SVN220" s="123"/>
      <c r="SVO220" s="123"/>
      <c r="SVP220" s="123"/>
      <c r="SVQ220" s="123"/>
      <c r="SVR220" s="123"/>
      <c r="SVS220" s="123"/>
      <c r="SVT220" s="123"/>
      <c r="SVU220" s="123"/>
      <c r="SVV220" s="123"/>
      <c r="SVW220" s="123"/>
      <c r="SVX220" s="123"/>
      <c r="SVY220" s="123"/>
      <c r="SVZ220" s="123"/>
      <c r="SWA220" s="123"/>
      <c r="SWB220" s="123"/>
      <c r="SWC220" s="123"/>
      <c r="SWD220" s="123"/>
      <c r="SWE220" s="123"/>
      <c r="SWF220" s="123"/>
      <c r="SWG220" s="123"/>
      <c r="SWH220" s="123"/>
      <c r="SWI220" s="123"/>
      <c r="SWJ220" s="123"/>
      <c r="SWK220" s="123"/>
      <c r="SWL220" s="123"/>
      <c r="SWM220" s="123"/>
      <c r="SWN220" s="123"/>
      <c r="SWO220" s="123"/>
      <c r="SWP220" s="123"/>
      <c r="SWQ220" s="123"/>
      <c r="SWR220" s="123"/>
      <c r="SWS220" s="123"/>
      <c r="SWT220" s="123"/>
      <c r="SWU220" s="123"/>
      <c r="SWV220" s="123"/>
      <c r="SWW220" s="123"/>
      <c r="SWX220" s="123"/>
      <c r="SWY220" s="123"/>
      <c r="SWZ220" s="123"/>
      <c r="SXA220" s="123"/>
      <c r="SXB220" s="123"/>
      <c r="SXC220" s="123"/>
      <c r="SXD220" s="123"/>
      <c r="SXE220" s="123"/>
      <c r="SXF220" s="123"/>
      <c r="SXG220" s="123"/>
      <c r="SXH220" s="123"/>
      <c r="SXI220" s="123"/>
      <c r="SXJ220" s="123"/>
      <c r="SXK220" s="123"/>
      <c r="SXL220" s="123"/>
      <c r="SXM220" s="123"/>
      <c r="SXN220" s="123"/>
      <c r="SXO220" s="123"/>
      <c r="SXP220" s="123"/>
      <c r="SXQ220" s="123"/>
      <c r="SXR220" s="123"/>
      <c r="SXS220" s="123"/>
      <c r="SXT220" s="123"/>
      <c r="SXU220" s="123"/>
      <c r="SXV220" s="123"/>
      <c r="SXW220" s="123"/>
      <c r="SXX220" s="123"/>
      <c r="SXY220" s="123"/>
      <c r="SXZ220" s="123"/>
      <c r="SYA220" s="123"/>
      <c r="SYB220" s="123"/>
      <c r="SYC220" s="123"/>
      <c r="SYD220" s="123"/>
      <c r="SYE220" s="123"/>
      <c r="SYF220" s="123"/>
      <c r="SYG220" s="123"/>
      <c r="SYH220" s="123"/>
      <c r="SYI220" s="123"/>
      <c r="SYJ220" s="123"/>
      <c r="SYK220" s="123"/>
      <c r="SYL220" s="123"/>
      <c r="SYM220" s="123"/>
      <c r="SYN220" s="123"/>
      <c r="SYO220" s="123"/>
      <c r="SYP220" s="123"/>
      <c r="SYQ220" s="123"/>
      <c r="SYR220" s="123"/>
      <c r="SYS220" s="123"/>
      <c r="SYT220" s="123"/>
      <c r="SYU220" s="123"/>
      <c r="SYV220" s="123"/>
      <c r="SYW220" s="123"/>
      <c r="SYX220" s="123"/>
      <c r="SYY220" s="123"/>
      <c r="SYZ220" s="123"/>
      <c r="SZA220" s="123"/>
      <c r="SZB220" s="123"/>
      <c r="SZC220" s="123"/>
      <c r="SZD220" s="123"/>
      <c r="SZE220" s="123"/>
      <c r="SZF220" s="123"/>
      <c r="SZG220" s="123"/>
      <c r="SZH220" s="123"/>
      <c r="SZI220" s="123"/>
      <c r="SZJ220" s="123"/>
      <c r="SZK220" s="123"/>
      <c r="SZL220" s="123"/>
      <c r="SZM220" s="123"/>
      <c r="SZN220" s="123"/>
      <c r="SZO220" s="123"/>
      <c r="SZP220" s="123"/>
      <c r="SZQ220" s="123"/>
      <c r="SZR220" s="123"/>
      <c r="SZS220" s="123"/>
      <c r="SZT220" s="123"/>
      <c r="SZU220" s="123"/>
      <c r="SZV220" s="123"/>
      <c r="SZW220" s="123"/>
      <c r="SZX220" s="123"/>
      <c r="SZY220" s="123"/>
      <c r="SZZ220" s="123"/>
      <c r="TAA220" s="123"/>
      <c r="TAB220" s="123"/>
      <c r="TAC220" s="123"/>
      <c r="TAD220" s="123"/>
      <c r="TAE220" s="123"/>
      <c r="TAF220" s="123"/>
      <c r="TAG220" s="123"/>
      <c r="TAH220" s="123"/>
      <c r="TAI220" s="123"/>
      <c r="TAJ220" s="123"/>
      <c r="TAK220" s="123"/>
      <c r="TAL220" s="123"/>
      <c r="TAM220" s="123"/>
      <c r="TAN220" s="123"/>
      <c r="TAO220" s="123"/>
      <c r="TAP220" s="123"/>
      <c r="TAQ220" s="123"/>
      <c r="TAR220" s="123"/>
      <c r="TAS220" s="123"/>
      <c r="TAT220" s="123"/>
      <c r="TAU220" s="123"/>
      <c r="TAV220" s="123"/>
      <c r="TAW220" s="123"/>
      <c r="TAX220" s="123"/>
      <c r="TAY220" s="123"/>
      <c r="TAZ220" s="123"/>
      <c r="TBA220" s="123"/>
      <c r="TBB220" s="123"/>
      <c r="TBC220" s="123"/>
      <c r="TBD220" s="123"/>
      <c r="TBE220" s="123"/>
      <c r="TBF220" s="123"/>
      <c r="TBG220" s="123"/>
      <c r="TBH220" s="123"/>
      <c r="TBI220" s="123"/>
      <c r="TBJ220" s="123"/>
      <c r="TBK220" s="123"/>
      <c r="TBL220" s="123"/>
      <c r="TBM220" s="123"/>
      <c r="TBN220" s="123"/>
      <c r="TBO220" s="123"/>
      <c r="TBP220" s="123"/>
      <c r="TBQ220" s="123"/>
      <c r="TBR220" s="123"/>
      <c r="TBS220" s="123"/>
      <c r="TBT220" s="123"/>
      <c r="TBU220" s="123"/>
      <c r="TBV220" s="123"/>
      <c r="TBW220" s="123"/>
      <c r="TBX220" s="123"/>
      <c r="TBY220" s="123"/>
      <c r="TBZ220" s="123"/>
      <c r="TCA220" s="123"/>
      <c r="TCB220" s="123"/>
      <c r="TCC220" s="123"/>
      <c r="TCD220" s="123"/>
      <c r="TCE220" s="123"/>
      <c r="TCF220" s="123"/>
      <c r="TCG220" s="123"/>
      <c r="TCH220" s="123"/>
      <c r="TCI220" s="123"/>
      <c r="TCJ220" s="123"/>
      <c r="TCK220" s="123"/>
      <c r="TCL220" s="123"/>
      <c r="TCM220" s="123"/>
      <c r="TCN220" s="123"/>
      <c r="TCO220" s="123"/>
      <c r="TCP220" s="123"/>
      <c r="TCQ220" s="123"/>
      <c r="TCR220" s="123"/>
      <c r="TCS220" s="123"/>
      <c r="TCT220" s="123"/>
      <c r="TCU220" s="123"/>
      <c r="TCV220" s="123"/>
      <c r="TCW220" s="123"/>
      <c r="TCX220" s="123"/>
      <c r="TCY220" s="123"/>
      <c r="TCZ220" s="123"/>
      <c r="TDA220" s="123"/>
      <c r="TDB220" s="123"/>
      <c r="TDC220" s="123"/>
      <c r="TDD220" s="123"/>
      <c r="TDE220" s="123"/>
      <c r="TDF220" s="123"/>
      <c r="TDG220" s="123"/>
      <c r="TDH220" s="123"/>
      <c r="TDI220" s="123"/>
      <c r="TDJ220" s="123"/>
      <c r="TDK220" s="123"/>
      <c r="TDL220" s="123"/>
      <c r="TDM220" s="123"/>
      <c r="TDN220" s="123"/>
      <c r="TDO220" s="123"/>
      <c r="TDP220" s="123"/>
      <c r="TDQ220" s="123"/>
      <c r="TDR220" s="123"/>
      <c r="TDS220" s="123"/>
      <c r="TDT220" s="123"/>
      <c r="TDU220" s="123"/>
      <c r="TDV220" s="123"/>
      <c r="TDW220" s="123"/>
      <c r="TDX220" s="123"/>
      <c r="TDY220" s="123"/>
      <c r="TDZ220" s="123"/>
      <c r="TEA220" s="123"/>
      <c r="TEB220" s="123"/>
      <c r="TEC220" s="123"/>
      <c r="TED220" s="123"/>
      <c r="TEE220" s="123"/>
      <c r="TEF220" s="123"/>
      <c r="TEG220" s="123"/>
      <c r="TEH220" s="123"/>
      <c r="TEI220" s="123"/>
      <c r="TEJ220" s="123"/>
      <c r="TEK220" s="123"/>
      <c r="TEL220" s="123"/>
      <c r="TEM220" s="123"/>
      <c r="TEN220" s="123"/>
      <c r="TEO220" s="123"/>
      <c r="TEP220" s="123"/>
      <c r="TEQ220" s="123"/>
      <c r="TER220" s="123"/>
      <c r="TES220" s="123"/>
      <c r="TET220" s="123"/>
      <c r="TEU220" s="123"/>
      <c r="TEV220" s="123"/>
      <c r="TEW220" s="123"/>
      <c r="TEX220" s="123"/>
      <c r="TEY220" s="123"/>
      <c r="TEZ220" s="123"/>
      <c r="TFA220" s="123"/>
      <c r="TFB220" s="123"/>
      <c r="TFC220" s="123"/>
      <c r="TFD220" s="123"/>
      <c r="TFE220" s="123"/>
      <c r="TFF220" s="123"/>
      <c r="TFG220" s="123"/>
      <c r="TFH220" s="123"/>
      <c r="TFI220" s="123"/>
      <c r="TFJ220" s="123"/>
      <c r="TFK220" s="123"/>
      <c r="TFL220" s="123"/>
      <c r="TFM220" s="123"/>
      <c r="TFN220" s="123"/>
      <c r="TFO220" s="123"/>
      <c r="TFP220" s="123"/>
      <c r="TFQ220" s="123"/>
      <c r="TFR220" s="123"/>
      <c r="TFS220" s="123"/>
      <c r="TFT220" s="123"/>
      <c r="TFU220" s="123"/>
      <c r="TFV220" s="123"/>
      <c r="TFW220" s="123"/>
      <c r="TFX220" s="123"/>
      <c r="TFY220" s="123"/>
      <c r="TFZ220" s="123"/>
      <c r="TGA220" s="123"/>
      <c r="TGB220" s="123"/>
      <c r="TGC220" s="123"/>
      <c r="TGD220" s="123"/>
      <c r="TGE220" s="123"/>
      <c r="TGF220" s="123"/>
      <c r="TGG220" s="123"/>
      <c r="TGH220" s="123"/>
      <c r="TGI220" s="123"/>
      <c r="TGJ220" s="123"/>
      <c r="TGK220" s="123"/>
      <c r="TGL220" s="123"/>
      <c r="TGM220" s="123"/>
      <c r="TGN220" s="123"/>
      <c r="TGO220" s="123"/>
      <c r="TGP220" s="123"/>
      <c r="TGQ220" s="123"/>
      <c r="TGR220" s="123"/>
      <c r="TGS220" s="123"/>
      <c r="TGT220" s="123"/>
      <c r="TGU220" s="123"/>
      <c r="TGV220" s="123"/>
      <c r="TGW220" s="123"/>
      <c r="TGX220" s="123"/>
      <c r="TGY220" s="123"/>
      <c r="TGZ220" s="123"/>
      <c r="THA220" s="123"/>
      <c r="THB220" s="123"/>
      <c r="THC220" s="123"/>
      <c r="THD220" s="123"/>
      <c r="THE220" s="123"/>
      <c r="THF220" s="123"/>
      <c r="THG220" s="123"/>
      <c r="THH220" s="123"/>
      <c r="THI220" s="123"/>
      <c r="THJ220" s="123"/>
      <c r="THK220" s="123"/>
      <c r="THL220" s="123"/>
      <c r="THM220" s="123"/>
      <c r="THN220" s="123"/>
      <c r="THO220" s="123"/>
      <c r="THP220" s="123"/>
      <c r="THQ220" s="123"/>
      <c r="THR220" s="123"/>
      <c r="THS220" s="123"/>
      <c r="THT220" s="123"/>
      <c r="THU220" s="123"/>
      <c r="THV220" s="123"/>
      <c r="THW220" s="123"/>
      <c r="THX220" s="123"/>
      <c r="THY220" s="123"/>
      <c r="THZ220" s="123"/>
      <c r="TIA220" s="123"/>
      <c r="TIB220" s="123"/>
      <c r="TIC220" s="123"/>
      <c r="TID220" s="123"/>
      <c r="TIE220" s="123"/>
      <c r="TIF220" s="123"/>
      <c r="TIG220" s="123"/>
      <c r="TIH220" s="123"/>
      <c r="TII220" s="123"/>
      <c r="TIJ220" s="123"/>
      <c r="TIK220" s="123"/>
      <c r="TIL220" s="123"/>
      <c r="TIM220" s="123"/>
      <c r="TIN220" s="123"/>
      <c r="TIO220" s="123"/>
      <c r="TIP220" s="123"/>
      <c r="TIQ220" s="123"/>
      <c r="TIR220" s="123"/>
      <c r="TIS220" s="123"/>
      <c r="TIT220" s="123"/>
      <c r="TIU220" s="123"/>
      <c r="TIV220" s="123"/>
      <c r="TIW220" s="123"/>
      <c r="TIX220" s="123"/>
      <c r="TIY220" s="123"/>
      <c r="TIZ220" s="123"/>
      <c r="TJA220" s="123"/>
      <c r="TJB220" s="123"/>
      <c r="TJC220" s="123"/>
      <c r="TJD220" s="123"/>
      <c r="TJE220" s="123"/>
      <c r="TJF220" s="123"/>
      <c r="TJG220" s="123"/>
      <c r="TJH220" s="123"/>
      <c r="TJI220" s="123"/>
      <c r="TJJ220" s="123"/>
      <c r="TJK220" s="123"/>
      <c r="TJL220" s="123"/>
      <c r="TJM220" s="123"/>
      <c r="TJN220" s="123"/>
      <c r="TJO220" s="123"/>
      <c r="TJP220" s="123"/>
      <c r="TJQ220" s="123"/>
      <c r="TJR220" s="123"/>
      <c r="TJS220" s="123"/>
      <c r="TJT220" s="123"/>
      <c r="TJU220" s="123"/>
      <c r="TJV220" s="123"/>
      <c r="TJW220" s="123"/>
      <c r="TJX220" s="123"/>
      <c r="TJY220" s="123"/>
      <c r="TJZ220" s="123"/>
      <c r="TKA220" s="123"/>
      <c r="TKB220" s="123"/>
      <c r="TKC220" s="123"/>
      <c r="TKD220" s="123"/>
      <c r="TKE220" s="123"/>
      <c r="TKF220" s="123"/>
      <c r="TKG220" s="123"/>
      <c r="TKH220" s="123"/>
      <c r="TKI220" s="123"/>
      <c r="TKJ220" s="123"/>
      <c r="TKK220" s="123"/>
      <c r="TKL220" s="123"/>
      <c r="TKM220" s="123"/>
      <c r="TKN220" s="123"/>
      <c r="TKO220" s="123"/>
      <c r="TKP220" s="123"/>
      <c r="TKQ220" s="123"/>
      <c r="TKR220" s="123"/>
      <c r="TKS220" s="123"/>
      <c r="TKT220" s="123"/>
      <c r="TKU220" s="123"/>
      <c r="TKV220" s="123"/>
      <c r="TKW220" s="123"/>
      <c r="TKX220" s="123"/>
      <c r="TKY220" s="123"/>
      <c r="TKZ220" s="123"/>
      <c r="TLA220" s="123"/>
      <c r="TLB220" s="123"/>
      <c r="TLC220" s="123"/>
      <c r="TLD220" s="123"/>
      <c r="TLE220" s="123"/>
      <c r="TLF220" s="123"/>
      <c r="TLG220" s="123"/>
      <c r="TLH220" s="123"/>
      <c r="TLI220" s="123"/>
      <c r="TLJ220" s="123"/>
      <c r="TLK220" s="123"/>
      <c r="TLL220" s="123"/>
      <c r="TLM220" s="123"/>
      <c r="TLN220" s="123"/>
      <c r="TLO220" s="123"/>
      <c r="TLP220" s="123"/>
      <c r="TLQ220" s="123"/>
      <c r="TLR220" s="123"/>
      <c r="TLS220" s="123"/>
      <c r="TLT220" s="123"/>
      <c r="TLU220" s="123"/>
      <c r="TLV220" s="123"/>
      <c r="TLW220" s="123"/>
      <c r="TLX220" s="123"/>
      <c r="TLY220" s="123"/>
      <c r="TLZ220" s="123"/>
      <c r="TMA220" s="123"/>
      <c r="TMB220" s="123"/>
      <c r="TMC220" s="123"/>
      <c r="TMD220" s="123"/>
      <c r="TME220" s="123"/>
      <c r="TMF220" s="123"/>
      <c r="TMG220" s="123"/>
      <c r="TMH220" s="123"/>
      <c r="TMI220" s="123"/>
      <c r="TMJ220" s="123"/>
      <c r="TMK220" s="123"/>
      <c r="TML220" s="123"/>
      <c r="TMM220" s="123"/>
      <c r="TMN220" s="123"/>
      <c r="TMO220" s="123"/>
      <c r="TMP220" s="123"/>
      <c r="TMQ220" s="123"/>
      <c r="TMR220" s="123"/>
      <c r="TMS220" s="123"/>
      <c r="TMT220" s="123"/>
      <c r="TMU220" s="123"/>
      <c r="TMV220" s="123"/>
      <c r="TMW220" s="123"/>
      <c r="TMX220" s="123"/>
      <c r="TMY220" s="123"/>
      <c r="TMZ220" s="123"/>
      <c r="TNA220" s="123"/>
      <c r="TNB220" s="123"/>
      <c r="TNC220" s="123"/>
      <c r="TND220" s="123"/>
      <c r="TNE220" s="123"/>
      <c r="TNF220" s="123"/>
      <c r="TNG220" s="123"/>
      <c r="TNH220" s="123"/>
      <c r="TNI220" s="123"/>
      <c r="TNJ220" s="123"/>
      <c r="TNK220" s="123"/>
      <c r="TNL220" s="123"/>
      <c r="TNM220" s="123"/>
      <c r="TNN220" s="123"/>
      <c r="TNO220" s="123"/>
      <c r="TNP220" s="123"/>
      <c r="TNQ220" s="123"/>
      <c r="TNR220" s="123"/>
      <c r="TNS220" s="123"/>
      <c r="TNT220" s="123"/>
      <c r="TNU220" s="123"/>
      <c r="TNV220" s="123"/>
      <c r="TNW220" s="123"/>
      <c r="TNX220" s="123"/>
      <c r="TNY220" s="123"/>
      <c r="TNZ220" s="123"/>
      <c r="TOA220" s="123"/>
      <c r="TOB220" s="123"/>
      <c r="TOC220" s="123"/>
      <c r="TOD220" s="123"/>
      <c r="TOE220" s="123"/>
      <c r="TOF220" s="123"/>
      <c r="TOG220" s="123"/>
      <c r="TOH220" s="123"/>
      <c r="TOI220" s="123"/>
      <c r="TOJ220" s="123"/>
      <c r="TOK220" s="123"/>
      <c r="TOL220" s="123"/>
      <c r="TOM220" s="123"/>
      <c r="TON220" s="123"/>
      <c r="TOO220" s="123"/>
      <c r="TOP220" s="123"/>
      <c r="TOQ220" s="123"/>
      <c r="TOR220" s="123"/>
      <c r="TOS220" s="123"/>
      <c r="TOT220" s="123"/>
      <c r="TOU220" s="123"/>
      <c r="TOV220" s="123"/>
      <c r="TOW220" s="123"/>
      <c r="TOX220" s="123"/>
      <c r="TOY220" s="123"/>
      <c r="TOZ220" s="123"/>
      <c r="TPA220" s="123"/>
      <c r="TPB220" s="123"/>
      <c r="TPC220" s="123"/>
      <c r="TPD220" s="123"/>
      <c r="TPE220" s="123"/>
      <c r="TPF220" s="123"/>
      <c r="TPG220" s="123"/>
      <c r="TPH220" s="123"/>
      <c r="TPI220" s="123"/>
      <c r="TPJ220" s="123"/>
      <c r="TPK220" s="123"/>
      <c r="TPL220" s="123"/>
      <c r="TPM220" s="123"/>
      <c r="TPN220" s="123"/>
      <c r="TPO220" s="123"/>
      <c r="TPP220" s="123"/>
      <c r="TPQ220" s="123"/>
      <c r="TPR220" s="123"/>
      <c r="TPS220" s="123"/>
      <c r="TPT220" s="123"/>
      <c r="TPU220" s="123"/>
      <c r="TPV220" s="123"/>
      <c r="TPW220" s="123"/>
      <c r="TPX220" s="123"/>
      <c r="TPY220" s="123"/>
      <c r="TPZ220" s="123"/>
      <c r="TQA220" s="123"/>
      <c r="TQB220" s="123"/>
      <c r="TQC220" s="123"/>
      <c r="TQD220" s="123"/>
      <c r="TQE220" s="123"/>
      <c r="TQF220" s="123"/>
      <c r="TQG220" s="123"/>
      <c r="TQH220" s="123"/>
      <c r="TQI220" s="123"/>
      <c r="TQJ220" s="123"/>
      <c r="TQK220" s="123"/>
      <c r="TQL220" s="123"/>
      <c r="TQM220" s="123"/>
      <c r="TQN220" s="123"/>
      <c r="TQO220" s="123"/>
      <c r="TQP220" s="123"/>
      <c r="TQQ220" s="123"/>
      <c r="TQR220" s="123"/>
      <c r="TQS220" s="123"/>
      <c r="TQT220" s="123"/>
      <c r="TQU220" s="123"/>
      <c r="TQV220" s="123"/>
      <c r="TQW220" s="123"/>
      <c r="TQX220" s="123"/>
      <c r="TQY220" s="123"/>
      <c r="TQZ220" s="123"/>
      <c r="TRA220" s="123"/>
      <c r="TRB220" s="123"/>
      <c r="TRC220" s="123"/>
      <c r="TRD220" s="123"/>
      <c r="TRE220" s="123"/>
      <c r="TRF220" s="123"/>
      <c r="TRG220" s="123"/>
      <c r="TRH220" s="123"/>
      <c r="TRI220" s="123"/>
      <c r="TRJ220" s="123"/>
      <c r="TRK220" s="123"/>
      <c r="TRL220" s="123"/>
      <c r="TRM220" s="123"/>
      <c r="TRN220" s="123"/>
      <c r="TRO220" s="123"/>
      <c r="TRP220" s="123"/>
      <c r="TRQ220" s="123"/>
      <c r="TRR220" s="123"/>
      <c r="TRS220" s="123"/>
      <c r="TRT220" s="123"/>
      <c r="TRU220" s="123"/>
      <c r="TRV220" s="123"/>
      <c r="TRW220" s="123"/>
      <c r="TRX220" s="123"/>
      <c r="TRY220" s="123"/>
      <c r="TRZ220" s="123"/>
      <c r="TSA220" s="123"/>
      <c r="TSB220" s="123"/>
      <c r="TSC220" s="123"/>
      <c r="TSD220" s="123"/>
      <c r="TSE220" s="123"/>
      <c r="TSF220" s="123"/>
      <c r="TSG220" s="123"/>
      <c r="TSH220" s="123"/>
      <c r="TSI220" s="123"/>
      <c r="TSJ220" s="123"/>
      <c r="TSK220" s="123"/>
      <c r="TSL220" s="123"/>
      <c r="TSM220" s="123"/>
      <c r="TSN220" s="123"/>
      <c r="TSO220" s="123"/>
      <c r="TSP220" s="123"/>
      <c r="TSQ220" s="123"/>
      <c r="TSR220" s="123"/>
      <c r="TSS220" s="123"/>
      <c r="TST220" s="123"/>
      <c r="TSU220" s="123"/>
      <c r="TSV220" s="123"/>
      <c r="TSW220" s="123"/>
      <c r="TSX220" s="123"/>
      <c r="TSY220" s="123"/>
      <c r="TSZ220" s="123"/>
      <c r="TTA220" s="123"/>
      <c r="TTB220" s="123"/>
      <c r="TTC220" s="123"/>
      <c r="TTD220" s="123"/>
      <c r="TTE220" s="123"/>
      <c r="TTF220" s="123"/>
      <c r="TTG220" s="123"/>
      <c r="TTH220" s="123"/>
      <c r="TTI220" s="123"/>
      <c r="TTJ220" s="123"/>
      <c r="TTK220" s="123"/>
      <c r="TTL220" s="123"/>
      <c r="TTM220" s="123"/>
      <c r="TTN220" s="123"/>
      <c r="TTO220" s="123"/>
      <c r="TTP220" s="123"/>
      <c r="TTQ220" s="123"/>
      <c r="TTR220" s="123"/>
      <c r="TTS220" s="123"/>
      <c r="TTT220" s="123"/>
      <c r="TTU220" s="123"/>
      <c r="TTV220" s="123"/>
      <c r="TTW220" s="123"/>
      <c r="TTX220" s="123"/>
      <c r="TTY220" s="123"/>
      <c r="TTZ220" s="123"/>
      <c r="TUA220" s="123"/>
      <c r="TUB220" s="123"/>
      <c r="TUC220" s="123"/>
      <c r="TUD220" s="123"/>
      <c r="TUE220" s="123"/>
      <c r="TUF220" s="123"/>
      <c r="TUG220" s="123"/>
      <c r="TUH220" s="123"/>
      <c r="TUI220" s="123"/>
      <c r="TUJ220" s="123"/>
      <c r="TUK220" s="123"/>
      <c r="TUL220" s="123"/>
      <c r="TUM220" s="123"/>
      <c r="TUN220" s="123"/>
      <c r="TUO220" s="123"/>
      <c r="TUP220" s="123"/>
      <c r="TUQ220" s="123"/>
      <c r="TUR220" s="123"/>
      <c r="TUS220" s="123"/>
      <c r="TUT220" s="123"/>
      <c r="TUU220" s="123"/>
      <c r="TUV220" s="123"/>
      <c r="TUW220" s="123"/>
      <c r="TUX220" s="123"/>
      <c r="TUY220" s="123"/>
      <c r="TUZ220" s="123"/>
      <c r="TVA220" s="123"/>
      <c r="TVB220" s="123"/>
      <c r="TVC220" s="123"/>
      <c r="TVD220" s="123"/>
      <c r="TVE220" s="123"/>
      <c r="TVF220" s="123"/>
      <c r="TVG220" s="123"/>
      <c r="TVH220" s="123"/>
      <c r="TVI220" s="123"/>
      <c r="TVJ220" s="123"/>
      <c r="TVK220" s="123"/>
      <c r="TVL220" s="123"/>
      <c r="TVM220" s="123"/>
      <c r="TVN220" s="123"/>
      <c r="TVO220" s="123"/>
      <c r="TVP220" s="123"/>
      <c r="TVQ220" s="123"/>
      <c r="TVR220" s="123"/>
      <c r="TVS220" s="123"/>
      <c r="TVT220" s="123"/>
      <c r="TVU220" s="123"/>
      <c r="TVV220" s="123"/>
      <c r="TVW220" s="123"/>
      <c r="TVX220" s="123"/>
      <c r="TVY220" s="123"/>
      <c r="TVZ220" s="123"/>
      <c r="TWA220" s="123"/>
      <c r="TWB220" s="123"/>
      <c r="TWC220" s="123"/>
      <c r="TWD220" s="123"/>
      <c r="TWE220" s="123"/>
      <c r="TWF220" s="123"/>
      <c r="TWG220" s="123"/>
      <c r="TWH220" s="123"/>
      <c r="TWI220" s="123"/>
      <c r="TWJ220" s="123"/>
      <c r="TWK220" s="123"/>
      <c r="TWL220" s="123"/>
      <c r="TWM220" s="123"/>
      <c r="TWN220" s="123"/>
      <c r="TWO220" s="123"/>
      <c r="TWP220" s="123"/>
      <c r="TWQ220" s="123"/>
      <c r="TWR220" s="123"/>
      <c r="TWS220" s="123"/>
      <c r="TWT220" s="123"/>
      <c r="TWU220" s="123"/>
      <c r="TWV220" s="123"/>
      <c r="TWW220" s="123"/>
      <c r="TWX220" s="123"/>
      <c r="TWY220" s="123"/>
      <c r="TWZ220" s="123"/>
      <c r="TXA220" s="123"/>
      <c r="TXB220" s="123"/>
      <c r="TXC220" s="123"/>
      <c r="TXD220" s="123"/>
      <c r="TXE220" s="123"/>
      <c r="TXF220" s="123"/>
      <c r="TXG220" s="123"/>
      <c r="TXH220" s="123"/>
      <c r="TXI220" s="123"/>
      <c r="TXJ220" s="123"/>
      <c r="TXK220" s="123"/>
      <c r="TXL220" s="123"/>
      <c r="TXM220" s="123"/>
      <c r="TXN220" s="123"/>
      <c r="TXO220" s="123"/>
      <c r="TXP220" s="123"/>
      <c r="TXQ220" s="123"/>
      <c r="TXR220" s="123"/>
      <c r="TXS220" s="123"/>
      <c r="TXT220" s="123"/>
      <c r="TXU220" s="123"/>
      <c r="TXV220" s="123"/>
      <c r="TXW220" s="123"/>
      <c r="TXX220" s="123"/>
      <c r="TXY220" s="123"/>
      <c r="TXZ220" s="123"/>
      <c r="TYA220" s="123"/>
      <c r="TYB220" s="123"/>
      <c r="TYC220" s="123"/>
      <c r="TYD220" s="123"/>
      <c r="TYE220" s="123"/>
      <c r="TYF220" s="123"/>
      <c r="TYG220" s="123"/>
      <c r="TYH220" s="123"/>
      <c r="TYI220" s="123"/>
      <c r="TYJ220" s="123"/>
      <c r="TYK220" s="123"/>
      <c r="TYL220" s="123"/>
      <c r="TYM220" s="123"/>
      <c r="TYN220" s="123"/>
      <c r="TYO220" s="123"/>
      <c r="TYP220" s="123"/>
      <c r="TYQ220" s="123"/>
      <c r="TYR220" s="123"/>
      <c r="TYS220" s="123"/>
      <c r="TYT220" s="123"/>
      <c r="TYU220" s="123"/>
      <c r="TYV220" s="123"/>
      <c r="TYW220" s="123"/>
      <c r="TYX220" s="123"/>
      <c r="TYY220" s="123"/>
      <c r="TYZ220" s="123"/>
      <c r="TZA220" s="123"/>
      <c r="TZB220" s="123"/>
      <c r="TZC220" s="123"/>
      <c r="TZD220" s="123"/>
      <c r="TZE220" s="123"/>
      <c r="TZF220" s="123"/>
      <c r="TZG220" s="123"/>
      <c r="TZH220" s="123"/>
      <c r="TZI220" s="123"/>
      <c r="TZJ220" s="123"/>
      <c r="TZK220" s="123"/>
      <c r="TZL220" s="123"/>
      <c r="TZM220" s="123"/>
      <c r="TZN220" s="123"/>
      <c r="TZO220" s="123"/>
      <c r="TZP220" s="123"/>
      <c r="TZQ220" s="123"/>
      <c r="TZR220" s="123"/>
      <c r="TZS220" s="123"/>
      <c r="TZT220" s="123"/>
      <c r="TZU220" s="123"/>
      <c r="TZV220" s="123"/>
      <c r="TZW220" s="123"/>
      <c r="TZX220" s="123"/>
      <c r="TZY220" s="123"/>
      <c r="TZZ220" s="123"/>
      <c r="UAA220" s="123"/>
      <c r="UAB220" s="123"/>
      <c r="UAC220" s="123"/>
      <c r="UAD220" s="123"/>
      <c r="UAE220" s="123"/>
      <c r="UAF220" s="123"/>
      <c r="UAG220" s="123"/>
      <c r="UAH220" s="123"/>
      <c r="UAI220" s="123"/>
      <c r="UAJ220" s="123"/>
      <c r="UAK220" s="123"/>
      <c r="UAL220" s="123"/>
      <c r="UAM220" s="123"/>
      <c r="UAN220" s="123"/>
      <c r="UAO220" s="123"/>
      <c r="UAP220" s="123"/>
      <c r="UAQ220" s="123"/>
      <c r="UAR220" s="123"/>
      <c r="UAS220" s="123"/>
      <c r="UAT220" s="123"/>
      <c r="UAU220" s="123"/>
      <c r="UAV220" s="123"/>
      <c r="UAW220" s="123"/>
      <c r="UAX220" s="123"/>
      <c r="UAY220" s="123"/>
      <c r="UAZ220" s="123"/>
      <c r="UBA220" s="123"/>
      <c r="UBB220" s="123"/>
      <c r="UBC220" s="123"/>
      <c r="UBD220" s="123"/>
      <c r="UBE220" s="123"/>
      <c r="UBF220" s="123"/>
      <c r="UBG220" s="123"/>
      <c r="UBH220" s="123"/>
      <c r="UBI220" s="123"/>
      <c r="UBJ220" s="123"/>
      <c r="UBK220" s="123"/>
      <c r="UBL220" s="123"/>
      <c r="UBM220" s="123"/>
      <c r="UBN220" s="123"/>
      <c r="UBO220" s="123"/>
      <c r="UBP220" s="123"/>
      <c r="UBQ220" s="123"/>
      <c r="UBR220" s="123"/>
      <c r="UBS220" s="123"/>
      <c r="UBT220" s="123"/>
      <c r="UBU220" s="123"/>
      <c r="UBV220" s="123"/>
      <c r="UBW220" s="123"/>
      <c r="UBX220" s="123"/>
      <c r="UBY220" s="123"/>
      <c r="UBZ220" s="123"/>
      <c r="UCA220" s="123"/>
      <c r="UCB220" s="123"/>
      <c r="UCC220" s="123"/>
      <c r="UCD220" s="123"/>
      <c r="UCE220" s="123"/>
      <c r="UCF220" s="123"/>
      <c r="UCG220" s="123"/>
      <c r="UCH220" s="123"/>
      <c r="UCI220" s="123"/>
      <c r="UCJ220" s="123"/>
      <c r="UCK220" s="123"/>
      <c r="UCL220" s="123"/>
      <c r="UCM220" s="123"/>
      <c r="UCN220" s="123"/>
      <c r="UCO220" s="123"/>
      <c r="UCP220" s="123"/>
      <c r="UCQ220" s="123"/>
      <c r="UCR220" s="123"/>
      <c r="UCS220" s="123"/>
      <c r="UCT220" s="123"/>
      <c r="UCU220" s="123"/>
      <c r="UCV220" s="123"/>
      <c r="UCW220" s="123"/>
      <c r="UCX220" s="123"/>
      <c r="UCY220" s="123"/>
      <c r="UCZ220" s="123"/>
      <c r="UDA220" s="123"/>
      <c r="UDB220" s="123"/>
      <c r="UDC220" s="123"/>
      <c r="UDD220" s="123"/>
      <c r="UDE220" s="123"/>
      <c r="UDF220" s="123"/>
      <c r="UDG220" s="123"/>
      <c r="UDH220" s="123"/>
      <c r="UDI220" s="123"/>
      <c r="UDJ220" s="123"/>
      <c r="UDK220" s="123"/>
      <c r="UDL220" s="123"/>
      <c r="UDM220" s="123"/>
      <c r="UDN220" s="123"/>
      <c r="UDO220" s="123"/>
      <c r="UDP220" s="123"/>
      <c r="UDQ220" s="123"/>
      <c r="UDR220" s="123"/>
      <c r="UDS220" s="123"/>
      <c r="UDT220" s="123"/>
      <c r="UDU220" s="123"/>
      <c r="UDV220" s="123"/>
      <c r="UDW220" s="123"/>
      <c r="UDX220" s="123"/>
      <c r="UDY220" s="123"/>
      <c r="UDZ220" s="123"/>
      <c r="UEA220" s="123"/>
      <c r="UEB220" s="123"/>
      <c r="UEC220" s="123"/>
      <c r="UED220" s="123"/>
      <c r="UEE220" s="123"/>
      <c r="UEF220" s="123"/>
      <c r="UEG220" s="123"/>
      <c r="UEH220" s="123"/>
      <c r="UEI220" s="123"/>
      <c r="UEJ220" s="123"/>
      <c r="UEK220" s="123"/>
      <c r="UEL220" s="123"/>
      <c r="UEM220" s="123"/>
      <c r="UEN220" s="123"/>
      <c r="UEO220" s="123"/>
      <c r="UEP220" s="123"/>
      <c r="UEQ220" s="123"/>
      <c r="UER220" s="123"/>
      <c r="UES220" s="123"/>
      <c r="UET220" s="123"/>
      <c r="UEU220" s="123"/>
      <c r="UEV220" s="123"/>
      <c r="UEW220" s="123"/>
      <c r="UEX220" s="123"/>
      <c r="UEY220" s="123"/>
      <c r="UEZ220" s="123"/>
      <c r="UFA220" s="123"/>
      <c r="UFB220" s="123"/>
      <c r="UFC220" s="123"/>
      <c r="UFD220" s="123"/>
      <c r="UFE220" s="123"/>
      <c r="UFF220" s="123"/>
      <c r="UFG220" s="123"/>
      <c r="UFH220" s="123"/>
      <c r="UFI220" s="123"/>
      <c r="UFJ220" s="123"/>
      <c r="UFK220" s="123"/>
      <c r="UFL220" s="123"/>
      <c r="UFM220" s="123"/>
      <c r="UFN220" s="123"/>
      <c r="UFO220" s="123"/>
      <c r="UFP220" s="123"/>
      <c r="UFQ220" s="123"/>
      <c r="UFR220" s="123"/>
      <c r="UFS220" s="123"/>
      <c r="UFT220" s="123"/>
      <c r="UFU220" s="123"/>
      <c r="UFV220" s="123"/>
      <c r="UFW220" s="123"/>
      <c r="UFX220" s="123"/>
      <c r="UFY220" s="123"/>
      <c r="UFZ220" s="123"/>
      <c r="UGA220" s="123"/>
      <c r="UGB220" s="123"/>
      <c r="UGC220" s="123"/>
      <c r="UGD220" s="123"/>
      <c r="UGE220" s="123"/>
      <c r="UGF220" s="123"/>
      <c r="UGG220" s="123"/>
      <c r="UGH220" s="123"/>
      <c r="UGI220" s="123"/>
      <c r="UGJ220" s="123"/>
      <c r="UGK220" s="123"/>
      <c r="UGL220" s="123"/>
      <c r="UGM220" s="123"/>
      <c r="UGN220" s="123"/>
      <c r="UGO220" s="123"/>
      <c r="UGP220" s="123"/>
      <c r="UGQ220" s="123"/>
      <c r="UGR220" s="123"/>
      <c r="UGS220" s="123"/>
      <c r="UGT220" s="123"/>
      <c r="UGU220" s="123"/>
      <c r="UGV220" s="123"/>
      <c r="UGW220" s="123"/>
      <c r="UGX220" s="123"/>
      <c r="UGY220" s="123"/>
      <c r="UGZ220" s="123"/>
      <c r="UHA220" s="123"/>
      <c r="UHB220" s="123"/>
      <c r="UHC220" s="123"/>
      <c r="UHD220" s="123"/>
      <c r="UHE220" s="123"/>
      <c r="UHF220" s="123"/>
      <c r="UHG220" s="123"/>
      <c r="UHH220" s="123"/>
      <c r="UHI220" s="123"/>
      <c r="UHJ220" s="123"/>
      <c r="UHK220" s="123"/>
      <c r="UHL220" s="123"/>
      <c r="UHM220" s="123"/>
      <c r="UHN220" s="123"/>
      <c r="UHO220" s="123"/>
      <c r="UHP220" s="123"/>
      <c r="UHQ220" s="123"/>
      <c r="UHR220" s="123"/>
      <c r="UHS220" s="123"/>
      <c r="UHT220" s="123"/>
      <c r="UHU220" s="123"/>
      <c r="UHV220" s="123"/>
      <c r="UHW220" s="123"/>
      <c r="UHX220" s="123"/>
      <c r="UHY220" s="123"/>
      <c r="UHZ220" s="123"/>
      <c r="UIA220" s="123"/>
      <c r="UIB220" s="123"/>
      <c r="UIC220" s="123"/>
      <c r="UID220" s="123"/>
      <c r="UIE220" s="123"/>
      <c r="UIF220" s="123"/>
      <c r="UIG220" s="123"/>
      <c r="UIH220" s="123"/>
      <c r="UII220" s="123"/>
      <c r="UIJ220" s="123"/>
      <c r="UIK220" s="123"/>
      <c r="UIL220" s="123"/>
      <c r="UIM220" s="123"/>
      <c r="UIN220" s="123"/>
      <c r="UIO220" s="123"/>
      <c r="UIP220" s="123"/>
      <c r="UIQ220" s="123"/>
      <c r="UIR220" s="123"/>
      <c r="UIS220" s="123"/>
      <c r="UIT220" s="123"/>
      <c r="UIU220" s="123"/>
      <c r="UIV220" s="123"/>
      <c r="UIW220" s="123"/>
      <c r="UIX220" s="123"/>
      <c r="UIY220" s="123"/>
      <c r="UIZ220" s="123"/>
      <c r="UJA220" s="123"/>
      <c r="UJB220" s="123"/>
      <c r="UJC220" s="123"/>
      <c r="UJD220" s="123"/>
      <c r="UJE220" s="123"/>
      <c r="UJF220" s="123"/>
      <c r="UJG220" s="123"/>
      <c r="UJH220" s="123"/>
      <c r="UJI220" s="123"/>
      <c r="UJJ220" s="123"/>
      <c r="UJK220" s="123"/>
      <c r="UJL220" s="123"/>
      <c r="UJM220" s="123"/>
      <c r="UJN220" s="123"/>
      <c r="UJO220" s="123"/>
      <c r="UJP220" s="123"/>
      <c r="UJQ220" s="123"/>
      <c r="UJR220" s="123"/>
      <c r="UJS220" s="123"/>
      <c r="UJT220" s="123"/>
      <c r="UJU220" s="123"/>
      <c r="UJV220" s="123"/>
      <c r="UJW220" s="123"/>
      <c r="UJX220" s="123"/>
      <c r="UJY220" s="123"/>
      <c r="UJZ220" s="123"/>
      <c r="UKA220" s="123"/>
      <c r="UKB220" s="123"/>
      <c r="UKC220" s="123"/>
      <c r="UKD220" s="123"/>
      <c r="UKE220" s="123"/>
      <c r="UKF220" s="123"/>
      <c r="UKG220" s="123"/>
      <c r="UKH220" s="123"/>
      <c r="UKI220" s="123"/>
      <c r="UKJ220" s="123"/>
      <c r="UKK220" s="123"/>
      <c r="UKL220" s="123"/>
      <c r="UKM220" s="123"/>
      <c r="UKN220" s="123"/>
      <c r="UKO220" s="123"/>
      <c r="UKP220" s="123"/>
      <c r="UKQ220" s="123"/>
      <c r="UKR220" s="123"/>
      <c r="UKS220" s="123"/>
      <c r="UKT220" s="123"/>
      <c r="UKU220" s="123"/>
      <c r="UKV220" s="123"/>
      <c r="UKW220" s="123"/>
      <c r="UKX220" s="123"/>
      <c r="UKY220" s="123"/>
      <c r="UKZ220" s="123"/>
      <c r="ULA220" s="123"/>
      <c r="ULB220" s="123"/>
      <c r="ULC220" s="123"/>
      <c r="ULD220" s="123"/>
      <c r="ULE220" s="123"/>
      <c r="ULF220" s="123"/>
      <c r="ULG220" s="123"/>
      <c r="ULH220" s="123"/>
      <c r="ULI220" s="123"/>
      <c r="ULJ220" s="123"/>
      <c r="ULK220" s="123"/>
      <c r="ULL220" s="123"/>
      <c r="ULM220" s="123"/>
      <c r="ULN220" s="123"/>
      <c r="ULO220" s="123"/>
      <c r="ULP220" s="123"/>
      <c r="ULQ220" s="123"/>
      <c r="ULR220" s="123"/>
      <c r="ULS220" s="123"/>
      <c r="ULT220" s="123"/>
      <c r="ULU220" s="123"/>
      <c r="ULV220" s="123"/>
      <c r="ULW220" s="123"/>
      <c r="ULX220" s="123"/>
      <c r="ULY220" s="123"/>
      <c r="ULZ220" s="123"/>
      <c r="UMA220" s="123"/>
      <c r="UMB220" s="123"/>
      <c r="UMC220" s="123"/>
      <c r="UMD220" s="123"/>
      <c r="UME220" s="123"/>
      <c r="UMF220" s="123"/>
      <c r="UMG220" s="123"/>
      <c r="UMH220" s="123"/>
      <c r="UMI220" s="123"/>
      <c r="UMJ220" s="123"/>
      <c r="UMK220" s="123"/>
      <c r="UML220" s="123"/>
      <c r="UMM220" s="123"/>
      <c r="UMN220" s="123"/>
      <c r="UMO220" s="123"/>
      <c r="UMP220" s="123"/>
      <c r="UMQ220" s="123"/>
      <c r="UMR220" s="123"/>
      <c r="UMS220" s="123"/>
      <c r="UMT220" s="123"/>
      <c r="UMU220" s="123"/>
      <c r="UMV220" s="123"/>
      <c r="UMW220" s="123"/>
      <c r="UMX220" s="123"/>
      <c r="UMY220" s="123"/>
      <c r="UMZ220" s="123"/>
      <c r="UNA220" s="123"/>
      <c r="UNB220" s="123"/>
      <c r="UNC220" s="123"/>
      <c r="UND220" s="123"/>
      <c r="UNE220" s="123"/>
      <c r="UNF220" s="123"/>
      <c r="UNG220" s="123"/>
      <c r="UNH220" s="123"/>
      <c r="UNI220" s="123"/>
      <c r="UNJ220" s="123"/>
      <c r="UNK220" s="123"/>
      <c r="UNL220" s="123"/>
      <c r="UNM220" s="123"/>
      <c r="UNN220" s="123"/>
      <c r="UNO220" s="123"/>
      <c r="UNP220" s="123"/>
      <c r="UNQ220" s="123"/>
      <c r="UNR220" s="123"/>
      <c r="UNS220" s="123"/>
      <c r="UNT220" s="123"/>
      <c r="UNU220" s="123"/>
      <c r="UNV220" s="123"/>
      <c r="UNW220" s="123"/>
      <c r="UNX220" s="123"/>
      <c r="UNY220" s="123"/>
      <c r="UNZ220" s="123"/>
      <c r="UOA220" s="123"/>
      <c r="UOB220" s="123"/>
      <c r="UOC220" s="123"/>
      <c r="UOD220" s="123"/>
      <c r="UOE220" s="123"/>
      <c r="UOF220" s="123"/>
      <c r="UOG220" s="123"/>
      <c r="UOH220" s="123"/>
      <c r="UOI220" s="123"/>
      <c r="UOJ220" s="123"/>
      <c r="UOK220" s="123"/>
      <c r="UOL220" s="123"/>
      <c r="UOM220" s="123"/>
      <c r="UON220" s="123"/>
      <c r="UOO220" s="123"/>
      <c r="UOP220" s="123"/>
      <c r="UOQ220" s="123"/>
      <c r="UOR220" s="123"/>
      <c r="UOS220" s="123"/>
      <c r="UOT220" s="123"/>
      <c r="UOU220" s="123"/>
      <c r="UOV220" s="123"/>
      <c r="UOW220" s="123"/>
      <c r="UOX220" s="123"/>
      <c r="UOY220" s="123"/>
      <c r="UOZ220" s="123"/>
      <c r="UPA220" s="123"/>
      <c r="UPB220" s="123"/>
      <c r="UPC220" s="123"/>
      <c r="UPD220" s="123"/>
      <c r="UPE220" s="123"/>
      <c r="UPF220" s="123"/>
      <c r="UPG220" s="123"/>
      <c r="UPH220" s="123"/>
      <c r="UPI220" s="123"/>
      <c r="UPJ220" s="123"/>
      <c r="UPK220" s="123"/>
      <c r="UPL220" s="123"/>
      <c r="UPM220" s="123"/>
      <c r="UPN220" s="123"/>
      <c r="UPO220" s="123"/>
      <c r="UPP220" s="123"/>
      <c r="UPQ220" s="123"/>
      <c r="UPR220" s="123"/>
      <c r="UPS220" s="123"/>
      <c r="UPT220" s="123"/>
      <c r="UPU220" s="123"/>
      <c r="UPV220" s="123"/>
      <c r="UPW220" s="123"/>
      <c r="UPX220" s="123"/>
      <c r="UPY220" s="123"/>
      <c r="UPZ220" s="123"/>
      <c r="UQA220" s="123"/>
      <c r="UQB220" s="123"/>
      <c r="UQC220" s="123"/>
      <c r="UQD220" s="123"/>
      <c r="UQE220" s="123"/>
      <c r="UQF220" s="123"/>
      <c r="UQG220" s="123"/>
      <c r="UQH220" s="123"/>
      <c r="UQI220" s="123"/>
      <c r="UQJ220" s="123"/>
      <c r="UQK220" s="123"/>
      <c r="UQL220" s="123"/>
      <c r="UQM220" s="123"/>
      <c r="UQN220" s="123"/>
      <c r="UQO220" s="123"/>
      <c r="UQP220" s="123"/>
      <c r="UQQ220" s="123"/>
      <c r="UQR220" s="123"/>
      <c r="UQS220" s="123"/>
      <c r="UQT220" s="123"/>
      <c r="UQU220" s="123"/>
      <c r="UQV220" s="123"/>
      <c r="UQW220" s="123"/>
      <c r="UQX220" s="123"/>
      <c r="UQY220" s="123"/>
      <c r="UQZ220" s="123"/>
      <c r="URA220" s="123"/>
      <c r="URB220" s="123"/>
      <c r="URC220" s="123"/>
      <c r="URD220" s="123"/>
      <c r="URE220" s="123"/>
      <c r="URF220" s="123"/>
      <c r="URG220" s="123"/>
      <c r="URH220" s="123"/>
      <c r="URI220" s="123"/>
      <c r="URJ220" s="123"/>
      <c r="URK220" s="123"/>
      <c r="URL220" s="123"/>
      <c r="URM220" s="123"/>
      <c r="URN220" s="123"/>
      <c r="URO220" s="123"/>
      <c r="URP220" s="123"/>
      <c r="URQ220" s="123"/>
      <c r="URR220" s="123"/>
      <c r="URS220" s="123"/>
      <c r="URT220" s="123"/>
      <c r="URU220" s="123"/>
      <c r="URV220" s="123"/>
      <c r="URW220" s="123"/>
      <c r="URX220" s="123"/>
      <c r="URY220" s="123"/>
      <c r="URZ220" s="123"/>
      <c r="USA220" s="123"/>
      <c r="USB220" s="123"/>
      <c r="USC220" s="123"/>
      <c r="USD220" s="123"/>
      <c r="USE220" s="123"/>
      <c r="USF220" s="123"/>
      <c r="USG220" s="123"/>
      <c r="USH220" s="123"/>
      <c r="USI220" s="123"/>
      <c r="USJ220" s="123"/>
      <c r="USK220" s="123"/>
      <c r="USL220" s="123"/>
      <c r="USM220" s="123"/>
      <c r="USN220" s="123"/>
      <c r="USO220" s="123"/>
      <c r="USP220" s="123"/>
      <c r="USQ220" s="123"/>
      <c r="USR220" s="123"/>
      <c r="USS220" s="123"/>
      <c r="UST220" s="123"/>
      <c r="USU220" s="123"/>
      <c r="USV220" s="123"/>
      <c r="USW220" s="123"/>
      <c r="USX220" s="123"/>
      <c r="USY220" s="123"/>
      <c r="USZ220" s="123"/>
      <c r="UTA220" s="123"/>
      <c r="UTB220" s="123"/>
      <c r="UTC220" s="123"/>
      <c r="UTD220" s="123"/>
      <c r="UTE220" s="123"/>
      <c r="UTF220" s="123"/>
      <c r="UTG220" s="123"/>
      <c r="UTH220" s="123"/>
      <c r="UTI220" s="123"/>
      <c r="UTJ220" s="123"/>
      <c r="UTK220" s="123"/>
      <c r="UTL220" s="123"/>
      <c r="UTM220" s="123"/>
      <c r="UTN220" s="123"/>
      <c r="UTO220" s="123"/>
      <c r="UTP220" s="123"/>
      <c r="UTQ220" s="123"/>
      <c r="UTR220" s="123"/>
      <c r="UTS220" s="123"/>
      <c r="UTT220" s="123"/>
      <c r="UTU220" s="123"/>
      <c r="UTV220" s="123"/>
      <c r="UTW220" s="123"/>
      <c r="UTX220" s="123"/>
      <c r="UTY220" s="123"/>
      <c r="UTZ220" s="123"/>
      <c r="UUA220" s="123"/>
      <c r="UUB220" s="123"/>
      <c r="UUC220" s="123"/>
      <c r="UUD220" s="123"/>
      <c r="UUE220" s="123"/>
      <c r="UUF220" s="123"/>
      <c r="UUG220" s="123"/>
      <c r="UUH220" s="123"/>
      <c r="UUI220" s="123"/>
      <c r="UUJ220" s="123"/>
      <c r="UUK220" s="123"/>
      <c r="UUL220" s="123"/>
      <c r="UUM220" s="123"/>
      <c r="UUN220" s="123"/>
      <c r="UUO220" s="123"/>
      <c r="UUP220" s="123"/>
      <c r="UUQ220" s="123"/>
      <c r="UUR220" s="123"/>
      <c r="UUS220" s="123"/>
      <c r="UUT220" s="123"/>
      <c r="UUU220" s="123"/>
      <c r="UUV220" s="123"/>
      <c r="UUW220" s="123"/>
      <c r="UUX220" s="123"/>
      <c r="UUY220" s="123"/>
      <c r="UUZ220" s="123"/>
      <c r="UVA220" s="123"/>
      <c r="UVB220" s="123"/>
      <c r="UVC220" s="123"/>
      <c r="UVD220" s="123"/>
      <c r="UVE220" s="123"/>
      <c r="UVF220" s="123"/>
      <c r="UVG220" s="123"/>
      <c r="UVH220" s="123"/>
      <c r="UVI220" s="123"/>
      <c r="UVJ220" s="123"/>
      <c r="UVK220" s="123"/>
      <c r="UVL220" s="123"/>
      <c r="UVM220" s="123"/>
      <c r="UVN220" s="123"/>
      <c r="UVO220" s="123"/>
      <c r="UVP220" s="123"/>
      <c r="UVQ220" s="123"/>
      <c r="UVR220" s="123"/>
      <c r="UVS220" s="123"/>
      <c r="UVT220" s="123"/>
      <c r="UVU220" s="123"/>
      <c r="UVV220" s="123"/>
      <c r="UVW220" s="123"/>
      <c r="UVX220" s="123"/>
      <c r="UVY220" s="123"/>
      <c r="UVZ220" s="123"/>
      <c r="UWA220" s="123"/>
      <c r="UWB220" s="123"/>
      <c r="UWC220" s="123"/>
      <c r="UWD220" s="123"/>
      <c r="UWE220" s="123"/>
      <c r="UWF220" s="123"/>
      <c r="UWG220" s="123"/>
      <c r="UWH220" s="123"/>
      <c r="UWI220" s="123"/>
      <c r="UWJ220" s="123"/>
      <c r="UWK220" s="123"/>
      <c r="UWL220" s="123"/>
      <c r="UWM220" s="123"/>
      <c r="UWN220" s="123"/>
      <c r="UWO220" s="123"/>
      <c r="UWP220" s="123"/>
      <c r="UWQ220" s="123"/>
      <c r="UWR220" s="123"/>
      <c r="UWS220" s="123"/>
      <c r="UWT220" s="123"/>
      <c r="UWU220" s="123"/>
      <c r="UWV220" s="123"/>
      <c r="UWW220" s="123"/>
      <c r="UWX220" s="123"/>
      <c r="UWY220" s="123"/>
      <c r="UWZ220" s="123"/>
      <c r="UXA220" s="123"/>
      <c r="UXB220" s="123"/>
      <c r="UXC220" s="123"/>
      <c r="UXD220" s="123"/>
      <c r="UXE220" s="123"/>
      <c r="UXF220" s="123"/>
      <c r="UXG220" s="123"/>
      <c r="UXH220" s="123"/>
      <c r="UXI220" s="123"/>
      <c r="UXJ220" s="123"/>
      <c r="UXK220" s="123"/>
      <c r="UXL220" s="123"/>
      <c r="UXM220" s="123"/>
      <c r="UXN220" s="123"/>
      <c r="UXO220" s="123"/>
      <c r="UXP220" s="123"/>
      <c r="UXQ220" s="123"/>
      <c r="UXR220" s="123"/>
      <c r="UXS220" s="123"/>
      <c r="UXT220" s="123"/>
      <c r="UXU220" s="123"/>
      <c r="UXV220" s="123"/>
      <c r="UXW220" s="123"/>
      <c r="UXX220" s="123"/>
      <c r="UXY220" s="123"/>
      <c r="UXZ220" s="123"/>
      <c r="UYA220" s="123"/>
      <c r="UYB220" s="123"/>
      <c r="UYC220" s="123"/>
      <c r="UYD220" s="123"/>
      <c r="UYE220" s="123"/>
      <c r="UYF220" s="123"/>
      <c r="UYG220" s="123"/>
      <c r="UYH220" s="123"/>
      <c r="UYI220" s="123"/>
      <c r="UYJ220" s="123"/>
      <c r="UYK220" s="123"/>
      <c r="UYL220" s="123"/>
      <c r="UYM220" s="123"/>
      <c r="UYN220" s="123"/>
      <c r="UYO220" s="123"/>
      <c r="UYP220" s="123"/>
      <c r="UYQ220" s="123"/>
      <c r="UYR220" s="123"/>
      <c r="UYS220" s="123"/>
      <c r="UYT220" s="123"/>
      <c r="UYU220" s="123"/>
      <c r="UYV220" s="123"/>
      <c r="UYW220" s="123"/>
      <c r="UYX220" s="123"/>
      <c r="UYY220" s="123"/>
      <c r="UYZ220" s="123"/>
      <c r="UZA220" s="123"/>
      <c r="UZB220" s="123"/>
      <c r="UZC220" s="123"/>
      <c r="UZD220" s="123"/>
      <c r="UZE220" s="123"/>
      <c r="UZF220" s="123"/>
      <c r="UZG220" s="123"/>
      <c r="UZH220" s="123"/>
      <c r="UZI220" s="123"/>
      <c r="UZJ220" s="123"/>
      <c r="UZK220" s="123"/>
      <c r="UZL220" s="123"/>
      <c r="UZM220" s="123"/>
      <c r="UZN220" s="123"/>
      <c r="UZO220" s="123"/>
      <c r="UZP220" s="123"/>
      <c r="UZQ220" s="123"/>
      <c r="UZR220" s="123"/>
      <c r="UZS220" s="123"/>
      <c r="UZT220" s="123"/>
      <c r="UZU220" s="123"/>
      <c r="UZV220" s="123"/>
      <c r="UZW220" s="123"/>
      <c r="UZX220" s="123"/>
      <c r="UZY220" s="123"/>
      <c r="UZZ220" s="123"/>
      <c r="VAA220" s="123"/>
      <c r="VAB220" s="123"/>
      <c r="VAC220" s="123"/>
      <c r="VAD220" s="123"/>
      <c r="VAE220" s="123"/>
      <c r="VAF220" s="123"/>
      <c r="VAG220" s="123"/>
      <c r="VAH220" s="123"/>
      <c r="VAI220" s="123"/>
      <c r="VAJ220" s="123"/>
      <c r="VAK220" s="123"/>
      <c r="VAL220" s="123"/>
      <c r="VAM220" s="123"/>
      <c r="VAN220" s="123"/>
      <c r="VAO220" s="123"/>
      <c r="VAP220" s="123"/>
      <c r="VAQ220" s="123"/>
      <c r="VAR220" s="123"/>
      <c r="VAS220" s="123"/>
      <c r="VAT220" s="123"/>
      <c r="VAU220" s="123"/>
      <c r="VAV220" s="123"/>
      <c r="VAW220" s="123"/>
      <c r="VAX220" s="123"/>
      <c r="VAY220" s="123"/>
      <c r="VAZ220" s="123"/>
      <c r="VBA220" s="123"/>
      <c r="VBB220" s="123"/>
      <c r="VBC220" s="123"/>
      <c r="VBD220" s="123"/>
      <c r="VBE220" s="123"/>
      <c r="VBF220" s="123"/>
      <c r="VBG220" s="123"/>
      <c r="VBH220" s="123"/>
      <c r="VBI220" s="123"/>
      <c r="VBJ220" s="123"/>
      <c r="VBK220" s="123"/>
      <c r="VBL220" s="123"/>
      <c r="VBM220" s="123"/>
      <c r="VBN220" s="123"/>
      <c r="VBO220" s="123"/>
      <c r="VBP220" s="123"/>
      <c r="VBQ220" s="123"/>
      <c r="VBR220" s="123"/>
      <c r="VBS220" s="123"/>
      <c r="VBT220" s="123"/>
      <c r="VBU220" s="123"/>
      <c r="VBV220" s="123"/>
      <c r="VBW220" s="123"/>
      <c r="VBX220" s="123"/>
      <c r="VBY220" s="123"/>
      <c r="VBZ220" s="123"/>
      <c r="VCA220" s="123"/>
      <c r="VCB220" s="123"/>
      <c r="VCC220" s="123"/>
      <c r="VCD220" s="123"/>
      <c r="VCE220" s="123"/>
      <c r="VCF220" s="123"/>
      <c r="VCG220" s="123"/>
      <c r="VCH220" s="123"/>
      <c r="VCI220" s="123"/>
      <c r="VCJ220" s="123"/>
      <c r="VCK220" s="123"/>
      <c r="VCL220" s="123"/>
      <c r="VCM220" s="123"/>
      <c r="VCN220" s="123"/>
      <c r="VCO220" s="123"/>
      <c r="VCP220" s="123"/>
      <c r="VCQ220" s="123"/>
      <c r="VCR220" s="123"/>
      <c r="VCS220" s="123"/>
      <c r="VCT220" s="123"/>
      <c r="VCU220" s="123"/>
      <c r="VCV220" s="123"/>
      <c r="VCW220" s="123"/>
      <c r="VCX220" s="123"/>
      <c r="VCY220" s="123"/>
      <c r="VCZ220" s="123"/>
      <c r="VDA220" s="123"/>
      <c r="VDB220" s="123"/>
      <c r="VDC220" s="123"/>
      <c r="VDD220" s="123"/>
      <c r="VDE220" s="123"/>
      <c r="VDF220" s="123"/>
      <c r="VDG220" s="123"/>
      <c r="VDH220" s="123"/>
      <c r="VDI220" s="123"/>
      <c r="VDJ220" s="123"/>
      <c r="VDK220" s="123"/>
      <c r="VDL220" s="123"/>
      <c r="VDM220" s="123"/>
      <c r="VDN220" s="123"/>
      <c r="VDO220" s="123"/>
      <c r="VDP220" s="123"/>
      <c r="VDQ220" s="123"/>
      <c r="VDR220" s="123"/>
      <c r="VDS220" s="123"/>
      <c r="VDT220" s="123"/>
      <c r="VDU220" s="123"/>
      <c r="VDV220" s="123"/>
      <c r="VDW220" s="123"/>
      <c r="VDX220" s="123"/>
      <c r="VDY220" s="123"/>
      <c r="VDZ220" s="123"/>
      <c r="VEA220" s="123"/>
      <c r="VEB220" s="123"/>
      <c r="VEC220" s="123"/>
      <c r="VED220" s="123"/>
      <c r="VEE220" s="123"/>
      <c r="VEF220" s="123"/>
      <c r="VEG220" s="123"/>
      <c r="VEH220" s="123"/>
      <c r="VEI220" s="123"/>
      <c r="VEJ220" s="123"/>
      <c r="VEK220" s="123"/>
      <c r="VEL220" s="123"/>
      <c r="VEM220" s="123"/>
      <c r="VEN220" s="123"/>
      <c r="VEO220" s="123"/>
      <c r="VEP220" s="123"/>
      <c r="VEQ220" s="123"/>
      <c r="VER220" s="123"/>
      <c r="VES220" s="123"/>
      <c r="VET220" s="123"/>
      <c r="VEU220" s="123"/>
      <c r="VEV220" s="123"/>
      <c r="VEW220" s="123"/>
      <c r="VEX220" s="123"/>
      <c r="VEY220" s="123"/>
      <c r="VEZ220" s="123"/>
      <c r="VFA220" s="123"/>
      <c r="VFB220" s="123"/>
      <c r="VFC220" s="123"/>
      <c r="VFD220" s="123"/>
      <c r="VFE220" s="123"/>
      <c r="VFF220" s="123"/>
      <c r="VFG220" s="123"/>
      <c r="VFH220" s="123"/>
      <c r="VFI220" s="123"/>
      <c r="VFJ220" s="123"/>
      <c r="VFK220" s="123"/>
      <c r="VFL220" s="123"/>
      <c r="VFM220" s="123"/>
      <c r="VFN220" s="123"/>
      <c r="VFO220" s="123"/>
      <c r="VFP220" s="123"/>
      <c r="VFQ220" s="123"/>
      <c r="VFR220" s="123"/>
      <c r="VFS220" s="123"/>
      <c r="VFT220" s="123"/>
      <c r="VFU220" s="123"/>
      <c r="VFV220" s="123"/>
      <c r="VFW220" s="123"/>
      <c r="VFX220" s="123"/>
      <c r="VFY220" s="123"/>
      <c r="VFZ220" s="123"/>
      <c r="VGA220" s="123"/>
      <c r="VGB220" s="123"/>
      <c r="VGC220" s="123"/>
      <c r="VGD220" s="123"/>
      <c r="VGE220" s="123"/>
      <c r="VGF220" s="123"/>
      <c r="VGG220" s="123"/>
      <c r="VGH220" s="123"/>
      <c r="VGI220" s="123"/>
      <c r="VGJ220" s="123"/>
      <c r="VGK220" s="123"/>
      <c r="VGL220" s="123"/>
      <c r="VGM220" s="123"/>
      <c r="VGN220" s="123"/>
      <c r="VGO220" s="123"/>
      <c r="VGP220" s="123"/>
      <c r="VGQ220" s="123"/>
      <c r="VGR220" s="123"/>
      <c r="VGS220" s="123"/>
      <c r="VGT220" s="123"/>
      <c r="VGU220" s="123"/>
      <c r="VGV220" s="123"/>
      <c r="VGW220" s="123"/>
      <c r="VGX220" s="123"/>
      <c r="VGY220" s="123"/>
      <c r="VGZ220" s="123"/>
      <c r="VHA220" s="123"/>
      <c r="VHB220" s="123"/>
      <c r="VHC220" s="123"/>
      <c r="VHD220" s="123"/>
      <c r="VHE220" s="123"/>
      <c r="VHF220" s="123"/>
      <c r="VHG220" s="123"/>
      <c r="VHH220" s="123"/>
      <c r="VHI220" s="123"/>
      <c r="VHJ220" s="123"/>
      <c r="VHK220" s="123"/>
      <c r="VHL220" s="123"/>
      <c r="VHM220" s="123"/>
      <c r="VHN220" s="123"/>
      <c r="VHO220" s="123"/>
      <c r="VHP220" s="123"/>
      <c r="VHQ220" s="123"/>
      <c r="VHR220" s="123"/>
      <c r="VHS220" s="123"/>
      <c r="VHT220" s="123"/>
      <c r="VHU220" s="123"/>
      <c r="VHV220" s="123"/>
      <c r="VHW220" s="123"/>
      <c r="VHX220" s="123"/>
      <c r="VHY220" s="123"/>
      <c r="VHZ220" s="123"/>
      <c r="VIA220" s="123"/>
      <c r="VIB220" s="123"/>
      <c r="VIC220" s="123"/>
      <c r="VID220" s="123"/>
      <c r="VIE220" s="123"/>
      <c r="VIF220" s="123"/>
      <c r="VIG220" s="123"/>
      <c r="VIH220" s="123"/>
      <c r="VII220" s="123"/>
      <c r="VIJ220" s="123"/>
      <c r="VIK220" s="123"/>
      <c r="VIL220" s="123"/>
      <c r="VIM220" s="123"/>
      <c r="VIN220" s="123"/>
      <c r="VIO220" s="123"/>
      <c r="VIP220" s="123"/>
      <c r="VIQ220" s="123"/>
      <c r="VIR220" s="123"/>
      <c r="VIS220" s="123"/>
      <c r="VIT220" s="123"/>
      <c r="VIU220" s="123"/>
      <c r="VIV220" s="123"/>
      <c r="VIW220" s="123"/>
      <c r="VIX220" s="123"/>
      <c r="VIY220" s="123"/>
      <c r="VIZ220" s="123"/>
      <c r="VJA220" s="123"/>
      <c r="VJB220" s="123"/>
      <c r="VJC220" s="123"/>
      <c r="VJD220" s="123"/>
      <c r="VJE220" s="123"/>
      <c r="VJF220" s="123"/>
      <c r="VJG220" s="123"/>
      <c r="VJH220" s="123"/>
      <c r="VJI220" s="123"/>
      <c r="VJJ220" s="123"/>
      <c r="VJK220" s="123"/>
      <c r="VJL220" s="123"/>
      <c r="VJM220" s="123"/>
      <c r="VJN220" s="123"/>
      <c r="VJO220" s="123"/>
      <c r="VJP220" s="123"/>
      <c r="VJQ220" s="123"/>
      <c r="VJR220" s="123"/>
      <c r="VJS220" s="123"/>
      <c r="VJT220" s="123"/>
      <c r="VJU220" s="123"/>
      <c r="VJV220" s="123"/>
      <c r="VJW220" s="123"/>
      <c r="VJX220" s="123"/>
      <c r="VJY220" s="123"/>
      <c r="VJZ220" s="123"/>
      <c r="VKA220" s="123"/>
      <c r="VKB220" s="123"/>
      <c r="VKC220" s="123"/>
      <c r="VKD220" s="123"/>
      <c r="VKE220" s="123"/>
      <c r="VKF220" s="123"/>
      <c r="VKG220" s="123"/>
      <c r="VKH220" s="123"/>
      <c r="VKI220" s="123"/>
      <c r="VKJ220" s="123"/>
      <c r="VKK220" s="123"/>
      <c r="VKL220" s="123"/>
      <c r="VKM220" s="123"/>
      <c r="VKN220" s="123"/>
      <c r="VKO220" s="123"/>
      <c r="VKP220" s="123"/>
      <c r="VKQ220" s="123"/>
      <c r="VKR220" s="123"/>
      <c r="VKS220" s="123"/>
      <c r="VKT220" s="123"/>
      <c r="VKU220" s="123"/>
      <c r="VKV220" s="123"/>
      <c r="VKW220" s="123"/>
      <c r="VKX220" s="123"/>
      <c r="VKY220" s="123"/>
      <c r="VKZ220" s="123"/>
      <c r="VLA220" s="123"/>
      <c r="VLB220" s="123"/>
      <c r="VLC220" s="123"/>
      <c r="VLD220" s="123"/>
      <c r="VLE220" s="123"/>
      <c r="VLF220" s="123"/>
      <c r="VLG220" s="123"/>
      <c r="VLH220" s="123"/>
      <c r="VLI220" s="123"/>
      <c r="VLJ220" s="123"/>
      <c r="VLK220" s="123"/>
      <c r="VLL220" s="123"/>
      <c r="VLM220" s="123"/>
      <c r="VLN220" s="123"/>
      <c r="VLO220" s="123"/>
      <c r="VLP220" s="123"/>
      <c r="VLQ220" s="123"/>
      <c r="VLR220" s="123"/>
      <c r="VLS220" s="123"/>
      <c r="VLT220" s="123"/>
      <c r="VLU220" s="123"/>
      <c r="VLV220" s="123"/>
      <c r="VLW220" s="123"/>
      <c r="VLX220" s="123"/>
      <c r="VLY220" s="123"/>
      <c r="VLZ220" s="123"/>
      <c r="VMA220" s="123"/>
      <c r="VMB220" s="123"/>
      <c r="VMC220" s="123"/>
      <c r="VMD220" s="123"/>
      <c r="VME220" s="123"/>
      <c r="VMF220" s="123"/>
      <c r="VMG220" s="123"/>
      <c r="VMH220" s="123"/>
      <c r="VMI220" s="123"/>
      <c r="VMJ220" s="123"/>
      <c r="VMK220" s="123"/>
      <c r="VML220" s="123"/>
      <c r="VMM220" s="123"/>
      <c r="VMN220" s="123"/>
      <c r="VMO220" s="123"/>
      <c r="VMP220" s="123"/>
      <c r="VMQ220" s="123"/>
      <c r="VMR220" s="123"/>
      <c r="VMS220" s="123"/>
      <c r="VMT220" s="123"/>
      <c r="VMU220" s="123"/>
      <c r="VMV220" s="123"/>
      <c r="VMW220" s="123"/>
      <c r="VMX220" s="123"/>
      <c r="VMY220" s="123"/>
      <c r="VMZ220" s="123"/>
      <c r="VNA220" s="123"/>
      <c r="VNB220" s="123"/>
      <c r="VNC220" s="123"/>
      <c r="VND220" s="123"/>
      <c r="VNE220" s="123"/>
      <c r="VNF220" s="123"/>
      <c r="VNG220" s="123"/>
      <c r="VNH220" s="123"/>
      <c r="VNI220" s="123"/>
      <c r="VNJ220" s="123"/>
      <c r="VNK220" s="123"/>
      <c r="VNL220" s="123"/>
      <c r="VNM220" s="123"/>
      <c r="VNN220" s="123"/>
      <c r="VNO220" s="123"/>
      <c r="VNP220" s="123"/>
      <c r="VNQ220" s="123"/>
      <c r="VNR220" s="123"/>
      <c r="VNS220" s="123"/>
      <c r="VNT220" s="123"/>
      <c r="VNU220" s="123"/>
      <c r="VNV220" s="123"/>
      <c r="VNW220" s="123"/>
      <c r="VNX220" s="123"/>
      <c r="VNY220" s="123"/>
      <c r="VNZ220" s="123"/>
      <c r="VOA220" s="123"/>
      <c r="VOB220" s="123"/>
      <c r="VOC220" s="123"/>
      <c r="VOD220" s="123"/>
      <c r="VOE220" s="123"/>
      <c r="VOF220" s="123"/>
      <c r="VOG220" s="123"/>
      <c r="VOH220" s="123"/>
      <c r="VOI220" s="123"/>
      <c r="VOJ220" s="123"/>
      <c r="VOK220" s="123"/>
      <c r="VOL220" s="123"/>
      <c r="VOM220" s="123"/>
      <c r="VON220" s="123"/>
      <c r="VOO220" s="123"/>
      <c r="VOP220" s="123"/>
      <c r="VOQ220" s="123"/>
      <c r="VOR220" s="123"/>
      <c r="VOS220" s="123"/>
      <c r="VOT220" s="123"/>
      <c r="VOU220" s="123"/>
      <c r="VOV220" s="123"/>
      <c r="VOW220" s="123"/>
      <c r="VOX220" s="123"/>
      <c r="VOY220" s="123"/>
      <c r="VOZ220" s="123"/>
      <c r="VPA220" s="123"/>
      <c r="VPB220" s="123"/>
      <c r="VPC220" s="123"/>
      <c r="VPD220" s="123"/>
      <c r="VPE220" s="123"/>
      <c r="VPF220" s="123"/>
      <c r="VPG220" s="123"/>
      <c r="VPH220" s="123"/>
      <c r="VPI220" s="123"/>
      <c r="VPJ220" s="123"/>
      <c r="VPK220" s="123"/>
      <c r="VPL220" s="123"/>
      <c r="VPM220" s="123"/>
      <c r="VPN220" s="123"/>
      <c r="VPO220" s="123"/>
      <c r="VPP220" s="123"/>
      <c r="VPQ220" s="123"/>
      <c r="VPR220" s="123"/>
      <c r="VPS220" s="123"/>
      <c r="VPT220" s="123"/>
      <c r="VPU220" s="123"/>
      <c r="VPV220" s="123"/>
      <c r="VPW220" s="123"/>
      <c r="VPX220" s="123"/>
      <c r="VPY220" s="123"/>
      <c r="VPZ220" s="123"/>
      <c r="VQA220" s="123"/>
      <c r="VQB220" s="123"/>
      <c r="VQC220" s="123"/>
      <c r="VQD220" s="123"/>
      <c r="VQE220" s="123"/>
      <c r="VQF220" s="123"/>
      <c r="VQG220" s="123"/>
      <c r="VQH220" s="123"/>
      <c r="VQI220" s="123"/>
      <c r="VQJ220" s="123"/>
      <c r="VQK220" s="123"/>
      <c r="VQL220" s="123"/>
      <c r="VQM220" s="123"/>
      <c r="VQN220" s="123"/>
      <c r="VQO220" s="123"/>
      <c r="VQP220" s="123"/>
      <c r="VQQ220" s="123"/>
      <c r="VQR220" s="123"/>
      <c r="VQS220" s="123"/>
      <c r="VQT220" s="123"/>
      <c r="VQU220" s="123"/>
      <c r="VQV220" s="123"/>
      <c r="VQW220" s="123"/>
      <c r="VQX220" s="123"/>
      <c r="VQY220" s="123"/>
      <c r="VQZ220" s="123"/>
      <c r="VRA220" s="123"/>
      <c r="VRB220" s="123"/>
      <c r="VRC220" s="123"/>
      <c r="VRD220" s="123"/>
      <c r="VRE220" s="123"/>
      <c r="VRF220" s="123"/>
      <c r="VRG220" s="123"/>
      <c r="VRH220" s="123"/>
      <c r="VRI220" s="123"/>
      <c r="VRJ220" s="123"/>
      <c r="VRK220" s="123"/>
      <c r="VRL220" s="123"/>
      <c r="VRM220" s="123"/>
      <c r="VRN220" s="123"/>
      <c r="VRO220" s="123"/>
      <c r="VRP220" s="123"/>
      <c r="VRQ220" s="123"/>
      <c r="VRR220" s="123"/>
      <c r="VRS220" s="123"/>
      <c r="VRT220" s="123"/>
      <c r="VRU220" s="123"/>
      <c r="VRV220" s="123"/>
      <c r="VRW220" s="123"/>
      <c r="VRX220" s="123"/>
      <c r="VRY220" s="123"/>
      <c r="VRZ220" s="123"/>
      <c r="VSA220" s="123"/>
      <c r="VSB220" s="123"/>
      <c r="VSC220" s="123"/>
      <c r="VSD220" s="123"/>
      <c r="VSE220" s="123"/>
      <c r="VSF220" s="123"/>
      <c r="VSG220" s="123"/>
      <c r="VSH220" s="123"/>
      <c r="VSI220" s="123"/>
      <c r="VSJ220" s="123"/>
      <c r="VSK220" s="123"/>
      <c r="VSL220" s="123"/>
      <c r="VSM220" s="123"/>
      <c r="VSN220" s="123"/>
      <c r="VSO220" s="123"/>
      <c r="VSP220" s="123"/>
      <c r="VSQ220" s="123"/>
      <c r="VSR220" s="123"/>
      <c r="VSS220" s="123"/>
      <c r="VST220" s="123"/>
      <c r="VSU220" s="123"/>
      <c r="VSV220" s="123"/>
      <c r="VSW220" s="123"/>
      <c r="VSX220" s="123"/>
      <c r="VSY220" s="123"/>
      <c r="VSZ220" s="123"/>
      <c r="VTA220" s="123"/>
      <c r="VTB220" s="123"/>
      <c r="VTC220" s="123"/>
      <c r="VTD220" s="123"/>
      <c r="VTE220" s="123"/>
      <c r="VTF220" s="123"/>
      <c r="VTG220" s="123"/>
      <c r="VTH220" s="123"/>
      <c r="VTI220" s="123"/>
      <c r="VTJ220" s="123"/>
      <c r="VTK220" s="123"/>
      <c r="VTL220" s="123"/>
      <c r="VTM220" s="123"/>
      <c r="VTN220" s="123"/>
      <c r="VTO220" s="123"/>
      <c r="VTP220" s="123"/>
      <c r="VTQ220" s="123"/>
      <c r="VTR220" s="123"/>
      <c r="VTS220" s="123"/>
      <c r="VTT220" s="123"/>
      <c r="VTU220" s="123"/>
      <c r="VTV220" s="123"/>
      <c r="VTW220" s="123"/>
      <c r="VTX220" s="123"/>
      <c r="VTY220" s="123"/>
      <c r="VTZ220" s="123"/>
      <c r="VUA220" s="123"/>
      <c r="VUB220" s="123"/>
      <c r="VUC220" s="123"/>
      <c r="VUD220" s="123"/>
      <c r="VUE220" s="123"/>
      <c r="VUF220" s="123"/>
      <c r="VUG220" s="123"/>
      <c r="VUH220" s="123"/>
      <c r="VUI220" s="123"/>
      <c r="VUJ220" s="123"/>
      <c r="VUK220" s="123"/>
      <c r="VUL220" s="123"/>
      <c r="VUM220" s="123"/>
      <c r="VUN220" s="123"/>
      <c r="VUO220" s="123"/>
      <c r="VUP220" s="123"/>
      <c r="VUQ220" s="123"/>
      <c r="VUR220" s="123"/>
      <c r="VUS220" s="123"/>
      <c r="VUT220" s="123"/>
      <c r="VUU220" s="123"/>
      <c r="VUV220" s="123"/>
      <c r="VUW220" s="123"/>
      <c r="VUX220" s="123"/>
      <c r="VUY220" s="123"/>
      <c r="VUZ220" s="123"/>
      <c r="VVA220" s="123"/>
      <c r="VVB220" s="123"/>
      <c r="VVC220" s="123"/>
      <c r="VVD220" s="123"/>
      <c r="VVE220" s="123"/>
      <c r="VVF220" s="123"/>
      <c r="VVG220" s="123"/>
      <c r="VVH220" s="123"/>
      <c r="VVI220" s="123"/>
      <c r="VVJ220" s="123"/>
      <c r="VVK220" s="123"/>
      <c r="VVL220" s="123"/>
      <c r="VVM220" s="123"/>
      <c r="VVN220" s="123"/>
      <c r="VVO220" s="123"/>
      <c r="VVP220" s="123"/>
      <c r="VVQ220" s="123"/>
      <c r="VVR220" s="123"/>
      <c r="VVS220" s="123"/>
      <c r="VVT220" s="123"/>
      <c r="VVU220" s="123"/>
      <c r="VVV220" s="123"/>
      <c r="VVW220" s="123"/>
      <c r="VVX220" s="123"/>
      <c r="VVY220" s="123"/>
      <c r="VVZ220" s="123"/>
      <c r="VWA220" s="123"/>
      <c r="VWB220" s="123"/>
      <c r="VWC220" s="123"/>
      <c r="VWD220" s="123"/>
      <c r="VWE220" s="123"/>
      <c r="VWF220" s="123"/>
      <c r="VWG220" s="123"/>
      <c r="VWH220" s="123"/>
      <c r="VWI220" s="123"/>
      <c r="VWJ220" s="123"/>
      <c r="VWK220" s="123"/>
      <c r="VWL220" s="123"/>
      <c r="VWM220" s="123"/>
      <c r="VWN220" s="123"/>
      <c r="VWO220" s="123"/>
      <c r="VWP220" s="123"/>
      <c r="VWQ220" s="123"/>
      <c r="VWR220" s="123"/>
      <c r="VWS220" s="123"/>
      <c r="VWT220" s="123"/>
      <c r="VWU220" s="123"/>
      <c r="VWV220" s="123"/>
      <c r="VWW220" s="123"/>
      <c r="VWX220" s="123"/>
      <c r="VWY220" s="123"/>
      <c r="VWZ220" s="123"/>
      <c r="VXA220" s="123"/>
      <c r="VXB220" s="123"/>
      <c r="VXC220" s="123"/>
      <c r="VXD220" s="123"/>
      <c r="VXE220" s="123"/>
      <c r="VXF220" s="123"/>
      <c r="VXG220" s="123"/>
      <c r="VXH220" s="123"/>
      <c r="VXI220" s="123"/>
      <c r="VXJ220" s="123"/>
      <c r="VXK220" s="123"/>
      <c r="VXL220" s="123"/>
      <c r="VXM220" s="123"/>
      <c r="VXN220" s="123"/>
      <c r="VXO220" s="123"/>
      <c r="VXP220" s="123"/>
      <c r="VXQ220" s="123"/>
      <c r="VXR220" s="123"/>
      <c r="VXS220" s="123"/>
      <c r="VXT220" s="123"/>
      <c r="VXU220" s="123"/>
      <c r="VXV220" s="123"/>
      <c r="VXW220" s="123"/>
      <c r="VXX220" s="123"/>
      <c r="VXY220" s="123"/>
      <c r="VXZ220" s="123"/>
      <c r="VYA220" s="123"/>
      <c r="VYB220" s="123"/>
      <c r="VYC220" s="123"/>
      <c r="VYD220" s="123"/>
      <c r="VYE220" s="123"/>
      <c r="VYF220" s="123"/>
      <c r="VYG220" s="123"/>
      <c r="VYH220" s="123"/>
      <c r="VYI220" s="123"/>
      <c r="VYJ220" s="123"/>
      <c r="VYK220" s="123"/>
      <c r="VYL220" s="123"/>
      <c r="VYM220" s="123"/>
      <c r="VYN220" s="123"/>
      <c r="VYO220" s="123"/>
      <c r="VYP220" s="123"/>
      <c r="VYQ220" s="123"/>
      <c r="VYR220" s="123"/>
      <c r="VYS220" s="123"/>
      <c r="VYT220" s="123"/>
      <c r="VYU220" s="123"/>
      <c r="VYV220" s="123"/>
      <c r="VYW220" s="123"/>
      <c r="VYX220" s="123"/>
      <c r="VYY220" s="123"/>
      <c r="VYZ220" s="123"/>
      <c r="VZA220" s="123"/>
      <c r="VZB220" s="123"/>
      <c r="VZC220" s="123"/>
      <c r="VZD220" s="123"/>
      <c r="VZE220" s="123"/>
      <c r="VZF220" s="123"/>
      <c r="VZG220" s="123"/>
      <c r="VZH220" s="123"/>
      <c r="VZI220" s="123"/>
      <c r="VZJ220" s="123"/>
      <c r="VZK220" s="123"/>
      <c r="VZL220" s="123"/>
      <c r="VZM220" s="123"/>
      <c r="VZN220" s="123"/>
      <c r="VZO220" s="123"/>
      <c r="VZP220" s="123"/>
      <c r="VZQ220" s="123"/>
      <c r="VZR220" s="123"/>
      <c r="VZS220" s="123"/>
      <c r="VZT220" s="123"/>
      <c r="VZU220" s="123"/>
      <c r="VZV220" s="123"/>
      <c r="VZW220" s="123"/>
      <c r="VZX220" s="123"/>
      <c r="VZY220" s="123"/>
      <c r="VZZ220" s="123"/>
      <c r="WAA220" s="123"/>
      <c r="WAB220" s="123"/>
      <c r="WAC220" s="123"/>
      <c r="WAD220" s="123"/>
      <c r="WAE220" s="123"/>
      <c r="WAF220" s="123"/>
      <c r="WAG220" s="123"/>
      <c r="WAH220" s="123"/>
      <c r="WAI220" s="123"/>
      <c r="WAJ220" s="123"/>
      <c r="WAK220" s="123"/>
      <c r="WAL220" s="123"/>
      <c r="WAM220" s="123"/>
      <c r="WAN220" s="123"/>
      <c r="WAO220" s="123"/>
      <c r="WAP220" s="123"/>
      <c r="WAQ220" s="123"/>
      <c r="WAR220" s="123"/>
      <c r="WAS220" s="123"/>
      <c r="WAT220" s="123"/>
      <c r="WAU220" s="123"/>
      <c r="WAV220" s="123"/>
      <c r="WAW220" s="123"/>
      <c r="WAX220" s="123"/>
      <c r="WAY220" s="123"/>
      <c r="WAZ220" s="123"/>
      <c r="WBA220" s="123"/>
      <c r="WBB220" s="123"/>
      <c r="WBC220" s="123"/>
      <c r="WBD220" s="123"/>
      <c r="WBE220" s="123"/>
      <c r="WBF220" s="123"/>
      <c r="WBG220" s="123"/>
      <c r="WBH220" s="123"/>
      <c r="WBI220" s="123"/>
      <c r="WBJ220" s="123"/>
      <c r="WBK220" s="123"/>
      <c r="WBL220" s="123"/>
      <c r="WBM220" s="123"/>
      <c r="WBN220" s="123"/>
      <c r="WBO220" s="123"/>
      <c r="WBP220" s="123"/>
      <c r="WBQ220" s="123"/>
      <c r="WBR220" s="123"/>
      <c r="WBS220" s="123"/>
      <c r="WBT220" s="123"/>
      <c r="WBU220" s="123"/>
      <c r="WBV220" s="123"/>
      <c r="WBW220" s="123"/>
      <c r="WBX220" s="123"/>
      <c r="WBY220" s="123"/>
      <c r="WBZ220" s="123"/>
      <c r="WCA220" s="123"/>
      <c r="WCB220" s="123"/>
      <c r="WCC220" s="123"/>
      <c r="WCD220" s="123"/>
      <c r="WCE220" s="123"/>
      <c r="WCF220" s="123"/>
      <c r="WCG220" s="123"/>
      <c r="WCH220" s="123"/>
      <c r="WCI220" s="123"/>
      <c r="WCJ220" s="123"/>
      <c r="WCK220" s="123"/>
      <c r="WCL220" s="123"/>
      <c r="WCM220" s="123"/>
      <c r="WCN220" s="123"/>
      <c r="WCO220" s="123"/>
      <c r="WCP220" s="123"/>
      <c r="WCQ220" s="123"/>
      <c r="WCR220" s="123"/>
      <c r="WCS220" s="123"/>
      <c r="WCT220" s="123"/>
      <c r="WCU220" s="123"/>
      <c r="WCV220" s="123"/>
      <c r="WCW220" s="123"/>
      <c r="WCX220" s="123"/>
      <c r="WCY220" s="123"/>
      <c r="WCZ220" s="123"/>
      <c r="WDA220" s="123"/>
      <c r="WDB220" s="123"/>
      <c r="WDC220" s="123"/>
      <c r="WDD220" s="123"/>
      <c r="WDE220" s="123"/>
      <c r="WDF220" s="123"/>
      <c r="WDG220" s="123"/>
      <c r="WDH220" s="123"/>
      <c r="WDI220" s="123"/>
      <c r="WDJ220" s="123"/>
      <c r="WDK220" s="123"/>
      <c r="WDL220" s="123"/>
      <c r="WDM220" s="123"/>
      <c r="WDN220" s="123"/>
      <c r="WDO220" s="123"/>
      <c r="WDP220" s="123"/>
      <c r="WDQ220" s="123"/>
      <c r="WDR220" s="123"/>
      <c r="WDS220" s="123"/>
      <c r="WDT220" s="123"/>
      <c r="WDU220" s="123"/>
      <c r="WDV220" s="123"/>
      <c r="WDW220" s="123"/>
      <c r="WDX220" s="123"/>
      <c r="WDY220" s="123"/>
      <c r="WDZ220" s="123"/>
      <c r="WEA220" s="123"/>
      <c r="WEB220" s="123"/>
      <c r="WEC220" s="123"/>
      <c r="WED220" s="123"/>
      <c r="WEE220" s="123"/>
      <c r="WEF220" s="123"/>
      <c r="WEG220" s="123"/>
      <c r="WEH220" s="123"/>
      <c r="WEI220" s="123"/>
      <c r="WEJ220" s="123"/>
      <c r="WEK220" s="123"/>
      <c r="WEL220" s="123"/>
      <c r="WEM220" s="123"/>
      <c r="WEN220" s="123"/>
      <c r="WEO220" s="123"/>
      <c r="WEP220" s="123"/>
      <c r="WEQ220" s="123"/>
      <c r="WER220" s="123"/>
      <c r="WES220" s="123"/>
      <c r="WET220" s="123"/>
      <c r="WEU220" s="123"/>
      <c r="WEV220" s="123"/>
      <c r="WEW220" s="123"/>
      <c r="WEX220" s="123"/>
      <c r="WEY220" s="123"/>
      <c r="WEZ220" s="123"/>
      <c r="WFA220" s="123"/>
      <c r="WFB220" s="123"/>
      <c r="WFC220" s="123"/>
      <c r="WFD220" s="123"/>
      <c r="WFE220" s="123"/>
      <c r="WFF220" s="123"/>
      <c r="WFG220" s="123"/>
      <c r="WFH220" s="123"/>
      <c r="WFI220" s="123"/>
      <c r="WFJ220" s="123"/>
      <c r="WFK220" s="123"/>
      <c r="WFL220" s="123"/>
      <c r="WFM220" s="123"/>
      <c r="WFN220" s="123"/>
      <c r="WFO220" s="123"/>
      <c r="WFP220" s="123"/>
      <c r="WFQ220" s="123"/>
      <c r="WFR220" s="123"/>
      <c r="WFS220" s="123"/>
      <c r="WFT220" s="123"/>
      <c r="WFU220" s="123"/>
      <c r="WFV220" s="123"/>
      <c r="WFW220" s="123"/>
      <c r="WFX220" s="123"/>
      <c r="WFY220" s="123"/>
      <c r="WFZ220" s="123"/>
      <c r="WGA220" s="123"/>
      <c r="WGB220" s="123"/>
      <c r="WGC220" s="123"/>
      <c r="WGD220" s="123"/>
      <c r="WGE220" s="123"/>
      <c r="WGF220" s="123"/>
      <c r="WGG220" s="123"/>
      <c r="WGH220" s="123"/>
      <c r="WGI220" s="123"/>
      <c r="WGJ220" s="123"/>
      <c r="WGK220" s="123"/>
      <c r="WGL220" s="123"/>
      <c r="WGM220" s="123"/>
      <c r="WGN220" s="123"/>
      <c r="WGO220" s="123"/>
      <c r="WGP220" s="123"/>
      <c r="WGQ220" s="123"/>
      <c r="WGR220" s="123"/>
      <c r="WGS220" s="123"/>
      <c r="WGT220" s="123"/>
      <c r="WGU220" s="123"/>
      <c r="WGV220" s="123"/>
      <c r="WGW220" s="123"/>
      <c r="WGX220" s="123"/>
      <c r="WGY220" s="123"/>
      <c r="WGZ220" s="123"/>
      <c r="WHA220" s="123"/>
      <c r="WHB220" s="123"/>
      <c r="WHC220" s="123"/>
      <c r="WHD220" s="123"/>
      <c r="WHE220" s="123"/>
      <c r="WHF220" s="123"/>
      <c r="WHG220" s="123"/>
      <c r="WHH220" s="123"/>
      <c r="WHI220" s="123"/>
      <c r="WHJ220" s="123"/>
      <c r="WHK220" s="123"/>
      <c r="WHL220" s="123"/>
      <c r="WHM220" s="123"/>
      <c r="WHN220" s="123"/>
      <c r="WHO220" s="123"/>
      <c r="WHP220" s="123"/>
      <c r="WHQ220" s="123"/>
      <c r="WHR220" s="123"/>
      <c r="WHS220" s="123"/>
      <c r="WHT220" s="123"/>
      <c r="WHU220" s="123"/>
      <c r="WHV220" s="123"/>
      <c r="WHW220" s="123"/>
      <c r="WHX220" s="123"/>
      <c r="WHY220" s="123"/>
      <c r="WHZ220" s="123"/>
      <c r="WIA220" s="123"/>
      <c r="WIB220" s="123"/>
      <c r="WIC220" s="123"/>
      <c r="WID220" s="123"/>
      <c r="WIE220" s="123"/>
      <c r="WIF220" s="123"/>
      <c r="WIG220" s="123"/>
      <c r="WIH220" s="123"/>
      <c r="WII220" s="123"/>
      <c r="WIJ220" s="123"/>
      <c r="WIK220" s="123"/>
      <c r="WIL220" s="123"/>
      <c r="WIM220" s="123"/>
      <c r="WIN220" s="123"/>
      <c r="WIO220" s="123"/>
      <c r="WIP220" s="123"/>
      <c r="WIQ220" s="123"/>
      <c r="WIR220" s="123"/>
      <c r="WIS220" s="123"/>
      <c r="WIT220" s="123"/>
      <c r="WIU220" s="123"/>
      <c r="WIV220" s="123"/>
      <c r="WIW220" s="123"/>
      <c r="WIX220" s="123"/>
      <c r="WIY220" s="123"/>
      <c r="WIZ220" s="123"/>
      <c r="WJA220" s="123"/>
      <c r="WJB220" s="123"/>
      <c r="WJC220" s="123"/>
      <c r="WJD220" s="123"/>
      <c r="WJE220" s="123"/>
      <c r="WJF220" s="123"/>
      <c r="WJG220" s="123"/>
      <c r="WJH220" s="123"/>
      <c r="WJI220" s="123"/>
      <c r="WJJ220" s="123"/>
      <c r="WJK220" s="123"/>
      <c r="WJL220" s="123"/>
      <c r="WJM220" s="123"/>
      <c r="WJN220" s="123"/>
      <c r="WJO220" s="123"/>
      <c r="WJP220" s="123"/>
      <c r="WJQ220" s="123"/>
      <c r="WJR220" s="123"/>
      <c r="WJS220" s="123"/>
      <c r="WJT220" s="123"/>
      <c r="WJU220" s="123"/>
      <c r="WJV220" s="123"/>
      <c r="WJW220" s="123"/>
      <c r="WJX220" s="123"/>
      <c r="WJY220" s="123"/>
      <c r="WJZ220" s="123"/>
      <c r="WKA220" s="123"/>
      <c r="WKB220" s="123"/>
      <c r="WKC220" s="123"/>
      <c r="WKD220" s="123"/>
      <c r="WKE220" s="123"/>
      <c r="WKF220" s="123"/>
      <c r="WKG220" s="123"/>
      <c r="WKH220" s="123"/>
      <c r="WKI220" s="123"/>
      <c r="WKJ220" s="123"/>
      <c r="WKK220" s="123"/>
      <c r="WKL220" s="123"/>
      <c r="WKM220" s="123"/>
      <c r="WKN220" s="123"/>
      <c r="WKO220" s="123"/>
      <c r="WKP220" s="123"/>
      <c r="WKQ220" s="123"/>
      <c r="WKR220" s="123"/>
      <c r="WKS220" s="123"/>
      <c r="WKT220" s="123"/>
      <c r="WKU220" s="123"/>
      <c r="WKV220" s="123"/>
      <c r="WKW220" s="123"/>
      <c r="WKX220" s="123"/>
      <c r="WKY220" s="123"/>
      <c r="WKZ220" s="123"/>
      <c r="WLA220" s="123"/>
      <c r="WLB220" s="123"/>
      <c r="WLC220" s="123"/>
      <c r="WLD220" s="123"/>
      <c r="WLE220" s="123"/>
      <c r="WLF220" s="123"/>
      <c r="WLG220" s="123"/>
      <c r="WLH220" s="123"/>
      <c r="WLI220" s="123"/>
      <c r="WLJ220" s="123"/>
      <c r="WLK220" s="123"/>
      <c r="WLL220" s="123"/>
      <c r="WLM220" s="123"/>
      <c r="WLN220" s="123"/>
      <c r="WLO220" s="123"/>
      <c r="WLP220" s="123"/>
      <c r="WLQ220" s="123"/>
      <c r="WLR220" s="123"/>
      <c r="WLS220" s="123"/>
      <c r="WLT220" s="123"/>
      <c r="WLU220" s="123"/>
      <c r="WLV220" s="123"/>
      <c r="WLW220" s="123"/>
      <c r="WLX220" s="123"/>
      <c r="WLY220" s="123"/>
      <c r="WLZ220" s="123"/>
      <c r="WMA220" s="123"/>
      <c r="WMB220" s="123"/>
      <c r="WMC220" s="123"/>
      <c r="WMD220" s="123"/>
      <c r="WME220" s="123"/>
      <c r="WMF220" s="123"/>
      <c r="WMG220" s="123"/>
      <c r="WMH220" s="123"/>
      <c r="WMI220" s="123"/>
      <c r="WMJ220" s="123"/>
      <c r="WMK220" s="123"/>
      <c r="WML220" s="123"/>
      <c r="WMM220" s="123"/>
      <c r="WMN220" s="123"/>
      <c r="WMO220" s="123"/>
      <c r="WMP220" s="123"/>
      <c r="WMQ220" s="123"/>
      <c r="WMR220" s="123"/>
      <c r="WMS220" s="123"/>
      <c r="WMT220" s="123"/>
      <c r="WMU220" s="123"/>
      <c r="WMV220" s="123"/>
      <c r="WMW220" s="123"/>
      <c r="WMX220" s="123"/>
      <c r="WMY220" s="123"/>
      <c r="WMZ220" s="123"/>
      <c r="WNA220" s="123"/>
      <c r="WNB220" s="123"/>
      <c r="WNC220" s="123"/>
      <c r="WND220" s="123"/>
      <c r="WNE220" s="123"/>
      <c r="WNF220" s="123"/>
      <c r="WNG220" s="123"/>
      <c r="WNH220" s="123"/>
      <c r="WNI220" s="123"/>
      <c r="WNJ220" s="123"/>
      <c r="WNK220" s="123"/>
      <c r="WNL220" s="123"/>
      <c r="WNM220" s="123"/>
      <c r="WNN220" s="123"/>
      <c r="WNO220" s="123"/>
      <c r="WNP220" s="123"/>
      <c r="WNQ220" s="123"/>
      <c r="WNR220" s="123"/>
      <c r="WNS220" s="123"/>
      <c r="WNT220" s="123"/>
      <c r="WNU220" s="123"/>
      <c r="WNV220" s="123"/>
      <c r="WNW220" s="123"/>
      <c r="WNX220" s="123"/>
      <c r="WNY220" s="123"/>
      <c r="WNZ220" s="123"/>
      <c r="WOA220" s="123"/>
      <c r="WOB220" s="123"/>
      <c r="WOC220" s="123"/>
      <c r="WOD220" s="123"/>
      <c r="WOE220" s="123"/>
      <c r="WOF220" s="123"/>
      <c r="WOG220" s="123"/>
      <c r="WOH220" s="123"/>
      <c r="WOI220" s="123"/>
      <c r="WOJ220" s="123"/>
      <c r="WOK220" s="123"/>
      <c r="WOL220" s="123"/>
      <c r="WOM220" s="123"/>
      <c r="WON220" s="123"/>
      <c r="WOO220" s="123"/>
      <c r="WOP220" s="123"/>
      <c r="WOQ220" s="123"/>
      <c r="WOR220" s="123"/>
      <c r="WOS220" s="123"/>
      <c r="WOT220" s="123"/>
      <c r="WOU220" s="123"/>
      <c r="WOV220" s="123"/>
      <c r="WOW220" s="123"/>
      <c r="WOX220" s="123"/>
      <c r="WOY220" s="123"/>
      <c r="WOZ220" s="123"/>
      <c r="WPA220" s="123"/>
      <c r="WPB220" s="123"/>
      <c r="WPC220" s="123"/>
      <c r="WPD220" s="123"/>
      <c r="WPE220" s="123"/>
      <c r="WPF220" s="123"/>
      <c r="WPG220" s="123"/>
      <c r="WPH220" s="123"/>
      <c r="WPI220" s="123"/>
      <c r="WPJ220" s="123"/>
      <c r="WPK220" s="123"/>
      <c r="WPL220" s="123"/>
      <c r="WPM220" s="123"/>
      <c r="WPN220" s="123"/>
      <c r="WPO220" s="123"/>
      <c r="WPP220" s="123"/>
      <c r="WPQ220" s="123"/>
      <c r="WPR220" s="123"/>
      <c r="WPS220" s="123"/>
      <c r="WPT220" s="123"/>
      <c r="WPU220" s="123"/>
      <c r="WPV220" s="123"/>
      <c r="WPW220" s="123"/>
      <c r="WPX220" s="123"/>
      <c r="WPY220" s="123"/>
      <c r="WPZ220" s="123"/>
      <c r="WQA220" s="123"/>
      <c r="WQB220" s="123"/>
      <c r="WQC220" s="123"/>
      <c r="WQD220" s="123"/>
      <c r="WQE220" s="123"/>
      <c r="WQF220" s="123"/>
      <c r="WQG220" s="123"/>
      <c r="WQH220" s="123"/>
      <c r="WQI220" s="123"/>
      <c r="WQJ220" s="123"/>
      <c r="WQK220" s="123"/>
      <c r="WQL220" s="123"/>
      <c r="WQM220" s="123"/>
      <c r="WQN220" s="123"/>
      <c r="WQO220" s="123"/>
      <c r="WQP220" s="123"/>
      <c r="WQQ220" s="123"/>
      <c r="WQR220" s="123"/>
      <c r="WQS220" s="123"/>
      <c r="WQT220" s="123"/>
      <c r="WQU220" s="123"/>
      <c r="WQV220" s="123"/>
      <c r="WQW220" s="123"/>
      <c r="WQX220" s="123"/>
      <c r="WQY220" s="123"/>
      <c r="WQZ220" s="123"/>
      <c r="WRA220" s="123"/>
      <c r="WRB220" s="123"/>
      <c r="WRC220" s="123"/>
      <c r="WRD220" s="123"/>
      <c r="WRE220" s="123"/>
      <c r="WRF220" s="123"/>
      <c r="WRG220" s="123"/>
      <c r="WRH220" s="123"/>
      <c r="WRI220" s="123"/>
      <c r="WRJ220" s="123"/>
      <c r="WRK220" s="123"/>
      <c r="WRL220" s="123"/>
      <c r="WRM220" s="123"/>
      <c r="WRN220" s="123"/>
      <c r="WRO220" s="123"/>
      <c r="WRP220" s="123"/>
      <c r="WRQ220" s="123"/>
      <c r="WRR220" s="123"/>
      <c r="WRS220" s="123"/>
      <c r="WRT220" s="123"/>
      <c r="WRU220" s="123"/>
      <c r="WRV220" s="123"/>
      <c r="WRW220" s="123"/>
      <c r="WRX220" s="123"/>
      <c r="WRY220" s="123"/>
      <c r="WRZ220" s="123"/>
      <c r="WSA220" s="123"/>
      <c r="WSB220" s="123"/>
      <c r="WSC220" s="123"/>
      <c r="WSD220" s="123"/>
      <c r="WSE220" s="123"/>
      <c r="WSF220" s="123"/>
      <c r="WSG220" s="123"/>
      <c r="WSH220" s="123"/>
      <c r="WSI220" s="123"/>
      <c r="WSJ220" s="123"/>
      <c r="WSK220" s="123"/>
      <c r="WSL220" s="123"/>
      <c r="WSM220" s="123"/>
      <c r="WSN220" s="123"/>
      <c r="WSO220" s="123"/>
      <c r="WSP220" s="123"/>
      <c r="WSQ220" s="123"/>
      <c r="WSR220" s="123"/>
      <c r="WSS220" s="123"/>
      <c r="WST220" s="123"/>
      <c r="WSU220" s="123"/>
      <c r="WSV220" s="123"/>
      <c r="WSW220" s="123"/>
      <c r="WSX220" s="123"/>
      <c r="WSY220" s="123"/>
      <c r="WSZ220" s="123"/>
      <c r="WTA220" s="123"/>
      <c r="WTB220" s="123"/>
      <c r="WTC220" s="123"/>
      <c r="WTD220" s="123"/>
      <c r="WTE220" s="123"/>
      <c r="WTF220" s="123"/>
      <c r="WTG220" s="123"/>
      <c r="WTH220" s="123"/>
      <c r="WTI220" s="123"/>
      <c r="WTJ220" s="123"/>
      <c r="WTK220" s="123"/>
      <c r="WTL220" s="123"/>
      <c r="WTM220" s="123"/>
      <c r="WTN220" s="123"/>
      <c r="WTO220" s="123"/>
      <c r="WTP220" s="123"/>
      <c r="WTQ220" s="123"/>
      <c r="WTR220" s="123"/>
      <c r="WTS220" s="123"/>
      <c r="WTT220" s="123"/>
      <c r="WTU220" s="123"/>
      <c r="WTV220" s="123"/>
      <c r="WTW220" s="123"/>
      <c r="WTX220" s="123"/>
      <c r="WTY220" s="123"/>
      <c r="WTZ220" s="123"/>
      <c r="WUA220" s="123"/>
      <c r="WUB220" s="123"/>
      <c r="WUC220" s="123"/>
      <c r="WUD220" s="123"/>
      <c r="WUE220" s="123"/>
      <c r="WUF220" s="123"/>
      <c r="WUG220" s="123"/>
      <c r="WUH220" s="123"/>
      <c r="WUI220" s="123"/>
      <c r="WUJ220" s="123"/>
      <c r="WUK220" s="123"/>
      <c r="WUL220" s="123"/>
      <c r="WUM220" s="123"/>
      <c r="WUN220" s="123"/>
      <c r="WUO220" s="123"/>
      <c r="WUP220" s="123"/>
      <c r="WUQ220" s="123"/>
      <c r="WUR220" s="123"/>
      <c r="WUS220" s="123"/>
      <c r="WUT220" s="123"/>
      <c r="WUU220" s="123"/>
      <c r="WUV220" s="123"/>
      <c r="WUW220" s="123"/>
      <c r="WUX220" s="123"/>
      <c r="WUY220" s="123"/>
      <c r="WUZ220" s="123"/>
      <c r="WVA220" s="123"/>
      <c r="WVB220" s="123"/>
      <c r="WVC220" s="123"/>
      <c r="WVD220" s="123"/>
      <c r="WVE220" s="123"/>
      <c r="WVF220" s="123"/>
      <c r="WVG220" s="123"/>
      <c r="WVH220" s="123"/>
      <c r="WVI220" s="123"/>
      <c r="WVJ220" s="123"/>
      <c r="WVK220" s="123"/>
      <c r="WVL220" s="123"/>
      <c r="WVM220" s="123"/>
      <c r="WVN220" s="123"/>
      <c r="WVO220" s="123"/>
      <c r="WVP220" s="123"/>
      <c r="WVQ220" s="123"/>
      <c r="WVR220" s="123"/>
      <c r="WVS220" s="123"/>
      <c r="WVT220" s="123"/>
      <c r="WVU220" s="123"/>
      <c r="WVV220" s="123"/>
      <c r="WVW220" s="123"/>
      <c r="WVX220" s="123"/>
      <c r="WVY220" s="123"/>
      <c r="WVZ220" s="123"/>
      <c r="WWA220" s="123"/>
      <c r="WWB220" s="123"/>
      <c r="WWC220" s="123"/>
      <c r="WWD220" s="123"/>
      <c r="WWE220" s="123"/>
      <c r="WWF220" s="123"/>
      <c r="WWG220" s="123"/>
      <c r="WWH220" s="123"/>
      <c r="WWI220" s="123"/>
      <c r="WWJ220" s="123"/>
      <c r="WWK220" s="123"/>
      <c r="WWL220" s="123"/>
      <c r="WWM220" s="123"/>
      <c r="WWN220" s="123"/>
      <c r="WWO220" s="123"/>
      <c r="WWP220" s="123"/>
      <c r="WWQ220" s="123"/>
      <c r="WWR220" s="123"/>
      <c r="WWS220" s="123"/>
      <c r="WWT220" s="123"/>
      <c r="WWU220" s="123"/>
      <c r="WWV220" s="123"/>
      <c r="WWW220" s="123"/>
      <c r="WWX220" s="123"/>
      <c r="WWY220" s="123"/>
      <c r="WWZ220" s="123"/>
      <c r="WXA220" s="123"/>
      <c r="WXB220" s="123"/>
      <c r="WXC220" s="123"/>
      <c r="WXD220" s="123"/>
      <c r="WXE220" s="123"/>
      <c r="WXF220" s="123"/>
      <c r="WXG220" s="123"/>
      <c r="WXH220" s="123"/>
      <c r="WXI220" s="123"/>
      <c r="WXJ220" s="123"/>
      <c r="WXK220" s="123"/>
      <c r="WXL220" s="123"/>
      <c r="WXM220" s="123"/>
      <c r="WXN220" s="123"/>
      <c r="WXO220" s="123"/>
      <c r="WXP220" s="123"/>
      <c r="WXQ220" s="123"/>
      <c r="WXR220" s="123"/>
      <c r="WXS220" s="123"/>
      <c r="WXT220" s="123"/>
      <c r="WXU220" s="123"/>
      <c r="WXV220" s="123"/>
      <c r="WXW220" s="123"/>
      <c r="WXX220" s="123"/>
      <c r="WXY220" s="123"/>
      <c r="WXZ220" s="123"/>
      <c r="WYA220" s="123"/>
      <c r="WYB220" s="123"/>
      <c r="WYC220" s="123"/>
      <c r="WYD220" s="123"/>
      <c r="WYE220" s="123"/>
      <c r="WYF220" s="123"/>
      <c r="WYG220" s="123"/>
      <c r="WYH220" s="123"/>
      <c r="WYI220" s="123"/>
      <c r="WYJ220" s="123"/>
      <c r="WYK220" s="123"/>
      <c r="WYL220" s="123"/>
      <c r="WYM220" s="123"/>
      <c r="WYN220" s="123"/>
      <c r="WYO220" s="123"/>
      <c r="WYP220" s="123"/>
      <c r="WYQ220" s="123"/>
      <c r="WYR220" s="123"/>
      <c r="WYS220" s="123"/>
      <c r="WYT220" s="123"/>
      <c r="WYU220" s="123"/>
      <c r="WYV220" s="123"/>
      <c r="WYW220" s="123"/>
      <c r="WYX220" s="123"/>
      <c r="WYY220" s="123"/>
      <c r="WYZ220" s="123"/>
      <c r="WZA220" s="123"/>
      <c r="WZB220" s="123"/>
      <c r="WZC220" s="123"/>
      <c r="WZD220" s="123"/>
      <c r="WZE220" s="123"/>
      <c r="WZF220" s="123"/>
      <c r="WZG220" s="123"/>
      <c r="WZH220" s="123"/>
      <c r="WZI220" s="123"/>
      <c r="WZJ220" s="123"/>
      <c r="WZK220" s="123"/>
      <c r="WZL220" s="123"/>
      <c r="WZM220" s="123"/>
      <c r="WZN220" s="123"/>
      <c r="WZO220" s="123"/>
      <c r="WZP220" s="123"/>
      <c r="WZQ220" s="123"/>
      <c r="WZR220" s="123"/>
      <c r="WZS220" s="123"/>
      <c r="WZT220" s="123"/>
      <c r="WZU220" s="123"/>
      <c r="WZV220" s="123"/>
      <c r="WZW220" s="123"/>
      <c r="WZX220" s="123"/>
      <c r="WZY220" s="123"/>
      <c r="WZZ220" s="123"/>
      <c r="XAA220" s="123"/>
      <c r="XAB220" s="123"/>
      <c r="XAC220" s="123"/>
      <c r="XAD220" s="123"/>
      <c r="XAE220" s="123"/>
      <c r="XAF220" s="123"/>
      <c r="XAG220" s="123"/>
      <c r="XAH220" s="123"/>
      <c r="XAI220" s="123"/>
      <c r="XAJ220" s="123"/>
      <c r="XAK220" s="123"/>
      <c r="XAL220" s="123"/>
      <c r="XAM220" s="123"/>
      <c r="XAN220" s="123"/>
      <c r="XAO220" s="123"/>
      <c r="XAP220" s="123"/>
      <c r="XAQ220" s="123"/>
      <c r="XAR220" s="123"/>
      <c r="XAS220" s="123"/>
      <c r="XAT220" s="123"/>
      <c r="XAU220" s="123"/>
      <c r="XAV220" s="123"/>
      <c r="XAW220" s="123"/>
      <c r="XAX220" s="123"/>
      <c r="XAY220" s="123"/>
      <c r="XAZ220" s="123"/>
      <c r="XBA220" s="123"/>
      <c r="XBB220" s="123"/>
      <c r="XBC220" s="123"/>
      <c r="XBD220" s="123"/>
      <c r="XBE220" s="123"/>
      <c r="XBF220" s="123"/>
      <c r="XBG220" s="123"/>
      <c r="XBH220" s="123"/>
      <c r="XBI220" s="123"/>
      <c r="XBJ220" s="123"/>
      <c r="XBK220" s="123"/>
      <c r="XBL220" s="123"/>
      <c r="XBM220" s="123"/>
      <c r="XBN220" s="123"/>
      <c r="XBO220" s="123"/>
      <c r="XBP220" s="123"/>
      <c r="XBQ220" s="123"/>
      <c r="XBR220" s="123"/>
      <c r="XBS220" s="123"/>
      <c r="XBT220" s="123"/>
      <c r="XBU220" s="123"/>
      <c r="XBV220" s="123"/>
      <c r="XBW220" s="123"/>
      <c r="XBX220" s="123"/>
      <c r="XBY220" s="123"/>
      <c r="XBZ220" s="123"/>
      <c r="XCA220" s="123"/>
      <c r="XCB220" s="123"/>
      <c r="XCC220" s="123"/>
      <c r="XCD220" s="123"/>
      <c r="XCE220" s="123"/>
      <c r="XCF220" s="123"/>
      <c r="XCG220" s="123"/>
      <c r="XCH220" s="123"/>
      <c r="XCI220" s="123"/>
      <c r="XCJ220" s="123"/>
      <c r="XCK220" s="123"/>
      <c r="XCL220" s="123"/>
      <c r="XCM220" s="123"/>
      <c r="XCN220" s="123"/>
      <c r="XCO220" s="123"/>
      <c r="XCP220" s="123"/>
      <c r="XCQ220" s="123"/>
      <c r="XCR220" s="123"/>
      <c r="XCS220" s="123"/>
      <c r="XCT220" s="123"/>
      <c r="XCU220" s="123"/>
      <c r="XCV220" s="123"/>
      <c r="XCW220" s="123"/>
      <c r="XCX220" s="123"/>
      <c r="XCY220" s="123"/>
      <c r="XCZ220" s="123"/>
      <c r="XDA220" s="123"/>
      <c r="XDB220" s="123"/>
      <c r="XDC220" s="123"/>
      <c r="XDD220" s="123"/>
      <c r="XDE220" s="123"/>
      <c r="XDF220" s="123"/>
      <c r="XDG220" s="123"/>
      <c r="XDH220" s="123"/>
      <c r="XDI220" s="123"/>
      <c r="XDJ220" s="123"/>
      <c r="XDK220" s="123"/>
      <c r="XDL220" s="123"/>
      <c r="XDM220" s="123"/>
      <c r="XDN220" s="123"/>
      <c r="XDO220" s="123"/>
      <c r="XDP220" s="123"/>
      <c r="XDQ220" s="123"/>
      <c r="XDR220" s="123"/>
      <c r="XDS220" s="123"/>
      <c r="XDT220" s="123"/>
      <c r="XDU220" s="123"/>
      <c r="XDV220" s="123"/>
      <c r="XDW220" s="123"/>
      <c r="XDX220" s="123"/>
      <c r="XDY220" s="123"/>
      <c r="XDZ220" s="123"/>
      <c r="XEA220" s="123"/>
      <c r="XEB220" s="123"/>
      <c r="XEC220" s="123"/>
      <c r="XED220" s="123"/>
      <c r="XEE220" s="123"/>
      <c r="XEF220" s="123"/>
      <c r="XEG220" s="123"/>
      <c r="XEH220" s="123"/>
      <c r="XEI220" s="123"/>
      <c r="XEJ220" s="123"/>
      <c r="XEK220" s="123"/>
      <c r="XEL220" s="123"/>
      <c r="XEM220" s="123"/>
      <c r="XEN220" s="123"/>
      <c r="XEO220" s="123"/>
      <c r="XEP220" s="123"/>
      <c r="XEQ220" s="123"/>
      <c r="XER220" s="123"/>
      <c r="XES220" s="123"/>
      <c r="XET220" s="123"/>
      <c r="XEU220" s="123"/>
      <c r="XEV220" s="123"/>
      <c r="XEW220" s="123"/>
      <c r="XEX220" s="123"/>
      <c r="XEY220" s="123"/>
      <c r="XEZ220" s="123"/>
      <c r="XFA220" s="123"/>
    </row>
    <row r="221" spans="1:16381" ht="115.5" thickBot="1" x14ac:dyDescent="0.3">
      <c r="A221" s="196" t="str">
        <f t="shared" si="16"/>
        <v>Indicator 225 - Bond Trade Suspended</v>
      </c>
      <c r="B221" s="297">
        <f t="shared" si="15"/>
        <v>225</v>
      </c>
      <c r="C221" s="197" t="s">
        <v>1438</v>
      </c>
      <c r="D221" s="198" t="str">
        <f t="shared" si="14"/>
        <v>ID225</v>
      </c>
      <c r="E221" s="139" t="s">
        <v>1439</v>
      </c>
      <c r="F221" s="226" t="s">
        <v>1451</v>
      </c>
      <c r="G221" s="199" t="s">
        <v>1440</v>
      </c>
      <c r="H221" s="200" t="s">
        <v>1977</v>
      </c>
      <c r="I221" s="200" t="s">
        <v>9</v>
      </c>
      <c r="J221" s="201" t="s">
        <v>716</v>
      </c>
      <c r="K221" s="199" t="s">
        <v>1443</v>
      </c>
      <c r="L221" s="28" t="s">
        <v>1438</v>
      </c>
      <c r="M221" s="28" t="s">
        <v>1449</v>
      </c>
      <c r="N221" s="59">
        <v>1</v>
      </c>
      <c r="O221" s="59"/>
      <c r="P221" s="59">
        <v>1</v>
      </c>
      <c r="Q221" s="59"/>
      <c r="R221" s="59">
        <v>1</v>
      </c>
      <c r="S221" s="59">
        <v>1</v>
      </c>
      <c r="T221" s="34">
        <v>1</v>
      </c>
      <c r="U221" s="181">
        <v>1</v>
      </c>
      <c r="V221" s="34">
        <v>1</v>
      </c>
      <c r="W221" s="181">
        <v>1</v>
      </c>
      <c r="X221" s="34">
        <v>1</v>
      </c>
      <c r="Y221" s="181">
        <v>1</v>
      </c>
      <c r="Z221" s="210" t="s">
        <v>12</v>
      </c>
      <c r="AA221" s="207" t="s">
        <v>1153</v>
      </c>
      <c r="AB221" s="182" t="s">
        <v>12</v>
      </c>
      <c r="AC221" s="182" t="s">
        <v>12</v>
      </c>
      <c r="AD221" s="182" t="s">
        <v>837</v>
      </c>
      <c r="AE221" s="326"/>
      <c r="AF221" s="37">
        <v>0</v>
      </c>
      <c r="AG221" s="37" t="e">
        <v>#N/A</v>
      </c>
      <c r="AH221" s="37" t="e">
        <v>#N/A</v>
      </c>
      <c r="AI221" s="37" t="e">
        <v>#N/A</v>
      </c>
      <c r="AJ221" s="37" t="e">
        <v>#N/A</v>
      </c>
      <c r="AK221" s="37" t="e">
        <v>#N/A</v>
      </c>
      <c r="AL221" s="37" t="e">
        <v>#N/A</v>
      </c>
      <c r="AM221" s="37" t="e">
        <v>#N/A</v>
      </c>
      <c r="AN221" s="37" t="e">
        <v>#N/A</v>
      </c>
      <c r="AO221" s="37" t="e">
        <v>#N/A</v>
      </c>
      <c r="AP221" s="37" t="e">
        <v>#N/A</v>
      </c>
      <c r="AQ221" s="37" t="e">
        <v>#N/A</v>
      </c>
      <c r="AR221" s="37" t="e">
        <v>#N/A</v>
      </c>
      <c r="AS221" s="37" t="e">
        <v>#N/A</v>
      </c>
      <c r="AT221" s="37" t="e">
        <v>#N/A</v>
      </c>
      <c r="AU221" s="37" t="e">
        <v>#N/A</v>
      </c>
      <c r="AV221" s="37" t="e">
        <v>#N/A</v>
      </c>
      <c r="AW221" s="319"/>
      <c r="AX221" s="304"/>
      <c r="AY221" s="304"/>
      <c r="AZ221" s="304"/>
      <c r="BA221" s="304"/>
      <c r="BB221" s="304"/>
      <c r="BC221" s="71"/>
      <c r="BD221" s="126"/>
      <c r="BE221" s="311"/>
      <c r="BF221" s="69"/>
      <c r="BG221" s="69"/>
      <c r="BH221" s="69"/>
      <c r="BI221" s="69"/>
      <c r="BJ221" s="69"/>
      <c r="BK221" s="202"/>
      <c r="BL221" s="202"/>
      <c r="BM221" s="234" t="e">
        <v>#N/A</v>
      </c>
      <c r="BN221" s="234" t="e">
        <v>#N/A</v>
      </c>
      <c r="BO221" s="234" t="e">
        <v>#N/A</v>
      </c>
      <c r="BP221" s="234"/>
      <c r="BQ221" s="238"/>
      <c r="BR221" s="238"/>
      <c r="BS221" s="238"/>
      <c r="BT221" s="238"/>
      <c r="BU221" s="234"/>
      <c r="BV221" s="234"/>
      <c r="BW221" s="234"/>
      <c r="BX221" s="280"/>
      <c r="BY221" s="280"/>
      <c r="BZ221" s="280"/>
      <c r="CA221" s="299"/>
      <c r="CB221" s="299"/>
      <c r="CC221" s="280" t="e">
        <v>#N/A</v>
      </c>
      <c r="CD221" s="280" t="e">
        <v>#N/A</v>
      </c>
      <c r="CE221" s="280" t="e">
        <v>#N/A</v>
      </c>
      <c r="CF221" s="280" t="e">
        <v>#N/A</v>
      </c>
      <c r="CG221" s="280" t="e">
        <v>#N/A</v>
      </c>
      <c r="CH221" s="123"/>
      <c r="CI221" s="123"/>
      <c r="CJ221" s="123"/>
      <c r="CK221" s="123"/>
      <c r="CL221" s="123"/>
      <c r="CM221" s="123"/>
      <c r="CN221" s="123"/>
      <c r="CO221" s="123"/>
      <c r="CP221" s="123"/>
      <c r="CQ221" s="123"/>
      <c r="CR221" s="123"/>
      <c r="CS221" s="123"/>
      <c r="CT221" s="123"/>
      <c r="CU221" s="123"/>
      <c r="CV221" s="123"/>
      <c r="CW221" s="123"/>
      <c r="CX221" s="123"/>
      <c r="CY221" s="123"/>
      <c r="CZ221" s="123"/>
      <c r="DA221" s="123"/>
      <c r="DB221" s="123"/>
      <c r="DC221" s="123"/>
      <c r="DD221" s="123"/>
      <c r="DE221" s="123"/>
      <c r="DF221" s="123"/>
      <c r="DG221" s="123"/>
      <c r="DH221" s="123"/>
      <c r="DI221" s="123"/>
      <c r="DJ221" s="123"/>
      <c r="DK221" s="123"/>
      <c r="DL221" s="123"/>
      <c r="DM221" s="123"/>
      <c r="DN221" s="123"/>
      <c r="DO221" s="123"/>
      <c r="DP221" s="123"/>
      <c r="DQ221" s="123"/>
      <c r="DR221" s="123"/>
      <c r="DS221" s="123"/>
      <c r="DT221" s="123"/>
      <c r="DU221" s="123"/>
      <c r="DV221" s="123"/>
      <c r="DW221" s="123"/>
      <c r="DX221" s="123"/>
      <c r="DY221" s="123"/>
      <c r="DZ221" s="123"/>
      <c r="EA221" s="123"/>
      <c r="EB221" s="123"/>
      <c r="EC221" s="123"/>
      <c r="ED221" s="123"/>
      <c r="EE221" s="123"/>
      <c r="EF221" s="123"/>
      <c r="EG221" s="123"/>
      <c r="EH221" s="123"/>
      <c r="EI221" s="123"/>
      <c r="EJ221" s="123"/>
      <c r="EK221" s="123"/>
      <c r="EL221" s="123"/>
      <c r="EM221" s="123"/>
      <c r="EN221" s="123"/>
      <c r="EO221" s="123"/>
      <c r="EP221" s="123"/>
      <c r="EQ221" s="123"/>
      <c r="ER221" s="123"/>
      <c r="ES221" s="123"/>
      <c r="ET221" s="123"/>
      <c r="EU221" s="123"/>
      <c r="EV221" s="123"/>
      <c r="EW221" s="123"/>
      <c r="EX221" s="123"/>
      <c r="EY221" s="123"/>
      <c r="EZ221" s="123"/>
      <c r="FA221" s="123"/>
      <c r="FB221" s="123"/>
      <c r="FC221" s="123"/>
      <c r="FD221" s="123"/>
      <c r="FE221" s="123"/>
      <c r="FF221" s="123"/>
      <c r="FG221" s="123"/>
      <c r="FH221" s="123"/>
      <c r="FI221" s="123"/>
      <c r="FJ221" s="123"/>
      <c r="FK221" s="123"/>
      <c r="FL221" s="123"/>
      <c r="FM221" s="123"/>
      <c r="FN221" s="123"/>
      <c r="FO221" s="123"/>
      <c r="FP221" s="123"/>
      <c r="FQ221" s="123"/>
      <c r="FR221" s="123"/>
      <c r="FS221" s="123"/>
      <c r="FT221" s="123"/>
      <c r="FU221" s="123"/>
      <c r="FV221" s="123"/>
      <c r="FW221" s="123"/>
      <c r="FX221" s="123"/>
      <c r="FY221" s="123"/>
      <c r="FZ221" s="123"/>
      <c r="GA221" s="123"/>
      <c r="GB221" s="123"/>
      <c r="GC221" s="123"/>
      <c r="GD221" s="123"/>
      <c r="GE221" s="123"/>
      <c r="GF221" s="123"/>
      <c r="GG221" s="123"/>
      <c r="GH221" s="123"/>
      <c r="GI221" s="123"/>
      <c r="GJ221" s="123"/>
      <c r="GK221" s="123"/>
      <c r="GL221" s="123"/>
      <c r="GM221" s="123"/>
      <c r="GN221" s="123"/>
      <c r="GO221" s="123"/>
      <c r="GP221" s="123"/>
      <c r="GQ221" s="123"/>
      <c r="GR221" s="123"/>
      <c r="GS221" s="123"/>
      <c r="GT221" s="123"/>
      <c r="GU221" s="123"/>
      <c r="GV221" s="123"/>
      <c r="GW221" s="123"/>
      <c r="GX221" s="123"/>
      <c r="GY221" s="123"/>
      <c r="GZ221" s="123"/>
      <c r="HA221" s="123"/>
      <c r="HB221" s="123"/>
      <c r="HC221" s="123"/>
      <c r="HD221" s="123"/>
      <c r="HE221" s="123"/>
      <c r="HF221" s="123"/>
      <c r="HG221" s="123"/>
      <c r="HH221" s="123"/>
      <c r="HI221" s="123"/>
      <c r="HJ221" s="123"/>
      <c r="HK221" s="123"/>
      <c r="HL221" s="123"/>
      <c r="HM221" s="123"/>
      <c r="HN221" s="123"/>
      <c r="HO221" s="123"/>
      <c r="HP221" s="123"/>
      <c r="HQ221" s="123"/>
      <c r="HR221" s="123"/>
      <c r="HS221" s="123"/>
      <c r="HT221" s="123"/>
      <c r="HU221" s="123"/>
      <c r="HV221" s="123"/>
      <c r="HW221" s="123"/>
      <c r="HX221" s="123"/>
      <c r="HY221" s="123"/>
      <c r="HZ221" s="123"/>
      <c r="IA221" s="123"/>
      <c r="IB221" s="123"/>
      <c r="IC221" s="123"/>
      <c r="ID221" s="123"/>
      <c r="IE221" s="123"/>
      <c r="IF221" s="123"/>
      <c r="IG221" s="123"/>
      <c r="IH221" s="123"/>
      <c r="II221" s="123"/>
      <c r="IJ221" s="123"/>
      <c r="IK221" s="123"/>
      <c r="IL221" s="123"/>
      <c r="IM221" s="123"/>
      <c r="IN221" s="123"/>
      <c r="IO221" s="123"/>
      <c r="IP221" s="123"/>
      <c r="IQ221" s="123"/>
      <c r="IR221" s="123"/>
      <c r="IS221" s="123"/>
      <c r="IT221" s="123"/>
      <c r="IU221" s="123"/>
      <c r="IV221" s="123"/>
      <c r="IW221" s="123"/>
      <c r="IX221" s="123"/>
      <c r="IY221" s="123"/>
      <c r="IZ221" s="123"/>
      <c r="JA221" s="123"/>
      <c r="JB221" s="123"/>
      <c r="JC221" s="123"/>
      <c r="JD221" s="123"/>
      <c r="JE221" s="123"/>
      <c r="JF221" s="123"/>
      <c r="JG221" s="123"/>
      <c r="JH221" s="123"/>
      <c r="JI221" s="123"/>
      <c r="JJ221" s="123"/>
      <c r="JK221" s="123"/>
      <c r="JL221" s="123"/>
      <c r="JM221" s="123"/>
      <c r="JN221" s="123"/>
      <c r="JO221" s="123"/>
      <c r="JP221" s="123"/>
      <c r="JQ221" s="123"/>
      <c r="JR221" s="123"/>
      <c r="JS221" s="123"/>
      <c r="JT221" s="123"/>
      <c r="JU221" s="123"/>
      <c r="JV221" s="123"/>
      <c r="JW221" s="123"/>
      <c r="JX221" s="123"/>
      <c r="JY221" s="123"/>
      <c r="JZ221" s="123"/>
      <c r="KA221" s="123"/>
      <c r="KB221" s="123"/>
      <c r="KC221" s="123"/>
      <c r="KD221" s="123"/>
      <c r="KE221" s="123"/>
      <c r="KF221" s="123"/>
      <c r="KG221" s="123"/>
      <c r="KH221" s="123"/>
      <c r="KI221" s="123"/>
      <c r="KJ221" s="123"/>
      <c r="KK221" s="123"/>
      <c r="KL221" s="123"/>
      <c r="KM221" s="123"/>
      <c r="KN221" s="123"/>
      <c r="KO221" s="123"/>
      <c r="KP221" s="123"/>
      <c r="KQ221" s="123"/>
      <c r="KR221" s="123"/>
      <c r="KS221" s="123"/>
      <c r="KT221" s="123"/>
      <c r="KU221" s="123"/>
      <c r="KV221" s="123"/>
      <c r="KW221" s="123"/>
      <c r="KX221" s="123"/>
      <c r="KY221" s="123"/>
      <c r="KZ221" s="123"/>
      <c r="LA221" s="123"/>
      <c r="LB221" s="123"/>
      <c r="LC221" s="123"/>
      <c r="LD221" s="123"/>
      <c r="LE221" s="123"/>
      <c r="LF221" s="123"/>
      <c r="LG221" s="123"/>
      <c r="LH221" s="123"/>
      <c r="LI221" s="123"/>
      <c r="LJ221" s="123"/>
      <c r="LK221" s="123"/>
      <c r="LL221" s="123"/>
      <c r="LM221" s="123"/>
      <c r="LN221" s="123"/>
      <c r="LO221" s="123"/>
      <c r="LP221" s="123"/>
      <c r="LQ221" s="123"/>
      <c r="LR221" s="123"/>
      <c r="LS221" s="123"/>
      <c r="LT221" s="123"/>
      <c r="LU221" s="123"/>
      <c r="LV221" s="123"/>
      <c r="LW221" s="123"/>
      <c r="LX221" s="123"/>
      <c r="LY221" s="123"/>
      <c r="LZ221" s="123"/>
      <c r="MA221" s="123"/>
      <c r="MB221" s="123"/>
      <c r="MC221" s="123"/>
      <c r="MD221" s="123"/>
      <c r="ME221" s="123"/>
      <c r="MF221" s="123"/>
      <c r="MG221" s="123"/>
      <c r="MH221" s="123"/>
      <c r="MI221" s="123"/>
      <c r="MJ221" s="123"/>
      <c r="MK221" s="123"/>
      <c r="ML221" s="123"/>
      <c r="MM221" s="123"/>
      <c r="MN221" s="123"/>
      <c r="MO221" s="123"/>
      <c r="MP221" s="123"/>
      <c r="MQ221" s="123"/>
      <c r="MR221" s="123"/>
      <c r="MS221" s="123"/>
      <c r="MT221" s="123"/>
      <c r="MU221" s="123"/>
      <c r="MV221" s="123"/>
      <c r="MW221" s="123"/>
      <c r="MX221" s="123"/>
      <c r="MY221" s="123"/>
      <c r="MZ221" s="123"/>
      <c r="NA221" s="123"/>
      <c r="NB221" s="123"/>
      <c r="NC221" s="123"/>
      <c r="ND221" s="123"/>
      <c r="NE221" s="123"/>
      <c r="NF221" s="123"/>
      <c r="NG221" s="123"/>
      <c r="NH221" s="123"/>
      <c r="NI221" s="123"/>
      <c r="NJ221" s="123"/>
      <c r="NK221" s="123"/>
      <c r="NL221" s="123"/>
      <c r="NM221" s="123"/>
      <c r="NN221" s="123"/>
      <c r="NO221" s="123"/>
      <c r="NP221" s="123"/>
      <c r="NQ221" s="123"/>
      <c r="NR221" s="123"/>
      <c r="NS221" s="123"/>
      <c r="NT221" s="123"/>
      <c r="NU221" s="123"/>
      <c r="NV221" s="123"/>
      <c r="NW221" s="123"/>
      <c r="NX221" s="123"/>
      <c r="NY221" s="123"/>
      <c r="NZ221" s="123"/>
      <c r="OA221" s="123"/>
      <c r="OB221" s="123"/>
      <c r="OC221" s="123"/>
      <c r="OD221" s="123"/>
      <c r="OE221" s="123"/>
      <c r="OF221" s="123"/>
      <c r="OG221" s="123"/>
      <c r="OH221" s="123"/>
      <c r="OI221" s="123"/>
      <c r="OJ221" s="123"/>
      <c r="OK221" s="123"/>
      <c r="OL221" s="123"/>
      <c r="OM221" s="123"/>
      <c r="ON221" s="123"/>
      <c r="OO221" s="123"/>
      <c r="OP221" s="123"/>
      <c r="OQ221" s="123"/>
      <c r="OR221" s="123"/>
      <c r="OS221" s="123"/>
      <c r="OT221" s="123"/>
      <c r="OU221" s="123"/>
      <c r="OV221" s="123"/>
      <c r="OW221" s="123"/>
      <c r="OX221" s="123"/>
      <c r="OY221" s="123"/>
      <c r="OZ221" s="123"/>
      <c r="PA221" s="123"/>
      <c r="PB221" s="123"/>
      <c r="PC221" s="123"/>
      <c r="PD221" s="123"/>
      <c r="PE221" s="123"/>
      <c r="PF221" s="123"/>
      <c r="PG221" s="123"/>
      <c r="PH221" s="123"/>
      <c r="PI221" s="123"/>
      <c r="PJ221" s="123"/>
      <c r="PK221" s="123"/>
      <c r="PL221" s="123"/>
      <c r="PM221" s="123"/>
      <c r="PN221" s="123"/>
      <c r="PO221" s="123"/>
      <c r="PP221" s="123"/>
      <c r="PQ221" s="123"/>
      <c r="PR221" s="123"/>
      <c r="PS221" s="123"/>
      <c r="PT221" s="123"/>
      <c r="PU221" s="123"/>
      <c r="PV221" s="123"/>
      <c r="PW221" s="123"/>
      <c r="PX221" s="123"/>
      <c r="PY221" s="123"/>
      <c r="PZ221" s="123"/>
      <c r="QA221" s="123"/>
      <c r="QB221" s="123"/>
      <c r="QC221" s="123"/>
      <c r="QD221" s="123"/>
      <c r="QE221" s="123"/>
      <c r="QF221" s="123"/>
      <c r="QG221" s="123"/>
      <c r="QH221" s="123"/>
      <c r="QI221" s="123"/>
      <c r="QJ221" s="123"/>
      <c r="QK221" s="123"/>
      <c r="QL221" s="123"/>
      <c r="QM221" s="123"/>
      <c r="QN221" s="123"/>
      <c r="QO221" s="123"/>
      <c r="QP221" s="123"/>
      <c r="QQ221" s="123"/>
      <c r="QR221" s="123"/>
      <c r="QS221" s="123"/>
      <c r="QT221" s="123"/>
      <c r="QU221" s="123"/>
      <c r="QV221" s="123"/>
      <c r="QW221" s="123"/>
      <c r="QX221" s="123"/>
      <c r="QY221" s="123"/>
      <c r="QZ221" s="123"/>
      <c r="RA221" s="123"/>
      <c r="RB221" s="123"/>
      <c r="RC221" s="123"/>
      <c r="RD221" s="123"/>
      <c r="RE221" s="123"/>
      <c r="RF221" s="123"/>
      <c r="RG221" s="123"/>
      <c r="RH221" s="123"/>
      <c r="RI221" s="123"/>
      <c r="RJ221" s="123"/>
      <c r="RK221" s="123"/>
      <c r="RL221" s="123"/>
      <c r="RM221" s="123"/>
      <c r="RN221" s="123"/>
      <c r="RO221" s="123"/>
      <c r="RP221" s="123"/>
      <c r="RQ221" s="123"/>
      <c r="RR221" s="123"/>
      <c r="RS221" s="123"/>
      <c r="RT221" s="123"/>
      <c r="RU221" s="123"/>
      <c r="RV221" s="123"/>
      <c r="RW221" s="123"/>
      <c r="RX221" s="123"/>
      <c r="RY221" s="123"/>
      <c r="RZ221" s="123"/>
      <c r="SA221" s="123"/>
      <c r="SB221" s="123"/>
      <c r="SC221" s="123"/>
      <c r="SD221" s="123"/>
      <c r="SE221" s="123"/>
      <c r="SF221" s="123"/>
      <c r="SG221" s="123"/>
      <c r="SH221" s="123"/>
      <c r="SI221" s="123"/>
      <c r="SJ221" s="123"/>
      <c r="SK221" s="123"/>
      <c r="SL221" s="123"/>
      <c r="SM221" s="123"/>
      <c r="SN221" s="123"/>
      <c r="SO221" s="123"/>
      <c r="SP221" s="123"/>
      <c r="SQ221" s="123"/>
      <c r="SR221" s="123"/>
      <c r="SS221" s="123"/>
      <c r="ST221" s="123"/>
      <c r="SU221" s="123"/>
      <c r="SV221" s="123"/>
      <c r="SW221" s="123"/>
      <c r="SX221" s="123"/>
      <c r="SY221" s="123"/>
      <c r="SZ221" s="123"/>
      <c r="TA221" s="123"/>
      <c r="TB221" s="123"/>
      <c r="TC221" s="123"/>
      <c r="TD221" s="123"/>
      <c r="TE221" s="123"/>
      <c r="TF221" s="123"/>
      <c r="TG221" s="123"/>
      <c r="TH221" s="123"/>
      <c r="TI221" s="123"/>
      <c r="TJ221" s="123"/>
      <c r="TK221" s="123"/>
      <c r="TL221" s="123"/>
      <c r="TM221" s="123"/>
      <c r="TN221" s="123"/>
      <c r="TO221" s="123"/>
      <c r="TP221" s="123"/>
      <c r="TQ221" s="123"/>
      <c r="TR221" s="123"/>
      <c r="TS221" s="123"/>
      <c r="TT221" s="123"/>
      <c r="TU221" s="123"/>
      <c r="TV221" s="123"/>
      <c r="TW221" s="123"/>
      <c r="TX221" s="123"/>
      <c r="TY221" s="123"/>
      <c r="TZ221" s="123"/>
      <c r="UA221" s="123"/>
      <c r="UB221" s="123"/>
      <c r="UC221" s="123"/>
      <c r="UD221" s="123"/>
      <c r="UE221" s="123"/>
      <c r="UF221" s="123"/>
      <c r="UG221" s="123"/>
      <c r="UH221" s="123"/>
      <c r="UI221" s="123"/>
      <c r="UJ221" s="123"/>
      <c r="UK221" s="123"/>
      <c r="UL221" s="123"/>
      <c r="UM221" s="123"/>
      <c r="UN221" s="123"/>
      <c r="UO221" s="123"/>
      <c r="UP221" s="123"/>
      <c r="UQ221" s="123"/>
      <c r="UR221" s="123"/>
      <c r="US221" s="123"/>
      <c r="UT221" s="123"/>
      <c r="UU221" s="123"/>
      <c r="UV221" s="123"/>
      <c r="UW221" s="123"/>
      <c r="UX221" s="123"/>
      <c r="UY221" s="123"/>
      <c r="UZ221" s="123"/>
      <c r="VA221" s="123"/>
      <c r="VB221" s="123"/>
      <c r="VC221" s="123"/>
      <c r="VD221" s="123"/>
      <c r="VE221" s="123"/>
      <c r="VF221" s="123"/>
      <c r="VG221" s="123"/>
      <c r="VH221" s="123"/>
      <c r="VI221" s="123"/>
      <c r="VJ221" s="123"/>
      <c r="VK221" s="123"/>
      <c r="VL221" s="123"/>
      <c r="VM221" s="123"/>
      <c r="VN221" s="123"/>
      <c r="VO221" s="123"/>
      <c r="VP221" s="123"/>
      <c r="VQ221" s="123"/>
      <c r="VR221" s="123"/>
      <c r="VS221" s="123"/>
      <c r="VT221" s="123"/>
      <c r="VU221" s="123"/>
      <c r="VV221" s="123"/>
      <c r="VW221" s="123"/>
      <c r="VX221" s="123"/>
      <c r="VY221" s="123"/>
      <c r="VZ221" s="123"/>
      <c r="WA221" s="123"/>
      <c r="WB221" s="123"/>
      <c r="WC221" s="123"/>
      <c r="WD221" s="123"/>
      <c r="WE221" s="123"/>
      <c r="WF221" s="123"/>
      <c r="WG221" s="123"/>
      <c r="WH221" s="123"/>
      <c r="WI221" s="123"/>
      <c r="WJ221" s="123"/>
      <c r="WK221" s="123"/>
      <c r="WL221" s="123"/>
      <c r="WM221" s="123"/>
      <c r="WN221" s="123"/>
      <c r="WO221" s="123"/>
      <c r="WP221" s="123"/>
      <c r="WQ221" s="123"/>
      <c r="WR221" s="123"/>
      <c r="WS221" s="123"/>
      <c r="WT221" s="123"/>
      <c r="WU221" s="123"/>
      <c r="WV221" s="123"/>
      <c r="WW221" s="123"/>
      <c r="WX221" s="123"/>
      <c r="WY221" s="123"/>
      <c r="WZ221" s="123"/>
      <c r="XA221" s="123"/>
      <c r="XB221" s="123"/>
      <c r="XC221" s="123"/>
      <c r="XD221" s="123"/>
      <c r="XE221" s="123"/>
      <c r="XF221" s="123"/>
      <c r="XG221" s="123"/>
      <c r="XH221" s="123"/>
      <c r="XI221" s="123"/>
      <c r="XJ221" s="123"/>
      <c r="XK221" s="123"/>
      <c r="XL221" s="123"/>
      <c r="XM221" s="123"/>
      <c r="XN221" s="123"/>
      <c r="XO221" s="123"/>
      <c r="XP221" s="123"/>
      <c r="XQ221" s="123"/>
      <c r="XR221" s="123"/>
      <c r="XS221" s="123"/>
      <c r="XT221" s="123"/>
      <c r="XU221" s="123"/>
      <c r="XV221" s="123"/>
      <c r="XW221" s="123"/>
      <c r="XX221" s="123"/>
      <c r="XY221" s="123"/>
      <c r="XZ221" s="123"/>
      <c r="YA221" s="123"/>
      <c r="YB221" s="123"/>
      <c r="YC221" s="123"/>
      <c r="YD221" s="123"/>
      <c r="YE221" s="123"/>
      <c r="YF221" s="123"/>
      <c r="YG221" s="123"/>
      <c r="YH221" s="123"/>
      <c r="YI221" s="123"/>
      <c r="YJ221" s="123"/>
      <c r="YK221" s="123"/>
      <c r="YL221" s="123"/>
      <c r="YM221" s="123"/>
      <c r="YN221" s="123"/>
      <c r="YO221" s="123"/>
      <c r="YP221" s="123"/>
      <c r="YQ221" s="123"/>
      <c r="YR221" s="123"/>
      <c r="YS221" s="123"/>
      <c r="YT221" s="123"/>
      <c r="YU221" s="123"/>
      <c r="YV221" s="123"/>
      <c r="YW221" s="123"/>
      <c r="YX221" s="123"/>
      <c r="YY221" s="123"/>
      <c r="YZ221" s="123"/>
      <c r="ZA221" s="123"/>
      <c r="ZB221" s="123"/>
      <c r="ZC221" s="123"/>
      <c r="ZD221" s="123"/>
      <c r="ZE221" s="123"/>
      <c r="ZF221" s="123"/>
      <c r="ZG221" s="123"/>
      <c r="ZH221" s="123"/>
      <c r="ZI221" s="123"/>
      <c r="ZJ221" s="123"/>
      <c r="ZK221" s="123"/>
      <c r="ZL221" s="123"/>
      <c r="ZM221" s="123"/>
      <c r="ZN221" s="123"/>
      <c r="ZO221" s="123"/>
      <c r="ZP221" s="123"/>
      <c r="ZQ221" s="123"/>
      <c r="ZR221" s="123"/>
      <c r="ZS221" s="123"/>
      <c r="ZT221" s="123"/>
      <c r="ZU221" s="123"/>
      <c r="ZV221" s="123"/>
      <c r="ZW221" s="123"/>
      <c r="ZX221" s="123"/>
      <c r="ZY221" s="123"/>
      <c r="ZZ221" s="123"/>
      <c r="AAA221" s="123"/>
      <c r="AAB221" s="123"/>
      <c r="AAC221" s="123"/>
      <c r="AAD221" s="123"/>
      <c r="AAE221" s="123"/>
      <c r="AAF221" s="123"/>
      <c r="AAG221" s="123"/>
      <c r="AAH221" s="123"/>
      <c r="AAI221" s="123"/>
      <c r="AAJ221" s="123"/>
      <c r="AAK221" s="123"/>
      <c r="AAL221" s="123"/>
      <c r="AAM221" s="123"/>
      <c r="AAN221" s="123"/>
      <c r="AAO221" s="123"/>
      <c r="AAP221" s="123"/>
      <c r="AAQ221" s="123"/>
      <c r="AAR221" s="123"/>
      <c r="AAS221" s="123"/>
      <c r="AAT221" s="123"/>
      <c r="AAU221" s="123"/>
      <c r="AAV221" s="123"/>
      <c r="AAW221" s="123"/>
      <c r="AAX221" s="123"/>
      <c r="AAY221" s="123"/>
      <c r="AAZ221" s="123"/>
      <c r="ABA221" s="123"/>
      <c r="ABB221" s="123"/>
      <c r="ABC221" s="123"/>
      <c r="ABD221" s="123"/>
      <c r="ABE221" s="123"/>
      <c r="ABF221" s="123"/>
      <c r="ABG221" s="123"/>
      <c r="ABH221" s="123"/>
      <c r="ABI221" s="123"/>
      <c r="ABJ221" s="123"/>
      <c r="ABK221" s="123"/>
      <c r="ABL221" s="123"/>
      <c r="ABM221" s="123"/>
      <c r="ABN221" s="123"/>
      <c r="ABO221" s="123"/>
      <c r="ABP221" s="123"/>
      <c r="ABQ221" s="123"/>
      <c r="ABR221" s="123"/>
      <c r="ABS221" s="123"/>
      <c r="ABT221" s="123"/>
      <c r="ABU221" s="123"/>
      <c r="ABV221" s="123"/>
      <c r="ABW221" s="123"/>
      <c r="ABX221" s="123"/>
      <c r="ABY221" s="123"/>
      <c r="ABZ221" s="123"/>
      <c r="ACA221" s="123"/>
      <c r="ACB221" s="123"/>
      <c r="ACC221" s="123"/>
      <c r="ACD221" s="123"/>
      <c r="ACE221" s="123"/>
      <c r="ACF221" s="123"/>
      <c r="ACG221" s="123"/>
      <c r="ACH221" s="123"/>
      <c r="ACI221" s="123"/>
      <c r="ACJ221" s="123"/>
      <c r="ACK221" s="123"/>
      <c r="ACL221" s="123"/>
      <c r="ACM221" s="123"/>
      <c r="ACN221" s="123"/>
      <c r="ACO221" s="123"/>
      <c r="ACP221" s="123"/>
      <c r="ACQ221" s="123"/>
      <c r="ACR221" s="123"/>
      <c r="ACS221" s="123"/>
      <c r="ACT221" s="123"/>
      <c r="ACU221" s="123"/>
      <c r="ACV221" s="123"/>
      <c r="ACW221" s="123"/>
      <c r="ACX221" s="123"/>
      <c r="ACY221" s="123"/>
      <c r="ACZ221" s="123"/>
      <c r="ADA221" s="123"/>
      <c r="ADB221" s="123"/>
      <c r="ADC221" s="123"/>
      <c r="ADD221" s="123"/>
      <c r="ADE221" s="123"/>
      <c r="ADF221" s="123"/>
      <c r="ADG221" s="123"/>
      <c r="ADH221" s="123"/>
      <c r="ADI221" s="123"/>
      <c r="ADJ221" s="123"/>
      <c r="ADK221" s="123"/>
      <c r="ADL221" s="123"/>
      <c r="ADM221" s="123"/>
      <c r="ADN221" s="123"/>
      <c r="ADO221" s="123"/>
      <c r="ADP221" s="123"/>
      <c r="ADQ221" s="123"/>
      <c r="ADR221" s="123"/>
      <c r="ADS221" s="123"/>
      <c r="ADT221" s="123"/>
      <c r="ADU221" s="123"/>
      <c r="ADV221" s="123"/>
      <c r="ADW221" s="123"/>
      <c r="ADX221" s="123"/>
      <c r="ADY221" s="123"/>
      <c r="ADZ221" s="123"/>
      <c r="AEA221" s="123"/>
      <c r="AEB221" s="123"/>
      <c r="AEC221" s="123"/>
      <c r="AED221" s="123"/>
      <c r="AEE221" s="123"/>
      <c r="AEF221" s="123"/>
      <c r="AEG221" s="123"/>
      <c r="AEH221" s="123"/>
      <c r="AEI221" s="123"/>
      <c r="AEJ221" s="123"/>
      <c r="AEK221" s="123"/>
      <c r="AEL221" s="123"/>
      <c r="AEM221" s="123"/>
      <c r="AEN221" s="123"/>
      <c r="AEO221" s="123"/>
      <c r="AEP221" s="123"/>
      <c r="AEQ221" s="123"/>
      <c r="AER221" s="123"/>
      <c r="AES221" s="123"/>
      <c r="AET221" s="123"/>
      <c r="AEU221" s="123"/>
      <c r="AEV221" s="123"/>
      <c r="AEW221" s="123"/>
      <c r="AEX221" s="123"/>
      <c r="AEY221" s="123"/>
      <c r="AEZ221" s="123"/>
      <c r="AFA221" s="123"/>
      <c r="AFB221" s="123"/>
      <c r="AFC221" s="123"/>
      <c r="AFD221" s="123"/>
      <c r="AFE221" s="123"/>
      <c r="AFF221" s="123"/>
      <c r="AFG221" s="123"/>
      <c r="AFH221" s="123"/>
      <c r="AFI221" s="123"/>
      <c r="AFJ221" s="123"/>
      <c r="AFK221" s="123"/>
      <c r="AFL221" s="123"/>
      <c r="AFM221" s="123"/>
      <c r="AFN221" s="123"/>
      <c r="AFO221" s="123"/>
      <c r="AFP221" s="123"/>
      <c r="AFQ221" s="123"/>
      <c r="AFR221" s="123"/>
      <c r="AFS221" s="123"/>
      <c r="AFT221" s="123"/>
      <c r="AFU221" s="123"/>
      <c r="AFV221" s="123"/>
      <c r="AFW221" s="123"/>
      <c r="AFX221" s="123"/>
      <c r="AFY221" s="123"/>
      <c r="AFZ221" s="123"/>
      <c r="AGA221" s="123"/>
      <c r="AGB221" s="123"/>
      <c r="AGC221" s="123"/>
      <c r="AGD221" s="123"/>
      <c r="AGE221" s="123"/>
      <c r="AGF221" s="123"/>
      <c r="AGG221" s="123"/>
      <c r="AGH221" s="123"/>
      <c r="AGI221" s="123"/>
      <c r="AGJ221" s="123"/>
      <c r="AGK221" s="123"/>
      <c r="AGL221" s="123"/>
      <c r="AGM221" s="123"/>
      <c r="AGN221" s="123"/>
      <c r="AGO221" s="123"/>
      <c r="AGP221" s="123"/>
      <c r="AGQ221" s="123"/>
      <c r="AGR221" s="123"/>
      <c r="AGS221" s="123"/>
      <c r="AGT221" s="123"/>
      <c r="AGU221" s="123"/>
      <c r="AGV221" s="123"/>
      <c r="AGW221" s="123"/>
      <c r="AGX221" s="123"/>
      <c r="AGY221" s="123"/>
      <c r="AGZ221" s="123"/>
      <c r="AHA221" s="123"/>
      <c r="AHB221" s="123"/>
      <c r="AHC221" s="123"/>
      <c r="AHD221" s="123"/>
      <c r="AHE221" s="123"/>
      <c r="AHF221" s="123"/>
      <c r="AHG221" s="123"/>
      <c r="AHH221" s="123"/>
      <c r="AHI221" s="123"/>
      <c r="AHJ221" s="123"/>
      <c r="AHK221" s="123"/>
      <c r="AHL221" s="123"/>
      <c r="AHM221" s="123"/>
      <c r="AHN221" s="123"/>
      <c r="AHO221" s="123"/>
      <c r="AHP221" s="123"/>
      <c r="AHQ221" s="123"/>
      <c r="AHR221" s="123"/>
      <c r="AHS221" s="123"/>
      <c r="AHT221" s="123"/>
      <c r="AHU221" s="123"/>
      <c r="AHV221" s="123"/>
      <c r="AHW221" s="123"/>
      <c r="AHX221" s="123"/>
      <c r="AHY221" s="123"/>
      <c r="AHZ221" s="123"/>
      <c r="AIA221" s="123"/>
      <c r="AIB221" s="123"/>
      <c r="AIC221" s="123"/>
      <c r="AID221" s="123"/>
      <c r="AIE221" s="123"/>
      <c r="AIF221" s="123"/>
      <c r="AIG221" s="123"/>
      <c r="AIH221" s="123"/>
      <c r="AII221" s="123"/>
      <c r="AIJ221" s="123"/>
      <c r="AIK221" s="123"/>
      <c r="AIL221" s="123"/>
      <c r="AIM221" s="123"/>
      <c r="AIN221" s="123"/>
      <c r="AIO221" s="123"/>
      <c r="AIP221" s="123"/>
      <c r="AIQ221" s="123"/>
      <c r="AIR221" s="123"/>
      <c r="AIS221" s="123"/>
      <c r="AIT221" s="123"/>
      <c r="AIU221" s="123"/>
      <c r="AIV221" s="123"/>
      <c r="AIW221" s="123"/>
      <c r="AIX221" s="123"/>
      <c r="AIY221" s="123"/>
      <c r="AIZ221" s="123"/>
      <c r="AJA221" s="123"/>
      <c r="AJB221" s="123"/>
      <c r="AJC221" s="123"/>
      <c r="AJD221" s="123"/>
      <c r="AJE221" s="123"/>
      <c r="AJF221" s="123"/>
      <c r="AJG221" s="123"/>
      <c r="AJH221" s="123"/>
      <c r="AJI221" s="123"/>
      <c r="AJJ221" s="123"/>
      <c r="AJK221" s="123"/>
      <c r="AJL221" s="123"/>
      <c r="AJM221" s="123"/>
      <c r="AJN221" s="123"/>
      <c r="AJO221" s="123"/>
      <c r="AJP221" s="123"/>
      <c r="AJQ221" s="123"/>
      <c r="AJR221" s="123"/>
      <c r="AJS221" s="123"/>
      <c r="AJT221" s="123"/>
      <c r="AJU221" s="123"/>
      <c r="AJV221" s="123"/>
      <c r="AJW221" s="123"/>
      <c r="AJX221" s="123"/>
      <c r="AJY221" s="123"/>
      <c r="AJZ221" s="123"/>
      <c r="AKA221" s="123"/>
      <c r="AKB221" s="123"/>
      <c r="AKC221" s="123"/>
      <c r="AKD221" s="123"/>
      <c r="AKE221" s="123"/>
      <c r="AKF221" s="123"/>
      <c r="AKG221" s="123"/>
      <c r="AKH221" s="123"/>
      <c r="AKI221" s="123"/>
      <c r="AKJ221" s="123"/>
      <c r="AKK221" s="123"/>
      <c r="AKL221" s="123"/>
      <c r="AKM221" s="123"/>
      <c r="AKN221" s="123"/>
      <c r="AKO221" s="123"/>
      <c r="AKP221" s="123"/>
      <c r="AKQ221" s="123"/>
      <c r="AKR221" s="123"/>
      <c r="AKS221" s="123"/>
      <c r="AKT221" s="123"/>
      <c r="AKU221" s="123"/>
      <c r="AKV221" s="123"/>
      <c r="AKW221" s="123"/>
      <c r="AKX221" s="123"/>
      <c r="AKY221" s="123"/>
      <c r="AKZ221" s="123"/>
      <c r="ALA221" s="123"/>
      <c r="ALB221" s="123"/>
      <c r="ALC221" s="123"/>
      <c r="ALD221" s="123"/>
      <c r="ALE221" s="123"/>
      <c r="ALF221" s="123"/>
      <c r="ALG221" s="123"/>
      <c r="ALH221" s="123"/>
      <c r="ALI221" s="123"/>
      <c r="ALJ221" s="123"/>
      <c r="ALK221" s="123"/>
      <c r="ALL221" s="123"/>
      <c r="ALM221" s="123"/>
      <c r="ALN221" s="123"/>
      <c r="ALO221" s="123"/>
      <c r="ALP221" s="123"/>
      <c r="ALQ221" s="123"/>
      <c r="ALR221" s="123"/>
      <c r="ALS221" s="123"/>
      <c r="ALT221" s="123"/>
      <c r="ALU221" s="123"/>
      <c r="ALV221" s="123"/>
      <c r="ALW221" s="123"/>
      <c r="ALX221" s="123"/>
      <c r="ALY221" s="123"/>
      <c r="ALZ221" s="123"/>
      <c r="AMA221" s="123"/>
      <c r="AMB221" s="123"/>
      <c r="AMC221" s="123"/>
      <c r="AMD221" s="123"/>
      <c r="AME221" s="123"/>
      <c r="AMF221" s="123"/>
      <c r="AMG221" s="123"/>
      <c r="AMH221" s="123"/>
      <c r="AMI221" s="123"/>
      <c r="AMJ221" s="123"/>
      <c r="AMK221" s="123"/>
      <c r="AML221" s="123"/>
      <c r="AMM221" s="123"/>
      <c r="AMN221" s="123"/>
      <c r="AMO221" s="123"/>
      <c r="AMP221" s="123"/>
      <c r="AMQ221" s="123"/>
      <c r="AMR221" s="123"/>
      <c r="AMS221" s="123"/>
      <c r="AMT221" s="123"/>
      <c r="AMU221" s="123"/>
      <c r="AMV221" s="123"/>
      <c r="AMW221" s="123"/>
      <c r="AMX221" s="123"/>
      <c r="AMY221" s="123"/>
      <c r="AMZ221" s="123"/>
      <c r="ANA221" s="123"/>
      <c r="ANB221" s="123"/>
      <c r="ANC221" s="123"/>
      <c r="AND221" s="123"/>
      <c r="ANE221" s="123"/>
      <c r="ANF221" s="123"/>
      <c r="ANG221" s="123"/>
      <c r="ANH221" s="123"/>
      <c r="ANI221" s="123"/>
      <c r="ANJ221" s="123"/>
      <c r="ANK221" s="123"/>
      <c r="ANL221" s="123"/>
      <c r="ANM221" s="123"/>
      <c r="ANN221" s="123"/>
      <c r="ANO221" s="123"/>
      <c r="ANP221" s="123"/>
      <c r="ANQ221" s="123"/>
      <c r="ANR221" s="123"/>
      <c r="ANS221" s="123"/>
      <c r="ANT221" s="123"/>
      <c r="ANU221" s="123"/>
      <c r="ANV221" s="123"/>
      <c r="ANW221" s="123"/>
      <c r="ANX221" s="123"/>
      <c r="ANY221" s="123"/>
      <c r="ANZ221" s="123"/>
      <c r="AOA221" s="123"/>
      <c r="AOB221" s="123"/>
      <c r="AOC221" s="123"/>
      <c r="AOD221" s="123"/>
      <c r="AOE221" s="123"/>
      <c r="AOF221" s="123"/>
      <c r="AOG221" s="123"/>
      <c r="AOH221" s="123"/>
      <c r="AOI221" s="123"/>
      <c r="AOJ221" s="123"/>
      <c r="AOK221" s="123"/>
      <c r="AOL221" s="123"/>
      <c r="AOM221" s="123"/>
      <c r="AON221" s="123"/>
      <c r="AOO221" s="123"/>
      <c r="AOP221" s="123"/>
      <c r="AOQ221" s="123"/>
      <c r="AOR221" s="123"/>
      <c r="AOS221" s="123"/>
      <c r="AOT221" s="123"/>
      <c r="AOU221" s="123"/>
      <c r="AOV221" s="123"/>
      <c r="AOW221" s="123"/>
      <c r="AOX221" s="123"/>
      <c r="AOY221" s="123"/>
      <c r="AOZ221" s="123"/>
      <c r="APA221" s="123"/>
      <c r="APB221" s="123"/>
      <c r="APC221" s="123"/>
      <c r="APD221" s="123"/>
      <c r="APE221" s="123"/>
      <c r="APF221" s="123"/>
      <c r="APG221" s="123"/>
      <c r="APH221" s="123"/>
      <c r="API221" s="123"/>
      <c r="APJ221" s="123"/>
      <c r="APK221" s="123"/>
      <c r="APL221" s="123"/>
      <c r="APM221" s="123"/>
      <c r="APN221" s="123"/>
      <c r="APO221" s="123"/>
      <c r="APP221" s="123"/>
      <c r="APQ221" s="123"/>
      <c r="APR221" s="123"/>
      <c r="APS221" s="123"/>
      <c r="APT221" s="123"/>
      <c r="APU221" s="123"/>
      <c r="APV221" s="123"/>
      <c r="APW221" s="123"/>
      <c r="APX221" s="123"/>
      <c r="APY221" s="123"/>
      <c r="APZ221" s="123"/>
      <c r="AQA221" s="123"/>
      <c r="AQB221" s="123"/>
      <c r="AQC221" s="123"/>
      <c r="AQD221" s="123"/>
      <c r="AQE221" s="123"/>
      <c r="AQF221" s="123"/>
      <c r="AQG221" s="123"/>
      <c r="AQH221" s="123"/>
      <c r="AQI221" s="123"/>
      <c r="AQJ221" s="123"/>
      <c r="AQK221" s="123"/>
      <c r="AQL221" s="123"/>
      <c r="AQM221" s="123"/>
      <c r="AQN221" s="123"/>
      <c r="AQO221" s="123"/>
      <c r="AQP221" s="123"/>
      <c r="AQQ221" s="123"/>
      <c r="AQR221" s="123"/>
      <c r="AQS221" s="123"/>
      <c r="AQT221" s="123"/>
      <c r="AQU221" s="123"/>
      <c r="AQV221" s="123"/>
      <c r="AQW221" s="123"/>
      <c r="AQX221" s="123"/>
      <c r="AQY221" s="123"/>
      <c r="AQZ221" s="123"/>
      <c r="ARA221" s="123"/>
      <c r="ARB221" s="123"/>
      <c r="ARC221" s="123"/>
      <c r="ARD221" s="123"/>
      <c r="ARE221" s="123"/>
      <c r="ARF221" s="123"/>
      <c r="ARG221" s="123"/>
      <c r="ARH221" s="123"/>
      <c r="ARI221" s="123"/>
      <c r="ARJ221" s="123"/>
      <c r="ARK221" s="123"/>
      <c r="ARL221" s="123"/>
      <c r="ARM221" s="123"/>
      <c r="ARN221" s="123"/>
      <c r="ARO221" s="123"/>
      <c r="ARP221" s="123"/>
      <c r="ARQ221" s="123"/>
      <c r="ARR221" s="123"/>
      <c r="ARS221" s="123"/>
      <c r="ART221" s="123"/>
      <c r="ARU221" s="123"/>
      <c r="ARV221" s="123"/>
      <c r="ARW221" s="123"/>
      <c r="ARX221" s="123"/>
      <c r="ARY221" s="123"/>
      <c r="ARZ221" s="123"/>
      <c r="ASA221" s="123"/>
      <c r="ASB221" s="123"/>
      <c r="ASC221" s="123"/>
      <c r="ASD221" s="123"/>
      <c r="ASE221" s="123"/>
      <c r="ASF221" s="123"/>
      <c r="ASG221" s="123"/>
      <c r="ASH221" s="123"/>
      <c r="ASI221" s="123"/>
      <c r="ASJ221" s="123"/>
      <c r="ASK221" s="123"/>
      <c r="ASL221" s="123"/>
      <c r="ASM221" s="123"/>
      <c r="ASN221" s="123"/>
      <c r="ASO221" s="123"/>
      <c r="ASP221" s="123"/>
      <c r="ASQ221" s="123"/>
      <c r="ASR221" s="123"/>
      <c r="ASS221" s="123"/>
      <c r="AST221" s="123"/>
      <c r="ASU221" s="123"/>
      <c r="ASV221" s="123"/>
      <c r="ASW221" s="123"/>
      <c r="ASX221" s="123"/>
      <c r="ASY221" s="123"/>
      <c r="ASZ221" s="123"/>
      <c r="ATA221" s="123"/>
      <c r="ATB221" s="123"/>
      <c r="ATC221" s="123"/>
      <c r="ATD221" s="123"/>
      <c r="ATE221" s="123"/>
      <c r="ATF221" s="123"/>
      <c r="ATG221" s="123"/>
      <c r="ATH221" s="123"/>
      <c r="ATI221" s="123"/>
      <c r="ATJ221" s="123"/>
      <c r="ATK221" s="123"/>
      <c r="ATL221" s="123"/>
      <c r="ATM221" s="123"/>
      <c r="ATN221" s="123"/>
      <c r="ATO221" s="123"/>
      <c r="ATP221" s="123"/>
      <c r="ATQ221" s="123"/>
      <c r="ATR221" s="123"/>
      <c r="ATS221" s="123"/>
      <c r="ATT221" s="123"/>
      <c r="ATU221" s="123"/>
      <c r="ATV221" s="123"/>
      <c r="ATW221" s="123"/>
      <c r="ATX221" s="123"/>
      <c r="ATY221" s="123"/>
      <c r="ATZ221" s="123"/>
      <c r="AUA221" s="123"/>
      <c r="AUB221" s="123"/>
      <c r="AUC221" s="123"/>
      <c r="AUD221" s="123"/>
      <c r="AUE221" s="123"/>
      <c r="AUF221" s="123"/>
      <c r="AUG221" s="123"/>
      <c r="AUH221" s="123"/>
      <c r="AUI221" s="123"/>
      <c r="AUJ221" s="123"/>
      <c r="AUK221" s="123"/>
      <c r="AUL221" s="123"/>
      <c r="AUM221" s="123"/>
      <c r="AUN221" s="123"/>
      <c r="AUO221" s="123"/>
      <c r="AUP221" s="123"/>
      <c r="AUQ221" s="123"/>
      <c r="AUR221" s="123"/>
      <c r="AUS221" s="123"/>
      <c r="AUT221" s="123"/>
      <c r="AUU221" s="123"/>
      <c r="AUV221" s="123"/>
      <c r="AUW221" s="123"/>
      <c r="AUX221" s="123"/>
      <c r="AUY221" s="123"/>
      <c r="AUZ221" s="123"/>
      <c r="AVA221" s="123"/>
      <c r="AVB221" s="123"/>
      <c r="AVC221" s="123"/>
      <c r="AVD221" s="123"/>
      <c r="AVE221" s="123"/>
      <c r="AVF221" s="123"/>
      <c r="AVG221" s="123"/>
      <c r="AVH221" s="123"/>
      <c r="AVI221" s="123"/>
      <c r="AVJ221" s="123"/>
      <c r="AVK221" s="123"/>
      <c r="AVL221" s="123"/>
      <c r="AVM221" s="123"/>
      <c r="AVN221" s="123"/>
      <c r="AVO221" s="123"/>
      <c r="AVP221" s="123"/>
      <c r="AVQ221" s="123"/>
      <c r="AVR221" s="123"/>
      <c r="AVS221" s="123"/>
      <c r="AVT221" s="123"/>
      <c r="AVU221" s="123"/>
      <c r="AVV221" s="123"/>
      <c r="AVW221" s="123"/>
      <c r="AVX221" s="123"/>
      <c r="AVY221" s="123"/>
      <c r="AVZ221" s="123"/>
      <c r="AWA221" s="123"/>
      <c r="AWB221" s="123"/>
      <c r="AWC221" s="123"/>
      <c r="AWD221" s="123"/>
      <c r="AWE221" s="123"/>
      <c r="AWF221" s="123"/>
      <c r="AWG221" s="123"/>
      <c r="AWH221" s="123"/>
      <c r="AWI221" s="123"/>
      <c r="AWJ221" s="123"/>
      <c r="AWK221" s="123"/>
      <c r="AWL221" s="123"/>
      <c r="AWM221" s="123"/>
      <c r="AWN221" s="123"/>
      <c r="AWO221" s="123"/>
      <c r="AWP221" s="123"/>
      <c r="AWQ221" s="123"/>
      <c r="AWR221" s="123"/>
      <c r="AWS221" s="123"/>
      <c r="AWT221" s="123"/>
      <c r="AWU221" s="123"/>
      <c r="AWV221" s="123"/>
      <c r="AWW221" s="123"/>
      <c r="AWX221" s="123"/>
      <c r="AWY221" s="123"/>
      <c r="AWZ221" s="123"/>
      <c r="AXA221" s="123"/>
      <c r="AXB221" s="123"/>
      <c r="AXC221" s="123"/>
      <c r="AXD221" s="123"/>
      <c r="AXE221" s="123"/>
      <c r="AXF221" s="123"/>
      <c r="AXG221" s="123"/>
      <c r="AXH221" s="123"/>
      <c r="AXI221" s="123"/>
      <c r="AXJ221" s="123"/>
      <c r="AXK221" s="123"/>
      <c r="AXL221" s="123"/>
      <c r="AXM221" s="123"/>
      <c r="AXN221" s="123"/>
      <c r="AXO221" s="123"/>
      <c r="AXP221" s="123"/>
      <c r="AXQ221" s="123"/>
      <c r="AXR221" s="123"/>
      <c r="AXS221" s="123"/>
      <c r="AXT221" s="123"/>
      <c r="AXU221" s="123"/>
      <c r="AXV221" s="123"/>
      <c r="AXW221" s="123"/>
      <c r="AXX221" s="123"/>
      <c r="AXY221" s="123"/>
      <c r="AXZ221" s="123"/>
      <c r="AYA221" s="123"/>
      <c r="AYB221" s="123"/>
      <c r="AYC221" s="123"/>
      <c r="AYD221" s="123"/>
      <c r="AYE221" s="123"/>
      <c r="AYF221" s="123"/>
      <c r="AYG221" s="123"/>
      <c r="AYH221" s="123"/>
      <c r="AYI221" s="123"/>
      <c r="AYJ221" s="123"/>
      <c r="AYK221" s="123"/>
      <c r="AYL221" s="123"/>
      <c r="AYM221" s="123"/>
      <c r="AYN221" s="123"/>
      <c r="AYO221" s="123"/>
      <c r="AYP221" s="123"/>
      <c r="AYQ221" s="123"/>
      <c r="AYR221" s="123"/>
      <c r="AYS221" s="123"/>
      <c r="AYT221" s="123"/>
      <c r="AYU221" s="123"/>
      <c r="AYV221" s="123"/>
      <c r="AYW221" s="123"/>
      <c r="AYX221" s="123"/>
      <c r="AYY221" s="123"/>
      <c r="AYZ221" s="123"/>
      <c r="AZA221" s="123"/>
      <c r="AZB221" s="123"/>
      <c r="AZC221" s="123"/>
      <c r="AZD221" s="123"/>
      <c r="AZE221" s="123"/>
      <c r="AZF221" s="123"/>
      <c r="AZG221" s="123"/>
      <c r="AZH221" s="123"/>
      <c r="AZI221" s="123"/>
      <c r="AZJ221" s="123"/>
      <c r="AZK221" s="123"/>
      <c r="AZL221" s="123"/>
      <c r="AZM221" s="123"/>
      <c r="AZN221" s="123"/>
      <c r="AZO221" s="123"/>
      <c r="AZP221" s="123"/>
      <c r="AZQ221" s="123"/>
      <c r="AZR221" s="123"/>
      <c r="AZS221" s="123"/>
      <c r="AZT221" s="123"/>
      <c r="AZU221" s="123"/>
      <c r="AZV221" s="123"/>
      <c r="AZW221" s="123"/>
      <c r="AZX221" s="123"/>
      <c r="AZY221" s="123"/>
      <c r="AZZ221" s="123"/>
      <c r="BAA221" s="123"/>
      <c r="BAB221" s="123"/>
      <c r="BAC221" s="123"/>
      <c r="BAD221" s="123"/>
      <c r="BAE221" s="123"/>
      <c r="BAF221" s="123"/>
      <c r="BAG221" s="123"/>
      <c r="BAH221" s="123"/>
      <c r="BAI221" s="123"/>
      <c r="BAJ221" s="123"/>
      <c r="BAK221" s="123"/>
      <c r="BAL221" s="123"/>
      <c r="BAM221" s="123"/>
      <c r="BAN221" s="123"/>
      <c r="BAO221" s="123"/>
      <c r="BAP221" s="123"/>
      <c r="BAQ221" s="123"/>
      <c r="BAR221" s="123"/>
      <c r="BAS221" s="123"/>
      <c r="BAT221" s="123"/>
      <c r="BAU221" s="123"/>
      <c r="BAV221" s="123"/>
      <c r="BAW221" s="123"/>
      <c r="BAX221" s="123"/>
      <c r="BAY221" s="123"/>
      <c r="BAZ221" s="123"/>
      <c r="BBA221" s="123"/>
      <c r="BBB221" s="123"/>
      <c r="BBC221" s="123"/>
      <c r="BBD221" s="123"/>
      <c r="BBE221" s="123"/>
      <c r="BBF221" s="123"/>
      <c r="BBG221" s="123"/>
      <c r="BBH221" s="123"/>
      <c r="BBI221" s="123"/>
      <c r="BBJ221" s="123"/>
      <c r="BBK221" s="123"/>
      <c r="BBL221" s="123"/>
      <c r="BBM221" s="123"/>
      <c r="BBN221" s="123"/>
      <c r="BBO221" s="123"/>
      <c r="BBP221" s="123"/>
      <c r="BBQ221" s="123"/>
      <c r="BBR221" s="123"/>
      <c r="BBS221" s="123"/>
      <c r="BBT221" s="123"/>
      <c r="BBU221" s="123"/>
      <c r="BBV221" s="123"/>
      <c r="BBW221" s="123"/>
      <c r="BBX221" s="123"/>
      <c r="BBY221" s="123"/>
      <c r="BBZ221" s="123"/>
      <c r="BCA221" s="123"/>
      <c r="BCB221" s="123"/>
      <c r="BCC221" s="123"/>
      <c r="BCD221" s="123"/>
      <c r="BCE221" s="123"/>
      <c r="BCF221" s="123"/>
      <c r="BCG221" s="123"/>
      <c r="BCH221" s="123"/>
      <c r="BCI221" s="123"/>
      <c r="BCJ221" s="123"/>
      <c r="BCK221" s="123"/>
      <c r="BCL221" s="123"/>
      <c r="BCM221" s="123"/>
      <c r="BCN221" s="123"/>
      <c r="BCO221" s="123"/>
      <c r="BCP221" s="123"/>
      <c r="BCQ221" s="123"/>
      <c r="BCR221" s="123"/>
      <c r="BCS221" s="123"/>
      <c r="BCT221" s="123"/>
      <c r="BCU221" s="123"/>
      <c r="BCV221" s="123"/>
      <c r="BCW221" s="123"/>
      <c r="BCX221" s="123"/>
      <c r="BCY221" s="123"/>
      <c r="BCZ221" s="123"/>
      <c r="BDA221" s="123"/>
      <c r="BDB221" s="123"/>
      <c r="BDC221" s="123"/>
      <c r="BDD221" s="123"/>
      <c r="BDE221" s="123"/>
      <c r="BDF221" s="123"/>
      <c r="BDG221" s="123"/>
      <c r="BDH221" s="123"/>
      <c r="BDI221" s="123"/>
      <c r="BDJ221" s="123"/>
      <c r="BDK221" s="123"/>
      <c r="BDL221" s="123"/>
      <c r="BDM221" s="123"/>
      <c r="BDN221" s="123"/>
      <c r="BDO221" s="123"/>
      <c r="BDP221" s="123"/>
      <c r="BDQ221" s="123"/>
      <c r="BDR221" s="123"/>
      <c r="BDS221" s="123"/>
      <c r="BDT221" s="123"/>
      <c r="BDU221" s="123"/>
      <c r="BDV221" s="123"/>
      <c r="BDW221" s="123"/>
      <c r="BDX221" s="123"/>
      <c r="BDY221" s="123"/>
      <c r="BDZ221" s="123"/>
      <c r="BEA221" s="123"/>
      <c r="BEB221" s="123"/>
      <c r="BEC221" s="123"/>
      <c r="BED221" s="123"/>
      <c r="BEE221" s="123"/>
      <c r="BEF221" s="123"/>
      <c r="BEG221" s="123"/>
      <c r="BEH221" s="123"/>
      <c r="BEI221" s="123"/>
      <c r="BEJ221" s="123"/>
      <c r="BEK221" s="123"/>
      <c r="BEL221" s="123"/>
      <c r="BEM221" s="123"/>
      <c r="BEN221" s="123"/>
      <c r="BEO221" s="123"/>
      <c r="BEP221" s="123"/>
      <c r="BEQ221" s="123"/>
      <c r="BER221" s="123"/>
      <c r="BES221" s="123"/>
      <c r="BET221" s="123"/>
      <c r="BEU221" s="123"/>
      <c r="BEV221" s="123"/>
      <c r="BEW221" s="123"/>
      <c r="BEX221" s="123"/>
      <c r="BEY221" s="123"/>
      <c r="BEZ221" s="123"/>
      <c r="BFA221" s="123"/>
      <c r="BFB221" s="123"/>
      <c r="BFC221" s="123"/>
      <c r="BFD221" s="123"/>
      <c r="BFE221" s="123"/>
      <c r="BFF221" s="123"/>
      <c r="BFG221" s="123"/>
      <c r="BFH221" s="123"/>
      <c r="BFI221" s="123"/>
      <c r="BFJ221" s="123"/>
      <c r="BFK221" s="123"/>
      <c r="BFL221" s="123"/>
      <c r="BFM221" s="123"/>
      <c r="BFN221" s="123"/>
      <c r="BFO221" s="123"/>
      <c r="BFP221" s="123"/>
      <c r="BFQ221" s="123"/>
      <c r="BFR221" s="123"/>
      <c r="BFS221" s="123"/>
      <c r="BFT221" s="123"/>
      <c r="BFU221" s="123"/>
      <c r="BFV221" s="123"/>
      <c r="BFW221" s="123"/>
      <c r="BFX221" s="123"/>
      <c r="BFY221" s="123"/>
      <c r="BFZ221" s="123"/>
      <c r="BGA221" s="123"/>
      <c r="BGB221" s="123"/>
      <c r="BGC221" s="123"/>
      <c r="BGD221" s="123"/>
      <c r="BGE221" s="123"/>
      <c r="BGF221" s="123"/>
      <c r="BGG221" s="123"/>
      <c r="BGH221" s="123"/>
      <c r="BGI221" s="123"/>
      <c r="BGJ221" s="123"/>
      <c r="BGK221" s="123"/>
      <c r="BGL221" s="123"/>
      <c r="BGM221" s="123"/>
      <c r="BGN221" s="123"/>
      <c r="BGO221" s="123"/>
      <c r="BGP221" s="123"/>
      <c r="BGQ221" s="123"/>
      <c r="BGR221" s="123"/>
      <c r="BGS221" s="123"/>
      <c r="BGT221" s="123"/>
      <c r="BGU221" s="123"/>
      <c r="BGV221" s="123"/>
      <c r="BGW221" s="123"/>
      <c r="BGX221" s="123"/>
      <c r="BGY221" s="123"/>
      <c r="BGZ221" s="123"/>
      <c r="BHA221" s="123"/>
      <c r="BHB221" s="123"/>
      <c r="BHC221" s="123"/>
      <c r="BHD221" s="123"/>
      <c r="BHE221" s="123"/>
      <c r="BHF221" s="123"/>
      <c r="BHG221" s="123"/>
      <c r="BHH221" s="123"/>
      <c r="BHI221" s="123"/>
      <c r="BHJ221" s="123"/>
      <c r="BHK221" s="123"/>
      <c r="BHL221" s="123"/>
      <c r="BHM221" s="123"/>
      <c r="BHN221" s="123"/>
      <c r="BHO221" s="123"/>
      <c r="BHP221" s="123"/>
      <c r="BHQ221" s="123"/>
      <c r="BHR221" s="123"/>
      <c r="BHS221" s="123"/>
      <c r="BHT221" s="123"/>
      <c r="BHU221" s="123"/>
      <c r="BHV221" s="123"/>
      <c r="BHW221" s="123"/>
      <c r="BHX221" s="123"/>
      <c r="BHY221" s="123"/>
      <c r="BHZ221" s="123"/>
      <c r="BIA221" s="123"/>
      <c r="BIB221" s="123"/>
      <c r="BIC221" s="123"/>
      <c r="BID221" s="123"/>
      <c r="BIE221" s="123"/>
      <c r="BIF221" s="123"/>
      <c r="BIG221" s="123"/>
      <c r="BIH221" s="123"/>
      <c r="BII221" s="123"/>
      <c r="BIJ221" s="123"/>
      <c r="BIK221" s="123"/>
      <c r="BIL221" s="123"/>
      <c r="BIM221" s="123"/>
      <c r="BIN221" s="123"/>
      <c r="BIO221" s="123"/>
      <c r="BIP221" s="123"/>
      <c r="BIQ221" s="123"/>
      <c r="BIR221" s="123"/>
      <c r="BIS221" s="123"/>
      <c r="BIT221" s="123"/>
      <c r="BIU221" s="123"/>
      <c r="BIV221" s="123"/>
      <c r="BIW221" s="123"/>
      <c r="BIX221" s="123"/>
      <c r="BIY221" s="123"/>
      <c r="BIZ221" s="123"/>
      <c r="BJA221" s="123"/>
      <c r="BJB221" s="123"/>
      <c r="BJC221" s="123"/>
      <c r="BJD221" s="123"/>
      <c r="BJE221" s="123"/>
      <c r="BJF221" s="123"/>
      <c r="BJG221" s="123"/>
      <c r="BJH221" s="123"/>
      <c r="BJI221" s="123"/>
      <c r="BJJ221" s="123"/>
      <c r="BJK221" s="123"/>
      <c r="BJL221" s="123"/>
      <c r="BJM221" s="123"/>
      <c r="BJN221" s="123"/>
      <c r="BJO221" s="123"/>
      <c r="BJP221" s="123"/>
      <c r="BJQ221" s="123"/>
      <c r="BJR221" s="123"/>
      <c r="BJS221" s="123"/>
      <c r="BJT221" s="123"/>
      <c r="BJU221" s="123"/>
      <c r="BJV221" s="123"/>
      <c r="BJW221" s="123"/>
      <c r="BJX221" s="123"/>
      <c r="BJY221" s="123"/>
      <c r="BJZ221" s="123"/>
      <c r="BKA221" s="123"/>
      <c r="BKB221" s="123"/>
      <c r="BKC221" s="123"/>
      <c r="BKD221" s="123"/>
      <c r="BKE221" s="123"/>
      <c r="BKF221" s="123"/>
      <c r="BKG221" s="123"/>
      <c r="BKH221" s="123"/>
      <c r="BKI221" s="123"/>
      <c r="BKJ221" s="123"/>
      <c r="BKK221" s="123"/>
      <c r="BKL221" s="123"/>
      <c r="BKM221" s="123"/>
      <c r="BKN221" s="123"/>
      <c r="BKO221" s="123"/>
      <c r="BKP221" s="123"/>
      <c r="BKQ221" s="123"/>
      <c r="BKR221" s="123"/>
      <c r="BKS221" s="123"/>
      <c r="BKT221" s="123"/>
      <c r="BKU221" s="123"/>
      <c r="BKV221" s="123"/>
      <c r="BKW221" s="123"/>
      <c r="BKX221" s="123"/>
      <c r="BKY221" s="123"/>
      <c r="BKZ221" s="123"/>
      <c r="BLA221" s="123"/>
      <c r="BLB221" s="123"/>
      <c r="BLC221" s="123"/>
      <c r="BLD221" s="123"/>
      <c r="BLE221" s="123"/>
      <c r="BLF221" s="123"/>
      <c r="BLG221" s="123"/>
      <c r="BLH221" s="123"/>
      <c r="BLI221" s="123"/>
      <c r="BLJ221" s="123"/>
      <c r="BLK221" s="123"/>
      <c r="BLL221" s="123"/>
      <c r="BLM221" s="123"/>
      <c r="BLN221" s="123"/>
      <c r="BLO221" s="123"/>
      <c r="BLP221" s="123"/>
      <c r="BLQ221" s="123"/>
      <c r="BLR221" s="123"/>
      <c r="BLS221" s="123"/>
      <c r="BLT221" s="123"/>
      <c r="BLU221" s="123"/>
      <c r="BLV221" s="123"/>
      <c r="BLW221" s="123"/>
      <c r="BLX221" s="123"/>
      <c r="BLY221" s="123"/>
      <c r="BLZ221" s="123"/>
      <c r="BMA221" s="123"/>
      <c r="BMB221" s="123"/>
      <c r="BMC221" s="123"/>
      <c r="BMD221" s="123"/>
      <c r="BME221" s="123"/>
      <c r="BMF221" s="123"/>
      <c r="BMG221" s="123"/>
      <c r="BMH221" s="123"/>
      <c r="BMI221" s="123"/>
      <c r="BMJ221" s="123"/>
      <c r="BMK221" s="123"/>
      <c r="BML221" s="123"/>
      <c r="BMM221" s="123"/>
      <c r="BMN221" s="123"/>
      <c r="BMO221" s="123"/>
      <c r="BMP221" s="123"/>
      <c r="BMQ221" s="123"/>
      <c r="BMR221" s="123"/>
      <c r="BMS221" s="123"/>
      <c r="BMT221" s="123"/>
      <c r="BMU221" s="123"/>
      <c r="BMV221" s="123"/>
      <c r="BMW221" s="123"/>
      <c r="BMX221" s="123"/>
      <c r="BMY221" s="123"/>
      <c r="BMZ221" s="123"/>
      <c r="BNA221" s="123"/>
      <c r="BNB221" s="123"/>
      <c r="BNC221" s="123"/>
      <c r="BND221" s="123"/>
      <c r="BNE221" s="123"/>
      <c r="BNF221" s="123"/>
      <c r="BNG221" s="123"/>
      <c r="BNH221" s="123"/>
      <c r="BNI221" s="123"/>
      <c r="BNJ221" s="123"/>
      <c r="BNK221" s="123"/>
      <c r="BNL221" s="123"/>
      <c r="BNM221" s="123"/>
      <c r="BNN221" s="123"/>
      <c r="BNO221" s="123"/>
      <c r="BNP221" s="123"/>
      <c r="BNQ221" s="123"/>
      <c r="BNR221" s="123"/>
      <c r="BNS221" s="123"/>
      <c r="BNT221" s="123"/>
      <c r="BNU221" s="123"/>
      <c r="BNV221" s="123"/>
      <c r="BNW221" s="123"/>
      <c r="BNX221" s="123"/>
      <c r="BNY221" s="123"/>
      <c r="BNZ221" s="123"/>
      <c r="BOA221" s="123"/>
      <c r="BOB221" s="123"/>
      <c r="BOC221" s="123"/>
      <c r="BOD221" s="123"/>
      <c r="BOE221" s="123"/>
      <c r="BOF221" s="123"/>
      <c r="BOG221" s="123"/>
      <c r="BOH221" s="123"/>
      <c r="BOI221" s="123"/>
      <c r="BOJ221" s="123"/>
      <c r="BOK221" s="123"/>
      <c r="BOL221" s="123"/>
      <c r="BOM221" s="123"/>
      <c r="BON221" s="123"/>
      <c r="BOO221" s="123"/>
      <c r="BOP221" s="123"/>
      <c r="BOQ221" s="123"/>
      <c r="BOR221" s="123"/>
      <c r="BOS221" s="123"/>
      <c r="BOT221" s="123"/>
      <c r="BOU221" s="123"/>
      <c r="BOV221" s="123"/>
      <c r="BOW221" s="123"/>
      <c r="BOX221" s="123"/>
      <c r="BOY221" s="123"/>
      <c r="BOZ221" s="123"/>
      <c r="BPA221" s="123"/>
      <c r="BPB221" s="123"/>
      <c r="BPC221" s="123"/>
      <c r="BPD221" s="123"/>
      <c r="BPE221" s="123"/>
      <c r="BPF221" s="123"/>
      <c r="BPG221" s="123"/>
      <c r="BPH221" s="123"/>
      <c r="BPI221" s="123"/>
      <c r="BPJ221" s="123"/>
      <c r="BPK221" s="123"/>
      <c r="BPL221" s="123"/>
      <c r="BPM221" s="123"/>
      <c r="BPN221" s="123"/>
      <c r="BPO221" s="123"/>
      <c r="BPP221" s="123"/>
      <c r="BPQ221" s="123"/>
      <c r="BPR221" s="123"/>
      <c r="BPS221" s="123"/>
      <c r="BPT221" s="123"/>
      <c r="BPU221" s="123"/>
      <c r="BPV221" s="123"/>
      <c r="BPW221" s="123"/>
      <c r="BPX221" s="123"/>
      <c r="BPY221" s="123"/>
      <c r="BPZ221" s="123"/>
      <c r="BQA221" s="123"/>
      <c r="BQB221" s="123"/>
      <c r="BQC221" s="123"/>
      <c r="BQD221" s="123"/>
      <c r="BQE221" s="123"/>
      <c r="BQF221" s="123"/>
      <c r="BQG221" s="123"/>
      <c r="BQH221" s="123"/>
      <c r="BQI221" s="123"/>
      <c r="BQJ221" s="123"/>
      <c r="BQK221" s="123"/>
      <c r="BQL221" s="123"/>
      <c r="BQM221" s="123"/>
      <c r="BQN221" s="123"/>
      <c r="BQO221" s="123"/>
      <c r="BQP221" s="123"/>
      <c r="BQQ221" s="123"/>
      <c r="BQR221" s="123"/>
      <c r="BQS221" s="123"/>
      <c r="BQT221" s="123"/>
      <c r="BQU221" s="123"/>
      <c r="BQV221" s="123"/>
      <c r="BQW221" s="123"/>
      <c r="BQX221" s="123"/>
      <c r="BQY221" s="123"/>
      <c r="BQZ221" s="123"/>
      <c r="BRA221" s="123"/>
      <c r="BRB221" s="123"/>
      <c r="BRC221" s="123"/>
      <c r="BRD221" s="123"/>
      <c r="BRE221" s="123"/>
      <c r="BRF221" s="123"/>
      <c r="BRG221" s="123"/>
      <c r="BRH221" s="123"/>
      <c r="BRI221" s="123"/>
      <c r="BRJ221" s="123"/>
      <c r="BRK221" s="123"/>
      <c r="BRL221" s="123"/>
      <c r="BRM221" s="123"/>
      <c r="BRN221" s="123"/>
      <c r="BRO221" s="123"/>
      <c r="BRP221" s="123"/>
      <c r="BRQ221" s="123"/>
      <c r="BRR221" s="123"/>
      <c r="BRS221" s="123"/>
      <c r="BRT221" s="123"/>
      <c r="BRU221" s="123"/>
      <c r="BRV221" s="123"/>
      <c r="BRW221" s="123"/>
      <c r="BRX221" s="123"/>
      <c r="BRY221" s="123"/>
      <c r="BRZ221" s="123"/>
      <c r="BSA221" s="123"/>
      <c r="BSB221" s="123"/>
      <c r="BSC221" s="123"/>
      <c r="BSD221" s="123"/>
      <c r="BSE221" s="123"/>
      <c r="BSF221" s="123"/>
      <c r="BSG221" s="123"/>
      <c r="BSH221" s="123"/>
      <c r="BSI221" s="123"/>
      <c r="BSJ221" s="123"/>
      <c r="BSK221" s="123"/>
      <c r="BSL221" s="123"/>
      <c r="BSM221" s="123"/>
      <c r="BSN221" s="123"/>
      <c r="BSO221" s="123"/>
      <c r="BSP221" s="123"/>
      <c r="BSQ221" s="123"/>
      <c r="BSR221" s="123"/>
      <c r="BSS221" s="123"/>
      <c r="BST221" s="123"/>
      <c r="BSU221" s="123"/>
      <c r="BSV221" s="123"/>
      <c r="BSW221" s="123"/>
      <c r="BSX221" s="123"/>
      <c r="BSY221" s="123"/>
      <c r="BSZ221" s="123"/>
      <c r="BTA221" s="123"/>
      <c r="BTB221" s="123"/>
      <c r="BTC221" s="123"/>
      <c r="BTD221" s="123"/>
      <c r="BTE221" s="123"/>
      <c r="BTF221" s="123"/>
      <c r="BTG221" s="123"/>
      <c r="BTH221" s="123"/>
      <c r="BTI221" s="123"/>
      <c r="BTJ221" s="123"/>
      <c r="BTK221" s="123"/>
      <c r="BTL221" s="123"/>
      <c r="BTM221" s="123"/>
      <c r="BTN221" s="123"/>
      <c r="BTO221" s="123"/>
      <c r="BTP221" s="123"/>
      <c r="BTQ221" s="123"/>
      <c r="BTR221" s="123"/>
      <c r="BTS221" s="123"/>
      <c r="BTT221" s="123"/>
      <c r="BTU221" s="123"/>
      <c r="BTV221" s="123"/>
      <c r="BTW221" s="123"/>
      <c r="BTX221" s="123"/>
      <c r="BTY221" s="123"/>
      <c r="BTZ221" s="123"/>
      <c r="BUA221" s="123"/>
      <c r="BUB221" s="123"/>
      <c r="BUC221" s="123"/>
      <c r="BUD221" s="123"/>
      <c r="BUE221" s="123"/>
      <c r="BUF221" s="123"/>
      <c r="BUG221" s="123"/>
      <c r="BUH221" s="123"/>
      <c r="BUI221" s="123"/>
      <c r="BUJ221" s="123"/>
      <c r="BUK221" s="123"/>
      <c r="BUL221" s="123"/>
      <c r="BUM221" s="123"/>
      <c r="BUN221" s="123"/>
      <c r="BUO221" s="123"/>
      <c r="BUP221" s="123"/>
      <c r="BUQ221" s="123"/>
      <c r="BUR221" s="123"/>
      <c r="BUS221" s="123"/>
      <c r="BUT221" s="123"/>
      <c r="BUU221" s="123"/>
      <c r="BUV221" s="123"/>
      <c r="BUW221" s="123"/>
      <c r="BUX221" s="123"/>
      <c r="BUY221" s="123"/>
      <c r="BUZ221" s="123"/>
      <c r="BVA221" s="123"/>
      <c r="BVB221" s="123"/>
      <c r="BVC221" s="123"/>
      <c r="BVD221" s="123"/>
      <c r="BVE221" s="123"/>
      <c r="BVF221" s="123"/>
      <c r="BVG221" s="123"/>
      <c r="BVH221" s="123"/>
      <c r="BVI221" s="123"/>
      <c r="BVJ221" s="123"/>
      <c r="BVK221" s="123"/>
      <c r="BVL221" s="123"/>
      <c r="BVM221" s="123"/>
      <c r="BVN221" s="123"/>
      <c r="BVO221" s="123"/>
      <c r="BVP221" s="123"/>
      <c r="BVQ221" s="123"/>
      <c r="BVR221" s="123"/>
      <c r="BVS221" s="123"/>
      <c r="BVT221" s="123"/>
      <c r="BVU221" s="123"/>
      <c r="BVV221" s="123"/>
      <c r="BVW221" s="123"/>
      <c r="BVX221" s="123"/>
      <c r="BVY221" s="123"/>
      <c r="BVZ221" s="123"/>
      <c r="BWA221" s="123"/>
      <c r="BWB221" s="123"/>
      <c r="BWC221" s="123"/>
      <c r="BWD221" s="123"/>
      <c r="BWE221" s="123"/>
      <c r="BWF221" s="123"/>
      <c r="BWG221" s="123"/>
      <c r="BWH221" s="123"/>
      <c r="BWI221" s="123"/>
      <c r="BWJ221" s="123"/>
      <c r="BWK221" s="123"/>
      <c r="BWL221" s="123"/>
      <c r="BWM221" s="123"/>
      <c r="BWN221" s="123"/>
      <c r="BWO221" s="123"/>
      <c r="BWP221" s="123"/>
      <c r="BWQ221" s="123"/>
      <c r="BWR221" s="123"/>
      <c r="BWS221" s="123"/>
      <c r="BWT221" s="123"/>
      <c r="BWU221" s="123"/>
      <c r="BWV221" s="123"/>
      <c r="BWW221" s="123"/>
      <c r="BWX221" s="123"/>
      <c r="BWY221" s="123"/>
      <c r="BWZ221" s="123"/>
      <c r="BXA221" s="123"/>
      <c r="BXB221" s="123"/>
      <c r="BXC221" s="123"/>
      <c r="BXD221" s="123"/>
      <c r="BXE221" s="123"/>
      <c r="BXF221" s="123"/>
      <c r="BXG221" s="123"/>
      <c r="BXH221" s="123"/>
      <c r="BXI221" s="123"/>
      <c r="BXJ221" s="123"/>
      <c r="BXK221" s="123"/>
      <c r="BXL221" s="123"/>
      <c r="BXM221" s="123"/>
      <c r="BXN221" s="123"/>
      <c r="BXO221" s="123"/>
      <c r="BXP221" s="123"/>
      <c r="BXQ221" s="123"/>
      <c r="BXR221" s="123"/>
      <c r="BXS221" s="123"/>
      <c r="BXT221" s="123"/>
      <c r="BXU221" s="123"/>
      <c r="BXV221" s="123"/>
      <c r="BXW221" s="123"/>
      <c r="BXX221" s="123"/>
      <c r="BXY221" s="123"/>
      <c r="BXZ221" s="123"/>
      <c r="BYA221" s="123"/>
      <c r="BYB221" s="123"/>
      <c r="BYC221" s="123"/>
      <c r="BYD221" s="123"/>
      <c r="BYE221" s="123"/>
      <c r="BYF221" s="123"/>
      <c r="BYG221" s="123"/>
      <c r="BYH221" s="123"/>
      <c r="BYI221" s="123"/>
      <c r="BYJ221" s="123"/>
      <c r="BYK221" s="123"/>
      <c r="BYL221" s="123"/>
      <c r="BYM221" s="123"/>
      <c r="BYN221" s="123"/>
      <c r="BYO221" s="123"/>
      <c r="BYP221" s="123"/>
      <c r="BYQ221" s="123"/>
      <c r="BYR221" s="123"/>
      <c r="BYS221" s="123"/>
      <c r="BYT221" s="123"/>
      <c r="BYU221" s="123"/>
      <c r="BYV221" s="123"/>
      <c r="BYW221" s="123"/>
      <c r="BYX221" s="123"/>
      <c r="BYY221" s="123"/>
      <c r="BYZ221" s="123"/>
      <c r="BZA221" s="123"/>
      <c r="BZB221" s="123"/>
      <c r="BZC221" s="123"/>
      <c r="BZD221" s="123"/>
      <c r="BZE221" s="123"/>
      <c r="BZF221" s="123"/>
      <c r="BZG221" s="123"/>
      <c r="BZH221" s="123"/>
      <c r="BZI221" s="123"/>
      <c r="BZJ221" s="123"/>
      <c r="BZK221" s="123"/>
      <c r="BZL221" s="123"/>
      <c r="BZM221" s="123"/>
      <c r="BZN221" s="123"/>
      <c r="BZO221" s="123"/>
      <c r="BZP221" s="123"/>
      <c r="BZQ221" s="123"/>
      <c r="BZR221" s="123"/>
      <c r="BZS221" s="123"/>
      <c r="BZT221" s="123"/>
      <c r="BZU221" s="123"/>
      <c r="BZV221" s="123"/>
      <c r="BZW221" s="123"/>
      <c r="BZX221" s="123"/>
      <c r="BZY221" s="123"/>
      <c r="BZZ221" s="123"/>
      <c r="CAA221" s="123"/>
      <c r="CAB221" s="123"/>
      <c r="CAC221" s="123"/>
      <c r="CAD221" s="123"/>
      <c r="CAE221" s="123"/>
      <c r="CAF221" s="123"/>
      <c r="CAG221" s="123"/>
      <c r="CAH221" s="123"/>
      <c r="CAI221" s="123"/>
      <c r="CAJ221" s="123"/>
      <c r="CAK221" s="123"/>
      <c r="CAL221" s="123"/>
      <c r="CAM221" s="123"/>
      <c r="CAN221" s="123"/>
      <c r="CAO221" s="123"/>
      <c r="CAP221" s="123"/>
      <c r="CAQ221" s="123"/>
      <c r="CAR221" s="123"/>
      <c r="CAS221" s="123"/>
      <c r="CAT221" s="123"/>
      <c r="CAU221" s="123"/>
      <c r="CAV221" s="123"/>
      <c r="CAW221" s="123"/>
      <c r="CAX221" s="123"/>
      <c r="CAY221" s="123"/>
      <c r="CAZ221" s="123"/>
      <c r="CBA221" s="123"/>
      <c r="CBB221" s="123"/>
      <c r="CBC221" s="123"/>
      <c r="CBD221" s="123"/>
      <c r="CBE221" s="123"/>
      <c r="CBF221" s="123"/>
      <c r="CBG221" s="123"/>
      <c r="CBH221" s="123"/>
      <c r="CBI221" s="123"/>
      <c r="CBJ221" s="123"/>
      <c r="CBK221" s="123"/>
      <c r="CBL221" s="123"/>
      <c r="CBM221" s="123"/>
      <c r="CBN221" s="123"/>
      <c r="CBO221" s="123"/>
      <c r="CBP221" s="123"/>
      <c r="CBQ221" s="123"/>
      <c r="CBR221" s="123"/>
      <c r="CBS221" s="123"/>
      <c r="CBT221" s="123"/>
      <c r="CBU221" s="123"/>
      <c r="CBV221" s="123"/>
      <c r="CBW221" s="123"/>
      <c r="CBX221" s="123"/>
      <c r="CBY221" s="123"/>
      <c r="CBZ221" s="123"/>
      <c r="CCA221" s="123"/>
      <c r="CCB221" s="123"/>
      <c r="CCC221" s="123"/>
      <c r="CCD221" s="123"/>
      <c r="CCE221" s="123"/>
      <c r="CCF221" s="123"/>
      <c r="CCG221" s="123"/>
      <c r="CCH221" s="123"/>
      <c r="CCI221" s="123"/>
      <c r="CCJ221" s="123"/>
      <c r="CCK221" s="123"/>
      <c r="CCL221" s="123"/>
      <c r="CCM221" s="123"/>
      <c r="CCN221" s="123"/>
      <c r="CCO221" s="123"/>
      <c r="CCP221" s="123"/>
      <c r="CCQ221" s="123"/>
      <c r="CCR221" s="123"/>
      <c r="CCS221" s="123"/>
      <c r="CCT221" s="123"/>
      <c r="CCU221" s="123"/>
      <c r="CCV221" s="123"/>
      <c r="CCW221" s="123"/>
      <c r="CCX221" s="123"/>
      <c r="CCY221" s="123"/>
      <c r="CCZ221" s="123"/>
      <c r="CDA221" s="123"/>
      <c r="CDB221" s="123"/>
      <c r="CDC221" s="123"/>
      <c r="CDD221" s="123"/>
      <c r="CDE221" s="123"/>
      <c r="CDF221" s="123"/>
      <c r="CDG221" s="123"/>
      <c r="CDH221" s="123"/>
      <c r="CDI221" s="123"/>
      <c r="CDJ221" s="123"/>
      <c r="CDK221" s="123"/>
      <c r="CDL221" s="123"/>
      <c r="CDM221" s="123"/>
      <c r="CDN221" s="123"/>
      <c r="CDO221" s="123"/>
      <c r="CDP221" s="123"/>
      <c r="CDQ221" s="123"/>
      <c r="CDR221" s="123"/>
      <c r="CDS221" s="123"/>
      <c r="CDT221" s="123"/>
      <c r="CDU221" s="123"/>
      <c r="CDV221" s="123"/>
      <c r="CDW221" s="123"/>
      <c r="CDX221" s="123"/>
      <c r="CDY221" s="123"/>
      <c r="CDZ221" s="123"/>
      <c r="CEA221" s="123"/>
      <c r="CEB221" s="123"/>
      <c r="CEC221" s="123"/>
      <c r="CED221" s="123"/>
      <c r="CEE221" s="123"/>
      <c r="CEF221" s="123"/>
      <c r="CEG221" s="123"/>
      <c r="CEH221" s="123"/>
      <c r="CEI221" s="123"/>
      <c r="CEJ221" s="123"/>
      <c r="CEK221" s="123"/>
      <c r="CEL221" s="123"/>
      <c r="CEM221" s="123"/>
      <c r="CEN221" s="123"/>
      <c r="CEO221" s="123"/>
      <c r="CEP221" s="123"/>
      <c r="CEQ221" s="123"/>
      <c r="CER221" s="123"/>
      <c r="CES221" s="123"/>
      <c r="CET221" s="123"/>
      <c r="CEU221" s="123"/>
      <c r="CEV221" s="123"/>
      <c r="CEW221" s="123"/>
      <c r="CEX221" s="123"/>
      <c r="CEY221" s="123"/>
      <c r="CEZ221" s="123"/>
      <c r="CFA221" s="123"/>
      <c r="CFB221" s="123"/>
      <c r="CFC221" s="123"/>
      <c r="CFD221" s="123"/>
      <c r="CFE221" s="123"/>
      <c r="CFF221" s="123"/>
      <c r="CFG221" s="123"/>
      <c r="CFH221" s="123"/>
      <c r="CFI221" s="123"/>
      <c r="CFJ221" s="123"/>
      <c r="CFK221" s="123"/>
      <c r="CFL221" s="123"/>
      <c r="CFM221" s="123"/>
      <c r="CFN221" s="123"/>
      <c r="CFO221" s="123"/>
      <c r="CFP221" s="123"/>
      <c r="CFQ221" s="123"/>
      <c r="CFR221" s="123"/>
      <c r="CFS221" s="123"/>
      <c r="CFT221" s="123"/>
      <c r="CFU221" s="123"/>
      <c r="CFV221" s="123"/>
      <c r="CFW221" s="123"/>
      <c r="CFX221" s="123"/>
      <c r="CFY221" s="123"/>
      <c r="CFZ221" s="123"/>
      <c r="CGA221" s="123"/>
      <c r="CGB221" s="123"/>
      <c r="CGC221" s="123"/>
      <c r="CGD221" s="123"/>
      <c r="CGE221" s="123"/>
      <c r="CGF221" s="123"/>
      <c r="CGG221" s="123"/>
      <c r="CGH221" s="123"/>
      <c r="CGI221" s="123"/>
      <c r="CGJ221" s="123"/>
      <c r="CGK221" s="123"/>
      <c r="CGL221" s="123"/>
      <c r="CGM221" s="123"/>
      <c r="CGN221" s="123"/>
      <c r="CGO221" s="123"/>
      <c r="CGP221" s="123"/>
      <c r="CGQ221" s="123"/>
      <c r="CGR221" s="123"/>
      <c r="CGS221" s="123"/>
      <c r="CGT221" s="123"/>
      <c r="CGU221" s="123"/>
      <c r="CGV221" s="123"/>
      <c r="CGW221" s="123"/>
      <c r="CGX221" s="123"/>
      <c r="CGY221" s="123"/>
      <c r="CGZ221" s="123"/>
      <c r="CHA221" s="123"/>
      <c r="CHB221" s="123"/>
      <c r="CHC221" s="123"/>
      <c r="CHD221" s="123"/>
      <c r="CHE221" s="123"/>
      <c r="CHF221" s="123"/>
      <c r="CHG221" s="123"/>
      <c r="CHH221" s="123"/>
      <c r="CHI221" s="123"/>
      <c r="CHJ221" s="123"/>
      <c r="CHK221" s="123"/>
      <c r="CHL221" s="123"/>
      <c r="CHM221" s="123"/>
      <c r="CHN221" s="123"/>
      <c r="CHO221" s="123"/>
      <c r="CHP221" s="123"/>
      <c r="CHQ221" s="123"/>
      <c r="CHR221" s="123"/>
      <c r="CHS221" s="123"/>
      <c r="CHT221" s="123"/>
      <c r="CHU221" s="123"/>
      <c r="CHV221" s="123"/>
      <c r="CHW221" s="123"/>
      <c r="CHX221" s="123"/>
      <c r="CHY221" s="123"/>
      <c r="CHZ221" s="123"/>
      <c r="CIA221" s="123"/>
      <c r="CIB221" s="123"/>
      <c r="CIC221" s="123"/>
      <c r="CID221" s="123"/>
      <c r="CIE221" s="123"/>
      <c r="CIF221" s="123"/>
      <c r="CIG221" s="123"/>
      <c r="CIH221" s="123"/>
      <c r="CII221" s="123"/>
      <c r="CIJ221" s="123"/>
      <c r="CIK221" s="123"/>
      <c r="CIL221" s="123"/>
      <c r="CIM221" s="123"/>
      <c r="CIN221" s="123"/>
      <c r="CIO221" s="123"/>
      <c r="CIP221" s="123"/>
      <c r="CIQ221" s="123"/>
      <c r="CIR221" s="123"/>
      <c r="CIS221" s="123"/>
      <c r="CIT221" s="123"/>
      <c r="CIU221" s="123"/>
      <c r="CIV221" s="123"/>
      <c r="CIW221" s="123"/>
      <c r="CIX221" s="123"/>
      <c r="CIY221" s="123"/>
      <c r="CIZ221" s="123"/>
      <c r="CJA221" s="123"/>
      <c r="CJB221" s="123"/>
      <c r="CJC221" s="123"/>
      <c r="CJD221" s="123"/>
      <c r="CJE221" s="123"/>
      <c r="CJF221" s="123"/>
      <c r="CJG221" s="123"/>
      <c r="CJH221" s="123"/>
      <c r="CJI221" s="123"/>
      <c r="CJJ221" s="123"/>
      <c r="CJK221" s="123"/>
      <c r="CJL221" s="123"/>
      <c r="CJM221" s="123"/>
      <c r="CJN221" s="123"/>
      <c r="CJO221" s="123"/>
      <c r="CJP221" s="123"/>
      <c r="CJQ221" s="123"/>
      <c r="CJR221" s="123"/>
      <c r="CJS221" s="123"/>
      <c r="CJT221" s="123"/>
      <c r="CJU221" s="123"/>
      <c r="CJV221" s="123"/>
      <c r="CJW221" s="123"/>
      <c r="CJX221" s="123"/>
      <c r="CJY221" s="123"/>
      <c r="CJZ221" s="123"/>
      <c r="CKA221" s="123"/>
      <c r="CKB221" s="123"/>
      <c r="CKC221" s="123"/>
      <c r="CKD221" s="123"/>
      <c r="CKE221" s="123"/>
      <c r="CKF221" s="123"/>
      <c r="CKG221" s="123"/>
      <c r="CKH221" s="123"/>
      <c r="CKI221" s="123"/>
      <c r="CKJ221" s="123"/>
      <c r="CKK221" s="123"/>
      <c r="CKL221" s="123"/>
      <c r="CKM221" s="123"/>
      <c r="CKN221" s="123"/>
      <c r="CKO221" s="123"/>
      <c r="CKP221" s="123"/>
      <c r="CKQ221" s="123"/>
      <c r="CKR221" s="123"/>
      <c r="CKS221" s="123"/>
      <c r="CKT221" s="123"/>
      <c r="CKU221" s="123"/>
      <c r="CKV221" s="123"/>
      <c r="CKW221" s="123"/>
      <c r="CKX221" s="123"/>
      <c r="CKY221" s="123"/>
      <c r="CKZ221" s="123"/>
      <c r="CLA221" s="123"/>
      <c r="CLB221" s="123"/>
      <c r="CLC221" s="123"/>
      <c r="CLD221" s="123"/>
      <c r="CLE221" s="123"/>
      <c r="CLF221" s="123"/>
      <c r="CLG221" s="123"/>
      <c r="CLH221" s="123"/>
      <c r="CLI221" s="123"/>
      <c r="CLJ221" s="123"/>
      <c r="CLK221" s="123"/>
      <c r="CLL221" s="123"/>
      <c r="CLM221" s="123"/>
      <c r="CLN221" s="123"/>
      <c r="CLO221" s="123"/>
      <c r="CLP221" s="123"/>
      <c r="CLQ221" s="123"/>
      <c r="CLR221" s="123"/>
      <c r="CLS221" s="123"/>
      <c r="CLT221" s="123"/>
      <c r="CLU221" s="123"/>
      <c r="CLV221" s="123"/>
      <c r="CLW221" s="123"/>
      <c r="CLX221" s="123"/>
      <c r="CLY221" s="123"/>
      <c r="CLZ221" s="123"/>
      <c r="CMA221" s="123"/>
      <c r="CMB221" s="123"/>
      <c r="CMC221" s="123"/>
      <c r="CMD221" s="123"/>
      <c r="CME221" s="123"/>
      <c r="CMF221" s="123"/>
      <c r="CMG221" s="123"/>
      <c r="CMH221" s="123"/>
      <c r="CMI221" s="123"/>
      <c r="CMJ221" s="123"/>
      <c r="CMK221" s="123"/>
      <c r="CML221" s="123"/>
      <c r="CMM221" s="123"/>
      <c r="CMN221" s="123"/>
      <c r="CMO221" s="123"/>
      <c r="CMP221" s="123"/>
      <c r="CMQ221" s="123"/>
      <c r="CMR221" s="123"/>
      <c r="CMS221" s="123"/>
      <c r="CMT221" s="123"/>
      <c r="CMU221" s="123"/>
      <c r="CMV221" s="123"/>
      <c r="CMW221" s="123"/>
      <c r="CMX221" s="123"/>
      <c r="CMY221" s="123"/>
      <c r="CMZ221" s="123"/>
      <c r="CNA221" s="123"/>
      <c r="CNB221" s="123"/>
      <c r="CNC221" s="123"/>
      <c r="CND221" s="123"/>
      <c r="CNE221" s="123"/>
      <c r="CNF221" s="123"/>
      <c r="CNG221" s="123"/>
      <c r="CNH221" s="123"/>
      <c r="CNI221" s="123"/>
      <c r="CNJ221" s="123"/>
      <c r="CNK221" s="123"/>
      <c r="CNL221" s="123"/>
      <c r="CNM221" s="123"/>
      <c r="CNN221" s="123"/>
      <c r="CNO221" s="123"/>
      <c r="CNP221" s="123"/>
      <c r="CNQ221" s="123"/>
      <c r="CNR221" s="123"/>
      <c r="CNS221" s="123"/>
      <c r="CNT221" s="123"/>
      <c r="CNU221" s="123"/>
      <c r="CNV221" s="123"/>
      <c r="CNW221" s="123"/>
      <c r="CNX221" s="123"/>
      <c r="CNY221" s="123"/>
      <c r="CNZ221" s="123"/>
      <c r="COA221" s="123"/>
      <c r="COB221" s="123"/>
      <c r="COC221" s="123"/>
      <c r="COD221" s="123"/>
      <c r="COE221" s="123"/>
      <c r="COF221" s="123"/>
      <c r="COG221" s="123"/>
      <c r="COH221" s="123"/>
      <c r="COI221" s="123"/>
      <c r="COJ221" s="123"/>
      <c r="COK221" s="123"/>
      <c r="COL221" s="123"/>
      <c r="COM221" s="123"/>
      <c r="CON221" s="123"/>
      <c r="COO221" s="123"/>
      <c r="COP221" s="123"/>
      <c r="COQ221" s="123"/>
      <c r="COR221" s="123"/>
      <c r="COS221" s="123"/>
      <c r="COT221" s="123"/>
      <c r="COU221" s="123"/>
      <c r="COV221" s="123"/>
      <c r="COW221" s="123"/>
      <c r="COX221" s="123"/>
      <c r="COY221" s="123"/>
      <c r="COZ221" s="123"/>
      <c r="CPA221" s="123"/>
      <c r="CPB221" s="123"/>
      <c r="CPC221" s="123"/>
      <c r="CPD221" s="123"/>
      <c r="CPE221" s="123"/>
      <c r="CPF221" s="123"/>
      <c r="CPG221" s="123"/>
      <c r="CPH221" s="123"/>
      <c r="CPI221" s="123"/>
      <c r="CPJ221" s="123"/>
      <c r="CPK221" s="123"/>
      <c r="CPL221" s="123"/>
      <c r="CPM221" s="123"/>
      <c r="CPN221" s="123"/>
      <c r="CPO221" s="123"/>
      <c r="CPP221" s="123"/>
      <c r="CPQ221" s="123"/>
      <c r="CPR221" s="123"/>
      <c r="CPS221" s="123"/>
      <c r="CPT221" s="123"/>
      <c r="CPU221" s="123"/>
      <c r="CPV221" s="123"/>
      <c r="CPW221" s="123"/>
      <c r="CPX221" s="123"/>
      <c r="CPY221" s="123"/>
      <c r="CPZ221" s="123"/>
      <c r="CQA221" s="123"/>
      <c r="CQB221" s="123"/>
      <c r="CQC221" s="123"/>
      <c r="CQD221" s="123"/>
      <c r="CQE221" s="123"/>
      <c r="CQF221" s="123"/>
      <c r="CQG221" s="123"/>
      <c r="CQH221" s="123"/>
      <c r="CQI221" s="123"/>
      <c r="CQJ221" s="123"/>
      <c r="CQK221" s="123"/>
      <c r="CQL221" s="123"/>
      <c r="CQM221" s="123"/>
      <c r="CQN221" s="123"/>
      <c r="CQO221" s="123"/>
      <c r="CQP221" s="123"/>
      <c r="CQQ221" s="123"/>
      <c r="CQR221" s="123"/>
      <c r="CQS221" s="123"/>
      <c r="CQT221" s="123"/>
      <c r="CQU221" s="123"/>
      <c r="CQV221" s="123"/>
      <c r="CQW221" s="123"/>
      <c r="CQX221" s="123"/>
      <c r="CQY221" s="123"/>
      <c r="CQZ221" s="123"/>
      <c r="CRA221" s="123"/>
      <c r="CRB221" s="123"/>
      <c r="CRC221" s="123"/>
      <c r="CRD221" s="123"/>
      <c r="CRE221" s="123"/>
      <c r="CRF221" s="123"/>
      <c r="CRG221" s="123"/>
      <c r="CRH221" s="123"/>
      <c r="CRI221" s="123"/>
      <c r="CRJ221" s="123"/>
      <c r="CRK221" s="123"/>
      <c r="CRL221" s="123"/>
      <c r="CRM221" s="123"/>
      <c r="CRN221" s="123"/>
      <c r="CRO221" s="123"/>
      <c r="CRP221" s="123"/>
      <c r="CRQ221" s="123"/>
      <c r="CRR221" s="123"/>
      <c r="CRS221" s="123"/>
      <c r="CRT221" s="123"/>
      <c r="CRU221" s="123"/>
      <c r="CRV221" s="123"/>
      <c r="CRW221" s="123"/>
      <c r="CRX221" s="123"/>
      <c r="CRY221" s="123"/>
      <c r="CRZ221" s="123"/>
      <c r="CSA221" s="123"/>
      <c r="CSB221" s="123"/>
      <c r="CSC221" s="123"/>
      <c r="CSD221" s="123"/>
      <c r="CSE221" s="123"/>
      <c r="CSF221" s="123"/>
      <c r="CSG221" s="123"/>
      <c r="CSH221" s="123"/>
      <c r="CSI221" s="123"/>
      <c r="CSJ221" s="123"/>
      <c r="CSK221" s="123"/>
      <c r="CSL221" s="123"/>
      <c r="CSM221" s="123"/>
      <c r="CSN221" s="123"/>
      <c r="CSO221" s="123"/>
      <c r="CSP221" s="123"/>
      <c r="CSQ221" s="123"/>
      <c r="CSR221" s="123"/>
      <c r="CSS221" s="123"/>
      <c r="CST221" s="123"/>
      <c r="CSU221" s="123"/>
      <c r="CSV221" s="123"/>
      <c r="CSW221" s="123"/>
      <c r="CSX221" s="123"/>
      <c r="CSY221" s="123"/>
      <c r="CSZ221" s="123"/>
      <c r="CTA221" s="123"/>
      <c r="CTB221" s="123"/>
      <c r="CTC221" s="123"/>
      <c r="CTD221" s="123"/>
      <c r="CTE221" s="123"/>
      <c r="CTF221" s="123"/>
      <c r="CTG221" s="123"/>
      <c r="CTH221" s="123"/>
      <c r="CTI221" s="123"/>
      <c r="CTJ221" s="123"/>
      <c r="CTK221" s="123"/>
      <c r="CTL221" s="123"/>
      <c r="CTM221" s="123"/>
      <c r="CTN221" s="123"/>
      <c r="CTO221" s="123"/>
      <c r="CTP221" s="123"/>
      <c r="CTQ221" s="123"/>
      <c r="CTR221" s="123"/>
      <c r="CTS221" s="123"/>
      <c r="CTT221" s="123"/>
      <c r="CTU221" s="123"/>
      <c r="CTV221" s="123"/>
      <c r="CTW221" s="123"/>
      <c r="CTX221" s="123"/>
      <c r="CTY221" s="123"/>
      <c r="CTZ221" s="123"/>
      <c r="CUA221" s="123"/>
      <c r="CUB221" s="123"/>
      <c r="CUC221" s="123"/>
      <c r="CUD221" s="123"/>
      <c r="CUE221" s="123"/>
      <c r="CUF221" s="123"/>
      <c r="CUG221" s="123"/>
      <c r="CUH221" s="123"/>
      <c r="CUI221" s="123"/>
      <c r="CUJ221" s="123"/>
      <c r="CUK221" s="123"/>
      <c r="CUL221" s="123"/>
      <c r="CUM221" s="123"/>
      <c r="CUN221" s="123"/>
      <c r="CUO221" s="123"/>
      <c r="CUP221" s="123"/>
      <c r="CUQ221" s="123"/>
      <c r="CUR221" s="123"/>
      <c r="CUS221" s="123"/>
      <c r="CUT221" s="123"/>
      <c r="CUU221" s="123"/>
      <c r="CUV221" s="123"/>
      <c r="CUW221" s="123"/>
      <c r="CUX221" s="123"/>
      <c r="CUY221" s="123"/>
      <c r="CUZ221" s="123"/>
      <c r="CVA221" s="123"/>
      <c r="CVB221" s="123"/>
      <c r="CVC221" s="123"/>
      <c r="CVD221" s="123"/>
      <c r="CVE221" s="123"/>
      <c r="CVF221" s="123"/>
      <c r="CVG221" s="123"/>
      <c r="CVH221" s="123"/>
      <c r="CVI221" s="123"/>
      <c r="CVJ221" s="123"/>
      <c r="CVK221" s="123"/>
      <c r="CVL221" s="123"/>
      <c r="CVM221" s="123"/>
      <c r="CVN221" s="123"/>
      <c r="CVO221" s="123"/>
      <c r="CVP221" s="123"/>
      <c r="CVQ221" s="123"/>
      <c r="CVR221" s="123"/>
      <c r="CVS221" s="123"/>
      <c r="CVT221" s="123"/>
      <c r="CVU221" s="123"/>
      <c r="CVV221" s="123"/>
      <c r="CVW221" s="123"/>
      <c r="CVX221" s="123"/>
      <c r="CVY221" s="123"/>
      <c r="CVZ221" s="123"/>
      <c r="CWA221" s="123"/>
      <c r="CWB221" s="123"/>
      <c r="CWC221" s="123"/>
      <c r="CWD221" s="123"/>
      <c r="CWE221" s="123"/>
      <c r="CWF221" s="123"/>
      <c r="CWG221" s="123"/>
      <c r="CWH221" s="123"/>
      <c r="CWI221" s="123"/>
      <c r="CWJ221" s="123"/>
      <c r="CWK221" s="123"/>
      <c r="CWL221" s="123"/>
      <c r="CWM221" s="123"/>
      <c r="CWN221" s="123"/>
      <c r="CWO221" s="123"/>
      <c r="CWP221" s="123"/>
      <c r="CWQ221" s="123"/>
      <c r="CWR221" s="123"/>
      <c r="CWS221" s="123"/>
      <c r="CWT221" s="123"/>
      <c r="CWU221" s="123"/>
      <c r="CWV221" s="123"/>
      <c r="CWW221" s="123"/>
      <c r="CWX221" s="123"/>
      <c r="CWY221" s="123"/>
      <c r="CWZ221" s="123"/>
      <c r="CXA221" s="123"/>
      <c r="CXB221" s="123"/>
      <c r="CXC221" s="123"/>
      <c r="CXD221" s="123"/>
      <c r="CXE221" s="123"/>
      <c r="CXF221" s="123"/>
      <c r="CXG221" s="123"/>
      <c r="CXH221" s="123"/>
      <c r="CXI221" s="123"/>
      <c r="CXJ221" s="123"/>
      <c r="CXK221" s="123"/>
      <c r="CXL221" s="123"/>
      <c r="CXM221" s="123"/>
      <c r="CXN221" s="123"/>
      <c r="CXO221" s="123"/>
      <c r="CXP221" s="123"/>
      <c r="CXQ221" s="123"/>
      <c r="CXR221" s="123"/>
      <c r="CXS221" s="123"/>
      <c r="CXT221" s="123"/>
      <c r="CXU221" s="123"/>
      <c r="CXV221" s="123"/>
      <c r="CXW221" s="123"/>
      <c r="CXX221" s="123"/>
      <c r="CXY221" s="123"/>
      <c r="CXZ221" s="123"/>
      <c r="CYA221" s="123"/>
      <c r="CYB221" s="123"/>
      <c r="CYC221" s="123"/>
      <c r="CYD221" s="123"/>
      <c r="CYE221" s="123"/>
      <c r="CYF221" s="123"/>
      <c r="CYG221" s="123"/>
      <c r="CYH221" s="123"/>
      <c r="CYI221" s="123"/>
      <c r="CYJ221" s="123"/>
      <c r="CYK221" s="123"/>
      <c r="CYL221" s="123"/>
      <c r="CYM221" s="123"/>
      <c r="CYN221" s="123"/>
      <c r="CYO221" s="123"/>
      <c r="CYP221" s="123"/>
      <c r="CYQ221" s="123"/>
      <c r="CYR221" s="123"/>
      <c r="CYS221" s="123"/>
      <c r="CYT221" s="123"/>
      <c r="CYU221" s="123"/>
      <c r="CYV221" s="123"/>
      <c r="CYW221" s="123"/>
      <c r="CYX221" s="123"/>
      <c r="CYY221" s="123"/>
      <c r="CYZ221" s="123"/>
      <c r="CZA221" s="123"/>
      <c r="CZB221" s="123"/>
      <c r="CZC221" s="123"/>
      <c r="CZD221" s="123"/>
      <c r="CZE221" s="123"/>
      <c r="CZF221" s="123"/>
      <c r="CZG221" s="123"/>
      <c r="CZH221" s="123"/>
      <c r="CZI221" s="123"/>
      <c r="CZJ221" s="123"/>
      <c r="CZK221" s="123"/>
      <c r="CZL221" s="123"/>
      <c r="CZM221" s="123"/>
      <c r="CZN221" s="123"/>
      <c r="CZO221" s="123"/>
      <c r="CZP221" s="123"/>
      <c r="CZQ221" s="123"/>
      <c r="CZR221" s="123"/>
      <c r="CZS221" s="123"/>
      <c r="CZT221" s="123"/>
      <c r="CZU221" s="123"/>
      <c r="CZV221" s="123"/>
      <c r="CZW221" s="123"/>
      <c r="CZX221" s="123"/>
      <c r="CZY221" s="123"/>
      <c r="CZZ221" s="123"/>
      <c r="DAA221" s="123"/>
      <c r="DAB221" s="123"/>
      <c r="DAC221" s="123"/>
      <c r="DAD221" s="123"/>
      <c r="DAE221" s="123"/>
      <c r="DAF221" s="123"/>
      <c r="DAG221" s="123"/>
      <c r="DAH221" s="123"/>
      <c r="DAI221" s="123"/>
      <c r="DAJ221" s="123"/>
      <c r="DAK221" s="123"/>
      <c r="DAL221" s="123"/>
      <c r="DAM221" s="123"/>
      <c r="DAN221" s="123"/>
      <c r="DAO221" s="123"/>
      <c r="DAP221" s="123"/>
      <c r="DAQ221" s="123"/>
      <c r="DAR221" s="123"/>
      <c r="DAS221" s="123"/>
      <c r="DAT221" s="123"/>
      <c r="DAU221" s="123"/>
      <c r="DAV221" s="123"/>
      <c r="DAW221" s="123"/>
      <c r="DAX221" s="123"/>
      <c r="DAY221" s="123"/>
      <c r="DAZ221" s="123"/>
      <c r="DBA221" s="123"/>
      <c r="DBB221" s="123"/>
      <c r="DBC221" s="123"/>
      <c r="DBD221" s="123"/>
      <c r="DBE221" s="123"/>
      <c r="DBF221" s="123"/>
      <c r="DBG221" s="123"/>
      <c r="DBH221" s="123"/>
      <c r="DBI221" s="123"/>
      <c r="DBJ221" s="123"/>
      <c r="DBK221" s="123"/>
      <c r="DBL221" s="123"/>
      <c r="DBM221" s="123"/>
      <c r="DBN221" s="123"/>
      <c r="DBO221" s="123"/>
      <c r="DBP221" s="123"/>
      <c r="DBQ221" s="123"/>
      <c r="DBR221" s="123"/>
      <c r="DBS221" s="123"/>
      <c r="DBT221" s="123"/>
      <c r="DBU221" s="123"/>
      <c r="DBV221" s="123"/>
      <c r="DBW221" s="123"/>
      <c r="DBX221" s="123"/>
      <c r="DBY221" s="123"/>
      <c r="DBZ221" s="123"/>
      <c r="DCA221" s="123"/>
      <c r="DCB221" s="123"/>
      <c r="DCC221" s="123"/>
      <c r="DCD221" s="123"/>
      <c r="DCE221" s="123"/>
      <c r="DCF221" s="123"/>
      <c r="DCG221" s="123"/>
      <c r="DCH221" s="123"/>
      <c r="DCI221" s="123"/>
      <c r="DCJ221" s="123"/>
      <c r="DCK221" s="123"/>
      <c r="DCL221" s="123"/>
      <c r="DCM221" s="123"/>
      <c r="DCN221" s="123"/>
      <c r="DCO221" s="123"/>
      <c r="DCP221" s="123"/>
      <c r="DCQ221" s="123"/>
      <c r="DCR221" s="123"/>
      <c r="DCS221" s="123"/>
      <c r="DCT221" s="123"/>
      <c r="DCU221" s="123"/>
      <c r="DCV221" s="123"/>
      <c r="DCW221" s="123"/>
      <c r="DCX221" s="123"/>
      <c r="DCY221" s="123"/>
      <c r="DCZ221" s="123"/>
      <c r="DDA221" s="123"/>
      <c r="DDB221" s="123"/>
      <c r="DDC221" s="123"/>
      <c r="DDD221" s="123"/>
      <c r="DDE221" s="123"/>
      <c r="DDF221" s="123"/>
      <c r="DDG221" s="123"/>
      <c r="DDH221" s="123"/>
      <c r="DDI221" s="123"/>
      <c r="DDJ221" s="123"/>
      <c r="DDK221" s="123"/>
      <c r="DDL221" s="123"/>
      <c r="DDM221" s="123"/>
      <c r="DDN221" s="123"/>
      <c r="DDO221" s="123"/>
      <c r="DDP221" s="123"/>
      <c r="DDQ221" s="123"/>
      <c r="DDR221" s="123"/>
      <c r="DDS221" s="123"/>
      <c r="DDT221" s="123"/>
      <c r="DDU221" s="123"/>
      <c r="DDV221" s="123"/>
      <c r="DDW221" s="123"/>
      <c r="DDX221" s="123"/>
      <c r="DDY221" s="123"/>
      <c r="DDZ221" s="123"/>
      <c r="DEA221" s="123"/>
      <c r="DEB221" s="123"/>
      <c r="DEC221" s="123"/>
      <c r="DED221" s="123"/>
      <c r="DEE221" s="123"/>
      <c r="DEF221" s="123"/>
      <c r="DEG221" s="123"/>
      <c r="DEH221" s="123"/>
      <c r="DEI221" s="123"/>
      <c r="DEJ221" s="123"/>
      <c r="DEK221" s="123"/>
      <c r="DEL221" s="123"/>
      <c r="DEM221" s="123"/>
      <c r="DEN221" s="123"/>
      <c r="DEO221" s="123"/>
      <c r="DEP221" s="123"/>
      <c r="DEQ221" s="123"/>
      <c r="DER221" s="123"/>
      <c r="DES221" s="123"/>
      <c r="DET221" s="123"/>
      <c r="DEU221" s="123"/>
      <c r="DEV221" s="123"/>
      <c r="DEW221" s="123"/>
      <c r="DEX221" s="123"/>
      <c r="DEY221" s="123"/>
      <c r="DEZ221" s="123"/>
      <c r="DFA221" s="123"/>
      <c r="DFB221" s="123"/>
      <c r="DFC221" s="123"/>
      <c r="DFD221" s="123"/>
      <c r="DFE221" s="123"/>
      <c r="DFF221" s="123"/>
      <c r="DFG221" s="123"/>
      <c r="DFH221" s="123"/>
      <c r="DFI221" s="123"/>
      <c r="DFJ221" s="123"/>
      <c r="DFK221" s="123"/>
      <c r="DFL221" s="123"/>
      <c r="DFM221" s="123"/>
      <c r="DFN221" s="123"/>
      <c r="DFO221" s="123"/>
      <c r="DFP221" s="123"/>
      <c r="DFQ221" s="123"/>
      <c r="DFR221" s="123"/>
      <c r="DFS221" s="123"/>
      <c r="DFT221" s="123"/>
      <c r="DFU221" s="123"/>
      <c r="DFV221" s="123"/>
      <c r="DFW221" s="123"/>
      <c r="DFX221" s="123"/>
      <c r="DFY221" s="123"/>
      <c r="DFZ221" s="123"/>
      <c r="DGA221" s="123"/>
      <c r="DGB221" s="123"/>
      <c r="DGC221" s="123"/>
      <c r="DGD221" s="123"/>
      <c r="DGE221" s="123"/>
      <c r="DGF221" s="123"/>
      <c r="DGG221" s="123"/>
      <c r="DGH221" s="123"/>
      <c r="DGI221" s="123"/>
      <c r="DGJ221" s="123"/>
      <c r="DGK221" s="123"/>
      <c r="DGL221" s="123"/>
      <c r="DGM221" s="123"/>
      <c r="DGN221" s="123"/>
      <c r="DGO221" s="123"/>
      <c r="DGP221" s="123"/>
      <c r="DGQ221" s="123"/>
      <c r="DGR221" s="123"/>
      <c r="DGS221" s="123"/>
      <c r="DGT221" s="123"/>
      <c r="DGU221" s="123"/>
      <c r="DGV221" s="123"/>
      <c r="DGW221" s="123"/>
      <c r="DGX221" s="123"/>
      <c r="DGY221" s="123"/>
      <c r="DGZ221" s="123"/>
      <c r="DHA221" s="123"/>
      <c r="DHB221" s="123"/>
      <c r="DHC221" s="123"/>
      <c r="DHD221" s="123"/>
      <c r="DHE221" s="123"/>
      <c r="DHF221" s="123"/>
      <c r="DHG221" s="123"/>
      <c r="DHH221" s="123"/>
      <c r="DHI221" s="123"/>
      <c r="DHJ221" s="123"/>
      <c r="DHK221" s="123"/>
      <c r="DHL221" s="123"/>
      <c r="DHM221" s="123"/>
      <c r="DHN221" s="123"/>
      <c r="DHO221" s="123"/>
      <c r="DHP221" s="123"/>
      <c r="DHQ221" s="123"/>
      <c r="DHR221" s="123"/>
      <c r="DHS221" s="123"/>
      <c r="DHT221" s="123"/>
      <c r="DHU221" s="123"/>
      <c r="DHV221" s="123"/>
      <c r="DHW221" s="123"/>
      <c r="DHX221" s="123"/>
      <c r="DHY221" s="123"/>
      <c r="DHZ221" s="123"/>
      <c r="DIA221" s="123"/>
      <c r="DIB221" s="123"/>
      <c r="DIC221" s="123"/>
      <c r="DID221" s="123"/>
      <c r="DIE221" s="123"/>
      <c r="DIF221" s="123"/>
      <c r="DIG221" s="123"/>
      <c r="DIH221" s="123"/>
      <c r="DII221" s="123"/>
      <c r="DIJ221" s="123"/>
      <c r="DIK221" s="123"/>
      <c r="DIL221" s="123"/>
      <c r="DIM221" s="123"/>
      <c r="DIN221" s="123"/>
      <c r="DIO221" s="123"/>
      <c r="DIP221" s="123"/>
      <c r="DIQ221" s="123"/>
      <c r="DIR221" s="123"/>
      <c r="DIS221" s="123"/>
      <c r="DIT221" s="123"/>
      <c r="DIU221" s="123"/>
      <c r="DIV221" s="123"/>
      <c r="DIW221" s="123"/>
      <c r="DIX221" s="123"/>
      <c r="DIY221" s="123"/>
      <c r="DIZ221" s="123"/>
      <c r="DJA221" s="123"/>
      <c r="DJB221" s="123"/>
      <c r="DJC221" s="123"/>
      <c r="DJD221" s="123"/>
      <c r="DJE221" s="123"/>
      <c r="DJF221" s="123"/>
      <c r="DJG221" s="123"/>
      <c r="DJH221" s="123"/>
      <c r="DJI221" s="123"/>
      <c r="DJJ221" s="123"/>
      <c r="DJK221" s="123"/>
      <c r="DJL221" s="123"/>
      <c r="DJM221" s="123"/>
      <c r="DJN221" s="123"/>
      <c r="DJO221" s="123"/>
      <c r="DJP221" s="123"/>
      <c r="DJQ221" s="123"/>
      <c r="DJR221" s="123"/>
      <c r="DJS221" s="123"/>
      <c r="DJT221" s="123"/>
      <c r="DJU221" s="123"/>
      <c r="DJV221" s="123"/>
      <c r="DJW221" s="123"/>
      <c r="DJX221" s="123"/>
      <c r="DJY221" s="123"/>
      <c r="DJZ221" s="123"/>
      <c r="DKA221" s="123"/>
      <c r="DKB221" s="123"/>
      <c r="DKC221" s="123"/>
      <c r="DKD221" s="123"/>
      <c r="DKE221" s="123"/>
      <c r="DKF221" s="123"/>
      <c r="DKG221" s="123"/>
      <c r="DKH221" s="123"/>
      <c r="DKI221" s="123"/>
      <c r="DKJ221" s="123"/>
      <c r="DKK221" s="123"/>
      <c r="DKL221" s="123"/>
      <c r="DKM221" s="123"/>
      <c r="DKN221" s="123"/>
      <c r="DKO221" s="123"/>
      <c r="DKP221" s="123"/>
      <c r="DKQ221" s="123"/>
      <c r="DKR221" s="123"/>
      <c r="DKS221" s="123"/>
      <c r="DKT221" s="123"/>
      <c r="DKU221" s="123"/>
      <c r="DKV221" s="123"/>
      <c r="DKW221" s="123"/>
      <c r="DKX221" s="123"/>
      <c r="DKY221" s="123"/>
      <c r="DKZ221" s="123"/>
      <c r="DLA221" s="123"/>
      <c r="DLB221" s="123"/>
      <c r="DLC221" s="123"/>
      <c r="DLD221" s="123"/>
      <c r="DLE221" s="123"/>
      <c r="DLF221" s="123"/>
      <c r="DLG221" s="123"/>
      <c r="DLH221" s="123"/>
      <c r="DLI221" s="123"/>
      <c r="DLJ221" s="123"/>
      <c r="DLK221" s="123"/>
      <c r="DLL221" s="123"/>
      <c r="DLM221" s="123"/>
      <c r="DLN221" s="123"/>
      <c r="DLO221" s="123"/>
      <c r="DLP221" s="123"/>
      <c r="DLQ221" s="123"/>
      <c r="DLR221" s="123"/>
      <c r="DLS221" s="123"/>
      <c r="DLT221" s="123"/>
      <c r="DLU221" s="123"/>
      <c r="DLV221" s="123"/>
      <c r="DLW221" s="123"/>
      <c r="DLX221" s="123"/>
      <c r="DLY221" s="123"/>
      <c r="DLZ221" s="123"/>
      <c r="DMA221" s="123"/>
      <c r="DMB221" s="123"/>
      <c r="DMC221" s="123"/>
      <c r="DMD221" s="123"/>
      <c r="DME221" s="123"/>
      <c r="DMF221" s="123"/>
      <c r="DMG221" s="123"/>
      <c r="DMH221" s="123"/>
      <c r="DMI221" s="123"/>
      <c r="DMJ221" s="123"/>
      <c r="DMK221" s="123"/>
      <c r="DML221" s="123"/>
      <c r="DMM221" s="123"/>
      <c r="DMN221" s="123"/>
      <c r="DMO221" s="123"/>
      <c r="DMP221" s="123"/>
      <c r="DMQ221" s="123"/>
      <c r="DMR221" s="123"/>
      <c r="DMS221" s="123"/>
      <c r="DMT221" s="123"/>
      <c r="DMU221" s="123"/>
      <c r="DMV221" s="123"/>
      <c r="DMW221" s="123"/>
      <c r="DMX221" s="123"/>
      <c r="DMY221" s="123"/>
      <c r="DMZ221" s="123"/>
      <c r="DNA221" s="123"/>
      <c r="DNB221" s="123"/>
      <c r="DNC221" s="123"/>
      <c r="DND221" s="123"/>
      <c r="DNE221" s="123"/>
      <c r="DNF221" s="123"/>
      <c r="DNG221" s="123"/>
      <c r="DNH221" s="123"/>
      <c r="DNI221" s="123"/>
      <c r="DNJ221" s="123"/>
      <c r="DNK221" s="123"/>
      <c r="DNL221" s="123"/>
      <c r="DNM221" s="123"/>
      <c r="DNN221" s="123"/>
      <c r="DNO221" s="123"/>
      <c r="DNP221" s="123"/>
      <c r="DNQ221" s="123"/>
      <c r="DNR221" s="123"/>
      <c r="DNS221" s="123"/>
      <c r="DNT221" s="123"/>
      <c r="DNU221" s="123"/>
      <c r="DNV221" s="123"/>
      <c r="DNW221" s="123"/>
      <c r="DNX221" s="123"/>
      <c r="DNY221" s="123"/>
      <c r="DNZ221" s="123"/>
      <c r="DOA221" s="123"/>
      <c r="DOB221" s="123"/>
      <c r="DOC221" s="123"/>
      <c r="DOD221" s="123"/>
      <c r="DOE221" s="123"/>
      <c r="DOF221" s="123"/>
      <c r="DOG221" s="123"/>
      <c r="DOH221" s="123"/>
      <c r="DOI221" s="123"/>
      <c r="DOJ221" s="123"/>
      <c r="DOK221" s="123"/>
      <c r="DOL221" s="123"/>
      <c r="DOM221" s="123"/>
      <c r="DON221" s="123"/>
      <c r="DOO221" s="123"/>
      <c r="DOP221" s="123"/>
      <c r="DOQ221" s="123"/>
      <c r="DOR221" s="123"/>
      <c r="DOS221" s="123"/>
      <c r="DOT221" s="123"/>
      <c r="DOU221" s="123"/>
      <c r="DOV221" s="123"/>
      <c r="DOW221" s="123"/>
      <c r="DOX221" s="123"/>
      <c r="DOY221" s="123"/>
      <c r="DOZ221" s="123"/>
      <c r="DPA221" s="123"/>
      <c r="DPB221" s="123"/>
      <c r="DPC221" s="123"/>
      <c r="DPD221" s="123"/>
      <c r="DPE221" s="123"/>
      <c r="DPF221" s="123"/>
      <c r="DPG221" s="123"/>
      <c r="DPH221" s="123"/>
      <c r="DPI221" s="123"/>
      <c r="DPJ221" s="123"/>
      <c r="DPK221" s="123"/>
      <c r="DPL221" s="123"/>
      <c r="DPM221" s="123"/>
      <c r="DPN221" s="123"/>
      <c r="DPO221" s="123"/>
      <c r="DPP221" s="123"/>
      <c r="DPQ221" s="123"/>
      <c r="DPR221" s="123"/>
      <c r="DPS221" s="123"/>
      <c r="DPT221" s="123"/>
      <c r="DPU221" s="123"/>
      <c r="DPV221" s="123"/>
      <c r="DPW221" s="123"/>
      <c r="DPX221" s="123"/>
      <c r="DPY221" s="123"/>
      <c r="DPZ221" s="123"/>
      <c r="DQA221" s="123"/>
      <c r="DQB221" s="123"/>
      <c r="DQC221" s="123"/>
      <c r="DQD221" s="123"/>
      <c r="DQE221" s="123"/>
      <c r="DQF221" s="123"/>
      <c r="DQG221" s="123"/>
      <c r="DQH221" s="123"/>
      <c r="DQI221" s="123"/>
      <c r="DQJ221" s="123"/>
      <c r="DQK221" s="123"/>
      <c r="DQL221" s="123"/>
      <c r="DQM221" s="123"/>
      <c r="DQN221" s="123"/>
      <c r="DQO221" s="123"/>
      <c r="DQP221" s="123"/>
      <c r="DQQ221" s="123"/>
      <c r="DQR221" s="123"/>
      <c r="DQS221" s="123"/>
      <c r="DQT221" s="123"/>
      <c r="DQU221" s="123"/>
      <c r="DQV221" s="123"/>
      <c r="DQW221" s="123"/>
      <c r="DQX221" s="123"/>
      <c r="DQY221" s="123"/>
      <c r="DQZ221" s="123"/>
      <c r="DRA221" s="123"/>
      <c r="DRB221" s="123"/>
      <c r="DRC221" s="123"/>
      <c r="DRD221" s="123"/>
      <c r="DRE221" s="123"/>
      <c r="DRF221" s="123"/>
      <c r="DRG221" s="123"/>
      <c r="DRH221" s="123"/>
      <c r="DRI221" s="123"/>
      <c r="DRJ221" s="123"/>
      <c r="DRK221" s="123"/>
      <c r="DRL221" s="123"/>
      <c r="DRM221" s="123"/>
      <c r="DRN221" s="123"/>
      <c r="DRO221" s="123"/>
      <c r="DRP221" s="123"/>
      <c r="DRQ221" s="123"/>
      <c r="DRR221" s="123"/>
      <c r="DRS221" s="123"/>
      <c r="DRT221" s="123"/>
      <c r="DRU221" s="123"/>
      <c r="DRV221" s="123"/>
      <c r="DRW221" s="123"/>
      <c r="DRX221" s="123"/>
      <c r="DRY221" s="123"/>
      <c r="DRZ221" s="123"/>
      <c r="DSA221" s="123"/>
      <c r="DSB221" s="123"/>
      <c r="DSC221" s="123"/>
      <c r="DSD221" s="123"/>
      <c r="DSE221" s="123"/>
      <c r="DSF221" s="123"/>
      <c r="DSG221" s="123"/>
      <c r="DSH221" s="123"/>
      <c r="DSI221" s="123"/>
      <c r="DSJ221" s="123"/>
      <c r="DSK221" s="123"/>
      <c r="DSL221" s="123"/>
      <c r="DSM221" s="123"/>
      <c r="DSN221" s="123"/>
      <c r="DSO221" s="123"/>
      <c r="DSP221" s="123"/>
      <c r="DSQ221" s="123"/>
      <c r="DSR221" s="123"/>
      <c r="DSS221" s="123"/>
      <c r="DST221" s="123"/>
      <c r="DSU221" s="123"/>
      <c r="DSV221" s="123"/>
      <c r="DSW221" s="123"/>
      <c r="DSX221" s="123"/>
      <c r="DSY221" s="123"/>
      <c r="DSZ221" s="123"/>
      <c r="DTA221" s="123"/>
      <c r="DTB221" s="123"/>
      <c r="DTC221" s="123"/>
      <c r="DTD221" s="123"/>
      <c r="DTE221" s="123"/>
      <c r="DTF221" s="123"/>
      <c r="DTG221" s="123"/>
      <c r="DTH221" s="123"/>
      <c r="DTI221" s="123"/>
      <c r="DTJ221" s="123"/>
      <c r="DTK221" s="123"/>
      <c r="DTL221" s="123"/>
      <c r="DTM221" s="123"/>
      <c r="DTN221" s="123"/>
      <c r="DTO221" s="123"/>
      <c r="DTP221" s="123"/>
      <c r="DTQ221" s="123"/>
      <c r="DTR221" s="123"/>
      <c r="DTS221" s="123"/>
      <c r="DTT221" s="123"/>
      <c r="DTU221" s="123"/>
      <c r="DTV221" s="123"/>
      <c r="DTW221" s="123"/>
      <c r="DTX221" s="123"/>
      <c r="DTY221" s="123"/>
      <c r="DTZ221" s="123"/>
      <c r="DUA221" s="123"/>
      <c r="DUB221" s="123"/>
      <c r="DUC221" s="123"/>
      <c r="DUD221" s="123"/>
      <c r="DUE221" s="123"/>
      <c r="DUF221" s="123"/>
      <c r="DUG221" s="123"/>
      <c r="DUH221" s="123"/>
      <c r="DUI221" s="123"/>
      <c r="DUJ221" s="123"/>
      <c r="DUK221" s="123"/>
      <c r="DUL221" s="123"/>
      <c r="DUM221" s="123"/>
      <c r="DUN221" s="123"/>
      <c r="DUO221" s="123"/>
      <c r="DUP221" s="123"/>
      <c r="DUQ221" s="123"/>
      <c r="DUR221" s="123"/>
      <c r="DUS221" s="123"/>
      <c r="DUT221" s="123"/>
      <c r="DUU221" s="123"/>
      <c r="DUV221" s="123"/>
      <c r="DUW221" s="123"/>
      <c r="DUX221" s="123"/>
      <c r="DUY221" s="123"/>
      <c r="DUZ221" s="123"/>
      <c r="DVA221" s="123"/>
      <c r="DVB221" s="123"/>
      <c r="DVC221" s="123"/>
      <c r="DVD221" s="123"/>
      <c r="DVE221" s="123"/>
      <c r="DVF221" s="123"/>
      <c r="DVG221" s="123"/>
      <c r="DVH221" s="123"/>
      <c r="DVI221" s="123"/>
      <c r="DVJ221" s="123"/>
      <c r="DVK221" s="123"/>
      <c r="DVL221" s="123"/>
      <c r="DVM221" s="123"/>
      <c r="DVN221" s="123"/>
      <c r="DVO221" s="123"/>
      <c r="DVP221" s="123"/>
      <c r="DVQ221" s="123"/>
      <c r="DVR221" s="123"/>
      <c r="DVS221" s="123"/>
      <c r="DVT221" s="123"/>
      <c r="DVU221" s="123"/>
      <c r="DVV221" s="123"/>
      <c r="DVW221" s="123"/>
      <c r="DVX221" s="123"/>
      <c r="DVY221" s="123"/>
      <c r="DVZ221" s="123"/>
      <c r="DWA221" s="123"/>
      <c r="DWB221" s="123"/>
      <c r="DWC221" s="123"/>
      <c r="DWD221" s="123"/>
      <c r="DWE221" s="123"/>
      <c r="DWF221" s="123"/>
      <c r="DWG221" s="123"/>
      <c r="DWH221" s="123"/>
      <c r="DWI221" s="123"/>
      <c r="DWJ221" s="123"/>
      <c r="DWK221" s="123"/>
      <c r="DWL221" s="123"/>
      <c r="DWM221" s="123"/>
      <c r="DWN221" s="123"/>
      <c r="DWO221" s="123"/>
      <c r="DWP221" s="123"/>
      <c r="DWQ221" s="123"/>
      <c r="DWR221" s="123"/>
      <c r="DWS221" s="123"/>
      <c r="DWT221" s="123"/>
      <c r="DWU221" s="123"/>
      <c r="DWV221" s="123"/>
      <c r="DWW221" s="123"/>
      <c r="DWX221" s="123"/>
      <c r="DWY221" s="123"/>
      <c r="DWZ221" s="123"/>
      <c r="DXA221" s="123"/>
      <c r="DXB221" s="123"/>
      <c r="DXC221" s="123"/>
      <c r="DXD221" s="123"/>
      <c r="DXE221" s="123"/>
      <c r="DXF221" s="123"/>
      <c r="DXG221" s="123"/>
      <c r="DXH221" s="123"/>
      <c r="DXI221" s="123"/>
      <c r="DXJ221" s="123"/>
      <c r="DXK221" s="123"/>
      <c r="DXL221" s="123"/>
      <c r="DXM221" s="123"/>
      <c r="DXN221" s="123"/>
      <c r="DXO221" s="123"/>
      <c r="DXP221" s="123"/>
      <c r="DXQ221" s="123"/>
      <c r="DXR221" s="123"/>
      <c r="DXS221" s="123"/>
      <c r="DXT221" s="123"/>
      <c r="DXU221" s="123"/>
      <c r="DXV221" s="123"/>
      <c r="DXW221" s="123"/>
      <c r="DXX221" s="123"/>
      <c r="DXY221" s="123"/>
      <c r="DXZ221" s="123"/>
      <c r="DYA221" s="123"/>
      <c r="DYB221" s="123"/>
      <c r="DYC221" s="123"/>
      <c r="DYD221" s="123"/>
      <c r="DYE221" s="123"/>
      <c r="DYF221" s="123"/>
      <c r="DYG221" s="123"/>
      <c r="DYH221" s="123"/>
      <c r="DYI221" s="123"/>
      <c r="DYJ221" s="123"/>
      <c r="DYK221" s="123"/>
      <c r="DYL221" s="123"/>
      <c r="DYM221" s="123"/>
      <c r="DYN221" s="123"/>
      <c r="DYO221" s="123"/>
      <c r="DYP221" s="123"/>
      <c r="DYQ221" s="123"/>
      <c r="DYR221" s="123"/>
      <c r="DYS221" s="123"/>
      <c r="DYT221" s="123"/>
      <c r="DYU221" s="123"/>
      <c r="DYV221" s="123"/>
      <c r="DYW221" s="123"/>
      <c r="DYX221" s="123"/>
      <c r="DYY221" s="123"/>
      <c r="DYZ221" s="123"/>
      <c r="DZA221" s="123"/>
      <c r="DZB221" s="123"/>
      <c r="DZC221" s="123"/>
      <c r="DZD221" s="123"/>
      <c r="DZE221" s="123"/>
      <c r="DZF221" s="123"/>
      <c r="DZG221" s="123"/>
      <c r="DZH221" s="123"/>
      <c r="DZI221" s="123"/>
      <c r="DZJ221" s="123"/>
      <c r="DZK221" s="123"/>
      <c r="DZL221" s="123"/>
      <c r="DZM221" s="123"/>
      <c r="DZN221" s="123"/>
      <c r="DZO221" s="123"/>
      <c r="DZP221" s="123"/>
      <c r="DZQ221" s="123"/>
      <c r="DZR221" s="123"/>
      <c r="DZS221" s="123"/>
      <c r="DZT221" s="123"/>
      <c r="DZU221" s="123"/>
      <c r="DZV221" s="123"/>
      <c r="DZW221" s="123"/>
      <c r="DZX221" s="123"/>
      <c r="DZY221" s="123"/>
      <c r="DZZ221" s="123"/>
      <c r="EAA221" s="123"/>
      <c r="EAB221" s="123"/>
      <c r="EAC221" s="123"/>
      <c r="EAD221" s="123"/>
      <c r="EAE221" s="123"/>
      <c r="EAF221" s="123"/>
      <c r="EAG221" s="123"/>
      <c r="EAH221" s="123"/>
      <c r="EAI221" s="123"/>
      <c r="EAJ221" s="123"/>
      <c r="EAK221" s="123"/>
      <c r="EAL221" s="123"/>
      <c r="EAM221" s="123"/>
      <c r="EAN221" s="123"/>
      <c r="EAO221" s="123"/>
      <c r="EAP221" s="123"/>
      <c r="EAQ221" s="123"/>
      <c r="EAR221" s="123"/>
      <c r="EAS221" s="123"/>
      <c r="EAT221" s="123"/>
      <c r="EAU221" s="123"/>
      <c r="EAV221" s="123"/>
      <c r="EAW221" s="123"/>
      <c r="EAX221" s="123"/>
      <c r="EAY221" s="123"/>
      <c r="EAZ221" s="123"/>
      <c r="EBA221" s="123"/>
      <c r="EBB221" s="123"/>
      <c r="EBC221" s="123"/>
      <c r="EBD221" s="123"/>
      <c r="EBE221" s="123"/>
      <c r="EBF221" s="123"/>
      <c r="EBG221" s="123"/>
      <c r="EBH221" s="123"/>
      <c r="EBI221" s="123"/>
      <c r="EBJ221" s="123"/>
      <c r="EBK221" s="123"/>
      <c r="EBL221" s="123"/>
      <c r="EBM221" s="123"/>
      <c r="EBN221" s="123"/>
      <c r="EBO221" s="123"/>
      <c r="EBP221" s="123"/>
      <c r="EBQ221" s="123"/>
      <c r="EBR221" s="123"/>
      <c r="EBS221" s="123"/>
      <c r="EBT221" s="123"/>
      <c r="EBU221" s="123"/>
      <c r="EBV221" s="123"/>
      <c r="EBW221" s="123"/>
      <c r="EBX221" s="123"/>
      <c r="EBY221" s="123"/>
      <c r="EBZ221" s="123"/>
      <c r="ECA221" s="123"/>
      <c r="ECB221" s="123"/>
      <c r="ECC221" s="123"/>
      <c r="ECD221" s="123"/>
      <c r="ECE221" s="123"/>
      <c r="ECF221" s="123"/>
      <c r="ECG221" s="123"/>
      <c r="ECH221" s="123"/>
      <c r="ECI221" s="123"/>
      <c r="ECJ221" s="123"/>
      <c r="ECK221" s="123"/>
      <c r="ECL221" s="123"/>
      <c r="ECM221" s="123"/>
      <c r="ECN221" s="123"/>
      <c r="ECO221" s="123"/>
      <c r="ECP221" s="123"/>
      <c r="ECQ221" s="123"/>
      <c r="ECR221" s="123"/>
      <c r="ECS221" s="123"/>
      <c r="ECT221" s="123"/>
      <c r="ECU221" s="123"/>
      <c r="ECV221" s="123"/>
      <c r="ECW221" s="123"/>
      <c r="ECX221" s="123"/>
      <c r="ECY221" s="123"/>
      <c r="ECZ221" s="123"/>
      <c r="EDA221" s="123"/>
      <c r="EDB221" s="123"/>
      <c r="EDC221" s="123"/>
      <c r="EDD221" s="123"/>
      <c r="EDE221" s="123"/>
      <c r="EDF221" s="123"/>
      <c r="EDG221" s="123"/>
      <c r="EDH221" s="123"/>
      <c r="EDI221" s="123"/>
      <c r="EDJ221" s="123"/>
      <c r="EDK221" s="123"/>
      <c r="EDL221" s="123"/>
      <c r="EDM221" s="123"/>
      <c r="EDN221" s="123"/>
      <c r="EDO221" s="123"/>
      <c r="EDP221" s="123"/>
      <c r="EDQ221" s="123"/>
      <c r="EDR221" s="123"/>
      <c r="EDS221" s="123"/>
      <c r="EDT221" s="123"/>
      <c r="EDU221" s="123"/>
      <c r="EDV221" s="123"/>
      <c r="EDW221" s="123"/>
      <c r="EDX221" s="123"/>
      <c r="EDY221" s="123"/>
      <c r="EDZ221" s="123"/>
      <c r="EEA221" s="123"/>
      <c r="EEB221" s="123"/>
      <c r="EEC221" s="123"/>
      <c r="EED221" s="123"/>
      <c r="EEE221" s="123"/>
      <c r="EEF221" s="123"/>
      <c r="EEG221" s="123"/>
      <c r="EEH221" s="123"/>
      <c r="EEI221" s="123"/>
      <c r="EEJ221" s="123"/>
      <c r="EEK221" s="123"/>
      <c r="EEL221" s="123"/>
      <c r="EEM221" s="123"/>
      <c r="EEN221" s="123"/>
      <c r="EEO221" s="123"/>
      <c r="EEP221" s="123"/>
      <c r="EEQ221" s="123"/>
      <c r="EER221" s="123"/>
      <c r="EES221" s="123"/>
      <c r="EET221" s="123"/>
      <c r="EEU221" s="123"/>
      <c r="EEV221" s="123"/>
      <c r="EEW221" s="123"/>
      <c r="EEX221" s="123"/>
      <c r="EEY221" s="123"/>
      <c r="EEZ221" s="123"/>
      <c r="EFA221" s="123"/>
      <c r="EFB221" s="123"/>
      <c r="EFC221" s="123"/>
      <c r="EFD221" s="123"/>
      <c r="EFE221" s="123"/>
      <c r="EFF221" s="123"/>
      <c r="EFG221" s="123"/>
      <c r="EFH221" s="123"/>
      <c r="EFI221" s="123"/>
      <c r="EFJ221" s="123"/>
      <c r="EFK221" s="123"/>
      <c r="EFL221" s="123"/>
      <c r="EFM221" s="123"/>
      <c r="EFN221" s="123"/>
      <c r="EFO221" s="123"/>
      <c r="EFP221" s="123"/>
      <c r="EFQ221" s="123"/>
      <c r="EFR221" s="123"/>
      <c r="EFS221" s="123"/>
      <c r="EFT221" s="123"/>
      <c r="EFU221" s="123"/>
      <c r="EFV221" s="123"/>
      <c r="EFW221" s="123"/>
      <c r="EFX221" s="123"/>
      <c r="EFY221" s="123"/>
      <c r="EFZ221" s="123"/>
      <c r="EGA221" s="123"/>
      <c r="EGB221" s="123"/>
      <c r="EGC221" s="123"/>
      <c r="EGD221" s="123"/>
      <c r="EGE221" s="123"/>
      <c r="EGF221" s="123"/>
      <c r="EGG221" s="123"/>
      <c r="EGH221" s="123"/>
      <c r="EGI221" s="123"/>
      <c r="EGJ221" s="123"/>
      <c r="EGK221" s="123"/>
      <c r="EGL221" s="123"/>
      <c r="EGM221" s="123"/>
      <c r="EGN221" s="123"/>
      <c r="EGO221" s="123"/>
      <c r="EGP221" s="123"/>
      <c r="EGQ221" s="123"/>
      <c r="EGR221" s="123"/>
      <c r="EGS221" s="123"/>
      <c r="EGT221" s="123"/>
      <c r="EGU221" s="123"/>
      <c r="EGV221" s="123"/>
      <c r="EGW221" s="123"/>
      <c r="EGX221" s="123"/>
      <c r="EGY221" s="123"/>
      <c r="EGZ221" s="123"/>
      <c r="EHA221" s="123"/>
      <c r="EHB221" s="123"/>
      <c r="EHC221" s="123"/>
      <c r="EHD221" s="123"/>
      <c r="EHE221" s="123"/>
      <c r="EHF221" s="123"/>
      <c r="EHG221" s="123"/>
      <c r="EHH221" s="123"/>
      <c r="EHI221" s="123"/>
      <c r="EHJ221" s="123"/>
      <c r="EHK221" s="123"/>
      <c r="EHL221" s="123"/>
      <c r="EHM221" s="123"/>
      <c r="EHN221" s="123"/>
      <c r="EHO221" s="123"/>
      <c r="EHP221" s="123"/>
      <c r="EHQ221" s="123"/>
      <c r="EHR221" s="123"/>
      <c r="EHS221" s="123"/>
      <c r="EHT221" s="123"/>
      <c r="EHU221" s="123"/>
      <c r="EHV221" s="123"/>
      <c r="EHW221" s="123"/>
      <c r="EHX221" s="123"/>
      <c r="EHY221" s="123"/>
      <c r="EHZ221" s="123"/>
      <c r="EIA221" s="123"/>
      <c r="EIB221" s="123"/>
      <c r="EIC221" s="123"/>
      <c r="EID221" s="123"/>
      <c r="EIE221" s="123"/>
      <c r="EIF221" s="123"/>
      <c r="EIG221" s="123"/>
      <c r="EIH221" s="123"/>
      <c r="EII221" s="123"/>
      <c r="EIJ221" s="123"/>
      <c r="EIK221" s="123"/>
      <c r="EIL221" s="123"/>
      <c r="EIM221" s="123"/>
      <c r="EIN221" s="123"/>
      <c r="EIO221" s="123"/>
      <c r="EIP221" s="123"/>
      <c r="EIQ221" s="123"/>
      <c r="EIR221" s="123"/>
      <c r="EIS221" s="123"/>
      <c r="EIT221" s="123"/>
      <c r="EIU221" s="123"/>
      <c r="EIV221" s="123"/>
      <c r="EIW221" s="123"/>
      <c r="EIX221" s="123"/>
      <c r="EIY221" s="123"/>
      <c r="EIZ221" s="123"/>
      <c r="EJA221" s="123"/>
      <c r="EJB221" s="123"/>
      <c r="EJC221" s="123"/>
      <c r="EJD221" s="123"/>
      <c r="EJE221" s="123"/>
      <c r="EJF221" s="123"/>
      <c r="EJG221" s="123"/>
      <c r="EJH221" s="123"/>
      <c r="EJI221" s="123"/>
      <c r="EJJ221" s="123"/>
      <c r="EJK221" s="123"/>
      <c r="EJL221" s="123"/>
      <c r="EJM221" s="123"/>
      <c r="EJN221" s="123"/>
      <c r="EJO221" s="123"/>
      <c r="EJP221" s="123"/>
      <c r="EJQ221" s="123"/>
      <c r="EJR221" s="123"/>
      <c r="EJS221" s="123"/>
      <c r="EJT221" s="123"/>
      <c r="EJU221" s="123"/>
      <c r="EJV221" s="123"/>
      <c r="EJW221" s="123"/>
      <c r="EJX221" s="123"/>
      <c r="EJY221" s="123"/>
      <c r="EJZ221" s="123"/>
      <c r="EKA221" s="123"/>
      <c r="EKB221" s="123"/>
      <c r="EKC221" s="123"/>
      <c r="EKD221" s="123"/>
      <c r="EKE221" s="123"/>
      <c r="EKF221" s="123"/>
      <c r="EKG221" s="123"/>
      <c r="EKH221" s="123"/>
      <c r="EKI221" s="123"/>
      <c r="EKJ221" s="123"/>
      <c r="EKK221" s="123"/>
      <c r="EKL221" s="123"/>
      <c r="EKM221" s="123"/>
      <c r="EKN221" s="123"/>
      <c r="EKO221" s="123"/>
      <c r="EKP221" s="123"/>
      <c r="EKQ221" s="123"/>
      <c r="EKR221" s="123"/>
      <c r="EKS221" s="123"/>
      <c r="EKT221" s="123"/>
      <c r="EKU221" s="123"/>
      <c r="EKV221" s="123"/>
      <c r="EKW221" s="123"/>
      <c r="EKX221" s="123"/>
      <c r="EKY221" s="123"/>
      <c r="EKZ221" s="123"/>
      <c r="ELA221" s="123"/>
      <c r="ELB221" s="123"/>
      <c r="ELC221" s="123"/>
      <c r="ELD221" s="123"/>
      <c r="ELE221" s="123"/>
      <c r="ELF221" s="123"/>
      <c r="ELG221" s="123"/>
      <c r="ELH221" s="123"/>
      <c r="ELI221" s="123"/>
      <c r="ELJ221" s="123"/>
      <c r="ELK221" s="123"/>
      <c r="ELL221" s="123"/>
      <c r="ELM221" s="123"/>
      <c r="ELN221" s="123"/>
      <c r="ELO221" s="123"/>
      <c r="ELP221" s="123"/>
      <c r="ELQ221" s="123"/>
      <c r="ELR221" s="123"/>
      <c r="ELS221" s="123"/>
      <c r="ELT221" s="123"/>
      <c r="ELU221" s="123"/>
      <c r="ELV221" s="123"/>
      <c r="ELW221" s="123"/>
      <c r="ELX221" s="123"/>
      <c r="ELY221" s="123"/>
      <c r="ELZ221" s="123"/>
      <c r="EMA221" s="123"/>
      <c r="EMB221" s="123"/>
      <c r="EMC221" s="123"/>
      <c r="EMD221" s="123"/>
      <c r="EME221" s="123"/>
      <c r="EMF221" s="123"/>
      <c r="EMG221" s="123"/>
      <c r="EMH221" s="123"/>
      <c r="EMI221" s="123"/>
      <c r="EMJ221" s="123"/>
      <c r="EMK221" s="123"/>
      <c r="EML221" s="123"/>
      <c r="EMM221" s="123"/>
      <c r="EMN221" s="123"/>
      <c r="EMO221" s="123"/>
      <c r="EMP221" s="123"/>
      <c r="EMQ221" s="123"/>
      <c r="EMR221" s="123"/>
      <c r="EMS221" s="123"/>
      <c r="EMT221" s="123"/>
      <c r="EMU221" s="123"/>
      <c r="EMV221" s="123"/>
      <c r="EMW221" s="123"/>
      <c r="EMX221" s="123"/>
      <c r="EMY221" s="123"/>
      <c r="EMZ221" s="123"/>
      <c r="ENA221" s="123"/>
      <c r="ENB221" s="123"/>
      <c r="ENC221" s="123"/>
      <c r="END221" s="123"/>
      <c r="ENE221" s="123"/>
      <c r="ENF221" s="123"/>
      <c r="ENG221" s="123"/>
      <c r="ENH221" s="123"/>
      <c r="ENI221" s="123"/>
      <c r="ENJ221" s="123"/>
      <c r="ENK221" s="123"/>
      <c r="ENL221" s="123"/>
      <c r="ENM221" s="123"/>
      <c r="ENN221" s="123"/>
      <c r="ENO221" s="123"/>
      <c r="ENP221" s="123"/>
      <c r="ENQ221" s="123"/>
      <c r="ENR221" s="123"/>
      <c r="ENS221" s="123"/>
      <c r="ENT221" s="123"/>
      <c r="ENU221" s="123"/>
      <c r="ENV221" s="123"/>
      <c r="ENW221" s="123"/>
      <c r="ENX221" s="123"/>
      <c r="ENY221" s="123"/>
      <c r="ENZ221" s="123"/>
      <c r="EOA221" s="123"/>
      <c r="EOB221" s="123"/>
      <c r="EOC221" s="123"/>
      <c r="EOD221" s="123"/>
      <c r="EOE221" s="123"/>
      <c r="EOF221" s="123"/>
      <c r="EOG221" s="123"/>
      <c r="EOH221" s="123"/>
      <c r="EOI221" s="123"/>
      <c r="EOJ221" s="123"/>
      <c r="EOK221" s="123"/>
      <c r="EOL221" s="123"/>
      <c r="EOM221" s="123"/>
      <c r="EON221" s="123"/>
      <c r="EOO221" s="123"/>
      <c r="EOP221" s="123"/>
      <c r="EOQ221" s="123"/>
      <c r="EOR221" s="123"/>
      <c r="EOS221" s="123"/>
      <c r="EOT221" s="123"/>
      <c r="EOU221" s="123"/>
      <c r="EOV221" s="123"/>
      <c r="EOW221" s="123"/>
      <c r="EOX221" s="123"/>
      <c r="EOY221" s="123"/>
      <c r="EOZ221" s="123"/>
      <c r="EPA221" s="123"/>
      <c r="EPB221" s="123"/>
      <c r="EPC221" s="123"/>
      <c r="EPD221" s="123"/>
      <c r="EPE221" s="123"/>
      <c r="EPF221" s="123"/>
      <c r="EPG221" s="123"/>
      <c r="EPH221" s="123"/>
      <c r="EPI221" s="123"/>
      <c r="EPJ221" s="123"/>
      <c r="EPK221" s="123"/>
      <c r="EPL221" s="123"/>
      <c r="EPM221" s="123"/>
      <c r="EPN221" s="123"/>
      <c r="EPO221" s="123"/>
      <c r="EPP221" s="123"/>
      <c r="EPQ221" s="123"/>
      <c r="EPR221" s="123"/>
      <c r="EPS221" s="123"/>
      <c r="EPT221" s="123"/>
      <c r="EPU221" s="123"/>
      <c r="EPV221" s="123"/>
      <c r="EPW221" s="123"/>
      <c r="EPX221" s="123"/>
      <c r="EPY221" s="123"/>
      <c r="EPZ221" s="123"/>
      <c r="EQA221" s="123"/>
      <c r="EQB221" s="123"/>
      <c r="EQC221" s="123"/>
      <c r="EQD221" s="123"/>
      <c r="EQE221" s="123"/>
      <c r="EQF221" s="123"/>
      <c r="EQG221" s="123"/>
      <c r="EQH221" s="123"/>
      <c r="EQI221" s="123"/>
      <c r="EQJ221" s="123"/>
      <c r="EQK221" s="123"/>
      <c r="EQL221" s="123"/>
      <c r="EQM221" s="123"/>
      <c r="EQN221" s="123"/>
      <c r="EQO221" s="123"/>
      <c r="EQP221" s="123"/>
      <c r="EQQ221" s="123"/>
      <c r="EQR221" s="123"/>
      <c r="EQS221" s="123"/>
      <c r="EQT221" s="123"/>
      <c r="EQU221" s="123"/>
      <c r="EQV221" s="123"/>
      <c r="EQW221" s="123"/>
      <c r="EQX221" s="123"/>
      <c r="EQY221" s="123"/>
      <c r="EQZ221" s="123"/>
      <c r="ERA221" s="123"/>
      <c r="ERB221" s="123"/>
      <c r="ERC221" s="123"/>
      <c r="ERD221" s="123"/>
      <c r="ERE221" s="123"/>
      <c r="ERF221" s="123"/>
      <c r="ERG221" s="123"/>
      <c r="ERH221" s="123"/>
      <c r="ERI221" s="123"/>
      <c r="ERJ221" s="123"/>
      <c r="ERK221" s="123"/>
      <c r="ERL221" s="123"/>
      <c r="ERM221" s="123"/>
      <c r="ERN221" s="123"/>
      <c r="ERO221" s="123"/>
      <c r="ERP221" s="123"/>
      <c r="ERQ221" s="123"/>
      <c r="ERR221" s="123"/>
      <c r="ERS221" s="123"/>
      <c r="ERT221" s="123"/>
      <c r="ERU221" s="123"/>
      <c r="ERV221" s="123"/>
      <c r="ERW221" s="123"/>
      <c r="ERX221" s="123"/>
      <c r="ERY221" s="123"/>
      <c r="ERZ221" s="123"/>
      <c r="ESA221" s="123"/>
      <c r="ESB221" s="123"/>
      <c r="ESC221" s="123"/>
      <c r="ESD221" s="123"/>
      <c r="ESE221" s="123"/>
      <c r="ESF221" s="123"/>
      <c r="ESG221" s="123"/>
      <c r="ESH221" s="123"/>
      <c r="ESI221" s="123"/>
      <c r="ESJ221" s="123"/>
      <c r="ESK221" s="123"/>
      <c r="ESL221" s="123"/>
      <c r="ESM221" s="123"/>
      <c r="ESN221" s="123"/>
      <c r="ESO221" s="123"/>
      <c r="ESP221" s="123"/>
      <c r="ESQ221" s="123"/>
      <c r="ESR221" s="123"/>
      <c r="ESS221" s="123"/>
      <c r="EST221" s="123"/>
      <c r="ESU221" s="123"/>
      <c r="ESV221" s="123"/>
      <c r="ESW221" s="123"/>
      <c r="ESX221" s="123"/>
      <c r="ESY221" s="123"/>
      <c r="ESZ221" s="123"/>
      <c r="ETA221" s="123"/>
      <c r="ETB221" s="123"/>
      <c r="ETC221" s="123"/>
      <c r="ETD221" s="123"/>
      <c r="ETE221" s="123"/>
      <c r="ETF221" s="123"/>
      <c r="ETG221" s="123"/>
      <c r="ETH221" s="123"/>
      <c r="ETI221" s="123"/>
      <c r="ETJ221" s="123"/>
      <c r="ETK221" s="123"/>
      <c r="ETL221" s="123"/>
      <c r="ETM221" s="123"/>
      <c r="ETN221" s="123"/>
      <c r="ETO221" s="123"/>
      <c r="ETP221" s="123"/>
      <c r="ETQ221" s="123"/>
      <c r="ETR221" s="123"/>
      <c r="ETS221" s="123"/>
      <c r="ETT221" s="123"/>
      <c r="ETU221" s="123"/>
      <c r="ETV221" s="123"/>
      <c r="ETW221" s="123"/>
      <c r="ETX221" s="123"/>
      <c r="ETY221" s="123"/>
      <c r="ETZ221" s="123"/>
      <c r="EUA221" s="123"/>
      <c r="EUB221" s="123"/>
      <c r="EUC221" s="123"/>
      <c r="EUD221" s="123"/>
      <c r="EUE221" s="123"/>
      <c r="EUF221" s="123"/>
      <c r="EUG221" s="123"/>
      <c r="EUH221" s="123"/>
      <c r="EUI221" s="123"/>
      <c r="EUJ221" s="123"/>
      <c r="EUK221" s="123"/>
      <c r="EUL221" s="123"/>
      <c r="EUM221" s="123"/>
      <c r="EUN221" s="123"/>
      <c r="EUO221" s="123"/>
      <c r="EUP221" s="123"/>
      <c r="EUQ221" s="123"/>
      <c r="EUR221" s="123"/>
      <c r="EUS221" s="123"/>
      <c r="EUT221" s="123"/>
      <c r="EUU221" s="123"/>
      <c r="EUV221" s="123"/>
      <c r="EUW221" s="123"/>
      <c r="EUX221" s="123"/>
      <c r="EUY221" s="123"/>
      <c r="EUZ221" s="123"/>
      <c r="EVA221" s="123"/>
      <c r="EVB221" s="123"/>
      <c r="EVC221" s="123"/>
      <c r="EVD221" s="123"/>
      <c r="EVE221" s="123"/>
      <c r="EVF221" s="123"/>
      <c r="EVG221" s="123"/>
      <c r="EVH221" s="123"/>
      <c r="EVI221" s="123"/>
      <c r="EVJ221" s="123"/>
      <c r="EVK221" s="123"/>
      <c r="EVL221" s="123"/>
      <c r="EVM221" s="123"/>
      <c r="EVN221" s="123"/>
      <c r="EVO221" s="123"/>
      <c r="EVP221" s="123"/>
      <c r="EVQ221" s="123"/>
      <c r="EVR221" s="123"/>
      <c r="EVS221" s="123"/>
      <c r="EVT221" s="123"/>
      <c r="EVU221" s="123"/>
      <c r="EVV221" s="123"/>
      <c r="EVW221" s="123"/>
      <c r="EVX221" s="123"/>
      <c r="EVY221" s="123"/>
      <c r="EVZ221" s="123"/>
      <c r="EWA221" s="123"/>
      <c r="EWB221" s="123"/>
      <c r="EWC221" s="123"/>
      <c r="EWD221" s="123"/>
      <c r="EWE221" s="123"/>
      <c r="EWF221" s="123"/>
      <c r="EWG221" s="123"/>
      <c r="EWH221" s="123"/>
      <c r="EWI221" s="123"/>
      <c r="EWJ221" s="123"/>
      <c r="EWK221" s="123"/>
      <c r="EWL221" s="123"/>
      <c r="EWM221" s="123"/>
      <c r="EWN221" s="123"/>
      <c r="EWO221" s="123"/>
      <c r="EWP221" s="123"/>
      <c r="EWQ221" s="123"/>
      <c r="EWR221" s="123"/>
      <c r="EWS221" s="123"/>
      <c r="EWT221" s="123"/>
      <c r="EWU221" s="123"/>
      <c r="EWV221" s="123"/>
      <c r="EWW221" s="123"/>
      <c r="EWX221" s="123"/>
      <c r="EWY221" s="123"/>
      <c r="EWZ221" s="123"/>
      <c r="EXA221" s="123"/>
      <c r="EXB221" s="123"/>
      <c r="EXC221" s="123"/>
      <c r="EXD221" s="123"/>
      <c r="EXE221" s="123"/>
      <c r="EXF221" s="123"/>
      <c r="EXG221" s="123"/>
      <c r="EXH221" s="123"/>
      <c r="EXI221" s="123"/>
      <c r="EXJ221" s="123"/>
      <c r="EXK221" s="123"/>
      <c r="EXL221" s="123"/>
      <c r="EXM221" s="123"/>
      <c r="EXN221" s="123"/>
      <c r="EXO221" s="123"/>
      <c r="EXP221" s="123"/>
      <c r="EXQ221" s="123"/>
      <c r="EXR221" s="123"/>
      <c r="EXS221" s="123"/>
      <c r="EXT221" s="123"/>
      <c r="EXU221" s="123"/>
      <c r="EXV221" s="123"/>
      <c r="EXW221" s="123"/>
      <c r="EXX221" s="123"/>
      <c r="EXY221" s="123"/>
      <c r="EXZ221" s="123"/>
      <c r="EYA221" s="123"/>
      <c r="EYB221" s="123"/>
      <c r="EYC221" s="123"/>
      <c r="EYD221" s="123"/>
      <c r="EYE221" s="123"/>
      <c r="EYF221" s="123"/>
      <c r="EYG221" s="123"/>
      <c r="EYH221" s="123"/>
      <c r="EYI221" s="123"/>
      <c r="EYJ221" s="123"/>
      <c r="EYK221" s="123"/>
      <c r="EYL221" s="123"/>
      <c r="EYM221" s="123"/>
      <c r="EYN221" s="123"/>
      <c r="EYO221" s="123"/>
      <c r="EYP221" s="123"/>
      <c r="EYQ221" s="123"/>
      <c r="EYR221" s="123"/>
      <c r="EYS221" s="123"/>
      <c r="EYT221" s="123"/>
      <c r="EYU221" s="123"/>
      <c r="EYV221" s="123"/>
      <c r="EYW221" s="123"/>
      <c r="EYX221" s="123"/>
      <c r="EYY221" s="123"/>
      <c r="EYZ221" s="123"/>
      <c r="EZA221" s="123"/>
      <c r="EZB221" s="123"/>
      <c r="EZC221" s="123"/>
      <c r="EZD221" s="123"/>
      <c r="EZE221" s="123"/>
      <c r="EZF221" s="123"/>
      <c r="EZG221" s="123"/>
      <c r="EZH221" s="123"/>
      <c r="EZI221" s="123"/>
      <c r="EZJ221" s="123"/>
      <c r="EZK221" s="123"/>
      <c r="EZL221" s="123"/>
      <c r="EZM221" s="123"/>
      <c r="EZN221" s="123"/>
      <c r="EZO221" s="123"/>
      <c r="EZP221" s="123"/>
      <c r="EZQ221" s="123"/>
      <c r="EZR221" s="123"/>
      <c r="EZS221" s="123"/>
      <c r="EZT221" s="123"/>
      <c r="EZU221" s="123"/>
      <c r="EZV221" s="123"/>
      <c r="EZW221" s="123"/>
      <c r="EZX221" s="123"/>
      <c r="EZY221" s="123"/>
      <c r="EZZ221" s="123"/>
      <c r="FAA221" s="123"/>
      <c r="FAB221" s="123"/>
      <c r="FAC221" s="123"/>
      <c r="FAD221" s="123"/>
      <c r="FAE221" s="123"/>
      <c r="FAF221" s="123"/>
      <c r="FAG221" s="123"/>
      <c r="FAH221" s="123"/>
      <c r="FAI221" s="123"/>
      <c r="FAJ221" s="123"/>
      <c r="FAK221" s="123"/>
      <c r="FAL221" s="123"/>
      <c r="FAM221" s="123"/>
      <c r="FAN221" s="123"/>
      <c r="FAO221" s="123"/>
      <c r="FAP221" s="123"/>
      <c r="FAQ221" s="123"/>
      <c r="FAR221" s="123"/>
      <c r="FAS221" s="123"/>
      <c r="FAT221" s="123"/>
      <c r="FAU221" s="123"/>
      <c r="FAV221" s="123"/>
      <c r="FAW221" s="123"/>
      <c r="FAX221" s="123"/>
      <c r="FAY221" s="123"/>
      <c r="FAZ221" s="123"/>
      <c r="FBA221" s="123"/>
      <c r="FBB221" s="123"/>
      <c r="FBC221" s="123"/>
      <c r="FBD221" s="123"/>
      <c r="FBE221" s="123"/>
      <c r="FBF221" s="123"/>
      <c r="FBG221" s="123"/>
      <c r="FBH221" s="123"/>
      <c r="FBI221" s="123"/>
      <c r="FBJ221" s="123"/>
      <c r="FBK221" s="123"/>
      <c r="FBL221" s="123"/>
      <c r="FBM221" s="123"/>
      <c r="FBN221" s="123"/>
      <c r="FBO221" s="123"/>
      <c r="FBP221" s="123"/>
      <c r="FBQ221" s="123"/>
      <c r="FBR221" s="123"/>
      <c r="FBS221" s="123"/>
      <c r="FBT221" s="123"/>
      <c r="FBU221" s="123"/>
      <c r="FBV221" s="123"/>
      <c r="FBW221" s="123"/>
      <c r="FBX221" s="123"/>
      <c r="FBY221" s="123"/>
      <c r="FBZ221" s="123"/>
      <c r="FCA221" s="123"/>
      <c r="FCB221" s="123"/>
      <c r="FCC221" s="123"/>
      <c r="FCD221" s="123"/>
      <c r="FCE221" s="123"/>
      <c r="FCF221" s="123"/>
      <c r="FCG221" s="123"/>
      <c r="FCH221" s="123"/>
      <c r="FCI221" s="123"/>
      <c r="FCJ221" s="123"/>
      <c r="FCK221" s="123"/>
      <c r="FCL221" s="123"/>
      <c r="FCM221" s="123"/>
      <c r="FCN221" s="123"/>
      <c r="FCO221" s="123"/>
      <c r="FCP221" s="123"/>
      <c r="FCQ221" s="123"/>
      <c r="FCR221" s="123"/>
      <c r="FCS221" s="123"/>
      <c r="FCT221" s="123"/>
      <c r="FCU221" s="123"/>
      <c r="FCV221" s="123"/>
      <c r="FCW221" s="123"/>
      <c r="FCX221" s="123"/>
      <c r="FCY221" s="123"/>
      <c r="FCZ221" s="123"/>
      <c r="FDA221" s="123"/>
      <c r="FDB221" s="123"/>
      <c r="FDC221" s="123"/>
      <c r="FDD221" s="123"/>
      <c r="FDE221" s="123"/>
      <c r="FDF221" s="123"/>
      <c r="FDG221" s="123"/>
      <c r="FDH221" s="123"/>
      <c r="FDI221" s="123"/>
      <c r="FDJ221" s="123"/>
      <c r="FDK221" s="123"/>
      <c r="FDL221" s="123"/>
      <c r="FDM221" s="123"/>
      <c r="FDN221" s="123"/>
      <c r="FDO221" s="123"/>
      <c r="FDP221" s="123"/>
      <c r="FDQ221" s="123"/>
      <c r="FDR221" s="123"/>
      <c r="FDS221" s="123"/>
      <c r="FDT221" s="123"/>
      <c r="FDU221" s="123"/>
      <c r="FDV221" s="123"/>
      <c r="FDW221" s="123"/>
      <c r="FDX221" s="123"/>
      <c r="FDY221" s="123"/>
      <c r="FDZ221" s="123"/>
      <c r="FEA221" s="123"/>
      <c r="FEB221" s="123"/>
      <c r="FEC221" s="123"/>
      <c r="FED221" s="123"/>
      <c r="FEE221" s="123"/>
      <c r="FEF221" s="123"/>
      <c r="FEG221" s="123"/>
      <c r="FEH221" s="123"/>
      <c r="FEI221" s="123"/>
      <c r="FEJ221" s="123"/>
      <c r="FEK221" s="123"/>
      <c r="FEL221" s="123"/>
      <c r="FEM221" s="123"/>
      <c r="FEN221" s="123"/>
      <c r="FEO221" s="123"/>
      <c r="FEP221" s="123"/>
      <c r="FEQ221" s="123"/>
      <c r="FER221" s="123"/>
      <c r="FES221" s="123"/>
      <c r="FET221" s="123"/>
      <c r="FEU221" s="123"/>
      <c r="FEV221" s="123"/>
      <c r="FEW221" s="123"/>
      <c r="FEX221" s="123"/>
      <c r="FEY221" s="123"/>
      <c r="FEZ221" s="123"/>
      <c r="FFA221" s="123"/>
      <c r="FFB221" s="123"/>
      <c r="FFC221" s="123"/>
      <c r="FFD221" s="123"/>
      <c r="FFE221" s="123"/>
      <c r="FFF221" s="123"/>
      <c r="FFG221" s="123"/>
      <c r="FFH221" s="123"/>
      <c r="FFI221" s="123"/>
      <c r="FFJ221" s="123"/>
      <c r="FFK221" s="123"/>
      <c r="FFL221" s="123"/>
      <c r="FFM221" s="123"/>
      <c r="FFN221" s="123"/>
      <c r="FFO221" s="123"/>
      <c r="FFP221" s="123"/>
      <c r="FFQ221" s="123"/>
      <c r="FFR221" s="123"/>
      <c r="FFS221" s="123"/>
      <c r="FFT221" s="123"/>
      <c r="FFU221" s="123"/>
      <c r="FFV221" s="123"/>
      <c r="FFW221" s="123"/>
      <c r="FFX221" s="123"/>
      <c r="FFY221" s="123"/>
      <c r="FFZ221" s="123"/>
      <c r="FGA221" s="123"/>
      <c r="FGB221" s="123"/>
      <c r="FGC221" s="123"/>
      <c r="FGD221" s="123"/>
      <c r="FGE221" s="123"/>
      <c r="FGF221" s="123"/>
      <c r="FGG221" s="123"/>
      <c r="FGH221" s="123"/>
      <c r="FGI221" s="123"/>
      <c r="FGJ221" s="123"/>
      <c r="FGK221" s="123"/>
      <c r="FGL221" s="123"/>
      <c r="FGM221" s="123"/>
      <c r="FGN221" s="123"/>
      <c r="FGO221" s="123"/>
      <c r="FGP221" s="123"/>
      <c r="FGQ221" s="123"/>
      <c r="FGR221" s="123"/>
      <c r="FGS221" s="123"/>
      <c r="FGT221" s="123"/>
      <c r="FGU221" s="123"/>
      <c r="FGV221" s="123"/>
      <c r="FGW221" s="123"/>
      <c r="FGX221" s="123"/>
      <c r="FGY221" s="123"/>
      <c r="FGZ221" s="123"/>
      <c r="FHA221" s="123"/>
      <c r="FHB221" s="123"/>
      <c r="FHC221" s="123"/>
      <c r="FHD221" s="123"/>
      <c r="FHE221" s="123"/>
      <c r="FHF221" s="123"/>
      <c r="FHG221" s="123"/>
      <c r="FHH221" s="123"/>
      <c r="FHI221" s="123"/>
      <c r="FHJ221" s="123"/>
      <c r="FHK221" s="123"/>
      <c r="FHL221" s="123"/>
      <c r="FHM221" s="123"/>
      <c r="FHN221" s="123"/>
      <c r="FHO221" s="123"/>
      <c r="FHP221" s="123"/>
      <c r="FHQ221" s="123"/>
      <c r="FHR221" s="123"/>
      <c r="FHS221" s="123"/>
      <c r="FHT221" s="123"/>
      <c r="FHU221" s="123"/>
      <c r="FHV221" s="123"/>
      <c r="FHW221" s="123"/>
      <c r="FHX221" s="123"/>
      <c r="FHY221" s="123"/>
      <c r="FHZ221" s="123"/>
      <c r="FIA221" s="123"/>
      <c r="FIB221" s="123"/>
      <c r="FIC221" s="123"/>
      <c r="FID221" s="123"/>
      <c r="FIE221" s="123"/>
      <c r="FIF221" s="123"/>
      <c r="FIG221" s="123"/>
      <c r="FIH221" s="123"/>
      <c r="FII221" s="123"/>
      <c r="FIJ221" s="123"/>
      <c r="FIK221" s="123"/>
      <c r="FIL221" s="123"/>
      <c r="FIM221" s="123"/>
      <c r="FIN221" s="123"/>
      <c r="FIO221" s="123"/>
      <c r="FIP221" s="123"/>
      <c r="FIQ221" s="123"/>
      <c r="FIR221" s="123"/>
      <c r="FIS221" s="123"/>
      <c r="FIT221" s="123"/>
      <c r="FIU221" s="123"/>
      <c r="FIV221" s="123"/>
      <c r="FIW221" s="123"/>
      <c r="FIX221" s="123"/>
      <c r="FIY221" s="123"/>
      <c r="FIZ221" s="123"/>
      <c r="FJA221" s="123"/>
      <c r="FJB221" s="123"/>
      <c r="FJC221" s="123"/>
      <c r="FJD221" s="123"/>
      <c r="FJE221" s="123"/>
      <c r="FJF221" s="123"/>
      <c r="FJG221" s="123"/>
      <c r="FJH221" s="123"/>
      <c r="FJI221" s="123"/>
      <c r="FJJ221" s="123"/>
      <c r="FJK221" s="123"/>
      <c r="FJL221" s="123"/>
      <c r="FJM221" s="123"/>
      <c r="FJN221" s="123"/>
      <c r="FJO221" s="123"/>
      <c r="FJP221" s="123"/>
      <c r="FJQ221" s="123"/>
      <c r="FJR221" s="123"/>
      <c r="FJS221" s="123"/>
      <c r="FJT221" s="123"/>
      <c r="FJU221" s="123"/>
      <c r="FJV221" s="123"/>
      <c r="FJW221" s="123"/>
      <c r="FJX221" s="123"/>
      <c r="FJY221" s="123"/>
      <c r="FJZ221" s="123"/>
      <c r="FKA221" s="123"/>
      <c r="FKB221" s="123"/>
      <c r="FKC221" s="123"/>
      <c r="FKD221" s="123"/>
      <c r="FKE221" s="123"/>
      <c r="FKF221" s="123"/>
      <c r="FKG221" s="123"/>
      <c r="FKH221" s="123"/>
      <c r="FKI221" s="123"/>
      <c r="FKJ221" s="123"/>
      <c r="FKK221" s="123"/>
      <c r="FKL221" s="123"/>
      <c r="FKM221" s="123"/>
      <c r="FKN221" s="123"/>
      <c r="FKO221" s="123"/>
      <c r="FKP221" s="123"/>
      <c r="FKQ221" s="123"/>
      <c r="FKR221" s="123"/>
      <c r="FKS221" s="123"/>
      <c r="FKT221" s="123"/>
      <c r="FKU221" s="123"/>
      <c r="FKV221" s="123"/>
      <c r="FKW221" s="123"/>
      <c r="FKX221" s="123"/>
      <c r="FKY221" s="123"/>
      <c r="FKZ221" s="123"/>
      <c r="FLA221" s="123"/>
      <c r="FLB221" s="123"/>
      <c r="FLC221" s="123"/>
      <c r="FLD221" s="123"/>
      <c r="FLE221" s="123"/>
      <c r="FLF221" s="123"/>
      <c r="FLG221" s="123"/>
      <c r="FLH221" s="123"/>
      <c r="FLI221" s="123"/>
      <c r="FLJ221" s="123"/>
      <c r="FLK221" s="123"/>
      <c r="FLL221" s="123"/>
      <c r="FLM221" s="123"/>
      <c r="FLN221" s="123"/>
      <c r="FLO221" s="123"/>
      <c r="FLP221" s="123"/>
      <c r="FLQ221" s="123"/>
      <c r="FLR221" s="123"/>
      <c r="FLS221" s="123"/>
      <c r="FLT221" s="123"/>
      <c r="FLU221" s="123"/>
      <c r="FLV221" s="123"/>
      <c r="FLW221" s="123"/>
      <c r="FLX221" s="123"/>
      <c r="FLY221" s="123"/>
      <c r="FLZ221" s="123"/>
      <c r="FMA221" s="123"/>
      <c r="FMB221" s="123"/>
      <c r="FMC221" s="123"/>
      <c r="FMD221" s="123"/>
      <c r="FME221" s="123"/>
      <c r="FMF221" s="123"/>
      <c r="FMG221" s="123"/>
      <c r="FMH221" s="123"/>
      <c r="FMI221" s="123"/>
      <c r="FMJ221" s="123"/>
      <c r="FMK221" s="123"/>
      <c r="FML221" s="123"/>
      <c r="FMM221" s="123"/>
      <c r="FMN221" s="123"/>
      <c r="FMO221" s="123"/>
      <c r="FMP221" s="123"/>
      <c r="FMQ221" s="123"/>
      <c r="FMR221" s="123"/>
      <c r="FMS221" s="123"/>
      <c r="FMT221" s="123"/>
      <c r="FMU221" s="123"/>
      <c r="FMV221" s="123"/>
      <c r="FMW221" s="123"/>
      <c r="FMX221" s="123"/>
      <c r="FMY221" s="123"/>
      <c r="FMZ221" s="123"/>
      <c r="FNA221" s="123"/>
      <c r="FNB221" s="123"/>
      <c r="FNC221" s="123"/>
      <c r="FND221" s="123"/>
      <c r="FNE221" s="123"/>
      <c r="FNF221" s="123"/>
      <c r="FNG221" s="123"/>
      <c r="FNH221" s="123"/>
      <c r="FNI221" s="123"/>
      <c r="FNJ221" s="123"/>
      <c r="FNK221" s="123"/>
      <c r="FNL221" s="123"/>
      <c r="FNM221" s="123"/>
      <c r="FNN221" s="123"/>
      <c r="FNO221" s="123"/>
      <c r="FNP221" s="123"/>
      <c r="FNQ221" s="123"/>
      <c r="FNR221" s="123"/>
      <c r="FNS221" s="123"/>
      <c r="FNT221" s="123"/>
      <c r="FNU221" s="123"/>
      <c r="FNV221" s="123"/>
      <c r="FNW221" s="123"/>
      <c r="FNX221" s="123"/>
      <c r="FNY221" s="123"/>
      <c r="FNZ221" s="123"/>
      <c r="FOA221" s="123"/>
      <c r="FOB221" s="123"/>
      <c r="FOC221" s="123"/>
      <c r="FOD221" s="123"/>
      <c r="FOE221" s="123"/>
      <c r="FOF221" s="123"/>
      <c r="FOG221" s="123"/>
      <c r="FOH221" s="123"/>
      <c r="FOI221" s="123"/>
      <c r="FOJ221" s="123"/>
      <c r="FOK221" s="123"/>
      <c r="FOL221" s="123"/>
      <c r="FOM221" s="123"/>
      <c r="FON221" s="123"/>
      <c r="FOO221" s="123"/>
      <c r="FOP221" s="123"/>
      <c r="FOQ221" s="123"/>
      <c r="FOR221" s="123"/>
      <c r="FOS221" s="123"/>
      <c r="FOT221" s="123"/>
      <c r="FOU221" s="123"/>
      <c r="FOV221" s="123"/>
      <c r="FOW221" s="123"/>
      <c r="FOX221" s="123"/>
      <c r="FOY221" s="123"/>
      <c r="FOZ221" s="123"/>
      <c r="FPA221" s="123"/>
      <c r="FPB221" s="123"/>
      <c r="FPC221" s="123"/>
      <c r="FPD221" s="123"/>
      <c r="FPE221" s="123"/>
      <c r="FPF221" s="123"/>
      <c r="FPG221" s="123"/>
      <c r="FPH221" s="123"/>
      <c r="FPI221" s="123"/>
      <c r="FPJ221" s="123"/>
      <c r="FPK221" s="123"/>
      <c r="FPL221" s="123"/>
      <c r="FPM221" s="123"/>
      <c r="FPN221" s="123"/>
      <c r="FPO221" s="123"/>
      <c r="FPP221" s="123"/>
      <c r="FPQ221" s="123"/>
      <c r="FPR221" s="123"/>
      <c r="FPS221" s="123"/>
      <c r="FPT221" s="123"/>
      <c r="FPU221" s="123"/>
      <c r="FPV221" s="123"/>
      <c r="FPW221" s="123"/>
      <c r="FPX221" s="123"/>
      <c r="FPY221" s="123"/>
      <c r="FPZ221" s="123"/>
      <c r="FQA221" s="123"/>
      <c r="FQB221" s="123"/>
      <c r="FQC221" s="123"/>
      <c r="FQD221" s="123"/>
      <c r="FQE221" s="123"/>
      <c r="FQF221" s="123"/>
      <c r="FQG221" s="123"/>
      <c r="FQH221" s="123"/>
      <c r="FQI221" s="123"/>
      <c r="FQJ221" s="123"/>
      <c r="FQK221" s="123"/>
      <c r="FQL221" s="123"/>
      <c r="FQM221" s="123"/>
      <c r="FQN221" s="123"/>
      <c r="FQO221" s="123"/>
      <c r="FQP221" s="123"/>
      <c r="FQQ221" s="123"/>
      <c r="FQR221" s="123"/>
      <c r="FQS221" s="123"/>
      <c r="FQT221" s="123"/>
      <c r="FQU221" s="123"/>
      <c r="FQV221" s="123"/>
      <c r="FQW221" s="123"/>
      <c r="FQX221" s="123"/>
      <c r="FQY221" s="123"/>
      <c r="FQZ221" s="123"/>
      <c r="FRA221" s="123"/>
      <c r="FRB221" s="123"/>
      <c r="FRC221" s="123"/>
      <c r="FRD221" s="123"/>
      <c r="FRE221" s="123"/>
      <c r="FRF221" s="123"/>
      <c r="FRG221" s="123"/>
      <c r="FRH221" s="123"/>
      <c r="FRI221" s="123"/>
      <c r="FRJ221" s="123"/>
      <c r="FRK221" s="123"/>
      <c r="FRL221" s="123"/>
      <c r="FRM221" s="123"/>
      <c r="FRN221" s="123"/>
      <c r="FRO221" s="123"/>
      <c r="FRP221" s="123"/>
      <c r="FRQ221" s="123"/>
      <c r="FRR221" s="123"/>
      <c r="FRS221" s="123"/>
      <c r="FRT221" s="123"/>
      <c r="FRU221" s="123"/>
      <c r="FRV221" s="123"/>
      <c r="FRW221" s="123"/>
      <c r="FRX221" s="123"/>
      <c r="FRY221" s="123"/>
      <c r="FRZ221" s="123"/>
      <c r="FSA221" s="123"/>
      <c r="FSB221" s="123"/>
      <c r="FSC221" s="123"/>
      <c r="FSD221" s="123"/>
      <c r="FSE221" s="123"/>
      <c r="FSF221" s="123"/>
      <c r="FSG221" s="123"/>
      <c r="FSH221" s="123"/>
      <c r="FSI221" s="123"/>
      <c r="FSJ221" s="123"/>
      <c r="FSK221" s="123"/>
      <c r="FSL221" s="123"/>
      <c r="FSM221" s="123"/>
      <c r="FSN221" s="123"/>
      <c r="FSO221" s="123"/>
      <c r="FSP221" s="123"/>
      <c r="FSQ221" s="123"/>
      <c r="FSR221" s="123"/>
      <c r="FSS221" s="123"/>
      <c r="FST221" s="123"/>
      <c r="FSU221" s="123"/>
      <c r="FSV221" s="123"/>
      <c r="FSW221" s="123"/>
      <c r="FSX221" s="123"/>
      <c r="FSY221" s="123"/>
      <c r="FSZ221" s="123"/>
      <c r="FTA221" s="123"/>
      <c r="FTB221" s="123"/>
      <c r="FTC221" s="123"/>
      <c r="FTD221" s="123"/>
      <c r="FTE221" s="123"/>
      <c r="FTF221" s="123"/>
      <c r="FTG221" s="123"/>
      <c r="FTH221" s="123"/>
      <c r="FTI221" s="123"/>
      <c r="FTJ221" s="123"/>
      <c r="FTK221" s="123"/>
      <c r="FTL221" s="123"/>
      <c r="FTM221" s="123"/>
      <c r="FTN221" s="123"/>
      <c r="FTO221" s="123"/>
      <c r="FTP221" s="123"/>
      <c r="FTQ221" s="123"/>
      <c r="FTR221" s="123"/>
      <c r="FTS221" s="123"/>
      <c r="FTT221" s="123"/>
      <c r="FTU221" s="123"/>
      <c r="FTV221" s="123"/>
      <c r="FTW221" s="123"/>
      <c r="FTX221" s="123"/>
      <c r="FTY221" s="123"/>
      <c r="FTZ221" s="123"/>
      <c r="FUA221" s="123"/>
      <c r="FUB221" s="123"/>
      <c r="FUC221" s="123"/>
      <c r="FUD221" s="123"/>
      <c r="FUE221" s="123"/>
      <c r="FUF221" s="123"/>
      <c r="FUG221" s="123"/>
      <c r="FUH221" s="123"/>
      <c r="FUI221" s="123"/>
      <c r="FUJ221" s="123"/>
      <c r="FUK221" s="123"/>
      <c r="FUL221" s="123"/>
      <c r="FUM221" s="123"/>
      <c r="FUN221" s="123"/>
      <c r="FUO221" s="123"/>
      <c r="FUP221" s="123"/>
      <c r="FUQ221" s="123"/>
      <c r="FUR221" s="123"/>
      <c r="FUS221" s="123"/>
      <c r="FUT221" s="123"/>
      <c r="FUU221" s="123"/>
      <c r="FUV221" s="123"/>
      <c r="FUW221" s="123"/>
      <c r="FUX221" s="123"/>
      <c r="FUY221" s="123"/>
      <c r="FUZ221" s="123"/>
      <c r="FVA221" s="123"/>
      <c r="FVB221" s="123"/>
      <c r="FVC221" s="123"/>
      <c r="FVD221" s="123"/>
      <c r="FVE221" s="123"/>
      <c r="FVF221" s="123"/>
      <c r="FVG221" s="123"/>
      <c r="FVH221" s="123"/>
      <c r="FVI221" s="123"/>
      <c r="FVJ221" s="123"/>
      <c r="FVK221" s="123"/>
      <c r="FVL221" s="123"/>
      <c r="FVM221" s="123"/>
      <c r="FVN221" s="123"/>
      <c r="FVO221" s="123"/>
      <c r="FVP221" s="123"/>
      <c r="FVQ221" s="123"/>
      <c r="FVR221" s="123"/>
      <c r="FVS221" s="123"/>
      <c r="FVT221" s="123"/>
      <c r="FVU221" s="123"/>
      <c r="FVV221" s="123"/>
      <c r="FVW221" s="123"/>
      <c r="FVX221" s="123"/>
      <c r="FVY221" s="123"/>
      <c r="FVZ221" s="123"/>
      <c r="FWA221" s="123"/>
      <c r="FWB221" s="123"/>
      <c r="FWC221" s="123"/>
      <c r="FWD221" s="123"/>
      <c r="FWE221" s="123"/>
      <c r="FWF221" s="123"/>
      <c r="FWG221" s="123"/>
      <c r="FWH221" s="123"/>
      <c r="FWI221" s="123"/>
      <c r="FWJ221" s="123"/>
      <c r="FWK221" s="123"/>
      <c r="FWL221" s="123"/>
      <c r="FWM221" s="123"/>
      <c r="FWN221" s="123"/>
      <c r="FWO221" s="123"/>
      <c r="FWP221" s="123"/>
      <c r="FWQ221" s="123"/>
      <c r="FWR221" s="123"/>
      <c r="FWS221" s="123"/>
      <c r="FWT221" s="123"/>
      <c r="FWU221" s="123"/>
      <c r="FWV221" s="123"/>
      <c r="FWW221" s="123"/>
      <c r="FWX221" s="123"/>
      <c r="FWY221" s="123"/>
      <c r="FWZ221" s="123"/>
      <c r="FXA221" s="123"/>
      <c r="FXB221" s="123"/>
      <c r="FXC221" s="123"/>
      <c r="FXD221" s="123"/>
      <c r="FXE221" s="123"/>
      <c r="FXF221" s="123"/>
      <c r="FXG221" s="123"/>
      <c r="FXH221" s="123"/>
      <c r="FXI221" s="123"/>
      <c r="FXJ221" s="123"/>
      <c r="FXK221" s="123"/>
      <c r="FXL221" s="123"/>
      <c r="FXM221" s="123"/>
      <c r="FXN221" s="123"/>
      <c r="FXO221" s="123"/>
      <c r="FXP221" s="123"/>
      <c r="FXQ221" s="123"/>
      <c r="FXR221" s="123"/>
      <c r="FXS221" s="123"/>
      <c r="FXT221" s="123"/>
      <c r="FXU221" s="123"/>
      <c r="FXV221" s="123"/>
      <c r="FXW221" s="123"/>
      <c r="FXX221" s="123"/>
      <c r="FXY221" s="123"/>
      <c r="FXZ221" s="123"/>
      <c r="FYA221" s="123"/>
      <c r="FYB221" s="123"/>
      <c r="FYC221" s="123"/>
      <c r="FYD221" s="123"/>
      <c r="FYE221" s="123"/>
      <c r="FYF221" s="123"/>
      <c r="FYG221" s="123"/>
      <c r="FYH221" s="123"/>
      <c r="FYI221" s="123"/>
      <c r="FYJ221" s="123"/>
      <c r="FYK221" s="123"/>
      <c r="FYL221" s="123"/>
      <c r="FYM221" s="123"/>
      <c r="FYN221" s="123"/>
      <c r="FYO221" s="123"/>
      <c r="FYP221" s="123"/>
      <c r="FYQ221" s="123"/>
      <c r="FYR221" s="123"/>
      <c r="FYS221" s="123"/>
      <c r="FYT221" s="123"/>
      <c r="FYU221" s="123"/>
      <c r="FYV221" s="123"/>
      <c r="FYW221" s="123"/>
      <c r="FYX221" s="123"/>
      <c r="FYY221" s="123"/>
      <c r="FYZ221" s="123"/>
      <c r="FZA221" s="123"/>
      <c r="FZB221" s="123"/>
      <c r="FZC221" s="123"/>
      <c r="FZD221" s="123"/>
      <c r="FZE221" s="123"/>
      <c r="FZF221" s="123"/>
      <c r="FZG221" s="123"/>
      <c r="FZH221" s="123"/>
      <c r="FZI221" s="123"/>
      <c r="FZJ221" s="123"/>
      <c r="FZK221" s="123"/>
      <c r="FZL221" s="123"/>
      <c r="FZM221" s="123"/>
      <c r="FZN221" s="123"/>
      <c r="FZO221" s="123"/>
      <c r="FZP221" s="123"/>
      <c r="FZQ221" s="123"/>
      <c r="FZR221" s="123"/>
      <c r="FZS221" s="123"/>
      <c r="FZT221" s="123"/>
      <c r="FZU221" s="123"/>
      <c r="FZV221" s="123"/>
      <c r="FZW221" s="123"/>
      <c r="FZX221" s="123"/>
      <c r="FZY221" s="123"/>
      <c r="FZZ221" s="123"/>
      <c r="GAA221" s="123"/>
      <c r="GAB221" s="123"/>
      <c r="GAC221" s="123"/>
      <c r="GAD221" s="123"/>
      <c r="GAE221" s="123"/>
      <c r="GAF221" s="123"/>
      <c r="GAG221" s="123"/>
      <c r="GAH221" s="123"/>
      <c r="GAI221" s="123"/>
      <c r="GAJ221" s="123"/>
      <c r="GAK221" s="123"/>
      <c r="GAL221" s="123"/>
      <c r="GAM221" s="123"/>
      <c r="GAN221" s="123"/>
      <c r="GAO221" s="123"/>
      <c r="GAP221" s="123"/>
      <c r="GAQ221" s="123"/>
      <c r="GAR221" s="123"/>
      <c r="GAS221" s="123"/>
      <c r="GAT221" s="123"/>
      <c r="GAU221" s="123"/>
      <c r="GAV221" s="123"/>
      <c r="GAW221" s="123"/>
      <c r="GAX221" s="123"/>
      <c r="GAY221" s="123"/>
      <c r="GAZ221" s="123"/>
      <c r="GBA221" s="123"/>
      <c r="GBB221" s="123"/>
      <c r="GBC221" s="123"/>
      <c r="GBD221" s="123"/>
      <c r="GBE221" s="123"/>
      <c r="GBF221" s="123"/>
      <c r="GBG221" s="123"/>
      <c r="GBH221" s="123"/>
      <c r="GBI221" s="123"/>
      <c r="GBJ221" s="123"/>
      <c r="GBK221" s="123"/>
      <c r="GBL221" s="123"/>
      <c r="GBM221" s="123"/>
      <c r="GBN221" s="123"/>
      <c r="GBO221" s="123"/>
      <c r="GBP221" s="123"/>
      <c r="GBQ221" s="123"/>
      <c r="GBR221" s="123"/>
      <c r="GBS221" s="123"/>
      <c r="GBT221" s="123"/>
      <c r="GBU221" s="123"/>
      <c r="GBV221" s="123"/>
      <c r="GBW221" s="123"/>
      <c r="GBX221" s="123"/>
      <c r="GBY221" s="123"/>
      <c r="GBZ221" s="123"/>
      <c r="GCA221" s="123"/>
      <c r="GCB221" s="123"/>
      <c r="GCC221" s="123"/>
      <c r="GCD221" s="123"/>
      <c r="GCE221" s="123"/>
      <c r="GCF221" s="123"/>
      <c r="GCG221" s="123"/>
      <c r="GCH221" s="123"/>
      <c r="GCI221" s="123"/>
      <c r="GCJ221" s="123"/>
      <c r="GCK221" s="123"/>
      <c r="GCL221" s="123"/>
      <c r="GCM221" s="123"/>
      <c r="GCN221" s="123"/>
      <c r="GCO221" s="123"/>
      <c r="GCP221" s="123"/>
      <c r="GCQ221" s="123"/>
      <c r="GCR221" s="123"/>
      <c r="GCS221" s="123"/>
      <c r="GCT221" s="123"/>
      <c r="GCU221" s="123"/>
      <c r="GCV221" s="123"/>
      <c r="GCW221" s="123"/>
      <c r="GCX221" s="123"/>
      <c r="GCY221" s="123"/>
      <c r="GCZ221" s="123"/>
      <c r="GDA221" s="123"/>
      <c r="GDB221" s="123"/>
      <c r="GDC221" s="123"/>
      <c r="GDD221" s="123"/>
      <c r="GDE221" s="123"/>
      <c r="GDF221" s="123"/>
      <c r="GDG221" s="123"/>
      <c r="GDH221" s="123"/>
      <c r="GDI221" s="123"/>
      <c r="GDJ221" s="123"/>
      <c r="GDK221" s="123"/>
      <c r="GDL221" s="123"/>
      <c r="GDM221" s="123"/>
      <c r="GDN221" s="123"/>
      <c r="GDO221" s="123"/>
      <c r="GDP221" s="123"/>
      <c r="GDQ221" s="123"/>
      <c r="GDR221" s="123"/>
      <c r="GDS221" s="123"/>
      <c r="GDT221" s="123"/>
      <c r="GDU221" s="123"/>
      <c r="GDV221" s="123"/>
      <c r="GDW221" s="123"/>
      <c r="GDX221" s="123"/>
      <c r="GDY221" s="123"/>
      <c r="GDZ221" s="123"/>
      <c r="GEA221" s="123"/>
      <c r="GEB221" s="123"/>
      <c r="GEC221" s="123"/>
      <c r="GED221" s="123"/>
      <c r="GEE221" s="123"/>
      <c r="GEF221" s="123"/>
      <c r="GEG221" s="123"/>
      <c r="GEH221" s="123"/>
      <c r="GEI221" s="123"/>
      <c r="GEJ221" s="123"/>
      <c r="GEK221" s="123"/>
      <c r="GEL221" s="123"/>
      <c r="GEM221" s="123"/>
      <c r="GEN221" s="123"/>
      <c r="GEO221" s="123"/>
      <c r="GEP221" s="123"/>
      <c r="GEQ221" s="123"/>
      <c r="GER221" s="123"/>
      <c r="GES221" s="123"/>
      <c r="GET221" s="123"/>
      <c r="GEU221" s="123"/>
      <c r="GEV221" s="123"/>
      <c r="GEW221" s="123"/>
      <c r="GEX221" s="123"/>
      <c r="GEY221" s="123"/>
      <c r="GEZ221" s="123"/>
      <c r="GFA221" s="123"/>
      <c r="GFB221" s="123"/>
      <c r="GFC221" s="123"/>
      <c r="GFD221" s="123"/>
      <c r="GFE221" s="123"/>
      <c r="GFF221" s="123"/>
      <c r="GFG221" s="123"/>
      <c r="GFH221" s="123"/>
      <c r="GFI221" s="123"/>
      <c r="GFJ221" s="123"/>
      <c r="GFK221" s="123"/>
      <c r="GFL221" s="123"/>
      <c r="GFM221" s="123"/>
      <c r="GFN221" s="123"/>
      <c r="GFO221" s="123"/>
      <c r="GFP221" s="123"/>
      <c r="GFQ221" s="123"/>
      <c r="GFR221" s="123"/>
      <c r="GFS221" s="123"/>
      <c r="GFT221" s="123"/>
      <c r="GFU221" s="123"/>
      <c r="GFV221" s="123"/>
      <c r="GFW221" s="123"/>
      <c r="GFX221" s="123"/>
      <c r="GFY221" s="123"/>
      <c r="GFZ221" s="123"/>
      <c r="GGA221" s="123"/>
      <c r="GGB221" s="123"/>
      <c r="GGC221" s="123"/>
      <c r="GGD221" s="123"/>
      <c r="GGE221" s="123"/>
      <c r="GGF221" s="123"/>
      <c r="GGG221" s="123"/>
      <c r="GGH221" s="123"/>
      <c r="GGI221" s="123"/>
      <c r="GGJ221" s="123"/>
      <c r="GGK221" s="123"/>
      <c r="GGL221" s="123"/>
      <c r="GGM221" s="123"/>
      <c r="GGN221" s="123"/>
      <c r="GGO221" s="123"/>
      <c r="GGP221" s="123"/>
      <c r="GGQ221" s="123"/>
      <c r="GGR221" s="123"/>
      <c r="GGS221" s="123"/>
      <c r="GGT221" s="123"/>
      <c r="GGU221" s="123"/>
      <c r="GGV221" s="123"/>
      <c r="GGW221" s="123"/>
      <c r="GGX221" s="123"/>
      <c r="GGY221" s="123"/>
      <c r="GGZ221" s="123"/>
      <c r="GHA221" s="123"/>
      <c r="GHB221" s="123"/>
      <c r="GHC221" s="123"/>
      <c r="GHD221" s="123"/>
      <c r="GHE221" s="123"/>
      <c r="GHF221" s="123"/>
      <c r="GHG221" s="123"/>
      <c r="GHH221" s="123"/>
      <c r="GHI221" s="123"/>
      <c r="GHJ221" s="123"/>
      <c r="GHK221" s="123"/>
      <c r="GHL221" s="123"/>
      <c r="GHM221" s="123"/>
      <c r="GHN221" s="123"/>
      <c r="GHO221" s="123"/>
      <c r="GHP221" s="123"/>
      <c r="GHQ221" s="123"/>
      <c r="GHR221" s="123"/>
      <c r="GHS221" s="123"/>
      <c r="GHT221" s="123"/>
      <c r="GHU221" s="123"/>
      <c r="GHV221" s="123"/>
      <c r="GHW221" s="123"/>
      <c r="GHX221" s="123"/>
      <c r="GHY221" s="123"/>
      <c r="GHZ221" s="123"/>
      <c r="GIA221" s="123"/>
      <c r="GIB221" s="123"/>
      <c r="GIC221" s="123"/>
      <c r="GID221" s="123"/>
      <c r="GIE221" s="123"/>
      <c r="GIF221" s="123"/>
      <c r="GIG221" s="123"/>
      <c r="GIH221" s="123"/>
      <c r="GII221" s="123"/>
      <c r="GIJ221" s="123"/>
      <c r="GIK221" s="123"/>
      <c r="GIL221" s="123"/>
      <c r="GIM221" s="123"/>
      <c r="GIN221" s="123"/>
      <c r="GIO221" s="123"/>
      <c r="GIP221" s="123"/>
      <c r="GIQ221" s="123"/>
      <c r="GIR221" s="123"/>
      <c r="GIS221" s="123"/>
      <c r="GIT221" s="123"/>
      <c r="GIU221" s="123"/>
      <c r="GIV221" s="123"/>
      <c r="GIW221" s="123"/>
      <c r="GIX221" s="123"/>
      <c r="GIY221" s="123"/>
      <c r="GIZ221" s="123"/>
      <c r="GJA221" s="123"/>
      <c r="GJB221" s="123"/>
      <c r="GJC221" s="123"/>
      <c r="GJD221" s="123"/>
      <c r="GJE221" s="123"/>
      <c r="GJF221" s="123"/>
      <c r="GJG221" s="123"/>
      <c r="GJH221" s="123"/>
      <c r="GJI221" s="123"/>
      <c r="GJJ221" s="123"/>
      <c r="GJK221" s="123"/>
      <c r="GJL221" s="123"/>
      <c r="GJM221" s="123"/>
      <c r="GJN221" s="123"/>
      <c r="GJO221" s="123"/>
      <c r="GJP221" s="123"/>
      <c r="GJQ221" s="123"/>
      <c r="GJR221" s="123"/>
      <c r="GJS221" s="123"/>
      <c r="GJT221" s="123"/>
      <c r="GJU221" s="123"/>
      <c r="GJV221" s="123"/>
      <c r="GJW221" s="123"/>
      <c r="GJX221" s="123"/>
      <c r="GJY221" s="123"/>
      <c r="GJZ221" s="123"/>
      <c r="GKA221" s="123"/>
      <c r="GKB221" s="123"/>
      <c r="GKC221" s="123"/>
      <c r="GKD221" s="123"/>
      <c r="GKE221" s="123"/>
      <c r="GKF221" s="123"/>
      <c r="GKG221" s="123"/>
      <c r="GKH221" s="123"/>
      <c r="GKI221" s="123"/>
      <c r="GKJ221" s="123"/>
      <c r="GKK221" s="123"/>
      <c r="GKL221" s="123"/>
      <c r="GKM221" s="123"/>
      <c r="GKN221" s="123"/>
      <c r="GKO221" s="123"/>
      <c r="GKP221" s="123"/>
      <c r="GKQ221" s="123"/>
      <c r="GKR221" s="123"/>
      <c r="GKS221" s="123"/>
      <c r="GKT221" s="123"/>
      <c r="GKU221" s="123"/>
      <c r="GKV221" s="123"/>
      <c r="GKW221" s="123"/>
      <c r="GKX221" s="123"/>
      <c r="GKY221" s="123"/>
      <c r="GKZ221" s="123"/>
      <c r="GLA221" s="123"/>
      <c r="GLB221" s="123"/>
      <c r="GLC221" s="123"/>
      <c r="GLD221" s="123"/>
      <c r="GLE221" s="123"/>
      <c r="GLF221" s="123"/>
      <c r="GLG221" s="123"/>
      <c r="GLH221" s="123"/>
      <c r="GLI221" s="123"/>
      <c r="GLJ221" s="123"/>
      <c r="GLK221" s="123"/>
      <c r="GLL221" s="123"/>
      <c r="GLM221" s="123"/>
      <c r="GLN221" s="123"/>
      <c r="GLO221" s="123"/>
      <c r="GLP221" s="123"/>
      <c r="GLQ221" s="123"/>
      <c r="GLR221" s="123"/>
      <c r="GLS221" s="123"/>
      <c r="GLT221" s="123"/>
      <c r="GLU221" s="123"/>
      <c r="GLV221" s="123"/>
      <c r="GLW221" s="123"/>
      <c r="GLX221" s="123"/>
      <c r="GLY221" s="123"/>
      <c r="GLZ221" s="123"/>
      <c r="GMA221" s="123"/>
      <c r="GMB221" s="123"/>
      <c r="GMC221" s="123"/>
      <c r="GMD221" s="123"/>
      <c r="GME221" s="123"/>
      <c r="GMF221" s="123"/>
      <c r="GMG221" s="123"/>
      <c r="GMH221" s="123"/>
      <c r="GMI221" s="123"/>
      <c r="GMJ221" s="123"/>
      <c r="GMK221" s="123"/>
      <c r="GML221" s="123"/>
      <c r="GMM221" s="123"/>
      <c r="GMN221" s="123"/>
      <c r="GMO221" s="123"/>
      <c r="GMP221" s="123"/>
      <c r="GMQ221" s="123"/>
      <c r="GMR221" s="123"/>
      <c r="GMS221" s="123"/>
      <c r="GMT221" s="123"/>
      <c r="GMU221" s="123"/>
      <c r="GMV221" s="123"/>
      <c r="GMW221" s="123"/>
      <c r="GMX221" s="123"/>
      <c r="GMY221" s="123"/>
      <c r="GMZ221" s="123"/>
      <c r="GNA221" s="123"/>
      <c r="GNB221" s="123"/>
      <c r="GNC221" s="123"/>
      <c r="GND221" s="123"/>
      <c r="GNE221" s="123"/>
      <c r="GNF221" s="123"/>
      <c r="GNG221" s="123"/>
      <c r="GNH221" s="123"/>
      <c r="GNI221" s="123"/>
      <c r="GNJ221" s="123"/>
      <c r="GNK221" s="123"/>
      <c r="GNL221" s="123"/>
      <c r="GNM221" s="123"/>
      <c r="GNN221" s="123"/>
      <c r="GNO221" s="123"/>
      <c r="GNP221" s="123"/>
      <c r="GNQ221" s="123"/>
      <c r="GNR221" s="123"/>
      <c r="GNS221" s="123"/>
      <c r="GNT221" s="123"/>
      <c r="GNU221" s="123"/>
      <c r="GNV221" s="123"/>
      <c r="GNW221" s="123"/>
      <c r="GNX221" s="123"/>
      <c r="GNY221" s="123"/>
      <c r="GNZ221" s="123"/>
      <c r="GOA221" s="123"/>
      <c r="GOB221" s="123"/>
      <c r="GOC221" s="123"/>
      <c r="GOD221" s="123"/>
      <c r="GOE221" s="123"/>
      <c r="GOF221" s="123"/>
      <c r="GOG221" s="123"/>
      <c r="GOH221" s="123"/>
      <c r="GOI221" s="123"/>
      <c r="GOJ221" s="123"/>
      <c r="GOK221" s="123"/>
      <c r="GOL221" s="123"/>
      <c r="GOM221" s="123"/>
      <c r="GON221" s="123"/>
      <c r="GOO221" s="123"/>
      <c r="GOP221" s="123"/>
      <c r="GOQ221" s="123"/>
      <c r="GOR221" s="123"/>
      <c r="GOS221" s="123"/>
      <c r="GOT221" s="123"/>
      <c r="GOU221" s="123"/>
      <c r="GOV221" s="123"/>
      <c r="GOW221" s="123"/>
      <c r="GOX221" s="123"/>
      <c r="GOY221" s="123"/>
      <c r="GOZ221" s="123"/>
      <c r="GPA221" s="123"/>
      <c r="GPB221" s="123"/>
      <c r="GPC221" s="123"/>
      <c r="GPD221" s="123"/>
      <c r="GPE221" s="123"/>
      <c r="GPF221" s="123"/>
      <c r="GPG221" s="123"/>
      <c r="GPH221" s="123"/>
      <c r="GPI221" s="123"/>
      <c r="GPJ221" s="123"/>
      <c r="GPK221" s="123"/>
      <c r="GPL221" s="123"/>
      <c r="GPM221" s="123"/>
      <c r="GPN221" s="123"/>
      <c r="GPO221" s="123"/>
      <c r="GPP221" s="123"/>
      <c r="GPQ221" s="123"/>
      <c r="GPR221" s="123"/>
      <c r="GPS221" s="123"/>
      <c r="GPT221" s="123"/>
      <c r="GPU221" s="123"/>
      <c r="GPV221" s="123"/>
      <c r="GPW221" s="123"/>
      <c r="GPX221" s="123"/>
      <c r="GPY221" s="123"/>
      <c r="GPZ221" s="123"/>
      <c r="GQA221" s="123"/>
      <c r="GQB221" s="123"/>
      <c r="GQC221" s="123"/>
      <c r="GQD221" s="123"/>
      <c r="GQE221" s="123"/>
      <c r="GQF221" s="123"/>
      <c r="GQG221" s="123"/>
      <c r="GQH221" s="123"/>
      <c r="GQI221" s="123"/>
      <c r="GQJ221" s="123"/>
      <c r="GQK221" s="123"/>
      <c r="GQL221" s="123"/>
      <c r="GQM221" s="123"/>
      <c r="GQN221" s="123"/>
      <c r="GQO221" s="123"/>
      <c r="GQP221" s="123"/>
      <c r="GQQ221" s="123"/>
      <c r="GQR221" s="123"/>
      <c r="GQS221" s="123"/>
      <c r="GQT221" s="123"/>
      <c r="GQU221" s="123"/>
      <c r="GQV221" s="123"/>
      <c r="GQW221" s="123"/>
      <c r="GQX221" s="123"/>
      <c r="GQY221" s="123"/>
      <c r="GQZ221" s="123"/>
      <c r="GRA221" s="123"/>
      <c r="GRB221" s="123"/>
      <c r="GRC221" s="123"/>
      <c r="GRD221" s="123"/>
      <c r="GRE221" s="123"/>
      <c r="GRF221" s="123"/>
      <c r="GRG221" s="123"/>
      <c r="GRH221" s="123"/>
      <c r="GRI221" s="123"/>
      <c r="GRJ221" s="123"/>
      <c r="GRK221" s="123"/>
      <c r="GRL221" s="123"/>
      <c r="GRM221" s="123"/>
      <c r="GRN221" s="123"/>
      <c r="GRO221" s="123"/>
      <c r="GRP221" s="123"/>
      <c r="GRQ221" s="123"/>
      <c r="GRR221" s="123"/>
      <c r="GRS221" s="123"/>
      <c r="GRT221" s="123"/>
      <c r="GRU221" s="123"/>
      <c r="GRV221" s="123"/>
      <c r="GRW221" s="123"/>
      <c r="GRX221" s="123"/>
      <c r="GRY221" s="123"/>
      <c r="GRZ221" s="123"/>
      <c r="GSA221" s="123"/>
      <c r="GSB221" s="123"/>
      <c r="GSC221" s="123"/>
      <c r="GSD221" s="123"/>
      <c r="GSE221" s="123"/>
      <c r="GSF221" s="123"/>
      <c r="GSG221" s="123"/>
      <c r="GSH221" s="123"/>
      <c r="GSI221" s="123"/>
      <c r="GSJ221" s="123"/>
      <c r="GSK221" s="123"/>
      <c r="GSL221" s="123"/>
      <c r="GSM221" s="123"/>
      <c r="GSN221" s="123"/>
      <c r="GSO221" s="123"/>
      <c r="GSP221" s="123"/>
      <c r="GSQ221" s="123"/>
      <c r="GSR221" s="123"/>
      <c r="GSS221" s="123"/>
      <c r="GST221" s="123"/>
      <c r="GSU221" s="123"/>
      <c r="GSV221" s="123"/>
      <c r="GSW221" s="123"/>
      <c r="GSX221" s="123"/>
      <c r="GSY221" s="123"/>
      <c r="GSZ221" s="123"/>
      <c r="GTA221" s="123"/>
      <c r="GTB221" s="123"/>
      <c r="GTC221" s="123"/>
      <c r="GTD221" s="123"/>
      <c r="GTE221" s="123"/>
      <c r="GTF221" s="123"/>
      <c r="GTG221" s="123"/>
      <c r="GTH221" s="123"/>
      <c r="GTI221" s="123"/>
      <c r="GTJ221" s="123"/>
      <c r="GTK221" s="123"/>
      <c r="GTL221" s="123"/>
      <c r="GTM221" s="123"/>
      <c r="GTN221" s="123"/>
      <c r="GTO221" s="123"/>
      <c r="GTP221" s="123"/>
      <c r="GTQ221" s="123"/>
      <c r="GTR221" s="123"/>
      <c r="GTS221" s="123"/>
      <c r="GTT221" s="123"/>
      <c r="GTU221" s="123"/>
      <c r="GTV221" s="123"/>
      <c r="GTW221" s="123"/>
      <c r="GTX221" s="123"/>
      <c r="GTY221" s="123"/>
      <c r="GTZ221" s="123"/>
      <c r="GUA221" s="123"/>
      <c r="GUB221" s="123"/>
      <c r="GUC221" s="123"/>
      <c r="GUD221" s="123"/>
      <c r="GUE221" s="123"/>
      <c r="GUF221" s="123"/>
      <c r="GUG221" s="123"/>
      <c r="GUH221" s="123"/>
      <c r="GUI221" s="123"/>
      <c r="GUJ221" s="123"/>
      <c r="GUK221" s="123"/>
      <c r="GUL221" s="123"/>
      <c r="GUM221" s="123"/>
      <c r="GUN221" s="123"/>
      <c r="GUO221" s="123"/>
      <c r="GUP221" s="123"/>
      <c r="GUQ221" s="123"/>
      <c r="GUR221" s="123"/>
      <c r="GUS221" s="123"/>
      <c r="GUT221" s="123"/>
      <c r="GUU221" s="123"/>
      <c r="GUV221" s="123"/>
      <c r="GUW221" s="123"/>
      <c r="GUX221" s="123"/>
      <c r="GUY221" s="123"/>
      <c r="GUZ221" s="123"/>
      <c r="GVA221" s="123"/>
      <c r="GVB221" s="123"/>
      <c r="GVC221" s="123"/>
      <c r="GVD221" s="123"/>
      <c r="GVE221" s="123"/>
      <c r="GVF221" s="123"/>
      <c r="GVG221" s="123"/>
      <c r="GVH221" s="123"/>
      <c r="GVI221" s="123"/>
      <c r="GVJ221" s="123"/>
      <c r="GVK221" s="123"/>
      <c r="GVL221" s="123"/>
      <c r="GVM221" s="123"/>
      <c r="GVN221" s="123"/>
      <c r="GVO221" s="123"/>
      <c r="GVP221" s="123"/>
      <c r="GVQ221" s="123"/>
      <c r="GVR221" s="123"/>
      <c r="GVS221" s="123"/>
      <c r="GVT221" s="123"/>
      <c r="GVU221" s="123"/>
      <c r="GVV221" s="123"/>
      <c r="GVW221" s="123"/>
      <c r="GVX221" s="123"/>
      <c r="GVY221" s="123"/>
      <c r="GVZ221" s="123"/>
      <c r="GWA221" s="123"/>
      <c r="GWB221" s="123"/>
      <c r="GWC221" s="123"/>
      <c r="GWD221" s="123"/>
      <c r="GWE221" s="123"/>
      <c r="GWF221" s="123"/>
      <c r="GWG221" s="123"/>
      <c r="GWH221" s="123"/>
      <c r="GWI221" s="123"/>
      <c r="GWJ221" s="123"/>
      <c r="GWK221" s="123"/>
      <c r="GWL221" s="123"/>
      <c r="GWM221" s="123"/>
      <c r="GWN221" s="123"/>
      <c r="GWO221" s="123"/>
      <c r="GWP221" s="123"/>
      <c r="GWQ221" s="123"/>
      <c r="GWR221" s="123"/>
      <c r="GWS221" s="123"/>
      <c r="GWT221" s="123"/>
      <c r="GWU221" s="123"/>
      <c r="GWV221" s="123"/>
      <c r="GWW221" s="123"/>
      <c r="GWX221" s="123"/>
      <c r="GWY221" s="123"/>
      <c r="GWZ221" s="123"/>
      <c r="GXA221" s="123"/>
      <c r="GXB221" s="123"/>
      <c r="GXC221" s="123"/>
      <c r="GXD221" s="123"/>
      <c r="GXE221" s="123"/>
      <c r="GXF221" s="123"/>
      <c r="GXG221" s="123"/>
      <c r="GXH221" s="123"/>
      <c r="GXI221" s="123"/>
      <c r="GXJ221" s="123"/>
      <c r="GXK221" s="123"/>
      <c r="GXL221" s="123"/>
      <c r="GXM221" s="123"/>
      <c r="GXN221" s="123"/>
      <c r="GXO221" s="123"/>
      <c r="GXP221" s="123"/>
      <c r="GXQ221" s="123"/>
      <c r="GXR221" s="123"/>
      <c r="GXS221" s="123"/>
      <c r="GXT221" s="123"/>
      <c r="GXU221" s="123"/>
      <c r="GXV221" s="123"/>
      <c r="GXW221" s="123"/>
      <c r="GXX221" s="123"/>
      <c r="GXY221" s="123"/>
      <c r="GXZ221" s="123"/>
      <c r="GYA221" s="123"/>
      <c r="GYB221" s="123"/>
      <c r="GYC221" s="123"/>
      <c r="GYD221" s="123"/>
      <c r="GYE221" s="123"/>
      <c r="GYF221" s="123"/>
      <c r="GYG221" s="123"/>
      <c r="GYH221" s="123"/>
      <c r="GYI221" s="123"/>
      <c r="GYJ221" s="123"/>
      <c r="GYK221" s="123"/>
      <c r="GYL221" s="123"/>
      <c r="GYM221" s="123"/>
      <c r="GYN221" s="123"/>
      <c r="GYO221" s="123"/>
      <c r="GYP221" s="123"/>
      <c r="GYQ221" s="123"/>
      <c r="GYR221" s="123"/>
      <c r="GYS221" s="123"/>
      <c r="GYT221" s="123"/>
      <c r="GYU221" s="123"/>
      <c r="GYV221" s="123"/>
      <c r="GYW221" s="123"/>
      <c r="GYX221" s="123"/>
      <c r="GYY221" s="123"/>
      <c r="GYZ221" s="123"/>
      <c r="GZA221" s="123"/>
      <c r="GZB221" s="123"/>
      <c r="GZC221" s="123"/>
      <c r="GZD221" s="123"/>
      <c r="GZE221" s="123"/>
      <c r="GZF221" s="123"/>
      <c r="GZG221" s="123"/>
      <c r="GZH221" s="123"/>
      <c r="GZI221" s="123"/>
      <c r="GZJ221" s="123"/>
      <c r="GZK221" s="123"/>
      <c r="GZL221" s="123"/>
      <c r="GZM221" s="123"/>
      <c r="GZN221" s="123"/>
      <c r="GZO221" s="123"/>
      <c r="GZP221" s="123"/>
      <c r="GZQ221" s="123"/>
      <c r="GZR221" s="123"/>
      <c r="GZS221" s="123"/>
      <c r="GZT221" s="123"/>
      <c r="GZU221" s="123"/>
      <c r="GZV221" s="123"/>
      <c r="GZW221" s="123"/>
      <c r="GZX221" s="123"/>
      <c r="GZY221" s="123"/>
      <c r="GZZ221" s="123"/>
      <c r="HAA221" s="123"/>
      <c r="HAB221" s="123"/>
      <c r="HAC221" s="123"/>
      <c r="HAD221" s="123"/>
      <c r="HAE221" s="123"/>
      <c r="HAF221" s="123"/>
      <c r="HAG221" s="123"/>
      <c r="HAH221" s="123"/>
      <c r="HAI221" s="123"/>
      <c r="HAJ221" s="123"/>
      <c r="HAK221" s="123"/>
      <c r="HAL221" s="123"/>
      <c r="HAM221" s="123"/>
      <c r="HAN221" s="123"/>
      <c r="HAO221" s="123"/>
      <c r="HAP221" s="123"/>
      <c r="HAQ221" s="123"/>
      <c r="HAR221" s="123"/>
      <c r="HAS221" s="123"/>
      <c r="HAT221" s="123"/>
      <c r="HAU221" s="123"/>
      <c r="HAV221" s="123"/>
      <c r="HAW221" s="123"/>
      <c r="HAX221" s="123"/>
      <c r="HAY221" s="123"/>
      <c r="HAZ221" s="123"/>
      <c r="HBA221" s="123"/>
      <c r="HBB221" s="123"/>
      <c r="HBC221" s="123"/>
      <c r="HBD221" s="123"/>
      <c r="HBE221" s="123"/>
      <c r="HBF221" s="123"/>
      <c r="HBG221" s="123"/>
      <c r="HBH221" s="123"/>
      <c r="HBI221" s="123"/>
      <c r="HBJ221" s="123"/>
      <c r="HBK221" s="123"/>
      <c r="HBL221" s="123"/>
      <c r="HBM221" s="123"/>
      <c r="HBN221" s="123"/>
      <c r="HBO221" s="123"/>
      <c r="HBP221" s="123"/>
      <c r="HBQ221" s="123"/>
      <c r="HBR221" s="123"/>
      <c r="HBS221" s="123"/>
      <c r="HBT221" s="123"/>
      <c r="HBU221" s="123"/>
      <c r="HBV221" s="123"/>
      <c r="HBW221" s="123"/>
      <c r="HBX221" s="123"/>
      <c r="HBY221" s="123"/>
      <c r="HBZ221" s="123"/>
      <c r="HCA221" s="123"/>
      <c r="HCB221" s="123"/>
      <c r="HCC221" s="123"/>
      <c r="HCD221" s="123"/>
      <c r="HCE221" s="123"/>
      <c r="HCF221" s="123"/>
      <c r="HCG221" s="123"/>
      <c r="HCH221" s="123"/>
      <c r="HCI221" s="123"/>
      <c r="HCJ221" s="123"/>
      <c r="HCK221" s="123"/>
      <c r="HCL221" s="123"/>
      <c r="HCM221" s="123"/>
      <c r="HCN221" s="123"/>
      <c r="HCO221" s="123"/>
      <c r="HCP221" s="123"/>
      <c r="HCQ221" s="123"/>
      <c r="HCR221" s="123"/>
      <c r="HCS221" s="123"/>
      <c r="HCT221" s="123"/>
      <c r="HCU221" s="123"/>
      <c r="HCV221" s="123"/>
      <c r="HCW221" s="123"/>
      <c r="HCX221" s="123"/>
      <c r="HCY221" s="123"/>
      <c r="HCZ221" s="123"/>
      <c r="HDA221" s="123"/>
      <c r="HDB221" s="123"/>
      <c r="HDC221" s="123"/>
      <c r="HDD221" s="123"/>
      <c r="HDE221" s="123"/>
      <c r="HDF221" s="123"/>
      <c r="HDG221" s="123"/>
      <c r="HDH221" s="123"/>
      <c r="HDI221" s="123"/>
      <c r="HDJ221" s="123"/>
      <c r="HDK221" s="123"/>
      <c r="HDL221" s="123"/>
      <c r="HDM221" s="123"/>
      <c r="HDN221" s="123"/>
      <c r="HDO221" s="123"/>
      <c r="HDP221" s="123"/>
      <c r="HDQ221" s="123"/>
      <c r="HDR221" s="123"/>
      <c r="HDS221" s="123"/>
      <c r="HDT221" s="123"/>
      <c r="HDU221" s="123"/>
      <c r="HDV221" s="123"/>
      <c r="HDW221" s="123"/>
      <c r="HDX221" s="123"/>
      <c r="HDY221" s="123"/>
      <c r="HDZ221" s="123"/>
      <c r="HEA221" s="123"/>
      <c r="HEB221" s="123"/>
      <c r="HEC221" s="123"/>
      <c r="HED221" s="123"/>
      <c r="HEE221" s="123"/>
      <c r="HEF221" s="123"/>
      <c r="HEG221" s="123"/>
      <c r="HEH221" s="123"/>
      <c r="HEI221" s="123"/>
      <c r="HEJ221" s="123"/>
      <c r="HEK221" s="123"/>
      <c r="HEL221" s="123"/>
      <c r="HEM221" s="123"/>
      <c r="HEN221" s="123"/>
      <c r="HEO221" s="123"/>
      <c r="HEP221" s="123"/>
      <c r="HEQ221" s="123"/>
      <c r="HER221" s="123"/>
      <c r="HES221" s="123"/>
      <c r="HET221" s="123"/>
      <c r="HEU221" s="123"/>
      <c r="HEV221" s="123"/>
      <c r="HEW221" s="123"/>
      <c r="HEX221" s="123"/>
      <c r="HEY221" s="123"/>
      <c r="HEZ221" s="123"/>
      <c r="HFA221" s="123"/>
      <c r="HFB221" s="123"/>
      <c r="HFC221" s="123"/>
      <c r="HFD221" s="123"/>
      <c r="HFE221" s="123"/>
      <c r="HFF221" s="123"/>
      <c r="HFG221" s="123"/>
      <c r="HFH221" s="123"/>
      <c r="HFI221" s="123"/>
      <c r="HFJ221" s="123"/>
      <c r="HFK221" s="123"/>
      <c r="HFL221" s="123"/>
      <c r="HFM221" s="123"/>
      <c r="HFN221" s="123"/>
      <c r="HFO221" s="123"/>
      <c r="HFP221" s="123"/>
      <c r="HFQ221" s="123"/>
      <c r="HFR221" s="123"/>
      <c r="HFS221" s="123"/>
      <c r="HFT221" s="123"/>
      <c r="HFU221" s="123"/>
      <c r="HFV221" s="123"/>
      <c r="HFW221" s="123"/>
      <c r="HFX221" s="123"/>
      <c r="HFY221" s="123"/>
      <c r="HFZ221" s="123"/>
      <c r="HGA221" s="123"/>
      <c r="HGB221" s="123"/>
      <c r="HGC221" s="123"/>
      <c r="HGD221" s="123"/>
      <c r="HGE221" s="123"/>
      <c r="HGF221" s="123"/>
      <c r="HGG221" s="123"/>
      <c r="HGH221" s="123"/>
      <c r="HGI221" s="123"/>
      <c r="HGJ221" s="123"/>
      <c r="HGK221" s="123"/>
      <c r="HGL221" s="123"/>
      <c r="HGM221" s="123"/>
      <c r="HGN221" s="123"/>
      <c r="HGO221" s="123"/>
      <c r="HGP221" s="123"/>
      <c r="HGQ221" s="123"/>
      <c r="HGR221" s="123"/>
      <c r="HGS221" s="123"/>
      <c r="HGT221" s="123"/>
      <c r="HGU221" s="123"/>
      <c r="HGV221" s="123"/>
      <c r="HGW221" s="123"/>
      <c r="HGX221" s="123"/>
      <c r="HGY221" s="123"/>
      <c r="HGZ221" s="123"/>
      <c r="HHA221" s="123"/>
      <c r="HHB221" s="123"/>
      <c r="HHC221" s="123"/>
      <c r="HHD221" s="123"/>
      <c r="HHE221" s="123"/>
      <c r="HHF221" s="123"/>
      <c r="HHG221" s="123"/>
      <c r="HHH221" s="123"/>
      <c r="HHI221" s="123"/>
      <c r="HHJ221" s="123"/>
      <c r="HHK221" s="123"/>
      <c r="HHL221" s="123"/>
      <c r="HHM221" s="123"/>
      <c r="HHN221" s="123"/>
      <c r="HHO221" s="123"/>
      <c r="HHP221" s="123"/>
      <c r="HHQ221" s="123"/>
      <c r="HHR221" s="123"/>
      <c r="HHS221" s="123"/>
      <c r="HHT221" s="123"/>
      <c r="HHU221" s="123"/>
      <c r="HHV221" s="123"/>
      <c r="HHW221" s="123"/>
      <c r="HHX221" s="123"/>
      <c r="HHY221" s="123"/>
      <c r="HHZ221" s="123"/>
      <c r="HIA221" s="123"/>
      <c r="HIB221" s="123"/>
      <c r="HIC221" s="123"/>
      <c r="HID221" s="123"/>
      <c r="HIE221" s="123"/>
      <c r="HIF221" s="123"/>
      <c r="HIG221" s="123"/>
      <c r="HIH221" s="123"/>
      <c r="HII221" s="123"/>
      <c r="HIJ221" s="123"/>
      <c r="HIK221" s="123"/>
      <c r="HIL221" s="123"/>
      <c r="HIM221" s="123"/>
      <c r="HIN221" s="123"/>
      <c r="HIO221" s="123"/>
      <c r="HIP221" s="123"/>
      <c r="HIQ221" s="123"/>
      <c r="HIR221" s="123"/>
      <c r="HIS221" s="123"/>
      <c r="HIT221" s="123"/>
      <c r="HIU221" s="123"/>
      <c r="HIV221" s="123"/>
      <c r="HIW221" s="123"/>
      <c r="HIX221" s="123"/>
      <c r="HIY221" s="123"/>
      <c r="HIZ221" s="123"/>
      <c r="HJA221" s="123"/>
      <c r="HJB221" s="123"/>
      <c r="HJC221" s="123"/>
      <c r="HJD221" s="123"/>
      <c r="HJE221" s="123"/>
      <c r="HJF221" s="123"/>
      <c r="HJG221" s="123"/>
      <c r="HJH221" s="123"/>
      <c r="HJI221" s="123"/>
      <c r="HJJ221" s="123"/>
      <c r="HJK221" s="123"/>
      <c r="HJL221" s="123"/>
      <c r="HJM221" s="123"/>
      <c r="HJN221" s="123"/>
      <c r="HJO221" s="123"/>
      <c r="HJP221" s="123"/>
      <c r="HJQ221" s="123"/>
      <c r="HJR221" s="123"/>
      <c r="HJS221" s="123"/>
      <c r="HJT221" s="123"/>
      <c r="HJU221" s="123"/>
      <c r="HJV221" s="123"/>
      <c r="HJW221" s="123"/>
      <c r="HJX221" s="123"/>
      <c r="HJY221" s="123"/>
      <c r="HJZ221" s="123"/>
      <c r="HKA221" s="123"/>
      <c r="HKB221" s="123"/>
      <c r="HKC221" s="123"/>
      <c r="HKD221" s="123"/>
      <c r="HKE221" s="123"/>
      <c r="HKF221" s="123"/>
      <c r="HKG221" s="123"/>
      <c r="HKH221" s="123"/>
      <c r="HKI221" s="123"/>
      <c r="HKJ221" s="123"/>
      <c r="HKK221" s="123"/>
      <c r="HKL221" s="123"/>
      <c r="HKM221" s="123"/>
      <c r="HKN221" s="123"/>
      <c r="HKO221" s="123"/>
      <c r="HKP221" s="123"/>
      <c r="HKQ221" s="123"/>
      <c r="HKR221" s="123"/>
      <c r="HKS221" s="123"/>
      <c r="HKT221" s="123"/>
      <c r="HKU221" s="123"/>
      <c r="HKV221" s="123"/>
      <c r="HKW221" s="123"/>
      <c r="HKX221" s="123"/>
      <c r="HKY221" s="123"/>
      <c r="HKZ221" s="123"/>
      <c r="HLA221" s="123"/>
      <c r="HLB221" s="123"/>
      <c r="HLC221" s="123"/>
      <c r="HLD221" s="123"/>
      <c r="HLE221" s="123"/>
      <c r="HLF221" s="123"/>
      <c r="HLG221" s="123"/>
      <c r="HLH221" s="123"/>
      <c r="HLI221" s="123"/>
      <c r="HLJ221" s="123"/>
      <c r="HLK221" s="123"/>
      <c r="HLL221" s="123"/>
      <c r="HLM221" s="123"/>
      <c r="HLN221" s="123"/>
      <c r="HLO221" s="123"/>
      <c r="HLP221" s="123"/>
      <c r="HLQ221" s="123"/>
      <c r="HLR221" s="123"/>
      <c r="HLS221" s="123"/>
      <c r="HLT221" s="123"/>
      <c r="HLU221" s="123"/>
      <c r="HLV221" s="123"/>
      <c r="HLW221" s="123"/>
      <c r="HLX221" s="123"/>
      <c r="HLY221" s="123"/>
      <c r="HLZ221" s="123"/>
      <c r="HMA221" s="123"/>
      <c r="HMB221" s="123"/>
      <c r="HMC221" s="123"/>
      <c r="HMD221" s="123"/>
      <c r="HME221" s="123"/>
      <c r="HMF221" s="123"/>
      <c r="HMG221" s="123"/>
      <c r="HMH221" s="123"/>
      <c r="HMI221" s="123"/>
      <c r="HMJ221" s="123"/>
      <c r="HMK221" s="123"/>
      <c r="HML221" s="123"/>
      <c r="HMM221" s="123"/>
      <c r="HMN221" s="123"/>
      <c r="HMO221" s="123"/>
      <c r="HMP221" s="123"/>
      <c r="HMQ221" s="123"/>
      <c r="HMR221" s="123"/>
      <c r="HMS221" s="123"/>
      <c r="HMT221" s="123"/>
      <c r="HMU221" s="123"/>
      <c r="HMV221" s="123"/>
      <c r="HMW221" s="123"/>
      <c r="HMX221" s="123"/>
      <c r="HMY221" s="123"/>
      <c r="HMZ221" s="123"/>
      <c r="HNA221" s="123"/>
      <c r="HNB221" s="123"/>
      <c r="HNC221" s="123"/>
      <c r="HND221" s="123"/>
      <c r="HNE221" s="123"/>
      <c r="HNF221" s="123"/>
      <c r="HNG221" s="123"/>
      <c r="HNH221" s="123"/>
      <c r="HNI221" s="123"/>
      <c r="HNJ221" s="123"/>
      <c r="HNK221" s="123"/>
      <c r="HNL221" s="123"/>
      <c r="HNM221" s="123"/>
      <c r="HNN221" s="123"/>
      <c r="HNO221" s="123"/>
      <c r="HNP221" s="123"/>
      <c r="HNQ221" s="123"/>
      <c r="HNR221" s="123"/>
      <c r="HNS221" s="123"/>
      <c r="HNT221" s="123"/>
      <c r="HNU221" s="123"/>
      <c r="HNV221" s="123"/>
      <c r="HNW221" s="123"/>
      <c r="HNX221" s="123"/>
      <c r="HNY221" s="123"/>
      <c r="HNZ221" s="123"/>
      <c r="HOA221" s="123"/>
      <c r="HOB221" s="123"/>
      <c r="HOC221" s="123"/>
      <c r="HOD221" s="123"/>
      <c r="HOE221" s="123"/>
      <c r="HOF221" s="123"/>
      <c r="HOG221" s="123"/>
      <c r="HOH221" s="123"/>
      <c r="HOI221" s="123"/>
      <c r="HOJ221" s="123"/>
      <c r="HOK221" s="123"/>
      <c r="HOL221" s="123"/>
      <c r="HOM221" s="123"/>
      <c r="HON221" s="123"/>
      <c r="HOO221" s="123"/>
      <c r="HOP221" s="123"/>
      <c r="HOQ221" s="123"/>
      <c r="HOR221" s="123"/>
      <c r="HOS221" s="123"/>
      <c r="HOT221" s="123"/>
      <c r="HOU221" s="123"/>
      <c r="HOV221" s="123"/>
      <c r="HOW221" s="123"/>
      <c r="HOX221" s="123"/>
      <c r="HOY221" s="123"/>
      <c r="HOZ221" s="123"/>
      <c r="HPA221" s="123"/>
      <c r="HPB221" s="123"/>
      <c r="HPC221" s="123"/>
      <c r="HPD221" s="123"/>
      <c r="HPE221" s="123"/>
      <c r="HPF221" s="123"/>
      <c r="HPG221" s="123"/>
      <c r="HPH221" s="123"/>
      <c r="HPI221" s="123"/>
      <c r="HPJ221" s="123"/>
      <c r="HPK221" s="123"/>
      <c r="HPL221" s="123"/>
      <c r="HPM221" s="123"/>
      <c r="HPN221" s="123"/>
      <c r="HPO221" s="123"/>
      <c r="HPP221" s="123"/>
      <c r="HPQ221" s="123"/>
      <c r="HPR221" s="123"/>
      <c r="HPS221" s="123"/>
      <c r="HPT221" s="123"/>
      <c r="HPU221" s="123"/>
      <c r="HPV221" s="123"/>
      <c r="HPW221" s="123"/>
      <c r="HPX221" s="123"/>
      <c r="HPY221" s="123"/>
      <c r="HPZ221" s="123"/>
      <c r="HQA221" s="123"/>
      <c r="HQB221" s="123"/>
      <c r="HQC221" s="123"/>
      <c r="HQD221" s="123"/>
      <c r="HQE221" s="123"/>
      <c r="HQF221" s="123"/>
      <c r="HQG221" s="123"/>
      <c r="HQH221" s="123"/>
      <c r="HQI221" s="123"/>
      <c r="HQJ221" s="123"/>
      <c r="HQK221" s="123"/>
      <c r="HQL221" s="123"/>
      <c r="HQM221" s="123"/>
      <c r="HQN221" s="123"/>
      <c r="HQO221" s="123"/>
      <c r="HQP221" s="123"/>
      <c r="HQQ221" s="123"/>
      <c r="HQR221" s="123"/>
      <c r="HQS221" s="123"/>
      <c r="HQT221" s="123"/>
      <c r="HQU221" s="123"/>
      <c r="HQV221" s="123"/>
      <c r="HQW221" s="123"/>
      <c r="HQX221" s="123"/>
      <c r="HQY221" s="123"/>
      <c r="HQZ221" s="123"/>
      <c r="HRA221" s="123"/>
      <c r="HRB221" s="123"/>
      <c r="HRC221" s="123"/>
      <c r="HRD221" s="123"/>
      <c r="HRE221" s="123"/>
      <c r="HRF221" s="123"/>
      <c r="HRG221" s="123"/>
      <c r="HRH221" s="123"/>
      <c r="HRI221" s="123"/>
      <c r="HRJ221" s="123"/>
      <c r="HRK221" s="123"/>
      <c r="HRL221" s="123"/>
      <c r="HRM221" s="123"/>
      <c r="HRN221" s="123"/>
      <c r="HRO221" s="123"/>
      <c r="HRP221" s="123"/>
      <c r="HRQ221" s="123"/>
      <c r="HRR221" s="123"/>
      <c r="HRS221" s="123"/>
      <c r="HRT221" s="123"/>
      <c r="HRU221" s="123"/>
      <c r="HRV221" s="123"/>
      <c r="HRW221" s="123"/>
      <c r="HRX221" s="123"/>
      <c r="HRY221" s="123"/>
      <c r="HRZ221" s="123"/>
      <c r="HSA221" s="123"/>
      <c r="HSB221" s="123"/>
      <c r="HSC221" s="123"/>
      <c r="HSD221" s="123"/>
      <c r="HSE221" s="123"/>
      <c r="HSF221" s="123"/>
      <c r="HSG221" s="123"/>
      <c r="HSH221" s="123"/>
      <c r="HSI221" s="123"/>
      <c r="HSJ221" s="123"/>
      <c r="HSK221" s="123"/>
      <c r="HSL221" s="123"/>
      <c r="HSM221" s="123"/>
      <c r="HSN221" s="123"/>
      <c r="HSO221" s="123"/>
      <c r="HSP221" s="123"/>
      <c r="HSQ221" s="123"/>
      <c r="HSR221" s="123"/>
      <c r="HSS221" s="123"/>
      <c r="HST221" s="123"/>
      <c r="HSU221" s="123"/>
      <c r="HSV221" s="123"/>
      <c r="HSW221" s="123"/>
      <c r="HSX221" s="123"/>
      <c r="HSY221" s="123"/>
      <c r="HSZ221" s="123"/>
      <c r="HTA221" s="123"/>
      <c r="HTB221" s="123"/>
      <c r="HTC221" s="123"/>
      <c r="HTD221" s="123"/>
      <c r="HTE221" s="123"/>
      <c r="HTF221" s="123"/>
      <c r="HTG221" s="123"/>
      <c r="HTH221" s="123"/>
      <c r="HTI221" s="123"/>
      <c r="HTJ221" s="123"/>
      <c r="HTK221" s="123"/>
      <c r="HTL221" s="123"/>
      <c r="HTM221" s="123"/>
      <c r="HTN221" s="123"/>
      <c r="HTO221" s="123"/>
      <c r="HTP221" s="123"/>
      <c r="HTQ221" s="123"/>
      <c r="HTR221" s="123"/>
      <c r="HTS221" s="123"/>
      <c r="HTT221" s="123"/>
      <c r="HTU221" s="123"/>
      <c r="HTV221" s="123"/>
      <c r="HTW221" s="123"/>
      <c r="HTX221" s="123"/>
      <c r="HTY221" s="123"/>
      <c r="HTZ221" s="123"/>
      <c r="HUA221" s="123"/>
      <c r="HUB221" s="123"/>
      <c r="HUC221" s="123"/>
      <c r="HUD221" s="123"/>
      <c r="HUE221" s="123"/>
      <c r="HUF221" s="123"/>
      <c r="HUG221" s="123"/>
      <c r="HUH221" s="123"/>
      <c r="HUI221" s="123"/>
      <c r="HUJ221" s="123"/>
      <c r="HUK221" s="123"/>
      <c r="HUL221" s="123"/>
      <c r="HUM221" s="123"/>
      <c r="HUN221" s="123"/>
      <c r="HUO221" s="123"/>
      <c r="HUP221" s="123"/>
      <c r="HUQ221" s="123"/>
      <c r="HUR221" s="123"/>
      <c r="HUS221" s="123"/>
      <c r="HUT221" s="123"/>
      <c r="HUU221" s="123"/>
      <c r="HUV221" s="123"/>
      <c r="HUW221" s="123"/>
      <c r="HUX221" s="123"/>
      <c r="HUY221" s="123"/>
      <c r="HUZ221" s="123"/>
      <c r="HVA221" s="123"/>
      <c r="HVB221" s="123"/>
      <c r="HVC221" s="123"/>
      <c r="HVD221" s="123"/>
      <c r="HVE221" s="123"/>
      <c r="HVF221" s="123"/>
      <c r="HVG221" s="123"/>
      <c r="HVH221" s="123"/>
      <c r="HVI221" s="123"/>
      <c r="HVJ221" s="123"/>
      <c r="HVK221" s="123"/>
      <c r="HVL221" s="123"/>
      <c r="HVM221" s="123"/>
      <c r="HVN221" s="123"/>
      <c r="HVO221" s="123"/>
      <c r="HVP221" s="123"/>
      <c r="HVQ221" s="123"/>
      <c r="HVR221" s="123"/>
      <c r="HVS221" s="123"/>
      <c r="HVT221" s="123"/>
      <c r="HVU221" s="123"/>
      <c r="HVV221" s="123"/>
      <c r="HVW221" s="123"/>
      <c r="HVX221" s="123"/>
      <c r="HVY221" s="123"/>
      <c r="HVZ221" s="123"/>
      <c r="HWA221" s="123"/>
      <c r="HWB221" s="123"/>
      <c r="HWC221" s="123"/>
      <c r="HWD221" s="123"/>
      <c r="HWE221" s="123"/>
      <c r="HWF221" s="123"/>
      <c r="HWG221" s="123"/>
      <c r="HWH221" s="123"/>
      <c r="HWI221" s="123"/>
      <c r="HWJ221" s="123"/>
      <c r="HWK221" s="123"/>
      <c r="HWL221" s="123"/>
      <c r="HWM221" s="123"/>
      <c r="HWN221" s="123"/>
      <c r="HWO221" s="123"/>
      <c r="HWP221" s="123"/>
      <c r="HWQ221" s="123"/>
      <c r="HWR221" s="123"/>
      <c r="HWS221" s="123"/>
      <c r="HWT221" s="123"/>
      <c r="HWU221" s="123"/>
      <c r="HWV221" s="123"/>
      <c r="HWW221" s="123"/>
      <c r="HWX221" s="123"/>
      <c r="HWY221" s="123"/>
      <c r="HWZ221" s="123"/>
      <c r="HXA221" s="123"/>
      <c r="HXB221" s="123"/>
      <c r="HXC221" s="123"/>
      <c r="HXD221" s="123"/>
      <c r="HXE221" s="123"/>
      <c r="HXF221" s="123"/>
      <c r="HXG221" s="123"/>
      <c r="HXH221" s="123"/>
      <c r="HXI221" s="123"/>
      <c r="HXJ221" s="123"/>
      <c r="HXK221" s="123"/>
      <c r="HXL221" s="123"/>
      <c r="HXM221" s="123"/>
      <c r="HXN221" s="123"/>
      <c r="HXO221" s="123"/>
      <c r="HXP221" s="123"/>
      <c r="HXQ221" s="123"/>
      <c r="HXR221" s="123"/>
      <c r="HXS221" s="123"/>
      <c r="HXT221" s="123"/>
      <c r="HXU221" s="123"/>
      <c r="HXV221" s="123"/>
      <c r="HXW221" s="123"/>
      <c r="HXX221" s="123"/>
      <c r="HXY221" s="123"/>
      <c r="HXZ221" s="123"/>
      <c r="HYA221" s="123"/>
      <c r="HYB221" s="123"/>
      <c r="HYC221" s="123"/>
      <c r="HYD221" s="123"/>
      <c r="HYE221" s="123"/>
      <c r="HYF221" s="123"/>
      <c r="HYG221" s="123"/>
      <c r="HYH221" s="123"/>
      <c r="HYI221" s="123"/>
      <c r="HYJ221" s="123"/>
      <c r="HYK221" s="123"/>
      <c r="HYL221" s="123"/>
      <c r="HYM221" s="123"/>
      <c r="HYN221" s="123"/>
      <c r="HYO221" s="123"/>
      <c r="HYP221" s="123"/>
      <c r="HYQ221" s="123"/>
      <c r="HYR221" s="123"/>
      <c r="HYS221" s="123"/>
      <c r="HYT221" s="123"/>
      <c r="HYU221" s="123"/>
      <c r="HYV221" s="123"/>
      <c r="HYW221" s="123"/>
      <c r="HYX221" s="123"/>
      <c r="HYY221" s="123"/>
      <c r="HYZ221" s="123"/>
      <c r="HZA221" s="123"/>
      <c r="HZB221" s="123"/>
      <c r="HZC221" s="123"/>
      <c r="HZD221" s="123"/>
      <c r="HZE221" s="123"/>
      <c r="HZF221" s="123"/>
      <c r="HZG221" s="123"/>
      <c r="HZH221" s="123"/>
      <c r="HZI221" s="123"/>
      <c r="HZJ221" s="123"/>
      <c r="HZK221" s="123"/>
      <c r="HZL221" s="123"/>
      <c r="HZM221" s="123"/>
      <c r="HZN221" s="123"/>
      <c r="HZO221" s="123"/>
      <c r="HZP221" s="123"/>
      <c r="HZQ221" s="123"/>
      <c r="HZR221" s="123"/>
      <c r="HZS221" s="123"/>
      <c r="HZT221" s="123"/>
      <c r="HZU221" s="123"/>
      <c r="HZV221" s="123"/>
      <c r="HZW221" s="123"/>
      <c r="HZX221" s="123"/>
      <c r="HZY221" s="123"/>
      <c r="HZZ221" s="123"/>
      <c r="IAA221" s="123"/>
      <c r="IAB221" s="123"/>
      <c r="IAC221" s="123"/>
      <c r="IAD221" s="123"/>
      <c r="IAE221" s="123"/>
      <c r="IAF221" s="123"/>
      <c r="IAG221" s="123"/>
      <c r="IAH221" s="123"/>
      <c r="IAI221" s="123"/>
      <c r="IAJ221" s="123"/>
      <c r="IAK221" s="123"/>
      <c r="IAL221" s="123"/>
      <c r="IAM221" s="123"/>
      <c r="IAN221" s="123"/>
      <c r="IAO221" s="123"/>
      <c r="IAP221" s="123"/>
      <c r="IAQ221" s="123"/>
      <c r="IAR221" s="123"/>
      <c r="IAS221" s="123"/>
      <c r="IAT221" s="123"/>
      <c r="IAU221" s="123"/>
      <c r="IAV221" s="123"/>
      <c r="IAW221" s="123"/>
      <c r="IAX221" s="123"/>
      <c r="IAY221" s="123"/>
      <c r="IAZ221" s="123"/>
      <c r="IBA221" s="123"/>
      <c r="IBB221" s="123"/>
      <c r="IBC221" s="123"/>
      <c r="IBD221" s="123"/>
      <c r="IBE221" s="123"/>
      <c r="IBF221" s="123"/>
      <c r="IBG221" s="123"/>
      <c r="IBH221" s="123"/>
      <c r="IBI221" s="123"/>
      <c r="IBJ221" s="123"/>
      <c r="IBK221" s="123"/>
      <c r="IBL221" s="123"/>
      <c r="IBM221" s="123"/>
      <c r="IBN221" s="123"/>
      <c r="IBO221" s="123"/>
      <c r="IBP221" s="123"/>
      <c r="IBQ221" s="123"/>
      <c r="IBR221" s="123"/>
      <c r="IBS221" s="123"/>
      <c r="IBT221" s="123"/>
      <c r="IBU221" s="123"/>
      <c r="IBV221" s="123"/>
      <c r="IBW221" s="123"/>
      <c r="IBX221" s="123"/>
      <c r="IBY221" s="123"/>
      <c r="IBZ221" s="123"/>
      <c r="ICA221" s="123"/>
      <c r="ICB221" s="123"/>
      <c r="ICC221" s="123"/>
      <c r="ICD221" s="123"/>
      <c r="ICE221" s="123"/>
      <c r="ICF221" s="123"/>
      <c r="ICG221" s="123"/>
      <c r="ICH221" s="123"/>
      <c r="ICI221" s="123"/>
      <c r="ICJ221" s="123"/>
      <c r="ICK221" s="123"/>
      <c r="ICL221" s="123"/>
      <c r="ICM221" s="123"/>
      <c r="ICN221" s="123"/>
      <c r="ICO221" s="123"/>
      <c r="ICP221" s="123"/>
      <c r="ICQ221" s="123"/>
      <c r="ICR221" s="123"/>
      <c r="ICS221" s="123"/>
      <c r="ICT221" s="123"/>
      <c r="ICU221" s="123"/>
      <c r="ICV221" s="123"/>
      <c r="ICW221" s="123"/>
      <c r="ICX221" s="123"/>
      <c r="ICY221" s="123"/>
      <c r="ICZ221" s="123"/>
      <c r="IDA221" s="123"/>
      <c r="IDB221" s="123"/>
      <c r="IDC221" s="123"/>
      <c r="IDD221" s="123"/>
      <c r="IDE221" s="123"/>
      <c r="IDF221" s="123"/>
      <c r="IDG221" s="123"/>
      <c r="IDH221" s="123"/>
      <c r="IDI221" s="123"/>
      <c r="IDJ221" s="123"/>
      <c r="IDK221" s="123"/>
      <c r="IDL221" s="123"/>
      <c r="IDM221" s="123"/>
      <c r="IDN221" s="123"/>
      <c r="IDO221" s="123"/>
      <c r="IDP221" s="123"/>
      <c r="IDQ221" s="123"/>
      <c r="IDR221" s="123"/>
      <c r="IDS221" s="123"/>
      <c r="IDT221" s="123"/>
      <c r="IDU221" s="123"/>
      <c r="IDV221" s="123"/>
      <c r="IDW221" s="123"/>
      <c r="IDX221" s="123"/>
      <c r="IDY221" s="123"/>
      <c r="IDZ221" s="123"/>
      <c r="IEA221" s="123"/>
      <c r="IEB221" s="123"/>
      <c r="IEC221" s="123"/>
      <c r="IED221" s="123"/>
      <c r="IEE221" s="123"/>
      <c r="IEF221" s="123"/>
      <c r="IEG221" s="123"/>
      <c r="IEH221" s="123"/>
      <c r="IEI221" s="123"/>
      <c r="IEJ221" s="123"/>
      <c r="IEK221" s="123"/>
      <c r="IEL221" s="123"/>
      <c r="IEM221" s="123"/>
      <c r="IEN221" s="123"/>
      <c r="IEO221" s="123"/>
      <c r="IEP221" s="123"/>
      <c r="IEQ221" s="123"/>
      <c r="IER221" s="123"/>
      <c r="IES221" s="123"/>
      <c r="IET221" s="123"/>
      <c r="IEU221" s="123"/>
      <c r="IEV221" s="123"/>
      <c r="IEW221" s="123"/>
      <c r="IEX221" s="123"/>
      <c r="IEY221" s="123"/>
      <c r="IEZ221" s="123"/>
      <c r="IFA221" s="123"/>
      <c r="IFB221" s="123"/>
      <c r="IFC221" s="123"/>
      <c r="IFD221" s="123"/>
      <c r="IFE221" s="123"/>
      <c r="IFF221" s="123"/>
      <c r="IFG221" s="123"/>
      <c r="IFH221" s="123"/>
      <c r="IFI221" s="123"/>
      <c r="IFJ221" s="123"/>
      <c r="IFK221" s="123"/>
      <c r="IFL221" s="123"/>
      <c r="IFM221" s="123"/>
      <c r="IFN221" s="123"/>
      <c r="IFO221" s="123"/>
      <c r="IFP221" s="123"/>
      <c r="IFQ221" s="123"/>
      <c r="IFR221" s="123"/>
      <c r="IFS221" s="123"/>
      <c r="IFT221" s="123"/>
      <c r="IFU221" s="123"/>
      <c r="IFV221" s="123"/>
      <c r="IFW221" s="123"/>
      <c r="IFX221" s="123"/>
      <c r="IFY221" s="123"/>
      <c r="IFZ221" s="123"/>
      <c r="IGA221" s="123"/>
      <c r="IGB221" s="123"/>
      <c r="IGC221" s="123"/>
      <c r="IGD221" s="123"/>
      <c r="IGE221" s="123"/>
      <c r="IGF221" s="123"/>
      <c r="IGG221" s="123"/>
      <c r="IGH221" s="123"/>
      <c r="IGI221" s="123"/>
      <c r="IGJ221" s="123"/>
      <c r="IGK221" s="123"/>
      <c r="IGL221" s="123"/>
      <c r="IGM221" s="123"/>
      <c r="IGN221" s="123"/>
      <c r="IGO221" s="123"/>
      <c r="IGP221" s="123"/>
      <c r="IGQ221" s="123"/>
      <c r="IGR221" s="123"/>
      <c r="IGS221" s="123"/>
      <c r="IGT221" s="123"/>
      <c r="IGU221" s="123"/>
      <c r="IGV221" s="123"/>
      <c r="IGW221" s="123"/>
      <c r="IGX221" s="123"/>
      <c r="IGY221" s="123"/>
      <c r="IGZ221" s="123"/>
      <c r="IHA221" s="123"/>
      <c r="IHB221" s="123"/>
      <c r="IHC221" s="123"/>
      <c r="IHD221" s="123"/>
      <c r="IHE221" s="123"/>
      <c r="IHF221" s="123"/>
      <c r="IHG221" s="123"/>
      <c r="IHH221" s="123"/>
      <c r="IHI221" s="123"/>
      <c r="IHJ221" s="123"/>
      <c r="IHK221" s="123"/>
      <c r="IHL221" s="123"/>
      <c r="IHM221" s="123"/>
      <c r="IHN221" s="123"/>
      <c r="IHO221" s="123"/>
      <c r="IHP221" s="123"/>
      <c r="IHQ221" s="123"/>
      <c r="IHR221" s="123"/>
      <c r="IHS221" s="123"/>
      <c r="IHT221" s="123"/>
      <c r="IHU221" s="123"/>
      <c r="IHV221" s="123"/>
      <c r="IHW221" s="123"/>
      <c r="IHX221" s="123"/>
      <c r="IHY221" s="123"/>
      <c r="IHZ221" s="123"/>
      <c r="IIA221" s="123"/>
      <c r="IIB221" s="123"/>
      <c r="IIC221" s="123"/>
      <c r="IID221" s="123"/>
      <c r="IIE221" s="123"/>
      <c r="IIF221" s="123"/>
      <c r="IIG221" s="123"/>
      <c r="IIH221" s="123"/>
      <c r="III221" s="123"/>
      <c r="IIJ221" s="123"/>
      <c r="IIK221" s="123"/>
      <c r="IIL221" s="123"/>
      <c r="IIM221" s="123"/>
      <c r="IIN221" s="123"/>
      <c r="IIO221" s="123"/>
      <c r="IIP221" s="123"/>
      <c r="IIQ221" s="123"/>
      <c r="IIR221" s="123"/>
      <c r="IIS221" s="123"/>
      <c r="IIT221" s="123"/>
      <c r="IIU221" s="123"/>
      <c r="IIV221" s="123"/>
      <c r="IIW221" s="123"/>
      <c r="IIX221" s="123"/>
      <c r="IIY221" s="123"/>
      <c r="IIZ221" s="123"/>
      <c r="IJA221" s="123"/>
      <c r="IJB221" s="123"/>
      <c r="IJC221" s="123"/>
      <c r="IJD221" s="123"/>
      <c r="IJE221" s="123"/>
      <c r="IJF221" s="123"/>
      <c r="IJG221" s="123"/>
      <c r="IJH221" s="123"/>
      <c r="IJI221" s="123"/>
      <c r="IJJ221" s="123"/>
      <c r="IJK221" s="123"/>
      <c r="IJL221" s="123"/>
      <c r="IJM221" s="123"/>
      <c r="IJN221" s="123"/>
      <c r="IJO221" s="123"/>
      <c r="IJP221" s="123"/>
      <c r="IJQ221" s="123"/>
      <c r="IJR221" s="123"/>
      <c r="IJS221" s="123"/>
      <c r="IJT221" s="123"/>
      <c r="IJU221" s="123"/>
      <c r="IJV221" s="123"/>
      <c r="IJW221" s="123"/>
      <c r="IJX221" s="123"/>
      <c r="IJY221" s="123"/>
      <c r="IJZ221" s="123"/>
      <c r="IKA221" s="123"/>
      <c r="IKB221" s="123"/>
      <c r="IKC221" s="123"/>
      <c r="IKD221" s="123"/>
      <c r="IKE221" s="123"/>
      <c r="IKF221" s="123"/>
      <c r="IKG221" s="123"/>
      <c r="IKH221" s="123"/>
      <c r="IKI221" s="123"/>
      <c r="IKJ221" s="123"/>
      <c r="IKK221" s="123"/>
      <c r="IKL221" s="123"/>
      <c r="IKM221" s="123"/>
      <c r="IKN221" s="123"/>
      <c r="IKO221" s="123"/>
      <c r="IKP221" s="123"/>
      <c r="IKQ221" s="123"/>
      <c r="IKR221" s="123"/>
      <c r="IKS221" s="123"/>
      <c r="IKT221" s="123"/>
      <c r="IKU221" s="123"/>
      <c r="IKV221" s="123"/>
      <c r="IKW221" s="123"/>
      <c r="IKX221" s="123"/>
      <c r="IKY221" s="123"/>
      <c r="IKZ221" s="123"/>
      <c r="ILA221" s="123"/>
      <c r="ILB221" s="123"/>
      <c r="ILC221" s="123"/>
      <c r="ILD221" s="123"/>
      <c r="ILE221" s="123"/>
      <c r="ILF221" s="123"/>
      <c r="ILG221" s="123"/>
      <c r="ILH221" s="123"/>
      <c r="ILI221" s="123"/>
      <c r="ILJ221" s="123"/>
      <c r="ILK221" s="123"/>
      <c r="ILL221" s="123"/>
      <c r="ILM221" s="123"/>
      <c r="ILN221" s="123"/>
      <c r="ILO221" s="123"/>
      <c r="ILP221" s="123"/>
      <c r="ILQ221" s="123"/>
      <c r="ILR221" s="123"/>
      <c r="ILS221" s="123"/>
      <c r="ILT221" s="123"/>
      <c r="ILU221" s="123"/>
      <c r="ILV221" s="123"/>
      <c r="ILW221" s="123"/>
      <c r="ILX221" s="123"/>
      <c r="ILY221" s="123"/>
      <c r="ILZ221" s="123"/>
      <c r="IMA221" s="123"/>
      <c r="IMB221" s="123"/>
      <c r="IMC221" s="123"/>
      <c r="IMD221" s="123"/>
      <c r="IME221" s="123"/>
      <c r="IMF221" s="123"/>
      <c r="IMG221" s="123"/>
      <c r="IMH221" s="123"/>
      <c r="IMI221" s="123"/>
      <c r="IMJ221" s="123"/>
      <c r="IMK221" s="123"/>
      <c r="IML221" s="123"/>
      <c r="IMM221" s="123"/>
      <c r="IMN221" s="123"/>
      <c r="IMO221" s="123"/>
      <c r="IMP221" s="123"/>
      <c r="IMQ221" s="123"/>
      <c r="IMR221" s="123"/>
      <c r="IMS221" s="123"/>
      <c r="IMT221" s="123"/>
      <c r="IMU221" s="123"/>
      <c r="IMV221" s="123"/>
      <c r="IMW221" s="123"/>
      <c r="IMX221" s="123"/>
      <c r="IMY221" s="123"/>
      <c r="IMZ221" s="123"/>
      <c r="INA221" s="123"/>
      <c r="INB221" s="123"/>
      <c r="INC221" s="123"/>
      <c r="IND221" s="123"/>
      <c r="INE221" s="123"/>
      <c r="INF221" s="123"/>
      <c r="ING221" s="123"/>
      <c r="INH221" s="123"/>
      <c r="INI221" s="123"/>
      <c r="INJ221" s="123"/>
      <c r="INK221" s="123"/>
      <c r="INL221" s="123"/>
      <c r="INM221" s="123"/>
      <c r="INN221" s="123"/>
      <c r="INO221" s="123"/>
      <c r="INP221" s="123"/>
      <c r="INQ221" s="123"/>
      <c r="INR221" s="123"/>
      <c r="INS221" s="123"/>
      <c r="INT221" s="123"/>
      <c r="INU221" s="123"/>
      <c r="INV221" s="123"/>
      <c r="INW221" s="123"/>
      <c r="INX221" s="123"/>
      <c r="INY221" s="123"/>
      <c r="INZ221" s="123"/>
      <c r="IOA221" s="123"/>
      <c r="IOB221" s="123"/>
      <c r="IOC221" s="123"/>
      <c r="IOD221" s="123"/>
      <c r="IOE221" s="123"/>
      <c r="IOF221" s="123"/>
      <c r="IOG221" s="123"/>
      <c r="IOH221" s="123"/>
      <c r="IOI221" s="123"/>
      <c r="IOJ221" s="123"/>
      <c r="IOK221" s="123"/>
      <c r="IOL221" s="123"/>
      <c r="IOM221" s="123"/>
      <c r="ION221" s="123"/>
      <c r="IOO221" s="123"/>
      <c r="IOP221" s="123"/>
      <c r="IOQ221" s="123"/>
      <c r="IOR221" s="123"/>
      <c r="IOS221" s="123"/>
      <c r="IOT221" s="123"/>
      <c r="IOU221" s="123"/>
      <c r="IOV221" s="123"/>
      <c r="IOW221" s="123"/>
      <c r="IOX221" s="123"/>
      <c r="IOY221" s="123"/>
      <c r="IOZ221" s="123"/>
      <c r="IPA221" s="123"/>
      <c r="IPB221" s="123"/>
      <c r="IPC221" s="123"/>
      <c r="IPD221" s="123"/>
      <c r="IPE221" s="123"/>
      <c r="IPF221" s="123"/>
      <c r="IPG221" s="123"/>
      <c r="IPH221" s="123"/>
      <c r="IPI221" s="123"/>
      <c r="IPJ221" s="123"/>
      <c r="IPK221" s="123"/>
      <c r="IPL221" s="123"/>
      <c r="IPM221" s="123"/>
      <c r="IPN221" s="123"/>
      <c r="IPO221" s="123"/>
      <c r="IPP221" s="123"/>
      <c r="IPQ221" s="123"/>
      <c r="IPR221" s="123"/>
      <c r="IPS221" s="123"/>
      <c r="IPT221" s="123"/>
      <c r="IPU221" s="123"/>
      <c r="IPV221" s="123"/>
      <c r="IPW221" s="123"/>
      <c r="IPX221" s="123"/>
      <c r="IPY221" s="123"/>
      <c r="IPZ221" s="123"/>
      <c r="IQA221" s="123"/>
      <c r="IQB221" s="123"/>
      <c r="IQC221" s="123"/>
      <c r="IQD221" s="123"/>
      <c r="IQE221" s="123"/>
      <c r="IQF221" s="123"/>
      <c r="IQG221" s="123"/>
      <c r="IQH221" s="123"/>
      <c r="IQI221" s="123"/>
      <c r="IQJ221" s="123"/>
      <c r="IQK221" s="123"/>
      <c r="IQL221" s="123"/>
      <c r="IQM221" s="123"/>
      <c r="IQN221" s="123"/>
      <c r="IQO221" s="123"/>
      <c r="IQP221" s="123"/>
      <c r="IQQ221" s="123"/>
      <c r="IQR221" s="123"/>
      <c r="IQS221" s="123"/>
      <c r="IQT221" s="123"/>
      <c r="IQU221" s="123"/>
      <c r="IQV221" s="123"/>
      <c r="IQW221" s="123"/>
      <c r="IQX221" s="123"/>
      <c r="IQY221" s="123"/>
      <c r="IQZ221" s="123"/>
      <c r="IRA221" s="123"/>
      <c r="IRB221" s="123"/>
      <c r="IRC221" s="123"/>
      <c r="IRD221" s="123"/>
      <c r="IRE221" s="123"/>
      <c r="IRF221" s="123"/>
      <c r="IRG221" s="123"/>
      <c r="IRH221" s="123"/>
      <c r="IRI221" s="123"/>
      <c r="IRJ221" s="123"/>
      <c r="IRK221" s="123"/>
      <c r="IRL221" s="123"/>
      <c r="IRM221" s="123"/>
      <c r="IRN221" s="123"/>
      <c r="IRO221" s="123"/>
      <c r="IRP221" s="123"/>
      <c r="IRQ221" s="123"/>
      <c r="IRR221" s="123"/>
      <c r="IRS221" s="123"/>
      <c r="IRT221" s="123"/>
      <c r="IRU221" s="123"/>
      <c r="IRV221" s="123"/>
      <c r="IRW221" s="123"/>
      <c r="IRX221" s="123"/>
      <c r="IRY221" s="123"/>
      <c r="IRZ221" s="123"/>
      <c r="ISA221" s="123"/>
      <c r="ISB221" s="123"/>
      <c r="ISC221" s="123"/>
      <c r="ISD221" s="123"/>
      <c r="ISE221" s="123"/>
      <c r="ISF221" s="123"/>
      <c r="ISG221" s="123"/>
      <c r="ISH221" s="123"/>
      <c r="ISI221" s="123"/>
      <c r="ISJ221" s="123"/>
      <c r="ISK221" s="123"/>
      <c r="ISL221" s="123"/>
      <c r="ISM221" s="123"/>
      <c r="ISN221" s="123"/>
      <c r="ISO221" s="123"/>
      <c r="ISP221" s="123"/>
      <c r="ISQ221" s="123"/>
      <c r="ISR221" s="123"/>
      <c r="ISS221" s="123"/>
      <c r="IST221" s="123"/>
      <c r="ISU221" s="123"/>
      <c r="ISV221" s="123"/>
      <c r="ISW221" s="123"/>
      <c r="ISX221" s="123"/>
      <c r="ISY221" s="123"/>
      <c r="ISZ221" s="123"/>
      <c r="ITA221" s="123"/>
      <c r="ITB221" s="123"/>
      <c r="ITC221" s="123"/>
      <c r="ITD221" s="123"/>
      <c r="ITE221" s="123"/>
      <c r="ITF221" s="123"/>
      <c r="ITG221" s="123"/>
      <c r="ITH221" s="123"/>
      <c r="ITI221" s="123"/>
      <c r="ITJ221" s="123"/>
      <c r="ITK221" s="123"/>
      <c r="ITL221" s="123"/>
      <c r="ITM221" s="123"/>
      <c r="ITN221" s="123"/>
      <c r="ITO221" s="123"/>
      <c r="ITP221" s="123"/>
      <c r="ITQ221" s="123"/>
      <c r="ITR221" s="123"/>
      <c r="ITS221" s="123"/>
      <c r="ITT221" s="123"/>
      <c r="ITU221" s="123"/>
      <c r="ITV221" s="123"/>
      <c r="ITW221" s="123"/>
      <c r="ITX221" s="123"/>
      <c r="ITY221" s="123"/>
      <c r="ITZ221" s="123"/>
      <c r="IUA221" s="123"/>
      <c r="IUB221" s="123"/>
      <c r="IUC221" s="123"/>
      <c r="IUD221" s="123"/>
      <c r="IUE221" s="123"/>
      <c r="IUF221" s="123"/>
      <c r="IUG221" s="123"/>
      <c r="IUH221" s="123"/>
      <c r="IUI221" s="123"/>
      <c r="IUJ221" s="123"/>
      <c r="IUK221" s="123"/>
      <c r="IUL221" s="123"/>
      <c r="IUM221" s="123"/>
      <c r="IUN221" s="123"/>
      <c r="IUO221" s="123"/>
      <c r="IUP221" s="123"/>
      <c r="IUQ221" s="123"/>
      <c r="IUR221" s="123"/>
      <c r="IUS221" s="123"/>
      <c r="IUT221" s="123"/>
      <c r="IUU221" s="123"/>
      <c r="IUV221" s="123"/>
      <c r="IUW221" s="123"/>
      <c r="IUX221" s="123"/>
      <c r="IUY221" s="123"/>
      <c r="IUZ221" s="123"/>
      <c r="IVA221" s="123"/>
      <c r="IVB221" s="123"/>
      <c r="IVC221" s="123"/>
      <c r="IVD221" s="123"/>
      <c r="IVE221" s="123"/>
      <c r="IVF221" s="123"/>
      <c r="IVG221" s="123"/>
      <c r="IVH221" s="123"/>
      <c r="IVI221" s="123"/>
      <c r="IVJ221" s="123"/>
      <c r="IVK221" s="123"/>
      <c r="IVL221" s="123"/>
      <c r="IVM221" s="123"/>
      <c r="IVN221" s="123"/>
      <c r="IVO221" s="123"/>
      <c r="IVP221" s="123"/>
      <c r="IVQ221" s="123"/>
      <c r="IVR221" s="123"/>
      <c r="IVS221" s="123"/>
      <c r="IVT221" s="123"/>
      <c r="IVU221" s="123"/>
      <c r="IVV221" s="123"/>
      <c r="IVW221" s="123"/>
      <c r="IVX221" s="123"/>
      <c r="IVY221" s="123"/>
      <c r="IVZ221" s="123"/>
      <c r="IWA221" s="123"/>
      <c r="IWB221" s="123"/>
      <c r="IWC221" s="123"/>
      <c r="IWD221" s="123"/>
      <c r="IWE221" s="123"/>
      <c r="IWF221" s="123"/>
      <c r="IWG221" s="123"/>
      <c r="IWH221" s="123"/>
      <c r="IWI221" s="123"/>
      <c r="IWJ221" s="123"/>
      <c r="IWK221" s="123"/>
      <c r="IWL221" s="123"/>
      <c r="IWM221" s="123"/>
      <c r="IWN221" s="123"/>
      <c r="IWO221" s="123"/>
      <c r="IWP221" s="123"/>
      <c r="IWQ221" s="123"/>
      <c r="IWR221" s="123"/>
      <c r="IWS221" s="123"/>
      <c r="IWT221" s="123"/>
      <c r="IWU221" s="123"/>
      <c r="IWV221" s="123"/>
      <c r="IWW221" s="123"/>
      <c r="IWX221" s="123"/>
      <c r="IWY221" s="123"/>
      <c r="IWZ221" s="123"/>
      <c r="IXA221" s="123"/>
      <c r="IXB221" s="123"/>
      <c r="IXC221" s="123"/>
      <c r="IXD221" s="123"/>
      <c r="IXE221" s="123"/>
      <c r="IXF221" s="123"/>
      <c r="IXG221" s="123"/>
      <c r="IXH221" s="123"/>
      <c r="IXI221" s="123"/>
      <c r="IXJ221" s="123"/>
      <c r="IXK221" s="123"/>
      <c r="IXL221" s="123"/>
      <c r="IXM221" s="123"/>
      <c r="IXN221" s="123"/>
      <c r="IXO221" s="123"/>
      <c r="IXP221" s="123"/>
      <c r="IXQ221" s="123"/>
      <c r="IXR221" s="123"/>
      <c r="IXS221" s="123"/>
      <c r="IXT221" s="123"/>
      <c r="IXU221" s="123"/>
      <c r="IXV221" s="123"/>
      <c r="IXW221" s="123"/>
      <c r="IXX221" s="123"/>
      <c r="IXY221" s="123"/>
      <c r="IXZ221" s="123"/>
      <c r="IYA221" s="123"/>
      <c r="IYB221" s="123"/>
      <c r="IYC221" s="123"/>
      <c r="IYD221" s="123"/>
      <c r="IYE221" s="123"/>
      <c r="IYF221" s="123"/>
      <c r="IYG221" s="123"/>
      <c r="IYH221" s="123"/>
      <c r="IYI221" s="123"/>
      <c r="IYJ221" s="123"/>
      <c r="IYK221" s="123"/>
      <c r="IYL221" s="123"/>
      <c r="IYM221" s="123"/>
      <c r="IYN221" s="123"/>
      <c r="IYO221" s="123"/>
      <c r="IYP221" s="123"/>
      <c r="IYQ221" s="123"/>
      <c r="IYR221" s="123"/>
      <c r="IYS221" s="123"/>
      <c r="IYT221" s="123"/>
      <c r="IYU221" s="123"/>
      <c r="IYV221" s="123"/>
      <c r="IYW221" s="123"/>
      <c r="IYX221" s="123"/>
      <c r="IYY221" s="123"/>
      <c r="IYZ221" s="123"/>
      <c r="IZA221" s="123"/>
      <c r="IZB221" s="123"/>
      <c r="IZC221" s="123"/>
      <c r="IZD221" s="123"/>
      <c r="IZE221" s="123"/>
      <c r="IZF221" s="123"/>
      <c r="IZG221" s="123"/>
      <c r="IZH221" s="123"/>
      <c r="IZI221" s="123"/>
      <c r="IZJ221" s="123"/>
      <c r="IZK221" s="123"/>
      <c r="IZL221" s="123"/>
      <c r="IZM221" s="123"/>
      <c r="IZN221" s="123"/>
      <c r="IZO221" s="123"/>
      <c r="IZP221" s="123"/>
      <c r="IZQ221" s="123"/>
      <c r="IZR221" s="123"/>
      <c r="IZS221" s="123"/>
      <c r="IZT221" s="123"/>
      <c r="IZU221" s="123"/>
      <c r="IZV221" s="123"/>
      <c r="IZW221" s="123"/>
      <c r="IZX221" s="123"/>
      <c r="IZY221" s="123"/>
      <c r="IZZ221" s="123"/>
      <c r="JAA221" s="123"/>
      <c r="JAB221" s="123"/>
      <c r="JAC221" s="123"/>
      <c r="JAD221" s="123"/>
      <c r="JAE221" s="123"/>
      <c r="JAF221" s="123"/>
      <c r="JAG221" s="123"/>
      <c r="JAH221" s="123"/>
      <c r="JAI221" s="123"/>
      <c r="JAJ221" s="123"/>
      <c r="JAK221" s="123"/>
      <c r="JAL221" s="123"/>
      <c r="JAM221" s="123"/>
      <c r="JAN221" s="123"/>
      <c r="JAO221" s="123"/>
      <c r="JAP221" s="123"/>
      <c r="JAQ221" s="123"/>
      <c r="JAR221" s="123"/>
      <c r="JAS221" s="123"/>
      <c r="JAT221" s="123"/>
      <c r="JAU221" s="123"/>
      <c r="JAV221" s="123"/>
      <c r="JAW221" s="123"/>
      <c r="JAX221" s="123"/>
      <c r="JAY221" s="123"/>
      <c r="JAZ221" s="123"/>
      <c r="JBA221" s="123"/>
      <c r="JBB221" s="123"/>
      <c r="JBC221" s="123"/>
      <c r="JBD221" s="123"/>
      <c r="JBE221" s="123"/>
      <c r="JBF221" s="123"/>
      <c r="JBG221" s="123"/>
      <c r="JBH221" s="123"/>
      <c r="JBI221" s="123"/>
      <c r="JBJ221" s="123"/>
      <c r="JBK221" s="123"/>
      <c r="JBL221" s="123"/>
      <c r="JBM221" s="123"/>
      <c r="JBN221" s="123"/>
      <c r="JBO221" s="123"/>
      <c r="JBP221" s="123"/>
      <c r="JBQ221" s="123"/>
      <c r="JBR221" s="123"/>
      <c r="JBS221" s="123"/>
      <c r="JBT221" s="123"/>
      <c r="JBU221" s="123"/>
      <c r="JBV221" s="123"/>
      <c r="JBW221" s="123"/>
      <c r="JBX221" s="123"/>
      <c r="JBY221" s="123"/>
      <c r="JBZ221" s="123"/>
      <c r="JCA221" s="123"/>
      <c r="JCB221" s="123"/>
      <c r="JCC221" s="123"/>
      <c r="JCD221" s="123"/>
      <c r="JCE221" s="123"/>
      <c r="JCF221" s="123"/>
      <c r="JCG221" s="123"/>
      <c r="JCH221" s="123"/>
      <c r="JCI221" s="123"/>
      <c r="JCJ221" s="123"/>
      <c r="JCK221" s="123"/>
      <c r="JCL221" s="123"/>
      <c r="JCM221" s="123"/>
      <c r="JCN221" s="123"/>
      <c r="JCO221" s="123"/>
      <c r="JCP221" s="123"/>
      <c r="JCQ221" s="123"/>
      <c r="JCR221" s="123"/>
      <c r="JCS221" s="123"/>
      <c r="JCT221" s="123"/>
      <c r="JCU221" s="123"/>
      <c r="JCV221" s="123"/>
      <c r="JCW221" s="123"/>
      <c r="JCX221" s="123"/>
      <c r="JCY221" s="123"/>
      <c r="JCZ221" s="123"/>
      <c r="JDA221" s="123"/>
      <c r="JDB221" s="123"/>
      <c r="JDC221" s="123"/>
      <c r="JDD221" s="123"/>
      <c r="JDE221" s="123"/>
      <c r="JDF221" s="123"/>
      <c r="JDG221" s="123"/>
      <c r="JDH221" s="123"/>
      <c r="JDI221" s="123"/>
      <c r="JDJ221" s="123"/>
      <c r="JDK221" s="123"/>
      <c r="JDL221" s="123"/>
      <c r="JDM221" s="123"/>
      <c r="JDN221" s="123"/>
      <c r="JDO221" s="123"/>
      <c r="JDP221" s="123"/>
      <c r="JDQ221" s="123"/>
      <c r="JDR221" s="123"/>
      <c r="JDS221" s="123"/>
      <c r="JDT221" s="123"/>
      <c r="JDU221" s="123"/>
      <c r="JDV221" s="123"/>
      <c r="JDW221" s="123"/>
      <c r="JDX221" s="123"/>
      <c r="JDY221" s="123"/>
      <c r="JDZ221" s="123"/>
      <c r="JEA221" s="123"/>
      <c r="JEB221" s="123"/>
      <c r="JEC221" s="123"/>
      <c r="JED221" s="123"/>
      <c r="JEE221" s="123"/>
      <c r="JEF221" s="123"/>
      <c r="JEG221" s="123"/>
      <c r="JEH221" s="123"/>
      <c r="JEI221" s="123"/>
      <c r="JEJ221" s="123"/>
      <c r="JEK221" s="123"/>
      <c r="JEL221" s="123"/>
      <c r="JEM221" s="123"/>
      <c r="JEN221" s="123"/>
      <c r="JEO221" s="123"/>
      <c r="JEP221" s="123"/>
      <c r="JEQ221" s="123"/>
      <c r="JER221" s="123"/>
      <c r="JES221" s="123"/>
      <c r="JET221" s="123"/>
      <c r="JEU221" s="123"/>
      <c r="JEV221" s="123"/>
      <c r="JEW221" s="123"/>
      <c r="JEX221" s="123"/>
      <c r="JEY221" s="123"/>
      <c r="JEZ221" s="123"/>
      <c r="JFA221" s="123"/>
      <c r="JFB221" s="123"/>
      <c r="JFC221" s="123"/>
      <c r="JFD221" s="123"/>
      <c r="JFE221" s="123"/>
      <c r="JFF221" s="123"/>
      <c r="JFG221" s="123"/>
      <c r="JFH221" s="123"/>
      <c r="JFI221" s="123"/>
      <c r="JFJ221" s="123"/>
      <c r="JFK221" s="123"/>
      <c r="JFL221" s="123"/>
      <c r="JFM221" s="123"/>
      <c r="JFN221" s="123"/>
      <c r="JFO221" s="123"/>
      <c r="JFP221" s="123"/>
      <c r="JFQ221" s="123"/>
      <c r="JFR221" s="123"/>
      <c r="JFS221" s="123"/>
      <c r="JFT221" s="123"/>
      <c r="JFU221" s="123"/>
      <c r="JFV221" s="123"/>
      <c r="JFW221" s="123"/>
      <c r="JFX221" s="123"/>
      <c r="JFY221" s="123"/>
      <c r="JFZ221" s="123"/>
      <c r="JGA221" s="123"/>
      <c r="JGB221" s="123"/>
      <c r="JGC221" s="123"/>
      <c r="JGD221" s="123"/>
      <c r="JGE221" s="123"/>
      <c r="JGF221" s="123"/>
      <c r="JGG221" s="123"/>
      <c r="JGH221" s="123"/>
      <c r="JGI221" s="123"/>
      <c r="JGJ221" s="123"/>
      <c r="JGK221" s="123"/>
      <c r="JGL221" s="123"/>
      <c r="JGM221" s="123"/>
      <c r="JGN221" s="123"/>
      <c r="JGO221" s="123"/>
      <c r="JGP221" s="123"/>
      <c r="JGQ221" s="123"/>
      <c r="JGR221" s="123"/>
      <c r="JGS221" s="123"/>
      <c r="JGT221" s="123"/>
      <c r="JGU221" s="123"/>
      <c r="JGV221" s="123"/>
      <c r="JGW221" s="123"/>
      <c r="JGX221" s="123"/>
      <c r="JGY221" s="123"/>
      <c r="JGZ221" s="123"/>
      <c r="JHA221" s="123"/>
      <c r="JHB221" s="123"/>
      <c r="JHC221" s="123"/>
      <c r="JHD221" s="123"/>
      <c r="JHE221" s="123"/>
      <c r="JHF221" s="123"/>
      <c r="JHG221" s="123"/>
      <c r="JHH221" s="123"/>
      <c r="JHI221" s="123"/>
      <c r="JHJ221" s="123"/>
      <c r="JHK221" s="123"/>
      <c r="JHL221" s="123"/>
      <c r="JHM221" s="123"/>
      <c r="JHN221" s="123"/>
      <c r="JHO221" s="123"/>
      <c r="JHP221" s="123"/>
      <c r="JHQ221" s="123"/>
      <c r="JHR221" s="123"/>
      <c r="JHS221" s="123"/>
      <c r="JHT221" s="123"/>
      <c r="JHU221" s="123"/>
      <c r="JHV221" s="123"/>
      <c r="JHW221" s="123"/>
      <c r="JHX221" s="123"/>
      <c r="JHY221" s="123"/>
      <c r="JHZ221" s="123"/>
      <c r="JIA221" s="123"/>
      <c r="JIB221" s="123"/>
      <c r="JIC221" s="123"/>
      <c r="JID221" s="123"/>
      <c r="JIE221" s="123"/>
      <c r="JIF221" s="123"/>
      <c r="JIG221" s="123"/>
      <c r="JIH221" s="123"/>
      <c r="JII221" s="123"/>
      <c r="JIJ221" s="123"/>
      <c r="JIK221" s="123"/>
      <c r="JIL221" s="123"/>
      <c r="JIM221" s="123"/>
      <c r="JIN221" s="123"/>
      <c r="JIO221" s="123"/>
      <c r="JIP221" s="123"/>
      <c r="JIQ221" s="123"/>
      <c r="JIR221" s="123"/>
      <c r="JIS221" s="123"/>
      <c r="JIT221" s="123"/>
      <c r="JIU221" s="123"/>
      <c r="JIV221" s="123"/>
      <c r="JIW221" s="123"/>
      <c r="JIX221" s="123"/>
      <c r="JIY221" s="123"/>
      <c r="JIZ221" s="123"/>
      <c r="JJA221" s="123"/>
      <c r="JJB221" s="123"/>
      <c r="JJC221" s="123"/>
      <c r="JJD221" s="123"/>
      <c r="JJE221" s="123"/>
      <c r="JJF221" s="123"/>
      <c r="JJG221" s="123"/>
      <c r="JJH221" s="123"/>
      <c r="JJI221" s="123"/>
      <c r="JJJ221" s="123"/>
      <c r="JJK221" s="123"/>
      <c r="JJL221" s="123"/>
      <c r="JJM221" s="123"/>
      <c r="JJN221" s="123"/>
      <c r="JJO221" s="123"/>
      <c r="JJP221" s="123"/>
      <c r="JJQ221" s="123"/>
      <c r="JJR221" s="123"/>
      <c r="JJS221" s="123"/>
      <c r="JJT221" s="123"/>
      <c r="JJU221" s="123"/>
      <c r="JJV221" s="123"/>
      <c r="JJW221" s="123"/>
      <c r="JJX221" s="123"/>
      <c r="JJY221" s="123"/>
      <c r="JJZ221" s="123"/>
      <c r="JKA221" s="123"/>
      <c r="JKB221" s="123"/>
      <c r="JKC221" s="123"/>
      <c r="JKD221" s="123"/>
      <c r="JKE221" s="123"/>
      <c r="JKF221" s="123"/>
      <c r="JKG221" s="123"/>
      <c r="JKH221" s="123"/>
      <c r="JKI221" s="123"/>
      <c r="JKJ221" s="123"/>
      <c r="JKK221" s="123"/>
      <c r="JKL221" s="123"/>
      <c r="JKM221" s="123"/>
      <c r="JKN221" s="123"/>
      <c r="JKO221" s="123"/>
      <c r="JKP221" s="123"/>
      <c r="JKQ221" s="123"/>
      <c r="JKR221" s="123"/>
      <c r="JKS221" s="123"/>
      <c r="JKT221" s="123"/>
      <c r="JKU221" s="123"/>
      <c r="JKV221" s="123"/>
      <c r="JKW221" s="123"/>
      <c r="JKX221" s="123"/>
      <c r="JKY221" s="123"/>
      <c r="JKZ221" s="123"/>
      <c r="JLA221" s="123"/>
      <c r="JLB221" s="123"/>
      <c r="JLC221" s="123"/>
      <c r="JLD221" s="123"/>
      <c r="JLE221" s="123"/>
      <c r="JLF221" s="123"/>
      <c r="JLG221" s="123"/>
      <c r="JLH221" s="123"/>
      <c r="JLI221" s="123"/>
      <c r="JLJ221" s="123"/>
      <c r="JLK221" s="123"/>
      <c r="JLL221" s="123"/>
      <c r="JLM221" s="123"/>
      <c r="JLN221" s="123"/>
      <c r="JLO221" s="123"/>
      <c r="JLP221" s="123"/>
      <c r="JLQ221" s="123"/>
      <c r="JLR221" s="123"/>
      <c r="JLS221" s="123"/>
      <c r="JLT221" s="123"/>
      <c r="JLU221" s="123"/>
      <c r="JLV221" s="123"/>
      <c r="JLW221" s="123"/>
      <c r="JLX221" s="123"/>
      <c r="JLY221" s="123"/>
      <c r="JLZ221" s="123"/>
      <c r="JMA221" s="123"/>
      <c r="JMB221" s="123"/>
      <c r="JMC221" s="123"/>
      <c r="JMD221" s="123"/>
      <c r="JME221" s="123"/>
      <c r="JMF221" s="123"/>
      <c r="JMG221" s="123"/>
      <c r="JMH221" s="123"/>
      <c r="JMI221" s="123"/>
      <c r="JMJ221" s="123"/>
      <c r="JMK221" s="123"/>
      <c r="JML221" s="123"/>
      <c r="JMM221" s="123"/>
      <c r="JMN221" s="123"/>
      <c r="JMO221" s="123"/>
      <c r="JMP221" s="123"/>
      <c r="JMQ221" s="123"/>
      <c r="JMR221" s="123"/>
      <c r="JMS221" s="123"/>
      <c r="JMT221" s="123"/>
      <c r="JMU221" s="123"/>
      <c r="JMV221" s="123"/>
      <c r="JMW221" s="123"/>
      <c r="JMX221" s="123"/>
      <c r="JMY221" s="123"/>
      <c r="JMZ221" s="123"/>
      <c r="JNA221" s="123"/>
      <c r="JNB221" s="123"/>
      <c r="JNC221" s="123"/>
      <c r="JND221" s="123"/>
      <c r="JNE221" s="123"/>
      <c r="JNF221" s="123"/>
      <c r="JNG221" s="123"/>
      <c r="JNH221" s="123"/>
      <c r="JNI221" s="123"/>
      <c r="JNJ221" s="123"/>
      <c r="JNK221" s="123"/>
      <c r="JNL221" s="123"/>
      <c r="JNM221" s="123"/>
      <c r="JNN221" s="123"/>
      <c r="JNO221" s="123"/>
      <c r="JNP221" s="123"/>
      <c r="JNQ221" s="123"/>
      <c r="JNR221" s="123"/>
      <c r="JNS221" s="123"/>
      <c r="JNT221" s="123"/>
      <c r="JNU221" s="123"/>
      <c r="JNV221" s="123"/>
      <c r="JNW221" s="123"/>
      <c r="JNX221" s="123"/>
      <c r="JNY221" s="123"/>
      <c r="JNZ221" s="123"/>
      <c r="JOA221" s="123"/>
      <c r="JOB221" s="123"/>
      <c r="JOC221" s="123"/>
      <c r="JOD221" s="123"/>
      <c r="JOE221" s="123"/>
      <c r="JOF221" s="123"/>
      <c r="JOG221" s="123"/>
      <c r="JOH221" s="123"/>
      <c r="JOI221" s="123"/>
      <c r="JOJ221" s="123"/>
      <c r="JOK221" s="123"/>
      <c r="JOL221" s="123"/>
      <c r="JOM221" s="123"/>
      <c r="JON221" s="123"/>
      <c r="JOO221" s="123"/>
      <c r="JOP221" s="123"/>
      <c r="JOQ221" s="123"/>
      <c r="JOR221" s="123"/>
      <c r="JOS221" s="123"/>
      <c r="JOT221" s="123"/>
      <c r="JOU221" s="123"/>
      <c r="JOV221" s="123"/>
      <c r="JOW221" s="123"/>
      <c r="JOX221" s="123"/>
      <c r="JOY221" s="123"/>
      <c r="JOZ221" s="123"/>
      <c r="JPA221" s="123"/>
      <c r="JPB221" s="123"/>
      <c r="JPC221" s="123"/>
      <c r="JPD221" s="123"/>
      <c r="JPE221" s="123"/>
      <c r="JPF221" s="123"/>
      <c r="JPG221" s="123"/>
      <c r="JPH221" s="123"/>
      <c r="JPI221" s="123"/>
      <c r="JPJ221" s="123"/>
      <c r="JPK221" s="123"/>
      <c r="JPL221" s="123"/>
      <c r="JPM221" s="123"/>
      <c r="JPN221" s="123"/>
      <c r="JPO221" s="123"/>
      <c r="JPP221" s="123"/>
      <c r="JPQ221" s="123"/>
      <c r="JPR221" s="123"/>
      <c r="JPS221" s="123"/>
      <c r="JPT221" s="123"/>
      <c r="JPU221" s="123"/>
      <c r="JPV221" s="123"/>
      <c r="JPW221" s="123"/>
      <c r="JPX221" s="123"/>
      <c r="JPY221" s="123"/>
      <c r="JPZ221" s="123"/>
      <c r="JQA221" s="123"/>
      <c r="JQB221" s="123"/>
      <c r="JQC221" s="123"/>
      <c r="JQD221" s="123"/>
      <c r="JQE221" s="123"/>
      <c r="JQF221" s="123"/>
      <c r="JQG221" s="123"/>
      <c r="JQH221" s="123"/>
      <c r="JQI221" s="123"/>
      <c r="JQJ221" s="123"/>
      <c r="JQK221" s="123"/>
      <c r="JQL221" s="123"/>
      <c r="JQM221" s="123"/>
      <c r="JQN221" s="123"/>
      <c r="JQO221" s="123"/>
      <c r="JQP221" s="123"/>
      <c r="JQQ221" s="123"/>
      <c r="JQR221" s="123"/>
      <c r="JQS221" s="123"/>
      <c r="JQT221" s="123"/>
      <c r="JQU221" s="123"/>
      <c r="JQV221" s="123"/>
      <c r="JQW221" s="123"/>
      <c r="JQX221" s="123"/>
      <c r="JQY221" s="123"/>
      <c r="JQZ221" s="123"/>
      <c r="JRA221" s="123"/>
      <c r="JRB221" s="123"/>
      <c r="JRC221" s="123"/>
      <c r="JRD221" s="123"/>
      <c r="JRE221" s="123"/>
      <c r="JRF221" s="123"/>
      <c r="JRG221" s="123"/>
      <c r="JRH221" s="123"/>
      <c r="JRI221" s="123"/>
      <c r="JRJ221" s="123"/>
      <c r="JRK221" s="123"/>
      <c r="JRL221" s="123"/>
      <c r="JRM221" s="123"/>
      <c r="JRN221" s="123"/>
      <c r="JRO221" s="123"/>
      <c r="JRP221" s="123"/>
      <c r="JRQ221" s="123"/>
      <c r="JRR221" s="123"/>
      <c r="JRS221" s="123"/>
      <c r="JRT221" s="123"/>
      <c r="JRU221" s="123"/>
      <c r="JRV221" s="123"/>
      <c r="JRW221" s="123"/>
      <c r="JRX221" s="123"/>
      <c r="JRY221" s="123"/>
      <c r="JRZ221" s="123"/>
      <c r="JSA221" s="123"/>
      <c r="JSB221" s="123"/>
      <c r="JSC221" s="123"/>
      <c r="JSD221" s="123"/>
      <c r="JSE221" s="123"/>
      <c r="JSF221" s="123"/>
      <c r="JSG221" s="123"/>
      <c r="JSH221" s="123"/>
      <c r="JSI221" s="123"/>
      <c r="JSJ221" s="123"/>
      <c r="JSK221" s="123"/>
      <c r="JSL221" s="123"/>
      <c r="JSM221" s="123"/>
      <c r="JSN221" s="123"/>
      <c r="JSO221" s="123"/>
      <c r="JSP221" s="123"/>
      <c r="JSQ221" s="123"/>
      <c r="JSR221" s="123"/>
      <c r="JSS221" s="123"/>
      <c r="JST221" s="123"/>
      <c r="JSU221" s="123"/>
      <c r="JSV221" s="123"/>
      <c r="JSW221" s="123"/>
      <c r="JSX221" s="123"/>
      <c r="JSY221" s="123"/>
      <c r="JSZ221" s="123"/>
      <c r="JTA221" s="123"/>
      <c r="JTB221" s="123"/>
      <c r="JTC221" s="123"/>
      <c r="JTD221" s="123"/>
      <c r="JTE221" s="123"/>
      <c r="JTF221" s="123"/>
      <c r="JTG221" s="123"/>
      <c r="JTH221" s="123"/>
      <c r="JTI221" s="123"/>
      <c r="JTJ221" s="123"/>
      <c r="JTK221" s="123"/>
      <c r="JTL221" s="123"/>
      <c r="JTM221" s="123"/>
      <c r="JTN221" s="123"/>
      <c r="JTO221" s="123"/>
      <c r="JTP221" s="123"/>
      <c r="JTQ221" s="123"/>
      <c r="JTR221" s="123"/>
      <c r="JTS221" s="123"/>
      <c r="JTT221" s="123"/>
      <c r="JTU221" s="123"/>
      <c r="JTV221" s="123"/>
      <c r="JTW221" s="123"/>
      <c r="JTX221" s="123"/>
      <c r="JTY221" s="123"/>
      <c r="JTZ221" s="123"/>
      <c r="JUA221" s="123"/>
      <c r="JUB221" s="123"/>
      <c r="JUC221" s="123"/>
      <c r="JUD221" s="123"/>
      <c r="JUE221" s="123"/>
      <c r="JUF221" s="123"/>
      <c r="JUG221" s="123"/>
      <c r="JUH221" s="123"/>
      <c r="JUI221" s="123"/>
      <c r="JUJ221" s="123"/>
      <c r="JUK221" s="123"/>
      <c r="JUL221" s="123"/>
      <c r="JUM221" s="123"/>
      <c r="JUN221" s="123"/>
      <c r="JUO221" s="123"/>
      <c r="JUP221" s="123"/>
      <c r="JUQ221" s="123"/>
      <c r="JUR221" s="123"/>
      <c r="JUS221" s="123"/>
      <c r="JUT221" s="123"/>
      <c r="JUU221" s="123"/>
      <c r="JUV221" s="123"/>
      <c r="JUW221" s="123"/>
      <c r="JUX221" s="123"/>
      <c r="JUY221" s="123"/>
      <c r="JUZ221" s="123"/>
      <c r="JVA221" s="123"/>
      <c r="JVB221" s="123"/>
      <c r="JVC221" s="123"/>
      <c r="JVD221" s="123"/>
      <c r="JVE221" s="123"/>
      <c r="JVF221" s="123"/>
      <c r="JVG221" s="123"/>
      <c r="JVH221" s="123"/>
      <c r="JVI221" s="123"/>
      <c r="JVJ221" s="123"/>
      <c r="JVK221" s="123"/>
      <c r="JVL221" s="123"/>
      <c r="JVM221" s="123"/>
      <c r="JVN221" s="123"/>
      <c r="JVO221" s="123"/>
      <c r="JVP221" s="123"/>
      <c r="JVQ221" s="123"/>
      <c r="JVR221" s="123"/>
      <c r="JVS221" s="123"/>
      <c r="JVT221" s="123"/>
      <c r="JVU221" s="123"/>
      <c r="JVV221" s="123"/>
      <c r="JVW221" s="123"/>
      <c r="JVX221" s="123"/>
      <c r="JVY221" s="123"/>
      <c r="JVZ221" s="123"/>
      <c r="JWA221" s="123"/>
      <c r="JWB221" s="123"/>
      <c r="JWC221" s="123"/>
      <c r="JWD221" s="123"/>
      <c r="JWE221" s="123"/>
      <c r="JWF221" s="123"/>
      <c r="JWG221" s="123"/>
      <c r="JWH221" s="123"/>
      <c r="JWI221" s="123"/>
      <c r="JWJ221" s="123"/>
      <c r="JWK221" s="123"/>
      <c r="JWL221" s="123"/>
      <c r="JWM221" s="123"/>
      <c r="JWN221" s="123"/>
      <c r="JWO221" s="123"/>
      <c r="JWP221" s="123"/>
      <c r="JWQ221" s="123"/>
      <c r="JWR221" s="123"/>
      <c r="JWS221" s="123"/>
      <c r="JWT221" s="123"/>
      <c r="JWU221" s="123"/>
      <c r="JWV221" s="123"/>
      <c r="JWW221" s="123"/>
      <c r="JWX221" s="123"/>
      <c r="JWY221" s="123"/>
      <c r="JWZ221" s="123"/>
      <c r="JXA221" s="123"/>
      <c r="JXB221" s="123"/>
      <c r="JXC221" s="123"/>
      <c r="JXD221" s="123"/>
      <c r="JXE221" s="123"/>
      <c r="JXF221" s="123"/>
      <c r="JXG221" s="123"/>
      <c r="JXH221" s="123"/>
      <c r="JXI221" s="123"/>
      <c r="JXJ221" s="123"/>
      <c r="JXK221" s="123"/>
      <c r="JXL221" s="123"/>
      <c r="JXM221" s="123"/>
      <c r="JXN221" s="123"/>
      <c r="JXO221" s="123"/>
      <c r="JXP221" s="123"/>
      <c r="JXQ221" s="123"/>
      <c r="JXR221" s="123"/>
      <c r="JXS221" s="123"/>
      <c r="JXT221" s="123"/>
      <c r="JXU221" s="123"/>
      <c r="JXV221" s="123"/>
      <c r="JXW221" s="123"/>
      <c r="JXX221" s="123"/>
      <c r="JXY221" s="123"/>
      <c r="JXZ221" s="123"/>
      <c r="JYA221" s="123"/>
      <c r="JYB221" s="123"/>
      <c r="JYC221" s="123"/>
      <c r="JYD221" s="123"/>
      <c r="JYE221" s="123"/>
      <c r="JYF221" s="123"/>
      <c r="JYG221" s="123"/>
      <c r="JYH221" s="123"/>
      <c r="JYI221" s="123"/>
      <c r="JYJ221" s="123"/>
      <c r="JYK221" s="123"/>
      <c r="JYL221" s="123"/>
      <c r="JYM221" s="123"/>
      <c r="JYN221" s="123"/>
      <c r="JYO221" s="123"/>
      <c r="JYP221" s="123"/>
      <c r="JYQ221" s="123"/>
      <c r="JYR221" s="123"/>
      <c r="JYS221" s="123"/>
      <c r="JYT221" s="123"/>
      <c r="JYU221" s="123"/>
      <c r="JYV221" s="123"/>
      <c r="JYW221" s="123"/>
      <c r="JYX221" s="123"/>
      <c r="JYY221" s="123"/>
      <c r="JYZ221" s="123"/>
      <c r="JZA221" s="123"/>
      <c r="JZB221" s="123"/>
      <c r="JZC221" s="123"/>
      <c r="JZD221" s="123"/>
      <c r="JZE221" s="123"/>
      <c r="JZF221" s="123"/>
      <c r="JZG221" s="123"/>
      <c r="JZH221" s="123"/>
      <c r="JZI221" s="123"/>
      <c r="JZJ221" s="123"/>
      <c r="JZK221" s="123"/>
      <c r="JZL221" s="123"/>
      <c r="JZM221" s="123"/>
      <c r="JZN221" s="123"/>
      <c r="JZO221" s="123"/>
      <c r="JZP221" s="123"/>
      <c r="JZQ221" s="123"/>
      <c r="JZR221" s="123"/>
      <c r="JZS221" s="123"/>
      <c r="JZT221" s="123"/>
      <c r="JZU221" s="123"/>
      <c r="JZV221" s="123"/>
      <c r="JZW221" s="123"/>
      <c r="JZX221" s="123"/>
      <c r="JZY221" s="123"/>
      <c r="JZZ221" s="123"/>
      <c r="KAA221" s="123"/>
      <c r="KAB221" s="123"/>
      <c r="KAC221" s="123"/>
      <c r="KAD221" s="123"/>
      <c r="KAE221" s="123"/>
      <c r="KAF221" s="123"/>
      <c r="KAG221" s="123"/>
      <c r="KAH221" s="123"/>
      <c r="KAI221" s="123"/>
      <c r="KAJ221" s="123"/>
      <c r="KAK221" s="123"/>
      <c r="KAL221" s="123"/>
      <c r="KAM221" s="123"/>
      <c r="KAN221" s="123"/>
      <c r="KAO221" s="123"/>
      <c r="KAP221" s="123"/>
      <c r="KAQ221" s="123"/>
      <c r="KAR221" s="123"/>
      <c r="KAS221" s="123"/>
      <c r="KAT221" s="123"/>
      <c r="KAU221" s="123"/>
      <c r="KAV221" s="123"/>
      <c r="KAW221" s="123"/>
      <c r="KAX221" s="123"/>
      <c r="KAY221" s="123"/>
      <c r="KAZ221" s="123"/>
      <c r="KBA221" s="123"/>
      <c r="KBB221" s="123"/>
      <c r="KBC221" s="123"/>
      <c r="KBD221" s="123"/>
      <c r="KBE221" s="123"/>
      <c r="KBF221" s="123"/>
      <c r="KBG221" s="123"/>
      <c r="KBH221" s="123"/>
      <c r="KBI221" s="123"/>
      <c r="KBJ221" s="123"/>
      <c r="KBK221" s="123"/>
      <c r="KBL221" s="123"/>
      <c r="KBM221" s="123"/>
      <c r="KBN221" s="123"/>
      <c r="KBO221" s="123"/>
      <c r="KBP221" s="123"/>
      <c r="KBQ221" s="123"/>
      <c r="KBR221" s="123"/>
      <c r="KBS221" s="123"/>
      <c r="KBT221" s="123"/>
      <c r="KBU221" s="123"/>
      <c r="KBV221" s="123"/>
      <c r="KBW221" s="123"/>
      <c r="KBX221" s="123"/>
      <c r="KBY221" s="123"/>
      <c r="KBZ221" s="123"/>
      <c r="KCA221" s="123"/>
      <c r="KCB221" s="123"/>
      <c r="KCC221" s="123"/>
      <c r="KCD221" s="123"/>
      <c r="KCE221" s="123"/>
      <c r="KCF221" s="123"/>
      <c r="KCG221" s="123"/>
      <c r="KCH221" s="123"/>
      <c r="KCI221" s="123"/>
      <c r="KCJ221" s="123"/>
      <c r="KCK221" s="123"/>
      <c r="KCL221" s="123"/>
      <c r="KCM221" s="123"/>
      <c r="KCN221" s="123"/>
      <c r="KCO221" s="123"/>
      <c r="KCP221" s="123"/>
      <c r="KCQ221" s="123"/>
      <c r="KCR221" s="123"/>
      <c r="KCS221" s="123"/>
      <c r="KCT221" s="123"/>
      <c r="KCU221" s="123"/>
      <c r="KCV221" s="123"/>
      <c r="KCW221" s="123"/>
      <c r="KCX221" s="123"/>
      <c r="KCY221" s="123"/>
      <c r="KCZ221" s="123"/>
      <c r="KDA221" s="123"/>
      <c r="KDB221" s="123"/>
      <c r="KDC221" s="123"/>
      <c r="KDD221" s="123"/>
      <c r="KDE221" s="123"/>
      <c r="KDF221" s="123"/>
      <c r="KDG221" s="123"/>
      <c r="KDH221" s="123"/>
      <c r="KDI221" s="123"/>
      <c r="KDJ221" s="123"/>
      <c r="KDK221" s="123"/>
      <c r="KDL221" s="123"/>
      <c r="KDM221" s="123"/>
      <c r="KDN221" s="123"/>
      <c r="KDO221" s="123"/>
      <c r="KDP221" s="123"/>
      <c r="KDQ221" s="123"/>
      <c r="KDR221" s="123"/>
      <c r="KDS221" s="123"/>
      <c r="KDT221" s="123"/>
      <c r="KDU221" s="123"/>
      <c r="KDV221" s="123"/>
      <c r="KDW221" s="123"/>
      <c r="KDX221" s="123"/>
      <c r="KDY221" s="123"/>
      <c r="KDZ221" s="123"/>
      <c r="KEA221" s="123"/>
      <c r="KEB221" s="123"/>
      <c r="KEC221" s="123"/>
      <c r="KED221" s="123"/>
      <c r="KEE221" s="123"/>
      <c r="KEF221" s="123"/>
      <c r="KEG221" s="123"/>
      <c r="KEH221" s="123"/>
      <c r="KEI221" s="123"/>
      <c r="KEJ221" s="123"/>
      <c r="KEK221" s="123"/>
      <c r="KEL221" s="123"/>
      <c r="KEM221" s="123"/>
      <c r="KEN221" s="123"/>
      <c r="KEO221" s="123"/>
      <c r="KEP221" s="123"/>
      <c r="KEQ221" s="123"/>
      <c r="KER221" s="123"/>
      <c r="KES221" s="123"/>
      <c r="KET221" s="123"/>
      <c r="KEU221" s="123"/>
      <c r="KEV221" s="123"/>
      <c r="KEW221" s="123"/>
      <c r="KEX221" s="123"/>
      <c r="KEY221" s="123"/>
      <c r="KEZ221" s="123"/>
      <c r="KFA221" s="123"/>
      <c r="KFB221" s="123"/>
      <c r="KFC221" s="123"/>
      <c r="KFD221" s="123"/>
      <c r="KFE221" s="123"/>
      <c r="KFF221" s="123"/>
      <c r="KFG221" s="123"/>
      <c r="KFH221" s="123"/>
      <c r="KFI221" s="123"/>
      <c r="KFJ221" s="123"/>
      <c r="KFK221" s="123"/>
      <c r="KFL221" s="123"/>
      <c r="KFM221" s="123"/>
      <c r="KFN221" s="123"/>
      <c r="KFO221" s="123"/>
      <c r="KFP221" s="123"/>
      <c r="KFQ221" s="123"/>
      <c r="KFR221" s="123"/>
      <c r="KFS221" s="123"/>
      <c r="KFT221" s="123"/>
      <c r="KFU221" s="123"/>
      <c r="KFV221" s="123"/>
      <c r="KFW221" s="123"/>
      <c r="KFX221" s="123"/>
      <c r="KFY221" s="123"/>
      <c r="KFZ221" s="123"/>
      <c r="KGA221" s="123"/>
      <c r="KGB221" s="123"/>
      <c r="KGC221" s="123"/>
      <c r="KGD221" s="123"/>
      <c r="KGE221" s="123"/>
      <c r="KGF221" s="123"/>
      <c r="KGG221" s="123"/>
      <c r="KGH221" s="123"/>
      <c r="KGI221" s="123"/>
      <c r="KGJ221" s="123"/>
      <c r="KGK221" s="123"/>
      <c r="KGL221" s="123"/>
      <c r="KGM221" s="123"/>
      <c r="KGN221" s="123"/>
      <c r="KGO221" s="123"/>
      <c r="KGP221" s="123"/>
      <c r="KGQ221" s="123"/>
      <c r="KGR221" s="123"/>
      <c r="KGS221" s="123"/>
      <c r="KGT221" s="123"/>
      <c r="KGU221" s="123"/>
      <c r="KGV221" s="123"/>
      <c r="KGW221" s="123"/>
      <c r="KGX221" s="123"/>
      <c r="KGY221" s="123"/>
      <c r="KGZ221" s="123"/>
      <c r="KHA221" s="123"/>
      <c r="KHB221" s="123"/>
      <c r="KHC221" s="123"/>
      <c r="KHD221" s="123"/>
      <c r="KHE221" s="123"/>
      <c r="KHF221" s="123"/>
      <c r="KHG221" s="123"/>
      <c r="KHH221" s="123"/>
      <c r="KHI221" s="123"/>
      <c r="KHJ221" s="123"/>
      <c r="KHK221" s="123"/>
      <c r="KHL221" s="123"/>
      <c r="KHM221" s="123"/>
      <c r="KHN221" s="123"/>
      <c r="KHO221" s="123"/>
      <c r="KHP221" s="123"/>
      <c r="KHQ221" s="123"/>
      <c r="KHR221" s="123"/>
      <c r="KHS221" s="123"/>
      <c r="KHT221" s="123"/>
      <c r="KHU221" s="123"/>
      <c r="KHV221" s="123"/>
      <c r="KHW221" s="123"/>
      <c r="KHX221" s="123"/>
      <c r="KHY221" s="123"/>
      <c r="KHZ221" s="123"/>
      <c r="KIA221" s="123"/>
      <c r="KIB221" s="123"/>
      <c r="KIC221" s="123"/>
      <c r="KID221" s="123"/>
      <c r="KIE221" s="123"/>
      <c r="KIF221" s="123"/>
      <c r="KIG221" s="123"/>
      <c r="KIH221" s="123"/>
      <c r="KII221" s="123"/>
      <c r="KIJ221" s="123"/>
      <c r="KIK221" s="123"/>
      <c r="KIL221" s="123"/>
      <c r="KIM221" s="123"/>
      <c r="KIN221" s="123"/>
      <c r="KIO221" s="123"/>
      <c r="KIP221" s="123"/>
      <c r="KIQ221" s="123"/>
      <c r="KIR221" s="123"/>
      <c r="KIS221" s="123"/>
      <c r="KIT221" s="123"/>
      <c r="KIU221" s="123"/>
      <c r="KIV221" s="123"/>
      <c r="KIW221" s="123"/>
      <c r="KIX221" s="123"/>
      <c r="KIY221" s="123"/>
      <c r="KIZ221" s="123"/>
      <c r="KJA221" s="123"/>
      <c r="KJB221" s="123"/>
      <c r="KJC221" s="123"/>
      <c r="KJD221" s="123"/>
      <c r="KJE221" s="123"/>
      <c r="KJF221" s="123"/>
      <c r="KJG221" s="123"/>
      <c r="KJH221" s="123"/>
      <c r="KJI221" s="123"/>
      <c r="KJJ221" s="123"/>
      <c r="KJK221" s="123"/>
      <c r="KJL221" s="123"/>
      <c r="KJM221" s="123"/>
      <c r="KJN221" s="123"/>
      <c r="KJO221" s="123"/>
      <c r="KJP221" s="123"/>
      <c r="KJQ221" s="123"/>
      <c r="KJR221" s="123"/>
      <c r="KJS221" s="123"/>
      <c r="KJT221" s="123"/>
      <c r="KJU221" s="123"/>
      <c r="KJV221" s="123"/>
      <c r="KJW221" s="123"/>
      <c r="KJX221" s="123"/>
      <c r="KJY221" s="123"/>
      <c r="KJZ221" s="123"/>
      <c r="KKA221" s="123"/>
      <c r="KKB221" s="123"/>
      <c r="KKC221" s="123"/>
      <c r="KKD221" s="123"/>
      <c r="KKE221" s="123"/>
      <c r="KKF221" s="123"/>
      <c r="KKG221" s="123"/>
      <c r="KKH221" s="123"/>
      <c r="KKI221" s="123"/>
      <c r="KKJ221" s="123"/>
      <c r="KKK221" s="123"/>
      <c r="KKL221" s="123"/>
      <c r="KKM221" s="123"/>
      <c r="KKN221" s="123"/>
      <c r="KKO221" s="123"/>
      <c r="KKP221" s="123"/>
      <c r="KKQ221" s="123"/>
      <c r="KKR221" s="123"/>
      <c r="KKS221" s="123"/>
      <c r="KKT221" s="123"/>
      <c r="KKU221" s="123"/>
      <c r="KKV221" s="123"/>
      <c r="KKW221" s="123"/>
      <c r="KKX221" s="123"/>
      <c r="KKY221" s="123"/>
      <c r="KKZ221" s="123"/>
      <c r="KLA221" s="123"/>
      <c r="KLB221" s="123"/>
      <c r="KLC221" s="123"/>
      <c r="KLD221" s="123"/>
      <c r="KLE221" s="123"/>
      <c r="KLF221" s="123"/>
      <c r="KLG221" s="123"/>
      <c r="KLH221" s="123"/>
      <c r="KLI221" s="123"/>
      <c r="KLJ221" s="123"/>
      <c r="KLK221" s="123"/>
      <c r="KLL221" s="123"/>
      <c r="KLM221" s="123"/>
      <c r="KLN221" s="123"/>
      <c r="KLO221" s="123"/>
      <c r="KLP221" s="123"/>
      <c r="KLQ221" s="123"/>
      <c r="KLR221" s="123"/>
      <c r="KLS221" s="123"/>
      <c r="KLT221" s="123"/>
      <c r="KLU221" s="123"/>
      <c r="KLV221" s="123"/>
      <c r="KLW221" s="123"/>
      <c r="KLX221" s="123"/>
      <c r="KLY221" s="123"/>
      <c r="KLZ221" s="123"/>
      <c r="KMA221" s="123"/>
      <c r="KMB221" s="123"/>
      <c r="KMC221" s="123"/>
      <c r="KMD221" s="123"/>
      <c r="KME221" s="123"/>
      <c r="KMF221" s="123"/>
      <c r="KMG221" s="123"/>
      <c r="KMH221" s="123"/>
      <c r="KMI221" s="123"/>
      <c r="KMJ221" s="123"/>
      <c r="KMK221" s="123"/>
      <c r="KML221" s="123"/>
      <c r="KMM221" s="123"/>
      <c r="KMN221" s="123"/>
      <c r="KMO221" s="123"/>
      <c r="KMP221" s="123"/>
      <c r="KMQ221" s="123"/>
      <c r="KMR221" s="123"/>
      <c r="KMS221" s="123"/>
      <c r="KMT221" s="123"/>
      <c r="KMU221" s="123"/>
      <c r="KMV221" s="123"/>
      <c r="KMW221" s="123"/>
      <c r="KMX221" s="123"/>
      <c r="KMY221" s="123"/>
      <c r="KMZ221" s="123"/>
      <c r="KNA221" s="123"/>
      <c r="KNB221" s="123"/>
      <c r="KNC221" s="123"/>
      <c r="KND221" s="123"/>
      <c r="KNE221" s="123"/>
      <c r="KNF221" s="123"/>
      <c r="KNG221" s="123"/>
      <c r="KNH221" s="123"/>
      <c r="KNI221" s="123"/>
      <c r="KNJ221" s="123"/>
      <c r="KNK221" s="123"/>
      <c r="KNL221" s="123"/>
      <c r="KNM221" s="123"/>
      <c r="KNN221" s="123"/>
      <c r="KNO221" s="123"/>
      <c r="KNP221" s="123"/>
      <c r="KNQ221" s="123"/>
      <c r="KNR221" s="123"/>
      <c r="KNS221" s="123"/>
      <c r="KNT221" s="123"/>
      <c r="KNU221" s="123"/>
      <c r="KNV221" s="123"/>
      <c r="KNW221" s="123"/>
      <c r="KNX221" s="123"/>
      <c r="KNY221" s="123"/>
      <c r="KNZ221" s="123"/>
      <c r="KOA221" s="123"/>
      <c r="KOB221" s="123"/>
      <c r="KOC221" s="123"/>
      <c r="KOD221" s="123"/>
      <c r="KOE221" s="123"/>
      <c r="KOF221" s="123"/>
      <c r="KOG221" s="123"/>
      <c r="KOH221" s="123"/>
      <c r="KOI221" s="123"/>
      <c r="KOJ221" s="123"/>
      <c r="KOK221" s="123"/>
      <c r="KOL221" s="123"/>
      <c r="KOM221" s="123"/>
      <c r="KON221" s="123"/>
      <c r="KOO221" s="123"/>
      <c r="KOP221" s="123"/>
      <c r="KOQ221" s="123"/>
      <c r="KOR221" s="123"/>
      <c r="KOS221" s="123"/>
      <c r="KOT221" s="123"/>
      <c r="KOU221" s="123"/>
      <c r="KOV221" s="123"/>
      <c r="KOW221" s="123"/>
      <c r="KOX221" s="123"/>
      <c r="KOY221" s="123"/>
      <c r="KOZ221" s="123"/>
      <c r="KPA221" s="123"/>
      <c r="KPB221" s="123"/>
      <c r="KPC221" s="123"/>
      <c r="KPD221" s="123"/>
      <c r="KPE221" s="123"/>
      <c r="KPF221" s="123"/>
      <c r="KPG221" s="123"/>
      <c r="KPH221" s="123"/>
      <c r="KPI221" s="123"/>
      <c r="KPJ221" s="123"/>
      <c r="KPK221" s="123"/>
      <c r="KPL221" s="123"/>
      <c r="KPM221" s="123"/>
      <c r="KPN221" s="123"/>
      <c r="KPO221" s="123"/>
      <c r="KPP221" s="123"/>
      <c r="KPQ221" s="123"/>
      <c r="KPR221" s="123"/>
      <c r="KPS221" s="123"/>
      <c r="KPT221" s="123"/>
      <c r="KPU221" s="123"/>
      <c r="KPV221" s="123"/>
      <c r="KPW221" s="123"/>
      <c r="KPX221" s="123"/>
      <c r="KPY221" s="123"/>
      <c r="KPZ221" s="123"/>
      <c r="KQA221" s="123"/>
      <c r="KQB221" s="123"/>
      <c r="KQC221" s="123"/>
      <c r="KQD221" s="123"/>
      <c r="KQE221" s="123"/>
      <c r="KQF221" s="123"/>
      <c r="KQG221" s="123"/>
      <c r="KQH221" s="123"/>
      <c r="KQI221" s="123"/>
      <c r="KQJ221" s="123"/>
      <c r="KQK221" s="123"/>
      <c r="KQL221" s="123"/>
      <c r="KQM221" s="123"/>
      <c r="KQN221" s="123"/>
      <c r="KQO221" s="123"/>
      <c r="KQP221" s="123"/>
      <c r="KQQ221" s="123"/>
      <c r="KQR221" s="123"/>
      <c r="KQS221" s="123"/>
      <c r="KQT221" s="123"/>
      <c r="KQU221" s="123"/>
      <c r="KQV221" s="123"/>
      <c r="KQW221" s="123"/>
      <c r="KQX221" s="123"/>
      <c r="KQY221" s="123"/>
      <c r="KQZ221" s="123"/>
      <c r="KRA221" s="123"/>
      <c r="KRB221" s="123"/>
      <c r="KRC221" s="123"/>
      <c r="KRD221" s="123"/>
      <c r="KRE221" s="123"/>
      <c r="KRF221" s="123"/>
      <c r="KRG221" s="123"/>
      <c r="KRH221" s="123"/>
      <c r="KRI221" s="123"/>
      <c r="KRJ221" s="123"/>
      <c r="KRK221" s="123"/>
      <c r="KRL221" s="123"/>
      <c r="KRM221" s="123"/>
      <c r="KRN221" s="123"/>
      <c r="KRO221" s="123"/>
      <c r="KRP221" s="123"/>
      <c r="KRQ221" s="123"/>
      <c r="KRR221" s="123"/>
      <c r="KRS221" s="123"/>
      <c r="KRT221" s="123"/>
      <c r="KRU221" s="123"/>
      <c r="KRV221" s="123"/>
      <c r="KRW221" s="123"/>
      <c r="KRX221" s="123"/>
      <c r="KRY221" s="123"/>
      <c r="KRZ221" s="123"/>
      <c r="KSA221" s="123"/>
      <c r="KSB221" s="123"/>
      <c r="KSC221" s="123"/>
      <c r="KSD221" s="123"/>
      <c r="KSE221" s="123"/>
      <c r="KSF221" s="123"/>
      <c r="KSG221" s="123"/>
      <c r="KSH221" s="123"/>
      <c r="KSI221" s="123"/>
      <c r="KSJ221" s="123"/>
      <c r="KSK221" s="123"/>
      <c r="KSL221" s="123"/>
      <c r="KSM221" s="123"/>
      <c r="KSN221" s="123"/>
      <c r="KSO221" s="123"/>
      <c r="KSP221" s="123"/>
      <c r="KSQ221" s="123"/>
      <c r="KSR221" s="123"/>
      <c r="KSS221" s="123"/>
      <c r="KST221" s="123"/>
      <c r="KSU221" s="123"/>
      <c r="KSV221" s="123"/>
      <c r="KSW221" s="123"/>
      <c r="KSX221" s="123"/>
      <c r="KSY221" s="123"/>
      <c r="KSZ221" s="123"/>
      <c r="KTA221" s="123"/>
      <c r="KTB221" s="123"/>
      <c r="KTC221" s="123"/>
      <c r="KTD221" s="123"/>
      <c r="KTE221" s="123"/>
      <c r="KTF221" s="123"/>
      <c r="KTG221" s="123"/>
      <c r="KTH221" s="123"/>
      <c r="KTI221" s="123"/>
      <c r="KTJ221" s="123"/>
      <c r="KTK221" s="123"/>
      <c r="KTL221" s="123"/>
      <c r="KTM221" s="123"/>
      <c r="KTN221" s="123"/>
      <c r="KTO221" s="123"/>
      <c r="KTP221" s="123"/>
      <c r="KTQ221" s="123"/>
      <c r="KTR221" s="123"/>
      <c r="KTS221" s="123"/>
      <c r="KTT221" s="123"/>
      <c r="KTU221" s="123"/>
      <c r="KTV221" s="123"/>
      <c r="KTW221" s="123"/>
      <c r="KTX221" s="123"/>
      <c r="KTY221" s="123"/>
      <c r="KTZ221" s="123"/>
      <c r="KUA221" s="123"/>
      <c r="KUB221" s="123"/>
      <c r="KUC221" s="123"/>
      <c r="KUD221" s="123"/>
      <c r="KUE221" s="123"/>
      <c r="KUF221" s="123"/>
      <c r="KUG221" s="123"/>
      <c r="KUH221" s="123"/>
      <c r="KUI221" s="123"/>
      <c r="KUJ221" s="123"/>
      <c r="KUK221" s="123"/>
      <c r="KUL221" s="123"/>
      <c r="KUM221" s="123"/>
      <c r="KUN221" s="123"/>
      <c r="KUO221" s="123"/>
      <c r="KUP221" s="123"/>
      <c r="KUQ221" s="123"/>
      <c r="KUR221" s="123"/>
      <c r="KUS221" s="123"/>
      <c r="KUT221" s="123"/>
      <c r="KUU221" s="123"/>
      <c r="KUV221" s="123"/>
      <c r="KUW221" s="123"/>
      <c r="KUX221" s="123"/>
      <c r="KUY221" s="123"/>
      <c r="KUZ221" s="123"/>
      <c r="KVA221" s="123"/>
      <c r="KVB221" s="123"/>
      <c r="KVC221" s="123"/>
      <c r="KVD221" s="123"/>
      <c r="KVE221" s="123"/>
      <c r="KVF221" s="123"/>
      <c r="KVG221" s="123"/>
      <c r="KVH221" s="123"/>
      <c r="KVI221" s="123"/>
      <c r="KVJ221" s="123"/>
      <c r="KVK221" s="123"/>
      <c r="KVL221" s="123"/>
      <c r="KVM221" s="123"/>
      <c r="KVN221" s="123"/>
      <c r="KVO221" s="123"/>
      <c r="KVP221" s="123"/>
      <c r="KVQ221" s="123"/>
      <c r="KVR221" s="123"/>
      <c r="KVS221" s="123"/>
      <c r="KVT221" s="123"/>
      <c r="KVU221" s="123"/>
      <c r="KVV221" s="123"/>
      <c r="KVW221" s="123"/>
      <c r="KVX221" s="123"/>
      <c r="KVY221" s="123"/>
      <c r="KVZ221" s="123"/>
      <c r="KWA221" s="123"/>
      <c r="KWB221" s="123"/>
      <c r="KWC221" s="123"/>
      <c r="KWD221" s="123"/>
      <c r="KWE221" s="123"/>
      <c r="KWF221" s="123"/>
      <c r="KWG221" s="123"/>
      <c r="KWH221" s="123"/>
      <c r="KWI221" s="123"/>
      <c r="KWJ221" s="123"/>
      <c r="KWK221" s="123"/>
      <c r="KWL221" s="123"/>
      <c r="KWM221" s="123"/>
      <c r="KWN221" s="123"/>
      <c r="KWO221" s="123"/>
      <c r="KWP221" s="123"/>
      <c r="KWQ221" s="123"/>
      <c r="KWR221" s="123"/>
      <c r="KWS221" s="123"/>
      <c r="KWT221" s="123"/>
      <c r="KWU221" s="123"/>
      <c r="KWV221" s="123"/>
      <c r="KWW221" s="123"/>
      <c r="KWX221" s="123"/>
      <c r="KWY221" s="123"/>
      <c r="KWZ221" s="123"/>
      <c r="KXA221" s="123"/>
      <c r="KXB221" s="123"/>
      <c r="KXC221" s="123"/>
      <c r="KXD221" s="123"/>
      <c r="KXE221" s="123"/>
      <c r="KXF221" s="123"/>
      <c r="KXG221" s="123"/>
      <c r="KXH221" s="123"/>
      <c r="KXI221" s="123"/>
      <c r="KXJ221" s="123"/>
      <c r="KXK221" s="123"/>
      <c r="KXL221" s="123"/>
      <c r="KXM221" s="123"/>
      <c r="KXN221" s="123"/>
      <c r="KXO221" s="123"/>
      <c r="KXP221" s="123"/>
      <c r="KXQ221" s="123"/>
      <c r="KXR221" s="123"/>
      <c r="KXS221" s="123"/>
      <c r="KXT221" s="123"/>
      <c r="KXU221" s="123"/>
      <c r="KXV221" s="123"/>
      <c r="KXW221" s="123"/>
      <c r="KXX221" s="123"/>
      <c r="KXY221" s="123"/>
      <c r="KXZ221" s="123"/>
      <c r="KYA221" s="123"/>
      <c r="KYB221" s="123"/>
      <c r="KYC221" s="123"/>
      <c r="KYD221" s="123"/>
      <c r="KYE221" s="123"/>
      <c r="KYF221" s="123"/>
      <c r="KYG221" s="123"/>
      <c r="KYH221" s="123"/>
      <c r="KYI221" s="123"/>
      <c r="KYJ221" s="123"/>
      <c r="KYK221" s="123"/>
      <c r="KYL221" s="123"/>
      <c r="KYM221" s="123"/>
      <c r="KYN221" s="123"/>
      <c r="KYO221" s="123"/>
      <c r="KYP221" s="123"/>
      <c r="KYQ221" s="123"/>
      <c r="KYR221" s="123"/>
      <c r="KYS221" s="123"/>
      <c r="KYT221" s="123"/>
      <c r="KYU221" s="123"/>
      <c r="KYV221" s="123"/>
      <c r="KYW221" s="123"/>
      <c r="KYX221" s="123"/>
      <c r="KYY221" s="123"/>
      <c r="KYZ221" s="123"/>
      <c r="KZA221" s="123"/>
      <c r="KZB221" s="123"/>
      <c r="KZC221" s="123"/>
      <c r="KZD221" s="123"/>
      <c r="KZE221" s="123"/>
      <c r="KZF221" s="123"/>
      <c r="KZG221" s="123"/>
      <c r="KZH221" s="123"/>
      <c r="KZI221" s="123"/>
      <c r="KZJ221" s="123"/>
      <c r="KZK221" s="123"/>
      <c r="KZL221" s="123"/>
      <c r="KZM221" s="123"/>
      <c r="KZN221" s="123"/>
      <c r="KZO221" s="123"/>
      <c r="KZP221" s="123"/>
      <c r="KZQ221" s="123"/>
      <c r="KZR221" s="123"/>
      <c r="KZS221" s="123"/>
      <c r="KZT221" s="123"/>
      <c r="KZU221" s="123"/>
      <c r="KZV221" s="123"/>
      <c r="KZW221" s="123"/>
      <c r="KZX221" s="123"/>
      <c r="KZY221" s="123"/>
      <c r="KZZ221" s="123"/>
      <c r="LAA221" s="123"/>
      <c r="LAB221" s="123"/>
      <c r="LAC221" s="123"/>
      <c r="LAD221" s="123"/>
      <c r="LAE221" s="123"/>
      <c r="LAF221" s="123"/>
      <c r="LAG221" s="123"/>
      <c r="LAH221" s="123"/>
      <c r="LAI221" s="123"/>
      <c r="LAJ221" s="123"/>
      <c r="LAK221" s="123"/>
      <c r="LAL221" s="123"/>
      <c r="LAM221" s="123"/>
      <c r="LAN221" s="123"/>
      <c r="LAO221" s="123"/>
      <c r="LAP221" s="123"/>
      <c r="LAQ221" s="123"/>
      <c r="LAR221" s="123"/>
      <c r="LAS221" s="123"/>
      <c r="LAT221" s="123"/>
      <c r="LAU221" s="123"/>
      <c r="LAV221" s="123"/>
      <c r="LAW221" s="123"/>
      <c r="LAX221" s="123"/>
      <c r="LAY221" s="123"/>
      <c r="LAZ221" s="123"/>
      <c r="LBA221" s="123"/>
      <c r="LBB221" s="123"/>
      <c r="LBC221" s="123"/>
      <c r="LBD221" s="123"/>
      <c r="LBE221" s="123"/>
      <c r="LBF221" s="123"/>
      <c r="LBG221" s="123"/>
      <c r="LBH221" s="123"/>
      <c r="LBI221" s="123"/>
      <c r="LBJ221" s="123"/>
      <c r="LBK221" s="123"/>
      <c r="LBL221" s="123"/>
      <c r="LBM221" s="123"/>
      <c r="LBN221" s="123"/>
      <c r="LBO221" s="123"/>
      <c r="LBP221" s="123"/>
      <c r="LBQ221" s="123"/>
      <c r="LBR221" s="123"/>
      <c r="LBS221" s="123"/>
      <c r="LBT221" s="123"/>
      <c r="LBU221" s="123"/>
      <c r="LBV221" s="123"/>
      <c r="LBW221" s="123"/>
      <c r="LBX221" s="123"/>
      <c r="LBY221" s="123"/>
      <c r="LBZ221" s="123"/>
      <c r="LCA221" s="123"/>
      <c r="LCB221" s="123"/>
      <c r="LCC221" s="123"/>
      <c r="LCD221" s="123"/>
      <c r="LCE221" s="123"/>
      <c r="LCF221" s="123"/>
      <c r="LCG221" s="123"/>
      <c r="LCH221" s="123"/>
      <c r="LCI221" s="123"/>
      <c r="LCJ221" s="123"/>
      <c r="LCK221" s="123"/>
      <c r="LCL221" s="123"/>
      <c r="LCM221" s="123"/>
      <c r="LCN221" s="123"/>
      <c r="LCO221" s="123"/>
      <c r="LCP221" s="123"/>
      <c r="LCQ221" s="123"/>
      <c r="LCR221" s="123"/>
      <c r="LCS221" s="123"/>
      <c r="LCT221" s="123"/>
      <c r="LCU221" s="123"/>
      <c r="LCV221" s="123"/>
      <c r="LCW221" s="123"/>
      <c r="LCX221" s="123"/>
      <c r="LCY221" s="123"/>
      <c r="LCZ221" s="123"/>
      <c r="LDA221" s="123"/>
      <c r="LDB221" s="123"/>
      <c r="LDC221" s="123"/>
      <c r="LDD221" s="123"/>
      <c r="LDE221" s="123"/>
      <c r="LDF221" s="123"/>
      <c r="LDG221" s="123"/>
      <c r="LDH221" s="123"/>
      <c r="LDI221" s="123"/>
      <c r="LDJ221" s="123"/>
      <c r="LDK221" s="123"/>
      <c r="LDL221" s="123"/>
      <c r="LDM221" s="123"/>
      <c r="LDN221" s="123"/>
      <c r="LDO221" s="123"/>
      <c r="LDP221" s="123"/>
      <c r="LDQ221" s="123"/>
      <c r="LDR221" s="123"/>
      <c r="LDS221" s="123"/>
      <c r="LDT221" s="123"/>
      <c r="LDU221" s="123"/>
      <c r="LDV221" s="123"/>
      <c r="LDW221" s="123"/>
      <c r="LDX221" s="123"/>
      <c r="LDY221" s="123"/>
      <c r="LDZ221" s="123"/>
      <c r="LEA221" s="123"/>
      <c r="LEB221" s="123"/>
      <c r="LEC221" s="123"/>
      <c r="LED221" s="123"/>
      <c r="LEE221" s="123"/>
      <c r="LEF221" s="123"/>
      <c r="LEG221" s="123"/>
      <c r="LEH221" s="123"/>
      <c r="LEI221" s="123"/>
      <c r="LEJ221" s="123"/>
      <c r="LEK221" s="123"/>
      <c r="LEL221" s="123"/>
      <c r="LEM221" s="123"/>
      <c r="LEN221" s="123"/>
      <c r="LEO221" s="123"/>
      <c r="LEP221" s="123"/>
      <c r="LEQ221" s="123"/>
      <c r="LER221" s="123"/>
      <c r="LES221" s="123"/>
      <c r="LET221" s="123"/>
      <c r="LEU221" s="123"/>
      <c r="LEV221" s="123"/>
      <c r="LEW221" s="123"/>
      <c r="LEX221" s="123"/>
      <c r="LEY221" s="123"/>
      <c r="LEZ221" s="123"/>
      <c r="LFA221" s="123"/>
      <c r="LFB221" s="123"/>
      <c r="LFC221" s="123"/>
      <c r="LFD221" s="123"/>
      <c r="LFE221" s="123"/>
      <c r="LFF221" s="123"/>
      <c r="LFG221" s="123"/>
      <c r="LFH221" s="123"/>
      <c r="LFI221" s="123"/>
      <c r="LFJ221" s="123"/>
      <c r="LFK221" s="123"/>
      <c r="LFL221" s="123"/>
      <c r="LFM221" s="123"/>
      <c r="LFN221" s="123"/>
      <c r="LFO221" s="123"/>
      <c r="LFP221" s="123"/>
      <c r="LFQ221" s="123"/>
      <c r="LFR221" s="123"/>
      <c r="LFS221" s="123"/>
      <c r="LFT221" s="123"/>
      <c r="LFU221" s="123"/>
      <c r="LFV221" s="123"/>
      <c r="LFW221" s="123"/>
      <c r="LFX221" s="123"/>
      <c r="LFY221" s="123"/>
      <c r="LFZ221" s="123"/>
      <c r="LGA221" s="123"/>
      <c r="LGB221" s="123"/>
      <c r="LGC221" s="123"/>
      <c r="LGD221" s="123"/>
      <c r="LGE221" s="123"/>
      <c r="LGF221" s="123"/>
      <c r="LGG221" s="123"/>
      <c r="LGH221" s="123"/>
      <c r="LGI221" s="123"/>
      <c r="LGJ221" s="123"/>
      <c r="LGK221" s="123"/>
      <c r="LGL221" s="123"/>
      <c r="LGM221" s="123"/>
      <c r="LGN221" s="123"/>
      <c r="LGO221" s="123"/>
      <c r="LGP221" s="123"/>
      <c r="LGQ221" s="123"/>
      <c r="LGR221" s="123"/>
      <c r="LGS221" s="123"/>
      <c r="LGT221" s="123"/>
      <c r="LGU221" s="123"/>
      <c r="LGV221" s="123"/>
      <c r="LGW221" s="123"/>
      <c r="LGX221" s="123"/>
      <c r="LGY221" s="123"/>
      <c r="LGZ221" s="123"/>
      <c r="LHA221" s="123"/>
      <c r="LHB221" s="123"/>
      <c r="LHC221" s="123"/>
      <c r="LHD221" s="123"/>
      <c r="LHE221" s="123"/>
      <c r="LHF221" s="123"/>
      <c r="LHG221" s="123"/>
      <c r="LHH221" s="123"/>
      <c r="LHI221" s="123"/>
      <c r="LHJ221" s="123"/>
      <c r="LHK221" s="123"/>
      <c r="LHL221" s="123"/>
      <c r="LHM221" s="123"/>
      <c r="LHN221" s="123"/>
      <c r="LHO221" s="123"/>
      <c r="LHP221" s="123"/>
      <c r="LHQ221" s="123"/>
      <c r="LHR221" s="123"/>
      <c r="LHS221" s="123"/>
      <c r="LHT221" s="123"/>
      <c r="LHU221" s="123"/>
      <c r="LHV221" s="123"/>
      <c r="LHW221" s="123"/>
      <c r="LHX221" s="123"/>
      <c r="LHY221" s="123"/>
      <c r="LHZ221" s="123"/>
      <c r="LIA221" s="123"/>
      <c r="LIB221" s="123"/>
      <c r="LIC221" s="123"/>
      <c r="LID221" s="123"/>
      <c r="LIE221" s="123"/>
      <c r="LIF221" s="123"/>
      <c r="LIG221" s="123"/>
      <c r="LIH221" s="123"/>
      <c r="LII221" s="123"/>
      <c r="LIJ221" s="123"/>
      <c r="LIK221" s="123"/>
      <c r="LIL221" s="123"/>
      <c r="LIM221" s="123"/>
      <c r="LIN221" s="123"/>
      <c r="LIO221" s="123"/>
      <c r="LIP221" s="123"/>
      <c r="LIQ221" s="123"/>
      <c r="LIR221" s="123"/>
      <c r="LIS221" s="123"/>
      <c r="LIT221" s="123"/>
      <c r="LIU221" s="123"/>
      <c r="LIV221" s="123"/>
      <c r="LIW221" s="123"/>
      <c r="LIX221" s="123"/>
      <c r="LIY221" s="123"/>
      <c r="LIZ221" s="123"/>
      <c r="LJA221" s="123"/>
      <c r="LJB221" s="123"/>
      <c r="LJC221" s="123"/>
      <c r="LJD221" s="123"/>
      <c r="LJE221" s="123"/>
      <c r="LJF221" s="123"/>
      <c r="LJG221" s="123"/>
      <c r="LJH221" s="123"/>
      <c r="LJI221" s="123"/>
      <c r="LJJ221" s="123"/>
      <c r="LJK221" s="123"/>
      <c r="LJL221" s="123"/>
      <c r="LJM221" s="123"/>
      <c r="LJN221" s="123"/>
      <c r="LJO221" s="123"/>
      <c r="LJP221" s="123"/>
      <c r="LJQ221" s="123"/>
      <c r="LJR221" s="123"/>
      <c r="LJS221" s="123"/>
      <c r="LJT221" s="123"/>
      <c r="LJU221" s="123"/>
      <c r="LJV221" s="123"/>
      <c r="LJW221" s="123"/>
      <c r="LJX221" s="123"/>
      <c r="LJY221" s="123"/>
      <c r="LJZ221" s="123"/>
      <c r="LKA221" s="123"/>
      <c r="LKB221" s="123"/>
      <c r="LKC221" s="123"/>
      <c r="LKD221" s="123"/>
      <c r="LKE221" s="123"/>
      <c r="LKF221" s="123"/>
      <c r="LKG221" s="123"/>
      <c r="LKH221" s="123"/>
      <c r="LKI221" s="123"/>
      <c r="LKJ221" s="123"/>
      <c r="LKK221" s="123"/>
      <c r="LKL221" s="123"/>
      <c r="LKM221" s="123"/>
      <c r="LKN221" s="123"/>
      <c r="LKO221" s="123"/>
      <c r="LKP221" s="123"/>
      <c r="LKQ221" s="123"/>
      <c r="LKR221" s="123"/>
      <c r="LKS221" s="123"/>
      <c r="LKT221" s="123"/>
      <c r="LKU221" s="123"/>
      <c r="LKV221" s="123"/>
      <c r="LKW221" s="123"/>
      <c r="LKX221" s="123"/>
      <c r="LKY221" s="123"/>
      <c r="LKZ221" s="123"/>
      <c r="LLA221" s="123"/>
      <c r="LLB221" s="123"/>
      <c r="LLC221" s="123"/>
      <c r="LLD221" s="123"/>
      <c r="LLE221" s="123"/>
      <c r="LLF221" s="123"/>
      <c r="LLG221" s="123"/>
      <c r="LLH221" s="123"/>
      <c r="LLI221" s="123"/>
      <c r="LLJ221" s="123"/>
      <c r="LLK221" s="123"/>
      <c r="LLL221" s="123"/>
      <c r="LLM221" s="123"/>
      <c r="LLN221" s="123"/>
      <c r="LLO221" s="123"/>
      <c r="LLP221" s="123"/>
      <c r="LLQ221" s="123"/>
      <c r="LLR221" s="123"/>
      <c r="LLS221" s="123"/>
      <c r="LLT221" s="123"/>
      <c r="LLU221" s="123"/>
      <c r="LLV221" s="123"/>
      <c r="LLW221" s="123"/>
      <c r="LLX221" s="123"/>
      <c r="LLY221" s="123"/>
      <c r="LLZ221" s="123"/>
      <c r="LMA221" s="123"/>
      <c r="LMB221" s="123"/>
      <c r="LMC221" s="123"/>
      <c r="LMD221" s="123"/>
      <c r="LME221" s="123"/>
      <c r="LMF221" s="123"/>
      <c r="LMG221" s="123"/>
      <c r="LMH221" s="123"/>
      <c r="LMI221" s="123"/>
      <c r="LMJ221" s="123"/>
      <c r="LMK221" s="123"/>
      <c r="LML221" s="123"/>
      <c r="LMM221" s="123"/>
      <c r="LMN221" s="123"/>
      <c r="LMO221" s="123"/>
      <c r="LMP221" s="123"/>
      <c r="LMQ221" s="123"/>
      <c r="LMR221" s="123"/>
      <c r="LMS221" s="123"/>
      <c r="LMT221" s="123"/>
      <c r="LMU221" s="123"/>
      <c r="LMV221" s="123"/>
      <c r="LMW221" s="123"/>
      <c r="LMX221" s="123"/>
      <c r="LMY221" s="123"/>
      <c r="LMZ221" s="123"/>
      <c r="LNA221" s="123"/>
      <c r="LNB221" s="123"/>
      <c r="LNC221" s="123"/>
      <c r="LND221" s="123"/>
      <c r="LNE221" s="123"/>
      <c r="LNF221" s="123"/>
      <c r="LNG221" s="123"/>
      <c r="LNH221" s="123"/>
      <c r="LNI221" s="123"/>
      <c r="LNJ221" s="123"/>
      <c r="LNK221" s="123"/>
      <c r="LNL221" s="123"/>
      <c r="LNM221" s="123"/>
      <c r="LNN221" s="123"/>
      <c r="LNO221" s="123"/>
      <c r="LNP221" s="123"/>
      <c r="LNQ221" s="123"/>
      <c r="LNR221" s="123"/>
      <c r="LNS221" s="123"/>
      <c r="LNT221" s="123"/>
      <c r="LNU221" s="123"/>
      <c r="LNV221" s="123"/>
      <c r="LNW221" s="123"/>
      <c r="LNX221" s="123"/>
      <c r="LNY221" s="123"/>
      <c r="LNZ221" s="123"/>
      <c r="LOA221" s="123"/>
      <c r="LOB221" s="123"/>
      <c r="LOC221" s="123"/>
      <c r="LOD221" s="123"/>
      <c r="LOE221" s="123"/>
      <c r="LOF221" s="123"/>
      <c r="LOG221" s="123"/>
      <c r="LOH221" s="123"/>
      <c r="LOI221" s="123"/>
      <c r="LOJ221" s="123"/>
      <c r="LOK221" s="123"/>
      <c r="LOL221" s="123"/>
      <c r="LOM221" s="123"/>
      <c r="LON221" s="123"/>
      <c r="LOO221" s="123"/>
      <c r="LOP221" s="123"/>
      <c r="LOQ221" s="123"/>
      <c r="LOR221" s="123"/>
      <c r="LOS221" s="123"/>
      <c r="LOT221" s="123"/>
      <c r="LOU221" s="123"/>
      <c r="LOV221" s="123"/>
      <c r="LOW221" s="123"/>
      <c r="LOX221" s="123"/>
      <c r="LOY221" s="123"/>
      <c r="LOZ221" s="123"/>
      <c r="LPA221" s="123"/>
      <c r="LPB221" s="123"/>
      <c r="LPC221" s="123"/>
      <c r="LPD221" s="123"/>
      <c r="LPE221" s="123"/>
      <c r="LPF221" s="123"/>
      <c r="LPG221" s="123"/>
      <c r="LPH221" s="123"/>
      <c r="LPI221" s="123"/>
      <c r="LPJ221" s="123"/>
      <c r="LPK221" s="123"/>
      <c r="LPL221" s="123"/>
      <c r="LPM221" s="123"/>
      <c r="LPN221" s="123"/>
      <c r="LPO221" s="123"/>
      <c r="LPP221" s="123"/>
      <c r="LPQ221" s="123"/>
      <c r="LPR221" s="123"/>
      <c r="LPS221" s="123"/>
      <c r="LPT221" s="123"/>
      <c r="LPU221" s="123"/>
      <c r="LPV221" s="123"/>
      <c r="LPW221" s="123"/>
      <c r="LPX221" s="123"/>
      <c r="LPY221" s="123"/>
      <c r="LPZ221" s="123"/>
      <c r="LQA221" s="123"/>
      <c r="LQB221" s="123"/>
      <c r="LQC221" s="123"/>
      <c r="LQD221" s="123"/>
      <c r="LQE221" s="123"/>
      <c r="LQF221" s="123"/>
      <c r="LQG221" s="123"/>
      <c r="LQH221" s="123"/>
      <c r="LQI221" s="123"/>
      <c r="LQJ221" s="123"/>
      <c r="LQK221" s="123"/>
      <c r="LQL221" s="123"/>
      <c r="LQM221" s="123"/>
      <c r="LQN221" s="123"/>
      <c r="LQO221" s="123"/>
      <c r="LQP221" s="123"/>
      <c r="LQQ221" s="123"/>
      <c r="LQR221" s="123"/>
      <c r="LQS221" s="123"/>
      <c r="LQT221" s="123"/>
      <c r="LQU221" s="123"/>
      <c r="LQV221" s="123"/>
      <c r="LQW221" s="123"/>
      <c r="LQX221" s="123"/>
      <c r="LQY221" s="123"/>
      <c r="LQZ221" s="123"/>
      <c r="LRA221" s="123"/>
      <c r="LRB221" s="123"/>
      <c r="LRC221" s="123"/>
      <c r="LRD221" s="123"/>
      <c r="LRE221" s="123"/>
      <c r="LRF221" s="123"/>
      <c r="LRG221" s="123"/>
      <c r="LRH221" s="123"/>
      <c r="LRI221" s="123"/>
      <c r="LRJ221" s="123"/>
      <c r="LRK221" s="123"/>
      <c r="LRL221" s="123"/>
      <c r="LRM221" s="123"/>
      <c r="LRN221" s="123"/>
      <c r="LRO221" s="123"/>
      <c r="LRP221" s="123"/>
      <c r="LRQ221" s="123"/>
      <c r="LRR221" s="123"/>
      <c r="LRS221" s="123"/>
      <c r="LRT221" s="123"/>
      <c r="LRU221" s="123"/>
      <c r="LRV221" s="123"/>
      <c r="LRW221" s="123"/>
      <c r="LRX221" s="123"/>
      <c r="LRY221" s="123"/>
      <c r="LRZ221" s="123"/>
      <c r="LSA221" s="123"/>
      <c r="LSB221" s="123"/>
      <c r="LSC221" s="123"/>
      <c r="LSD221" s="123"/>
      <c r="LSE221" s="123"/>
      <c r="LSF221" s="123"/>
      <c r="LSG221" s="123"/>
      <c r="LSH221" s="123"/>
      <c r="LSI221" s="123"/>
      <c r="LSJ221" s="123"/>
      <c r="LSK221" s="123"/>
      <c r="LSL221" s="123"/>
      <c r="LSM221" s="123"/>
      <c r="LSN221" s="123"/>
      <c r="LSO221" s="123"/>
      <c r="LSP221" s="123"/>
      <c r="LSQ221" s="123"/>
      <c r="LSR221" s="123"/>
      <c r="LSS221" s="123"/>
      <c r="LST221" s="123"/>
      <c r="LSU221" s="123"/>
      <c r="LSV221" s="123"/>
      <c r="LSW221" s="123"/>
      <c r="LSX221" s="123"/>
      <c r="LSY221" s="123"/>
      <c r="LSZ221" s="123"/>
      <c r="LTA221" s="123"/>
      <c r="LTB221" s="123"/>
      <c r="LTC221" s="123"/>
      <c r="LTD221" s="123"/>
      <c r="LTE221" s="123"/>
      <c r="LTF221" s="123"/>
      <c r="LTG221" s="123"/>
      <c r="LTH221" s="123"/>
      <c r="LTI221" s="123"/>
      <c r="LTJ221" s="123"/>
      <c r="LTK221" s="123"/>
      <c r="LTL221" s="123"/>
      <c r="LTM221" s="123"/>
      <c r="LTN221" s="123"/>
      <c r="LTO221" s="123"/>
      <c r="LTP221" s="123"/>
      <c r="LTQ221" s="123"/>
      <c r="LTR221" s="123"/>
      <c r="LTS221" s="123"/>
      <c r="LTT221" s="123"/>
      <c r="LTU221" s="123"/>
      <c r="LTV221" s="123"/>
      <c r="LTW221" s="123"/>
      <c r="LTX221" s="123"/>
      <c r="LTY221" s="123"/>
      <c r="LTZ221" s="123"/>
      <c r="LUA221" s="123"/>
      <c r="LUB221" s="123"/>
      <c r="LUC221" s="123"/>
      <c r="LUD221" s="123"/>
      <c r="LUE221" s="123"/>
      <c r="LUF221" s="123"/>
      <c r="LUG221" s="123"/>
      <c r="LUH221" s="123"/>
      <c r="LUI221" s="123"/>
      <c r="LUJ221" s="123"/>
      <c r="LUK221" s="123"/>
      <c r="LUL221" s="123"/>
      <c r="LUM221" s="123"/>
      <c r="LUN221" s="123"/>
      <c r="LUO221" s="123"/>
      <c r="LUP221" s="123"/>
      <c r="LUQ221" s="123"/>
      <c r="LUR221" s="123"/>
      <c r="LUS221" s="123"/>
      <c r="LUT221" s="123"/>
      <c r="LUU221" s="123"/>
      <c r="LUV221" s="123"/>
      <c r="LUW221" s="123"/>
      <c r="LUX221" s="123"/>
      <c r="LUY221" s="123"/>
      <c r="LUZ221" s="123"/>
      <c r="LVA221" s="123"/>
      <c r="LVB221" s="123"/>
      <c r="LVC221" s="123"/>
      <c r="LVD221" s="123"/>
      <c r="LVE221" s="123"/>
      <c r="LVF221" s="123"/>
      <c r="LVG221" s="123"/>
      <c r="LVH221" s="123"/>
      <c r="LVI221" s="123"/>
      <c r="LVJ221" s="123"/>
      <c r="LVK221" s="123"/>
      <c r="LVL221" s="123"/>
      <c r="LVM221" s="123"/>
      <c r="LVN221" s="123"/>
      <c r="LVO221" s="123"/>
      <c r="LVP221" s="123"/>
      <c r="LVQ221" s="123"/>
      <c r="LVR221" s="123"/>
      <c r="LVS221" s="123"/>
      <c r="LVT221" s="123"/>
      <c r="LVU221" s="123"/>
      <c r="LVV221" s="123"/>
      <c r="LVW221" s="123"/>
      <c r="LVX221" s="123"/>
      <c r="LVY221" s="123"/>
      <c r="LVZ221" s="123"/>
      <c r="LWA221" s="123"/>
      <c r="LWB221" s="123"/>
      <c r="LWC221" s="123"/>
      <c r="LWD221" s="123"/>
      <c r="LWE221" s="123"/>
      <c r="LWF221" s="123"/>
      <c r="LWG221" s="123"/>
      <c r="LWH221" s="123"/>
      <c r="LWI221" s="123"/>
      <c r="LWJ221" s="123"/>
      <c r="LWK221" s="123"/>
      <c r="LWL221" s="123"/>
      <c r="LWM221" s="123"/>
      <c r="LWN221" s="123"/>
      <c r="LWO221" s="123"/>
      <c r="LWP221" s="123"/>
      <c r="LWQ221" s="123"/>
      <c r="LWR221" s="123"/>
      <c r="LWS221" s="123"/>
      <c r="LWT221" s="123"/>
      <c r="LWU221" s="123"/>
      <c r="LWV221" s="123"/>
      <c r="LWW221" s="123"/>
      <c r="LWX221" s="123"/>
      <c r="LWY221" s="123"/>
      <c r="LWZ221" s="123"/>
      <c r="LXA221" s="123"/>
      <c r="LXB221" s="123"/>
      <c r="LXC221" s="123"/>
      <c r="LXD221" s="123"/>
      <c r="LXE221" s="123"/>
      <c r="LXF221" s="123"/>
      <c r="LXG221" s="123"/>
      <c r="LXH221" s="123"/>
      <c r="LXI221" s="123"/>
      <c r="LXJ221" s="123"/>
      <c r="LXK221" s="123"/>
      <c r="LXL221" s="123"/>
      <c r="LXM221" s="123"/>
      <c r="LXN221" s="123"/>
      <c r="LXO221" s="123"/>
      <c r="LXP221" s="123"/>
      <c r="LXQ221" s="123"/>
      <c r="LXR221" s="123"/>
      <c r="LXS221" s="123"/>
      <c r="LXT221" s="123"/>
      <c r="LXU221" s="123"/>
      <c r="LXV221" s="123"/>
      <c r="LXW221" s="123"/>
      <c r="LXX221" s="123"/>
      <c r="LXY221" s="123"/>
      <c r="LXZ221" s="123"/>
      <c r="LYA221" s="123"/>
      <c r="LYB221" s="123"/>
      <c r="LYC221" s="123"/>
      <c r="LYD221" s="123"/>
      <c r="LYE221" s="123"/>
      <c r="LYF221" s="123"/>
      <c r="LYG221" s="123"/>
      <c r="LYH221" s="123"/>
      <c r="LYI221" s="123"/>
      <c r="LYJ221" s="123"/>
      <c r="LYK221" s="123"/>
      <c r="LYL221" s="123"/>
      <c r="LYM221" s="123"/>
      <c r="LYN221" s="123"/>
      <c r="LYO221" s="123"/>
      <c r="LYP221" s="123"/>
      <c r="LYQ221" s="123"/>
      <c r="LYR221" s="123"/>
      <c r="LYS221" s="123"/>
      <c r="LYT221" s="123"/>
      <c r="LYU221" s="123"/>
      <c r="LYV221" s="123"/>
      <c r="LYW221" s="123"/>
      <c r="LYX221" s="123"/>
      <c r="LYY221" s="123"/>
      <c r="LYZ221" s="123"/>
      <c r="LZA221" s="123"/>
      <c r="LZB221" s="123"/>
      <c r="LZC221" s="123"/>
      <c r="LZD221" s="123"/>
      <c r="LZE221" s="123"/>
      <c r="LZF221" s="123"/>
      <c r="LZG221" s="123"/>
      <c r="LZH221" s="123"/>
      <c r="LZI221" s="123"/>
      <c r="LZJ221" s="123"/>
      <c r="LZK221" s="123"/>
      <c r="LZL221" s="123"/>
      <c r="LZM221" s="123"/>
      <c r="LZN221" s="123"/>
      <c r="LZO221" s="123"/>
      <c r="LZP221" s="123"/>
      <c r="LZQ221" s="123"/>
      <c r="LZR221" s="123"/>
      <c r="LZS221" s="123"/>
      <c r="LZT221" s="123"/>
      <c r="LZU221" s="123"/>
      <c r="LZV221" s="123"/>
      <c r="LZW221" s="123"/>
      <c r="LZX221" s="123"/>
      <c r="LZY221" s="123"/>
      <c r="LZZ221" s="123"/>
      <c r="MAA221" s="123"/>
      <c r="MAB221" s="123"/>
      <c r="MAC221" s="123"/>
      <c r="MAD221" s="123"/>
      <c r="MAE221" s="123"/>
      <c r="MAF221" s="123"/>
      <c r="MAG221" s="123"/>
      <c r="MAH221" s="123"/>
      <c r="MAI221" s="123"/>
      <c r="MAJ221" s="123"/>
      <c r="MAK221" s="123"/>
      <c r="MAL221" s="123"/>
      <c r="MAM221" s="123"/>
      <c r="MAN221" s="123"/>
      <c r="MAO221" s="123"/>
      <c r="MAP221" s="123"/>
      <c r="MAQ221" s="123"/>
      <c r="MAR221" s="123"/>
      <c r="MAS221" s="123"/>
      <c r="MAT221" s="123"/>
      <c r="MAU221" s="123"/>
      <c r="MAV221" s="123"/>
      <c r="MAW221" s="123"/>
      <c r="MAX221" s="123"/>
      <c r="MAY221" s="123"/>
      <c r="MAZ221" s="123"/>
      <c r="MBA221" s="123"/>
      <c r="MBB221" s="123"/>
      <c r="MBC221" s="123"/>
      <c r="MBD221" s="123"/>
      <c r="MBE221" s="123"/>
      <c r="MBF221" s="123"/>
      <c r="MBG221" s="123"/>
      <c r="MBH221" s="123"/>
      <c r="MBI221" s="123"/>
      <c r="MBJ221" s="123"/>
      <c r="MBK221" s="123"/>
      <c r="MBL221" s="123"/>
      <c r="MBM221" s="123"/>
      <c r="MBN221" s="123"/>
      <c r="MBO221" s="123"/>
      <c r="MBP221" s="123"/>
      <c r="MBQ221" s="123"/>
      <c r="MBR221" s="123"/>
      <c r="MBS221" s="123"/>
      <c r="MBT221" s="123"/>
      <c r="MBU221" s="123"/>
      <c r="MBV221" s="123"/>
      <c r="MBW221" s="123"/>
      <c r="MBX221" s="123"/>
      <c r="MBY221" s="123"/>
      <c r="MBZ221" s="123"/>
      <c r="MCA221" s="123"/>
      <c r="MCB221" s="123"/>
      <c r="MCC221" s="123"/>
      <c r="MCD221" s="123"/>
      <c r="MCE221" s="123"/>
      <c r="MCF221" s="123"/>
      <c r="MCG221" s="123"/>
      <c r="MCH221" s="123"/>
      <c r="MCI221" s="123"/>
      <c r="MCJ221" s="123"/>
      <c r="MCK221" s="123"/>
      <c r="MCL221" s="123"/>
      <c r="MCM221" s="123"/>
      <c r="MCN221" s="123"/>
      <c r="MCO221" s="123"/>
      <c r="MCP221" s="123"/>
      <c r="MCQ221" s="123"/>
      <c r="MCR221" s="123"/>
      <c r="MCS221" s="123"/>
      <c r="MCT221" s="123"/>
      <c r="MCU221" s="123"/>
      <c r="MCV221" s="123"/>
      <c r="MCW221" s="123"/>
      <c r="MCX221" s="123"/>
      <c r="MCY221" s="123"/>
      <c r="MCZ221" s="123"/>
      <c r="MDA221" s="123"/>
      <c r="MDB221" s="123"/>
      <c r="MDC221" s="123"/>
      <c r="MDD221" s="123"/>
      <c r="MDE221" s="123"/>
      <c r="MDF221" s="123"/>
      <c r="MDG221" s="123"/>
      <c r="MDH221" s="123"/>
      <c r="MDI221" s="123"/>
      <c r="MDJ221" s="123"/>
      <c r="MDK221" s="123"/>
      <c r="MDL221" s="123"/>
      <c r="MDM221" s="123"/>
      <c r="MDN221" s="123"/>
      <c r="MDO221" s="123"/>
      <c r="MDP221" s="123"/>
      <c r="MDQ221" s="123"/>
      <c r="MDR221" s="123"/>
      <c r="MDS221" s="123"/>
      <c r="MDT221" s="123"/>
      <c r="MDU221" s="123"/>
      <c r="MDV221" s="123"/>
      <c r="MDW221" s="123"/>
      <c r="MDX221" s="123"/>
      <c r="MDY221" s="123"/>
      <c r="MDZ221" s="123"/>
      <c r="MEA221" s="123"/>
      <c r="MEB221" s="123"/>
      <c r="MEC221" s="123"/>
      <c r="MED221" s="123"/>
      <c r="MEE221" s="123"/>
      <c r="MEF221" s="123"/>
      <c r="MEG221" s="123"/>
      <c r="MEH221" s="123"/>
      <c r="MEI221" s="123"/>
      <c r="MEJ221" s="123"/>
      <c r="MEK221" s="123"/>
      <c r="MEL221" s="123"/>
      <c r="MEM221" s="123"/>
      <c r="MEN221" s="123"/>
      <c r="MEO221" s="123"/>
      <c r="MEP221" s="123"/>
      <c r="MEQ221" s="123"/>
      <c r="MER221" s="123"/>
      <c r="MES221" s="123"/>
      <c r="MET221" s="123"/>
      <c r="MEU221" s="123"/>
      <c r="MEV221" s="123"/>
      <c r="MEW221" s="123"/>
      <c r="MEX221" s="123"/>
      <c r="MEY221" s="123"/>
      <c r="MEZ221" s="123"/>
      <c r="MFA221" s="123"/>
      <c r="MFB221" s="123"/>
      <c r="MFC221" s="123"/>
      <c r="MFD221" s="123"/>
      <c r="MFE221" s="123"/>
      <c r="MFF221" s="123"/>
      <c r="MFG221" s="123"/>
      <c r="MFH221" s="123"/>
      <c r="MFI221" s="123"/>
      <c r="MFJ221" s="123"/>
      <c r="MFK221" s="123"/>
      <c r="MFL221" s="123"/>
      <c r="MFM221" s="123"/>
      <c r="MFN221" s="123"/>
      <c r="MFO221" s="123"/>
      <c r="MFP221" s="123"/>
      <c r="MFQ221" s="123"/>
      <c r="MFR221" s="123"/>
      <c r="MFS221" s="123"/>
      <c r="MFT221" s="123"/>
      <c r="MFU221" s="123"/>
      <c r="MFV221" s="123"/>
      <c r="MFW221" s="123"/>
      <c r="MFX221" s="123"/>
      <c r="MFY221" s="123"/>
      <c r="MFZ221" s="123"/>
      <c r="MGA221" s="123"/>
      <c r="MGB221" s="123"/>
      <c r="MGC221" s="123"/>
      <c r="MGD221" s="123"/>
      <c r="MGE221" s="123"/>
      <c r="MGF221" s="123"/>
      <c r="MGG221" s="123"/>
      <c r="MGH221" s="123"/>
      <c r="MGI221" s="123"/>
      <c r="MGJ221" s="123"/>
      <c r="MGK221" s="123"/>
      <c r="MGL221" s="123"/>
      <c r="MGM221" s="123"/>
      <c r="MGN221" s="123"/>
      <c r="MGO221" s="123"/>
      <c r="MGP221" s="123"/>
      <c r="MGQ221" s="123"/>
      <c r="MGR221" s="123"/>
      <c r="MGS221" s="123"/>
      <c r="MGT221" s="123"/>
      <c r="MGU221" s="123"/>
      <c r="MGV221" s="123"/>
      <c r="MGW221" s="123"/>
      <c r="MGX221" s="123"/>
      <c r="MGY221" s="123"/>
      <c r="MGZ221" s="123"/>
      <c r="MHA221" s="123"/>
      <c r="MHB221" s="123"/>
      <c r="MHC221" s="123"/>
      <c r="MHD221" s="123"/>
      <c r="MHE221" s="123"/>
      <c r="MHF221" s="123"/>
      <c r="MHG221" s="123"/>
      <c r="MHH221" s="123"/>
      <c r="MHI221" s="123"/>
      <c r="MHJ221" s="123"/>
      <c r="MHK221" s="123"/>
      <c r="MHL221" s="123"/>
      <c r="MHM221" s="123"/>
      <c r="MHN221" s="123"/>
      <c r="MHO221" s="123"/>
      <c r="MHP221" s="123"/>
      <c r="MHQ221" s="123"/>
      <c r="MHR221" s="123"/>
      <c r="MHS221" s="123"/>
      <c r="MHT221" s="123"/>
      <c r="MHU221" s="123"/>
      <c r="MHV221" s="123"/>
      <c r="MHW221" s="123"/>
      <c r="MHX221" s="123"/>
      <c r="MHY221" s="123"/>
      <c r="MHZ221" s="123"/>
      <c r="MIA221" s="123"/>
      <c r="MIB221" s="123"/>
      <c r="MIC221" s="123"/>
      <c r="MID221" s="123"/>
      <c r="MIE221" s="123"/>
      <c r="MIF221" s="123"/>
      <c r="MIG221" s="123"/>
      <c r="MIH221" s="123"/>
      <c r="MII221" s="123"/>
      <c r="MIJ221" s="123"/>
      <c r="MIK221" s="123"/>
      <c r="MIL221" s="123"/>
      <c r="MIM221" s="123"/>
      <c r="MIN221" s="123"/>
      <c r="MIO221" s="123"/>
      <c r="MIP221" s="123"/>
      <c r="MIQ221" s="123"/>
      <c r="MIR221" s="123"/>
      <c r="MIS221" s="123"/>
      <c r="MIT221" s="123"/>
      <c r="MIU221" s="123"/>
      <c r="MIV221" s="123"/>
      <c r="MIW221" s="123"/>
      <c r="MIX221" s="123"/>
      <c r="MIY221" s="123"/>
      <c r="MIZ221" s="123"/>
      <c r="MJA221" s="123"/>
      <c r="MJB221" s="123"/>
      <c r="MJC221" s="123"/>
      <c r="MJD221" s="123"/>
      <c r="MJE221" s="123"/>
      <c r="MJF221" s="123"/>
      <c r="MJG221" s="123"/>
      <c r="MJH221" s="123"/>
      <c r="MJI221" s="123"/>
      <c r="MJJ221" s="123"/>
      <c r="MJK221" s="123"/>
      <c r="MJL221" s="123"/>
      <c r="MJM221" s="123"/>
      <c r="MJN221" s="123"/>
      <c r="MJO221" s="123"/>
      <c r="MJP221" s="123"/>
      <c r="MJQ221" s="123"/>
      <c r="MJR221" s="123"/>
      <c r="MJS221" s="123"/>
      <c r="MJT221" s="123"/>
      <c r="MJU221" s="123"/>
      <c r="MJV221" s="123"/>
      <c r="MJW221" s="123"/>
      <c r="MJX221" s="123"/>
      <c r="MJY221" s="123"/>
      <c r="MJZ221" s="123"/>
      <c r="MKA221" s="123"/>
      <c r="MKB221" s="123"/>
      <c r="MKC221" s="123"/>
      <c r="MKD221" s="123"/>
      <c r="MKE221" s="123"/>
      <c r="MKF221" s="123"/>
      <c r="MKG221" s="123"/>
      <c r="MKH221" s="123"/>
      <c r="MKI221" s="123"/>
      <c r="MKJ221" s="123"/>
      <c r="MKK221" s="123"/>
      <c r="MKL221" s="123"/>
      <c r="MKM221" s="123"/>
      <c r="MKN221" s="123"/>
      <c r="MKO221" s="123"/>
      <c r="MKP221" s="123"/>
      <c r="MKQ221" s="123"/>
      <c r="MKR221" s="123"/>
      <c r="MKS221" s="123"/>
      <c r="MKT221" s="123"/>
      <c r="MKU221" s="123"/>
      <c r="MKV221" s="123"/>
      <c r="MKW221" s="123"/>
      <c r="MKX221" s="123"/>
      <c r="MKY221" s="123"/>
      <c r="MKZ221" s="123"/>
      <c r="MLA221" s="123"/>
      <c r="MLB221" s="123"/>
      <c r="MLC221" s="123"/>
      <c r="MLD221" s="123"/>
      <c r="MLE221" s="123"/>
      <c r="MLF221" s="123"/>
      <c r="MLG221" s="123"/>
      <c r="MLH221" s="123"/>
      <c r="MLI221" s="123"/>
      <c r="MLJ221" s="123"/>
      <c r="MLK221" s="123"/>
      <c r="MLL221" s="123"/>
      <c r="MLM221" s="123"/>
      <c r="MLN221" s="123"/>
      <c r="MLO221" s="123"/>
      <c r="MLP221" s="123"/>
      <c r="MLQ221" s="123"/>
      <c r="MLR221" s="123"/>
      <c r="MLS221" s="123"/>
      <c r="MLT221" s="123"/>
      <c r="MLU221" s="123"/>
      <c r="MLV221" s="123"/>
      <c r="MLW221" s="123"/>
      <c r="MLX221" s="123"/>
      <c r="MLY221" s="123"/>
      <c r="MLZ221" s="123"/>
      <c r="MMA221" s="123"/>
      <c r="MMB221" s="123"/>
      <c r="MMC221" s="123"/>
      <c r="MMD221" s="123"/>
      <c r="MME221" s="123"/>
      <c r="MMF221" s="123"/>
      <c r="MMG221" s="123"/>
      <c r="MMH221" s="123"/>
      <c r="MMI221" s="123"/>
      <c r="MMJ221" s="123"/>
      <c r="MMK221" s="123"/>
      <c r="MML221" s="123"/>
      <c r="MMM221" s="123"/>
      <c r="MMN221" s="123"/>
      <c r="MMO221" s="123"/>
      <c r="MMP221" s="123"/>
      <c r="MMQ221" s="123"/>
      <c r="MMR221" s="123"/>
      <c r="MMS221" s="123"/>
      <c r="MMT221" s="123"/>
      <c r="MMU221" s="123"/>
      <c r="MMV221" s="123"/>
      <c r="MMW221" s="123"/>
      <c r="MMX221" s="123"/>
      <c r="MMY221" s="123"/>
      <c r="MMZ221" s="123"/>
      <c r="MNA221" s="123"/>
      <c r="MNB221" s="123"/>
      <c r="MNC221" s="123"/>
      <c r="MND221" s="123"/>
      <c r="MNE221" s="123"/>
      <c r="MNF221" s="123"/>
      <c r="MNG221" s="123"/>
      <c r="MNH221" s="123"/>
      <c r="MNI221" s="123"/>
      <c r="MNJ221" s="123"/>
      <c r="MNK221" s="123"/>
      <c r="MNL221" s="123"/>
      <c r="MNM221" s="123"/>
      <c r="MNN221" s="123"/>
      <c r="MNO221" s="123"/>
      <c r="MNP221" s="123"/>
      <c r="MNQ221" s="123"/>
      <c r="MNR221" s="123"/>
      <c r="MNS221" s="123"/>
      <c r="MNT221" s="123"/>
      <c r="MNU221" s="123"/>
      <c r="MNV221" s="123"/>
      <c r="MNW221" s="123"/>
      <c r="MNX221" s="123"/>
      <c r="MNY221" s="123"/>
      <c r="MNZ221" s="123"/>
      <c r="MOA221" s="123"/>
      <c r="MOB221" s="123"/>
      <c r="MOC221" s="123"/>
      <c r="MOD221" s="123"/>
      <c r="MOE221" s="123"/>
      <c r="MOF221" s="123"/>
      <c r="MOG221" s="123"/>
      <c r="MOH221" s="123"/>
      <c r="MOI221" s="123"/>
      <c r="MOJ221" s="123"/>
      <c r="MOK221" s="123"/>
      <c r="MOL221" s="123"/>
      <c r="MOM221" s="123"/>
      <c r="MON221" s="123"/>
      <c r="MOO221" s="123"/>
      <c r="MOP221" s="123"/>
      <c r="MOQ221" s="123"/>
      <c r="MOR221" s="123"/>
      <c r="MOS221" s="123"/>
      <c r="MOT221" s="123"/>
      <c r="MOU221" s="123"/>
      <c r="MOV221" s="123"/>
      <c r="MOW221" s="123"/>
      <c r="MOX221" s="123"/>
      <c r="MOY221" s="123"/>
      <c r="MOZ221" s="123"/>
      <c r="MPA221" s="123"/>
      <c r="MPB221" s="123"/>
      <c r="MPC221" s="123"/>
      <c r="MPD221" s="123"/>
      <c r="MPE221" s="123"/>
      <c r="MPF221" s="123"/>
      <c r="MPG221" s="123"/>
      <c r="MPH221" s="123"/>
      <c r="MPI221" s="123"/>
      <c r="MPJ221" s="123"/>
      <c r="MPK221" s="123"/>
      <c r="MPL221" s="123"/>
      <c r="MPM221" s="123"/>
      <c r="MPN221" s="123"/>
      <c r="MPO221" s="123"/>
      <c r="MPP221" s="123"/>
      <c r="MPQ221" s="123"/>
      <c r="MPR221" s="123"/>
      <c r="MPS221" s="123"/>
      <c r="MPT221" s="123"/>
      <c r="MPU221" s="123"/>
      <c r="MPV221" s="123"/>
      <c r="MPW221" s="123"/>
      <c r="MPX221" s="123"/>
      <c r="MPY221" s="123"/>
      <c r="MPZ221" s="123"/>
      <c r="MQA221" s="123"/>
      <c r="MQB221" s="123"/>
      <c r="MQC221" s="123"/>
      <c r="MQD221" s="123"/>
      <c r="MQE221" s="123"/>
      <c r="MQF221" s="123"/>
      <c r="MQG221" s="123"/>
      <c r="MQH221" s="123"/>
      <c r="MQI221" s="123"/>
      <c r="MQJ221" s="123"/>
      <c r="MQK221" s="123"/>
      <c r="MQL221" s="123"/>
      <c r="MQM221" s="123"/>
      <c r="MQN221" s="123"/>
      <c r="MQO221" s="123"/>
      <c r="MQP221" s="123"/>
      <c r="MQQ221" s="123"/>
      <c r="MQR221" s="123"/>
      <c r="MQS221" s="123"/>
      <c r="MQT221" s="123"/>
      <c r="MQU221" s="123"/>
      <c r="MQV221" s="123"/>
      <c r="MQW221" s="123"/>
      <c r="MQX221" s="123"/>
      <c r="MQY221" s="123"/>
      <c r="MQZ221" s="123"/>
      <c r="MRA221" s="123"/>
      <c r="MRB221" s="123"/>
      <c r="MRC221" s="123"/>
      <c r="MRD221" s="123"/>
      <c r="MRE221" s="123"/>
      <c r="MRF221" s="123"/>
      <c r="MRG221" s="123"/>
      <c r="MRH221" s="123"/>
      <c r="MRI221" s="123"/>
      <c r="MRJ221" s="123"/>
      <c r="MRK221" s="123"/>
      <c r="MRL221" s="123"/>
      <c r="MRM221" s="123"/>
      <c r="MRN221" s="123"/>
      <c r="MRO221" s="123"/>
      <c r="MRP221" s="123"/>
      <c r="MRQ221" s="123"/>
      <c r="MRR221" s="123"/>
      <c r="MRS221" s="123"/>
      <c r="MRT221" s="123"/>
      <c r="MRU221" s="123"/>
      <c r="MRV221" s="123"/>
      <c r="MRW221" s="123"/>
      <c r="MRX221" s="123"/>
      <c r="MRY221" s="123"/>
      <c r="MRZ221" s="123"/>
      <c r="MSA221" s="123"/>
      <c r="MSB221" s="123"/>
      <c r="MSC221" s="123"/>
      <c r="MSD221" s="123"/>
      <c r="MSE221" s="123"/>
      <c r="MSF221" s="123"/>
      <c r="MSG221" s="123"/>
      <c r="MSH221" s="123"/>
      <c r="MSI221" s="123"/>
      <c r="MSJ221" s="123"/>
      <c r="MSK221" s="123"/>
      <c r="MSL221" s="123"/>
      <c r="MSM221" s="123"/>
      <c r="MSN221" s="123"/>
      <c r="MSO221" s="123"/>
      <c r="MSP221" s="123"/>
      <c r="MSQ221" s="123"/>
      <c r="MSR221" s="123"/>
      <c r="MSS221" s="123"/>
      <c r="MST221" s="123"/>
      <c r="MSU221" s="123"/>
      <c r="MSV221" s="123"/>
      <c r="MSW221" s="123"/>
      <c r="MSX221" s="123"/>
      <c r="MSY221" s="123"/>
      <c r="MSZ221" s="123"/>
      <c r="MTA221" s="123"/>
      <c r="MTB221" s="123"/>
      <c r="MTC221" s="123"/>
      <c r="MTD221" s="123"/>
      <c r="MTE221" s="123"/>
      <c r="MTF221" s="123"/>
      <c r="MTG221" s="123"/>
      <c r="MTH221" s="123"/>
      <c r="MTI221" s="123"/>
      <c r="MTJ221" s="123"/>
      <c r="MTK221" s="123"/>
      <c r="MTL221" s="123"/>
      <c r="MTM221" s="123"/>
      <c r="MTN221" s="123"/>
      <c r="MTO221" s="123"/>
      <c r="MTP221" s="123"/>
      <c r="MTQ221" s="123"/>
      <c r="MTR221" s="123"/>
      <c r="MTS221" s="123"/>
      <c r="MTT221" s="123"/>
      <c r="MTU221" s="123"/>
      <c r="MTV221" s="123"/>
      <c r="MTW221" s="123"/>
      <c r="MTX221" s="123"/>
      <c r="MTY221" s="123"/>
      <c r="MTZ221" s="123"/>
      <c r="MUA221" s="123"/>
      <c r="MUB221" s="123"/>
      <c r="MUC221" s="123"/>
      <c r="MUD221" s="123"/>
      <c r="MUE221" s="123"/>
      <c r="MUF221" s="123"/>
      <c r="MUG221" s="123"/>
      <c r="MUH221" s="123"/>
      <c r="MUI221" s="123"/>
      <c r="MUJ221" s="123"/>
      <c r="MUK221" s="123"/>
      <c r="MUL221" s="123"/>
      <c r="MUM221" s="123"/>
      <c r="MUN221" s="123"/>
      <c r="MUO221" s="123"/>
      <c r="MUP221" s="123"/>
      <c r="MUQ221" s="123"/>
      <c r="MUR221" s="123"/>
      <c r="MUS221" s="123"/>
      <c r="MUT221" s="123"/>
      <c r="MUU221" s="123"/>
      <c r="MUV221" s="123"/>
      <c r="MUW221" s="123"/>
      <c r="MUX221" s="123"/>
      <c r="MUY221" s="123"/>
      <c r="MUZ221" s="123"/>
      <c r="MVA221" s="123"/>
      <c r="MVB221" s="123"/>
      <c r="MVC221" s="123"/>
      <c r="MVD221" s="123"/>
      <c r="MVE221" s="123"/>
      <c r="MVF221" s="123"/>
      <c r="MVG221" s="123"/>
      <c r="MVH221" s="123"/>
      <c r="MVI221" s="123"/>
      <c r="MVJ221" s="123"/>
      <c r="MVK221" s="123"/>
      <c r="MVL221" s="123"/>
      <c r="MVM221" s="123"/>
      <c r="MVN221" s="123"/>
      <c r="MVO221" s="123"/>
      <c r="MVP221" s="123"/>
      <c r="MVQ221" s="123"/>
      <c r="MVR221" s="123"/>
      <c r="MVS221" s="123"/>
      <c r="MVT221" s="123"/>
      <c r="MVU221" s="123"/>
      <c r="MVV221" s="123"/>
      <c r="MVW221" s="123"/>
      <c r="MVX221" s="123"/>
      <c r="MVY221" s="123"/>
      <c r="MVZ221" s="123"/>
      <c r="MWA221" s="123"/>
      <c r="MWB221" s="123"/>
      <c r="MWC221" s="123"/>
      <c r="MWD221" s="123"/>
      <c r="MWE221" s="123"/>
      <c r="MWF221" s="123"/>
      <c r="MWG221" s="123"/>
      <c r="MWH221" s="123"/>
      <c r="MWI221" s="123"/>
      <c r="MWJ221" s="123"/>
      <c r="MWK221" s="123"/>
      <c r="MWL221" s="123"/>
      <c r="MWM221" s="123"/>
      <c r="MWN221" s="123"/>
      <c r="MWO221" s="123"/>
      <c r="MWP221" s="123"/>
      <c r="MWQ221" s="123"/>
      <c r="MWR221" s="123"/>
      <c r="MWS221" s="123"/>
      <c r="MWT221" s="123"/>
      <c r="MWU221" s="123"/>
      <c r="MWV221" s="123"/>
      <c r="MWW221" s="123"/>
      <c r="MWX221" s="123"/>
      <c r="MWY221" s="123"/>
      <c r="MWZ221" s="123"/>
      <c r="MXA221" s="123"/>
      <c r="MXB221" s="123"/>
      <c r="MXC221" s="123"/>
      <c r="MXD221" s="123"/>
      <c r="MXE221" s="123"/>
      <c r="MXF221" s="123"/>
      <c r="MXG221" s="123"/>
      <c r="MXH221" s="123"/>
      <c r="MXI221" s="123"/>
      <c r="MXJ221" s="123"/>
      <c r="MXK221" s="123"/>
      <c r="MXL221" s="123"/>
      <c r="MXM221" s="123"/>
      <c r="MXN221" s="123"/>
      <c r="MXO221" s="123"/>
      <c r="MXP221" s="123"/>
      <c r="MXQ221" s="123"/>
      <c r="MXR221" s="123"/>
      <c r="MXS221" s="123"/>
      <c r="MXT221" s="123"/>
      <c r="MXU221" s="123"/>
      <c r="MXV221" s="123"/>
      <c r="MXW221" s="123"/>
      <c r="MXX221" s="123"/>
      <c r="MXY221" s="123"/>
      <c r="MXZ221" s="123"/>
      <c r="MYA221" s="123"/>
      <c r="MYB221" s="123"/>
      <c r="MYC221" s="123"/>
      <c r="MYD221" s="123"/>
      <c r="MYE221" s="123"/>
      <c r="MYF221" s="123"/>
      <c r="MYG221" s="123"/>
      <c r="MYH221" s="123"/>
      <c r="MYI221" s="123"/>
      <c r="MYJ221" s="123"/>
      <c r="MYK221" s="123"/>
      <c r="MYL221" s="123"/>
      <c r="MYM221" s="123"/>
      <c r="MYN221" s="123"/>
      <c r="MYO221" s="123"/>
      <c r="MYP221" s="123"/>
      <c r="MYQ221" s="123"/>
      <c r="MYR221" s="123"/>
      <c r="MYS221" s="123"/>
      <c r="MYT221" s="123"/>
      <c r="MYU221" s="123"/>
      <c r="MYV221" s="123"/>
      <c r="MYW221" s="123"/>
      <c r="MYX221" s="123"/>
      <c r="MYY221" s="123"/>
      <c r="MYZ221" s="123"/>
      <c r="MZA221" s="123"/>
      <c r="MZB221" s="123"/>
      <c r="MZC221" s="123"/>
      <c r="MZD221" s="123"/>
      <c r="MZE221" s="123"/>
      <c r="MZF221" s="123"/>
      <c r="MZG221" s="123"/>
      <c r="MZH221" s="123"/>
      <c r="MZI221" s="123"/>
      <c r="MZJ221" s="123"/>
      <c r="MZK221" s="123"/>
      <c r="MZL221" s="123"/>
      <c r="MZM221" s="123"/>
      <c r="MZN221" s="123"/>
      <c r="MZO221" s="123"/>
      <c r="MZP221" s="123"/>
      <c r="MZQ221" s="123"/>
      <c r="MZR221" s="123"/>
      <c r="MZS221" s="123"/>
      <c r="MZT221" s="123"/>
      <c r="MZU221" s="123"/>
      <c r="MZV221" s="123"/>
      <c r="MZW221" s="123"/>
      <c r="MZX221" s="123"/>
      <c r="MZY221" s="123"/>
      <c r="MZZ221" s="123"/>
      <c r="NAA221" s="123"/>
      <c r="NAB221" s="123"/>
      <c r="NAC221" s="123"/>
      <c r="NAD221" s="123"/>
      <c r="NAE221" s="123"/>
      <c r="NAF221" s="123"/>
      <c r="NAG221" s="123"/>
      <c r="NAH221" s="123"/>
      <c r="NAI221" s="123"/>
      <c r="NAJ221" s="123"/>
      <c r="NAK221" s="123"/>
      <c r="NAL221" s="123"/>
      <c r="NAM221" s="123"/>
      <c r="NAN221" s="123"/>
      <c r="NAO221" s="123"/>
      <c r="NAP221" s="123"/>
      <c r="NAQ221" s="123"/>
      <c r="NAR221" s="123"/>
      <c r="NAS221" s="123"/>
      <c r="NAT221" s="123"/>
      <c r="NAU221" s="123"/>
      <c r="NAV221" s="123"/>
      <c r="NAW221" s="123"/>
      <c r="NAX221" s="123"/>
      <c r="NAY221" s="123"/>
      <c r="NAZ221" s="123"/>
      <c r="NBA221" s="123"/>
      <c r="NBB221" s="123"/>
      <c r="NBC221" s="123"/>
      <c r="NBD221" s="123"/>
      <c r="NBE221" s="123"/>
      <c r="NBF221" s="123"/>
      <c r="NBG221" s="123"/>
      <c r="NBH221" s="123"/>
      <c r="NBI221" s="123"/>
      <c r="NBJ221" s="123"/>
      <c r="NBK221" s="123"/>
      <c r="NBL221" s="123"/>
      <c r="NBM221" s="123"/>
      <c r="NBN221" s="123"/>
      <c r="NBO221" s="123"/>
      <c r="NBP221" s="123"/>
      <c r="NBQ221" s="123"/>
      <c r="NBR221" s="123"/>
      <c r="NBS221" s="123"/>
      <c r="NBT221" s="123"/>
      <c r="NBU221" s="123"/>
      <c r="NBV221" s="123"/>
      <c r="NBW221" s="123"/>
      <c r="NBX221" s="123"/>
      <c r="NBY221" s="123"/>
      <c r="NBZ221" s="123"/>
      <c r="NCA221" s="123"/>
      <c r="NCB221" s="123"/>
      <c r="NCC221" s="123"/>
      <c r="NCD221" s="123"/>
      <c r="NCE221" s="123"/>
      <c r="NCF221" s="123"/>
      <c r="NCG221" s="123"/>
      <c r="NCH221" s="123"/>
      <c r="NCI221" s="123"/>
      <c r="NCJ221" s="123"/>
      <c r="NCK221" s="123"/>
      <c r="NCL221" s="123"/>
      <c r="NCM221" s="123"/>
      <c r="NCN221" s="123"/>
      <c r="NCO221" s="123"/>
      <c r="NCP221" s="123"/>
      <c r="NCQ221" s="123"/>
      <c r="NCR221" s="123"/>
      <c r="NCS221" s="123"/>
      <c r="NCT221" s="123"/>
      <c r="NCU221" s="123"/>
      <c r="NCV221" s="123"/>
      <c r="NCW221" s="123"/>
      <c r="NCX221" s="123"/>
      <c r="NCY221" s="123"/>
      <c r="NCZ221" s="123"/>
      <c r="NDA221" s="123"/>
      <c r="NDB221" s="123"/>
      <c r="NDC221" s="123"/>
      <c r="NDD221" s="123"/>
      <c r="NDE221" s="123"/>
      <c r="NDF221" s="123"/>
      <c r="NDG221" s="123"/>
      <c r="NDH221" s="123"/>
      <c r="NDI221" s="123"/>
      <c r="NDJ221" s="123"/>
      <c r="NDK221" s="123"/>
      <c r="NDL221" s="123"/>
      <c r="NDM221" s="123"/>
      <c r="NDN221" s="123"/>
      <c r="NDO221" s="123"/>
      <c r="NDP221" s="123"/>
      <c r="NDQ221" s="123"/>
      <c r="NDR221" s="123"/>
      <c r="NDS221" s="123"/>
      <c r="NDT221" s="123"/>
      <c r="NDU221" s="123"/>
      <c r="NDV221" s="123"/>
      <c r="NDW221" s="123"/>
      <c r="NDX221" s="123"/>
      <c r="NDY221" s="123"/>
      <c r="NDZ221" s="123"/>
      <c r="NEA221" s="123"/>
      <c r="NEB221" s="123"/>
      <c r="NEC221" s="123"/>
      <c r="NED221" s="123"/>
      <c r="NEE221" s="123"/>
      <c r="NEF221" s="123"/>
      <c r="NEG221" s="123"/>
      <c r="NEH221" s="123"/>
      <c r="NEI221" s="123"/>
      <c r="NEJ221" s="123"/>
      <c r="NEK221" s="123"/>
      <c r="NEL221" s="123"/>
      <c r="NEM221" s="123"/>
      <c r="NEN221" s="123"/>
      <c r="NEO221" s="123"/>
      <c r="NEP221" s="123"/>
      <c r="NEQ221" s="123"/>
      <c r="NER221" s="123"/>
      <c r="NES221" s="123"/>
      <c r="NET221" s="123"/>
      <c r="NEU221" s="123"/>
      <c r="NEV221" s="123"/>
      <c r="NEW221" s="123"/>
      <c r="NEX221" s="123"/>
      <c r="NEY221" s="123"/>
      <c r="NEZ221" s="123"/>
      <c r="NFA221" s="123"/>
      <c r="NFB221" s="123"/>
      <c r="NFC221" s="123"/>
      <c r="NFD221" s="123"/>
      <c r="NFE221" s="123"/>
      <c r="NFF221" s="123"/>
      <c r="NFG221" s="123"/>
      <c r="NFH221" s="123"/>
      <c r="NFI221" s="123"/>
      <c r="NFJ221" s="123"/>
      <c r="NFK221" s="123"/>
      <c r="NFL221" s="123"/>
      <c r="NFM221" s="123"/>
      <c r="NFN221" s="123"/>
      <c r="NFO221" s="123"/>
      <c r="NFP221" s="123"/>
      <c r="NFQ221" s="123"/>
      <c r="NFR221" s="123"/>
      <c r="NFS221" s="123"/>
      <c r="NFT221" s="123"/>
      <c r="NFU221" s="123"/>
      <c r="NFV221" s="123"/>
      <c r="NFW221" s="123"/>
      <c r="NFX221" s="123"/>
      <c r="NFY221" s="123"/>
      <c r="NFZ221" s="123"/>
      <c r="NGA221" s="123"/>
      <c r="NGB221" s="123"/>
      <c r="NGC221" s="123"/>
      <c r="NGD221" s="123"/>
      <c r="NGE221" s="123"/>
      <c r="NGF221" s="123"/>
      <c r="NGG221" s="123"/>
      <c r="NGH221" s="123"/>
      <c r="NGI221" s="123"/>
      <c r="NGJ221" s="123"/>
      <c r="NGK221" s="123"/>
      <c r="NGL221" s="123"/>
      <c r="NGM221" s="123"/>
      <c r="NGN221" s="123"/>
      <c r="NGO221" s="123"/>
      <c r="NGP221" s="123"/>
      <c r="NGQ221" s="123"/>
      <c r="NGR221" s="123"/>
      <c r="NGS221" s="123"/>
      <c r="NGT221" s="123"/>
      <c r="NGU221" s="123"/>
      <c r="NGV221" s="123"/>
      <c r="NGW221" s="123"/>
      <c r="NGX221" s="123"/>
      <c r="NGY221" s="123"/>
      <c r="NGZ221" s="123"/>
      <c r="NHA221" s="123"/>
      <c r="NHB221" s="123"/>
      <c r="NHC221" s="123"/>
      <c r="NHD221" s="123"/>
      <c r="NHE221" s="123"/>
      <c r="NHF221" s="123"/>
      <c r="NHG221" s="123"/>
      <c r="NHH221" s="123"/>
      <c r="NHI221" s="123"/>
      <c r="NHJ221" s="123"/>
      <c r="NHK221" s="123"/>
      <c r="NHL221" s="123"/>
      <c r="NHM221" s="123"/>
      <c r="NHN221" s="123"/>
      <c r="NHO221" s="123"/>
      <c r="NHP221" s="123"/>
      <c r="NHQ221" s="123"/>
      <c r="NHR221" s="123"/>
      <c r="NHS221" s="123"/>
      <c r="NHT221" s="123"/>
      <c r="NHU221" s="123"/>
      <c r="NHV221" s="123"/>
      <c r="NHW221" s="123"/>
      <c r="NHX221" s="123"/>
      <c r="NHY221" s="123"/>
      <c r="NHZ221" s="123"/>
      <c r="NIA221" s="123"/>
      <c r="NIB221" s="123"/>
      <c r="NIC221" s="123"/>
      <c r="NID221" s="123"/>
      <c r="NIE221" s="123"/>
      <c r="NIF221" s="123"/>
      <c r="NIG221" s="123"/>
      <c r="NIH221" s="123"/>
      <c r="NII221" s="123"/>
      <c r="NIJ221" s="123"/>
      <c r="NIK221" s="123"/>
      <c r="NIL221" s="123"/>
      <c r="NIM221" s="123"/>
      <c r="NIN221" s="123"/>
      <c r="NIO221" s="123"/>
      <c r="NIP221" s="123"/>
      <c r="NIQ221" s="123"/>
      <c r="NIR221" s="123"/>
      <c r="NIS221" s="123"/>
      <c r="NIT221" s="123"/>
      <c r="NIU221" s="123"/>
      <c r="NIV221" s="123"/>
      <c r="NIW221" s="123"/>
      <c r="NIX221" s="123"/>
      <c r="NIY221" s="123"/>
      <c r="NIZ221" s="123"/>
      <c r="NJA221" s="123"/>
      <c r="NJB221" s="123"/>
      <c r="NJC221" s="123"/>
      <c r="NJD221" s="123"/>
      <c r="NJE221" s="123"/>
      <c r="NJF221" s="123"/>
      <c r="NJG221" s="123"/>
      <c r="NJH221" s="123"/>
      <c r="NJI221" s="123"/>
      <c r="NJJ221" s="123"/>
      <c r="NJK221" s="123"/>
      <c r="NJL221" s="123"/>
      <c r="NJM221" s="123"/>
      <c r="NJN221" s="123"/>
      <c r="NJO221" s="123"/>
      <c r="NJP221" s="123"/>
      <c r="NJQ221" s="123"/>
      <c r="NJR221" s="123"/>
      <c r="NJS221" s="123"/>
      <c r="NJT221" s="123"/>
      <c r="NJU221" s="123"/>
      <c r="NJV221" s="123"/>
      <c r="NJW221" s="123"/>
      <c r="NJX221" s="123"/>
      <c r="NJY221" s="123"/>
      <c r="NJZ221" s="123"/>
      <c r="NKA221" s="123"/>
      <c r="NKB221" s="123"/>
      <c r="NKC221" s="123"/>
      <c r="NKD221" s="123"/>
      <c r="NKE221" s="123"/>
      <c r="NKF221" s="123"/>
      <c r="NKG221" s="123"/>
      <c r="NKH221" s="123"/>
      <c r="NKI221" s="123"/>
      <c r="NKJ221" s="123"/>
      <c r="NKK221" s="123"/>
      <c r="NKL221" s="123"/>
      <c r="NKM221" s="123"/>
      <c r="NKN221" s="123"/>
      <c r="NKO221" s="123"/>
      <c r="NKP221" s="123"/>
      <c r="NKQ221" s="123"/>
      <c r="NKR221" s="123"/>
      <c r="NKS221" s="123"/>
      <c r="NKT221" s="123"/>
      <c r="NKU221" s="123"/>
      <c r="NKV221" s="123"/>
      <c r="NKW221" s="123"/>
      <c r="NKX221" s="123"/>
      <c r="NKY221" s="123"/>
      <c r="NKZ221" s="123"/>
      <c r="NLA221" s="123"/>
      <c r="NLB221" s="123"/>
      <c r="NLC221" s="123"/>
      <c r="NLD221" s="123"/>
      <c r="NLE221" s="123"/>
      <c r="NLF221" s="123"/>
      <c r="NLG221" s="123"/>
      <c r="NLH221" s="123"/>
      <c r="NLI221" s="123"/>
      <c r="NLJ221" s="123"/>
      <c r="NLK221" s="123"/>
      <c r="NLL221" s="123"/>
      <c r="NLM221" s="123"/>
      <c r="NLN221" s="123"/>
      <c r="NLO221" s="123"/>
      <c r="NLP221" s="123"/>
      <c r="NLQ221" s="123"/>
      <c r="NLR221" s="123"/>
      <c r="NLS221" s="123"/>
      <c r="NLT221" s="123"/>
      <c r="NLU221" s="123"/>
      <c r="NLV221" s="123"/>
      <c r="NLW221" s="123"/>
      <c r="NLX221" s="123"/>
      <c r="NLY221" s="123"/>
      <c r="NLZ221" s="123"/>
      <c r="NMA221" s="123"/>
      <c r="NMB221" s="123"/>
      <c r="NMC221" s="123"/>
      <c r="NMD221" s="123"/>
      <c r="NME221" s="123"/>
      <c r="NMF221" s="123"/>
      <c r="NMG221" s="123"/>
      <c r="NMH221" s="123"/>
      <c r="NMI221" s="123"/>
      <c r="NMJ221" s="123"/>
      <c r="NMK221" s="123"/>
      <c r="NML221" s="123"/>
      <c r="NMM221" s="123"/>
      <c r="NMN221" s="123"/>
      <c r="NMO221" s="123"/>
      <c r="NMP221" s="123"/>
      <c r="NMQ221" s="123"/>
      <c r="NMR221" s="123"/>
      <c r="NMS221" s="123"/>
      <c r="NMT221" s="123"/>
      <c r="NMU221" s="123"/>
      <c r="NMV221" s="123"/>
      <c r="NMW221" s="123"/>
      <c r="NMX221" s="123"/>
      <c r="NMY221" s="123"/>
      <c r="NMZ221" s="123"/>
      <c r="NNA221" s="123"/>
      <c r="NNB221" s="123"/>
      <c r="NNC221" s="123"/>
      <c r="NND221" s="123"/>
      <c r="NNE221" s="123"/>
      <c r="NNF221" s="123"/>
      <c r="NNG221" s="123"/>
      <c r="NNH221" s="123"/>
      <c r="NNI221" s="123"/>
      <c r="NNJ221" s="123"/>
      <c r="NNK221" s="123"/>
      <c r="NNL221" s="123"/>
      <c r="NNM221" s="123"/>
      <c r="NNN221" s="123"/>
      <c r="NNO221" s="123"/>
      <c r="NNP221" s="123"/>
      <c r="NNQ221" s="123"/>
      <c r="NNR221" s="123"/>
      <c r="NNS221" s="123"/>
      <c r="NNT221" s="123"/>
      <c r="NNU221" s="123"/>
      <c r="NNV221" s="123"/>
      <c r="NNW221" s="123"/>
      <c r="NNX221" s="123"/>
      <c r="NNY221" s="123"/>
      <c r="NNZ221" s="123"/>
      <c r="NOA221" s="123"/>
      <c r="NOB221" s="123"/>
      <c r="NOC221" s="123"/>
      <c r="NOD221" s="123"/>
      <c r="NOE221" s="123"/>
      <c r="NOF221" s="123"/>
      <c r="NOG221" s="123"/>
      <c r="NOH221" s="123"/>
      <c r="NOI221" s="123"/>
      <c r="NOJ221" s="123"/>
      <c r="NOK221" s="123"/>
      <c r="NOL221" s="123"/>
      <c r="NOM221" s="123"/>
      <c r="NON221" s="123"/>
      <c r="NOO221" s="123"/>
      <c r="NOP221" s="123"/>
      <c r="NOQ221" s="123"/>
      <c r="NOR221" s="123"/>
      <c r="NOS221" s="123"/>
      <c r="NOT221" s="123"/>
      <c r="NOU221" s="123"/>
      <c r="NOV221" s="123"/>
      <c r="NOW221" s="123"/>
      <c r="NOX221" s="123"/>
      <c r="NOY221" s="123"/>
      <c r="NOZ221" s="123"/>
      <c r="NPA221" s="123"/>
      <c r="NPB221" s="123"/>
      <c r="NPC221" s="123"/>
      <c r="NPD221" s="123"/>
      <c r="NPE221" s="123"/>
      <c r="NPF221" s="123"/>
      <c r="NPG221" s="123"/>
      <c r="NPH221" s="123"/>
      <c r="NPI221" s="123"/>
      <c r="NPJ221" s="123"/>
      <c r="NPK221" s="123"/>
      <c r="NPL221" s="123"/>
      <c r="NPM221" s="123"/>
      <c r="NPN221" s="123"/>
      <c r="NPO221" s="123"/>
      <c r="NPP221" s="123"/>
      <c r="NPQ221" s="123"/>
      <c r="NPR221" s="123"/>
      <c r="NPS221" s="123"/>
      <c r="NPT221" s="123"/>
      <c r="NPU221" s="123"/>
      <c r="NPV221" s="123"/>
      <c r="NPW221" s="123"/>
      <c r="NPX221" s="123"/>
      <c r="NPY221" s="123"/>
      <c r="NPZ221" s="123"/>
      <c r="NQA221" s="123"/>
      <c r="NQB221" s="123"/>
      <c r="NQC221" s="123"/>
      <c r="NQD221" s="123"/>
      <c r="NQE221" s="123"/>
      <c r="NQF221" s="123"/>
      <c r="NQG221" s="123"/>
      <c r="NQH221" s="123"/>
      <c r="NQI221" s="123"/>
      <c r="NQJ221" s="123"/>
      <c r="NQK221" s="123"/>
      <c r="NQL221" s="123"/>
      <c r="NQM221" s="123"/>
      <c r="NQN221" s="123"/>
      <c r="NQO221" s="123"/>
      <c r="NQP221" s="123"/>
      <c r="NQQ221" s="123"/>
      <c r="NQR221" s="123"/>
      <c r="NQS221" s="123"/>
      <c r="NQT221" s="123"/>
      <c r="NQU221" s="123"/>
      <c r="NQV221" s="123"/>
      <c r="NQW221" s="123"/>
      <c r="NQX221" s="123"/>
      <c r="NQY221" s="123"/>
      <c r="NQZ221" s="123"/>
      <c r="NRA221" s="123"/>
      <c r="NRB221" s="123"/>
      <c r="NRC221" s="123"/>
      <c r="NRD221" s="123"/>
      <c r="NRE221" s="123"/>
      <c r="NRF221" s="123"/>
      <c r="NRG221" s="123"/>
      <c r="NRH221" s="123"/>
      <c r="NRI221" s="123"/>
      <c r="NRJ221" s="123"/>
      <c r="NRK221" s="123"/>
      <c r="NRL221" s="123"/>
      <c r="NRM221" s="123"/>
      <c r="NRN221" s="123"/>
      <c r="NRO221" s="123"/>
      <c r="NRP221" s="123"/>
      <c r="NRQ221" s="123"/>
      <c r="NRR221" s="123"/>
      <c r="NRS221" s="123"/>
      <c r="NRT221" s="123"/>
      <c r="NRU221" s="123"/>
      <c r="NRV221" s="123"/>
      <c r="NRW221" s="123"/>
      <c r="NRX221" s="123"/>
      <c r="NRY221" s="123"/>
      <c r="NRZ221" s="123"/>
      <c r="NSA221" s="123"/>
      <c r="NSB221" s="123"/>
      <c r="NSC221" s="123"/>
      <c r="NSD221" s="123"/>
      <c r="NSE221" s="123"/>
      <c r="NSF221" s="123"/>
      <c r="NSG221" s="123"/>
      <c r="NSH221" s="123"/>
      <c r="NSI221" s="123"/>
      <c r="NSJ221" s="123"/>
      <c r="NSK221" s="123"/>
      <c r="NSL221" s="123"/>
      <c r="NSM221" s="123"/>
      <c r="NSN221" s="123"/>
      <c r="NSO221" s="123"/>
      <c r="NSP221" s="123"/>
      <c r="NSQ221" s="123"/>
      <c r="NSR221" s="123"/>
      <c r="NSS221" s="123"/>
      <c r="NST221" s="123"/>
      <c r="NSU221" s="123"/>
      <c r="NSV221" s="123"/>
      <c r="NSW221" s="123"/>
      <c r="NSX221" s="123"/>
      <c r="NSY221" s="123"/>
      <c r="NSZ221" s="123"/>
      <c r="NTA221" s="123"/>
      <c r="NTB221" s="123"/>
      <c r="NTC221" s="123"/>
      <c r="NTD221" s="123"/>
      <c r="NTE221" s="123"/>
      <c r="NTF221" s="123"/>
      <c r="NTG221" s="123"/>
      <c r="NTH221" s="123"/>
      <c r="NTI221" s="123"/>
      <c r="NTJ221" s="123"/>
      <c r="NTK221" s="123"/>
      <c r="NTL221" s="123"/>
      <c r="NTM221" s="123"/>
      <c r="NTN221" s="123"/>
      <c r="NTO221" s="123"/>
      <c r="NTP221" s="123"/>
      <c r="NTQ221" s="123"/>
      <c r="NTR221" s="123"/>
      <c r="NTS221" s="123"/>
      <c r="NTT221" s="123"/>
      <c r="NTU221" s="123"/>
      <c r="NTV221" s="123"/>
      <c r="NTW221" s="123"/>
      <c r="NTX221" s="123"/>
      <c r="NTY221" s="123"/>
      <c r="NTZ221" s="123"/>
      <c r="NUA221" s="123"/>
      <c r="NUB221" s="123"/>
      <c r="NUC221" s="123"/>
      <c r="NUD221" s="123"/>
      <c r="NUE221" s="123"/>
      <c r="NUF221" s="123"/>
      <c r="NUG221" s="123"/>
      <c r="NUH221" s="123"/>
      <c r="NUI221" s="123"/>
      <c r="NUJ221" s="123"/>
      <c r="NUK221" s="123"/>
      <c r="NUL221" s="123"/>
      <c r="NUM221" s="123"/>
      <c r="NUN221" s="123"/>
      <c r="NUO221" s="123"/>
      <c r="NUP221" s="123"/>
      <c r="NUQ221" s="123"/>
      <c r="NUR221" s="123"/>
      <c r="NUS221" s="123"/>
      <c r="NUT221" s="123"/>
      <c r="NUU221" s="123"/>
      <c r="NUV221" s="123"/>
      <c r="NUW221" s="123"/>
      <c r="NUX221" s="123"/>
      <c r="NUY221" s="123"/>
      <c r="NUZ221" s="123"/>
      <c r="NVA221" s="123"/>
      <c r="NVB221" s="123"/>
      <c r="NVC221" s="123"/>
      <c r="NVD221" s="123"/>
      <c r="NVE221" s="123"/>
      <c r="NVF221" s="123"/>
      <c r="NVG221" s="123"/>
      <c r="NVH221" s="123"/>
      <c r="NVI221" s="123"/>
      <c r="NVJ221" s="123"/>
      <c r="NVK221" s="123"/>
      <c r="NVL221" s="123"/>
      <c r="NVM221" s="123"/>
      <c r="NVN221" s="123"/>
      <c r="NVO221" s="123"/>
      <c r="NVP221" s="123"/>
      <c r="NVQ221" s="123"/>
      <c r="NVR221" s="123"/>
      <c r="NVS221" s="123"/>
      <c r="NVT221" s="123"/>
      <c r="NVU221" s="123"/>
      <c r="NVV221" s="123"/>
      <c r="NVW221" s="123"/>
      <c r="NVX221" s="123"/>
      <c r="NVY221" s="123"/>
      <c r="NVZ221" s="123"/>
      <c r="NWA221" s="123"/>
      <c r="NWB221" s="123"/>
      <c r="NWC221" s="123"/>
      <c r="NWD221" s="123"/>
      <c r="NWE221" s="123"/>
      <c r="NWF221" s="123"/>
      <c r="NWG221" s="123"/>
      <c r="NWH221" s="123"/>
      <c r="NWI221" s="123"/>
      <c r="NWJ221" s="123"/>
      <c r="NWK221" s="123"/>
      <c r="NWL221" s="123"/>
      <c r="NWM221" s="123"/>
      <c r="NWN221" s="123"/>
      <c r="NWO221" s="123"/>
      <c r="NWP221" s="123"/>
      <c r="NWQ221" s="123"/>
      <c r="NWR221" s="123"/>
      <c r="NWS221" s="123"/>
      <c r="NWT221" s="123"/>
      <c r="NWU221" s="123"/>
      <c r="NWV221" s="123"/>
      <c r="NWW221" s="123"/>
      <c r="NWX221" s="123"/>
      <c r="NWY221" s="123"/>
      <c r="NWZ221" s="123"/>
      <c r="NXA221" s="123"/>
      <c r="NXB221" s="123"/>
      <c r="NXC221" s="123"/>
      <c r="NXD221" s="123"/>
      <c r="NXE221" s="123"/>
      <c r="NXF221" s="123"/>
      <c r="NXG221" s="123"/>
      <c r="NXH221" s="123"/>
      <c r="NXI221" s="123"/>
      <c r="NXJ221" s="123"/>
      <c r="NXK221" s="123"/>
      <c r="NXL221" s="123"/>
      <c r="NXM221" s="123"/>
      <c r="NXN221" s="123"/>
      <c r="NXO221" s="123"/>
      <c r="NXP221" s="123"/>
      <c r="NXQ221" s="123"/>
      <c r="NXR221" s="123"/>
      <c r="NXS221" s="123"/>
      <c r="NXT221" s="123"/>
      <c r="NXU221" s="123"/>
      <c r="NXV221" s="123"/>
      <c r="NXW221" s="123"/>
      <c r="NXX221" s="123"/>
      <c r="NXY221" s="123"/>
      <c r="NXZ221" s="123"/>
      <c r="NYA221" s="123"/>
      <c r="NYB221" s="123"/>
      <c r="NYC221" s="123"/>
      <c r="NYD221" s="123"/>
      <c r="NYE221" s="123"/>
      <c r="NYF221" s="123"/>
      <c r="NYG221" s="123"/>
      <c r="NYH221" s="123"/>
      <c r="NYI221" s="123"/>
      <c r="NYJ221" s="123"/>
      <c r="NYK221" s="123"/>
      <c r="NYL221" s="123"/>
      <c r="NYM221" s="123"/>
      <c r="NYN221" s="123"/>
      <c r="NYO221" s="123"/>
      <c r="NYP221" s="123"/>
      <c r="NYQ221" s="123"/>
      <c r="NYR221" s="123"/>
      <c r="NYS221" s="123"/>
      <c r="NYT221" s="123"/>
      <c r="NYU221" s="123"/>
      <c r="NYV221" s="123"/>
      <c r="NYW221" s="123"/>
      <c r="NYX221" s="123"/>
      <c r="NYY221" s="123"/>
      <c r="NYZ221" s="123"/>
      <c r="NZA221" s="123"/>
      <c r="NZB221" s="123"/>
      <c r="NZC221" s="123"/>
      <c r="NZD221" s="123"/>
      <c r="NZE221" s="123"/>
      <c r="NZF221" s="123"/>
      <c r="NZG221" s="123"/>
      <c r="NZH221" s="123"/>
      <c r="NZI221" s="123"/>
      <c r="NZJ221" s="123"/>
      <c r="NZK221" s="123"/>
      <c r="NZL221" s="123"/>
      <c r="NZM221" s="123"/>
      <c r="NZN221" s="123"/>
      <c r="NZO221" s="123"/>
      <c r="NZP221" s="123"/>
      <c r="NZQ221" s="123"/>
      <c r="NZR221" s="123"/>
      <c r="NZS221" s="123"/>
      <c r="NZT221" s="123"/>
      <c r="NZU221" s="123"/>
      <c r="NZV221" s="123"/>
      <c r="NZW221" s="123"/>
      <c r="NZX221" s="123"/>
      <c r="NZY221" s="123"/>
      <c r="NZZ221" s="123"/>
      <c r="OAA221" s="123"/>
      <c r="OAB221" s="123"/>
      <c r="OAC221" s="123"/>
      <c r="OAD221" s="123"/>
      <c r="OAE221" s="123"/>
      <c r="OAF221" s="123"/>
      <c r="OAG221" s="123"/>
      <c r="OAH221" s="123"/>
      <c r="OAI221" s="123"/>
      <c r="OAJ221" s="123"/>
      <c r="OAK221" s="123"/>
      <c r="OAL221" s="123"/>
      <c r="OAM221" s="123"/>
      <c r="OAN221" s="123"/>
      <c r="OAO221" s="123"/>
      <c r="OAP221" s="123"/>
      <c r="OAQ221" s="123"/>
      <c r="OAR221" s="123"/>
      <c r="OAS221" s="123"/>
      <c r="OAT221" s="123"/>
      <c r="OAU221" s="123"/>
      <c r="OAV221" s="123"/>
      <c r="OAW221" s="123"/>
      <c r="OAX221" s="123"/>
      <c r="OAY221" s="123"/>
      <c r="OAZ221" s="123"/>
      <c r="OBA221" s="123"/>
      <c r="OBB221" s="123"/>
      <c r="OBC221" s="123"/>
      <c r="OBD221" s="123"/>
      <c r="OBE221" s="123"/>
      <c r="OBF221" s="123"/>
      <c r="OBG221" s="123"/>
      <c r="OBH221" s="123"/>
      <c r="OBI221" s="123"/>
      <c r="OBJ221" s="123"/>
      <c r="OBK221" s="123"/>
      <c r="OBL221" s="123"/>
      <c r="OBM221" s="123"/>
      <c r="OBN221" s="123"/>
      <c r="OBO221" s="123"/>
      <c r="OBP221" s="123"/>
      <c r="OBQ221" s="123"/>
      <c r="OBR221" s="123"/>
      <c r="OBS221" s="123"/>
      <c r="OBT221" s="123"/>
      <c r="OBU221" s="123"/>
      <c r="OBV221" s="123"/>
      <c r="OBW221" s="123"/>
      <c r="OBX221" s="123"/>
      <c r="OBY221" s="123"/>
      <c r="OBZ221" s="123"/>
      <c r="OCA221" s="123"/>
      <c r="OCB221" s="123"/>
      <c r="OCC221" s="123"/>
      <c r="OCD221" s="123"/>
      <c r="OCE221" s="123"/>
      <c r="OCF221" s="123"/>
      <c r="OCG221" s="123"/>
      <c r="OCH221" s="123"/>
      <c r="OCI221" s="123"/>
      <c r="OCJ221" s="123"/>
      <c r="OCK221" s="123"/>
      <c r="OCL221" s="123"/>
      <c r="OCM221" s="123"/>
      <c r="OCN221" s="123"/>
      <c r="OCO221" s="123"/>
      <c r="OCP221" s="123"/>
      <c r="OCQ221" s="123"/>
      <c r="OCR221" s="123"/>
      <c r="OCS221" s="123"/>
      <c r="OCT221" s="123"/>
      <c r="OCU221" s="123"/>
      <c r="OCV221" s="123"/>
      <c r="OCW221" s="123"/>
      <c r="OCX221" s="123"/>
      <c r="OCY221" s="123"/>
      <c r="OCZ221" s="123"/>
      <c r="ODA221" s="123"/>
      <c r="ODB221" s="123"/>
      <c r="ODC221" s="123"/>
      <c r="ODD221" s="123"/>
      <c r="ODE221" s="123"/>
      <c r="ODF221" s="123"/>
      <c r="ODG221" s="123"/>
      <c r="ODH221" s="123"/>
      <c r="ODI221" s="123"/>
      <c r="ODJ221" s="123"/>
      <c r="ODK221" s="123"/>
      <c r="ODL221" s="123"/>
      <c r="ODM221" s="123"/>
      <c r="ODN221" s="123"/>
      <c r="ODO221" s="123"/>
      <c r="ODP221" s="123"/>
      <c r="ODQ221" s="123"/>
      <c r="ODR221" s="123"/>
      <c r="ODS221" s="123"/>
      <c r="ODT221" s="123"/>
      <c r="ODU221" s="123"/>
      <c r="ODV221" s="123"/>
      <c r="ODW221" s="123"/>
      <c r="ODX221" s="123"/>
      <c r="ODY221" s="123"/>
      <c r="ODZ221" s="123"/>
      <c r="OEA221" s="123"/>
      <c r="OEB221" s="123"/>
      <c r="OEC221" s="123"/>
      <c r="OED221" s="123"/>
      <c r="OEE221" s="123"/>
      <c r="OEF221" s="123"/>
      <c r="OEG221" s="123"/>
      <c r="OEH221" s="123"/>
      <c r="OEI221" s="123"/>
      <c r="OEJ221" s="123"/>
      <c r="OEK221" s="123"/>
      <c r="OEL221" s="123"/>
      <c r="OEM221" s="123"/>
      <c r="OEN221" s="123"/>
      <c r="OEO221" s="123"/>
      <c r="OEP221" s="123"/>
      <c r="OEQ221" s="123"/>
      <c r="OER221" s="123"/>
      <c r="OES221" s="123"/>
      <c r="OET221" s="123"/>
      <c r="OEU221" s="123"/>
      <c r="OEV221" s="123"/>
      <c r="OEW221" s="123"/>
      <c r="OEX221" s="123"/>
      <c r="OEY221" s="123"/>
      <c r="OEZ221" s="123"/>
      <c r="OFA221" s="123"/>
      <c r="OFB221" s="123"/>
      <c r="OFC221" s="123"/>
      <c r="OFD221" s="123"/>
      <c r="OFE221" s="123"/>
      <c r="OFF221" s="123"/>
      <c r="OFG221" s="123"/>
      <c r="OFH221" s="123"/>
      <c r="OFI221" s="123"/>
      <c r="OFJ221" s="123"/>
      <c r="OFK221" s="123"/>
      <c r="OFL221" s="123"/>
      <c r="OFM221" s="123"/>
      <c r="OFN221" s="123"/>
      <c r="OFO221" s="123"/>
      <c r="OFP221" s="123"/>
      <c r="OFQ221" s="123"/>
      <c r="OFR221" s="123"/>
      <c r="OFS221" s="123"/>
      <c r="OFT221" s="123"/>
      <c r="OFU221" s="123"/>
      <c r="OFV221" s="123"/>
      <c r="OFW221" s="123"/>
      <c r="OFX221" s="123"/>
      <c r="OFY221" s="123"/>
      <c r="OFZ221" s="123"/>
      <c r="OGA221" s="123"/>
      <c r="OGB221" s="123"/>
      <c r="OGC221" s="123"/>
      <c r="OGD221" s="123"/>
      <c r="OGE221" s="123"/>
      <c r="OGF221" s="123"/>
      <c r="OGG221" s="123"/>
      <c r="OGH221" s="123"/>
      <c r="OGI221" s="123"/>
      <c r="OGJ221" s="123"/>
      <c r="OGK221" s="123"/>
      <c r="OGL221" s="123"/>
      <c r="OGM221" s="123"/>
      <c r="OGN221" s="123"/>
      <c r="OGO221" s="123"/>
      <c r="OGP221" s="123"/>
      <c r="OGQ221" s="123"/>
      <c r="OGR221" s="123"/>
      <c r="OGS221" s="123"/>
      <c r="OGT221" s="123"/>
      <c r="OGU221" s="123"/>
      <c r="OGV221" s="123"/>
      <c r="OGW221" s="123"/>
      <c r="OGX221" s="123"/>
      <c r="OGY221" s="123"/>
      <c r="OGZ221" s="123"/>
      <c r="OHA221" s="123"/>
      <c r="OHB221" s="123"/>
      <c r="OHC221" s="123"/>
      <c r="OHD221" s="123"/>
      <c r="OHE221" s="123"/>
      <c r="OHF221" s="123"/>
      <c r="OHG221" s="123"/>
      <c r="OHH221" s="123"/>
      <c r="OHI221" s="123"/>
      <c r="OHJ221" s="123"/>
      <c r="OHK221" s="123"/>
      <c r="OHL221" s="123"/>
      <c r="OHM221" s="123"/>
      <c r="OHN221" s="123"/>
      <c r="OHO221" s="123"/>
      <c r="OHP221" s="123"/>
      <c r="OHQ221" s="123"/>
      <c r="OHR221" s="123"/>
      <c r="OHS221" s="123"/>
      <c r="OHT221" s="123"/>
      <c r="OHU221" s="123"/>
      <c r="OHV221" s="123"/>
      <c r="OHW221" s="123"/>
      <c r="OHX221" s="123"/>
      <c r="OHY221" s="123"/>
      <c r="OHZ221" s="123"/>
      <c r="OIA221" s="123"/>
      <c r="OIB221" s="123"/>
      <c r="OIC221" s="123"/>
      <c r="OID221" s="123"/>
      <c r="OIE221" s="123"/>
      <c r="OIF221" s="123"/>
      <c r="OIG221" s="123"/>
      <c r="OIH221" s="123"/>
      <c r="OII221" s="123"/>
      <c r="OIJ221" s="123"/>
      <c r="OIK221" s="123"/>
      <c r="OIL221" s="123"/>
      <c r="OIM221" s="123"/>
      <c r="OIN221" s="123"/>
      <c r="OIO221" s="123"/>
      <c r="OIP221" s="123"/>
      <c r="OIQ221" s="123"/>
      <c r="OIR221" s="123"/>
      <c r="OIS221" s="123"/>
      <c r="OIT221" s="123"/>
      <c r="OIU221" s="123"/>
      <c r="OIV221" s="123"/>
      <c r="OIW221" s="123"/>
      <c r="OIX221" s="123"/>
      <c r="OIY221" s="123"/>
      <c r="OIZ221" s="123"/>
      <c r="OJA221" s="123"/>
      <c r="OJB221" s="123"/>
      <c r="OJC221" s="123"/>
      <c r="OJD221" s="123"/>
      <c r="OJE221" s="123"/>
      <c r="OJF221" s="123"/>
      <c r="OJG221" s="123"/>
      <c r="OJH221" s="123"/>
      <c r="OJI221" s="123"/>
      <c r="OJJ221" s="123"/>
      <c r="OJK221" s="123"/>
      <c r="OJL221" s="123"/>
      <c r="OJM221" s="123"/>
      <c r="OJN221" s="123"/>
      <c r="OJO221" s="123"/>
      <c r="OJP221" s="123"/>
      <c r="OJQ221" s="123"/>
      <c r="OJR221" s="123"/>
      <c r="OJS221" s="123"/>
      <c r="OJT221" s="123"/>
      <c r="OJU221" s="123"/>
      <c r="OJV221" s="123"/>
      <c r="OJW221" s="123"/>
      <c r="OJX221" s="123"/>
      <c r="OJY221" s="123"/>
      <c r="OJZ221" s="123"/>
      <c r="OKA221" s="123"/>
      <c r="OKB221" s="123"/>
      <c r="OKC221" s="123"/>
      <c r="OKD221" s="123"/>
      <c r="OKE221" s="123"/>
      <c r="OKF221" s="123"/>
      <c r="OKG221" s="123"/>
      <c r="OKH221" s="123"/>
      <c r="OKI221" s="123"/>
      <c r="OKJ221" s="123"/>
      <c r="OKK221" s="123"/>
      <c r="OKL221" s="123"/>
      <c r="OKM221" s="123"/>
      <c r="OKN221" s="123"/>
      <c r="OKO221" s="123"/>
      <c r="OKP221" s="123"/>
      <c r="OKQ221" s="123"/>
      <c r="OKR221" s="123"/>
      <c r="OKS221" s="123"/>
      <c r="OKT221" s="123"/>
      <c r="OKU221" s="123"/>
      <c r="OKV221" s="123"/>
      <c r="OKW221" s="123"/>
      <c r="OKX221" s="123"/>
      <c r="OKY221" s="123"/>
      <c r="OKZ221" s="123"/>
      <c r="OLA221" s="123"/>
      <c r="OLB221" s="123"/>
      <c r="OLC221" s="123"/>
      <c r="OLD221" s="123"/>
      <c r="OLE221" s="123"/>
      <c r="OLF221" s="123"/>
      <c r="OLG221" s="123"/>
      <c r="OLH221" s="123"/>
      <c r="OLI221" s="123"/>
      <c r="OLJ221" s="123"/>
      <c r="OLK221" s="123"/>
      <c r="OLL221" s="123"/>
      <c r="OLM221" s="123"/>
      <c r="OLN221" s="123"/>
      <c r="OLO221" s="123"/>
      <c r="OLP221" s="123"/>
      <c r="OLQ221" s="123"/>
      <c r="OLR221" s="123"/>
      <c r="OLS221" s="123"/>
      <c r="OLT221" s="123"/>
      <c r="OLU221" s="123"/>
      <c r="OLV221" s="123"/>
      <c r="OLW221" s="123"/>
      <c r="OLX221" s="123"/>
      <c r="OLY221" s="123"/>
      <c r="OLZ221" s="123"/>
      <c r="OMA221" s="123"/>
      <c r="OMB221" s="123"/>
      <c r="OMC221" s="123"/>
      <c r="OMD221" s="123"/>
      <c r="OME221" s="123"/>
      <c r="OMF221" s="123"/>
      <c r="OMG221" s="123"/>
      <c r="OMH221" s="123"/>
      <c r="OMI221" s="123"/>
      <c r="OMJ221" s="123"/>
      <c r="OMK221" s="123"/>
      <c r="OML221" s="123"/>
      <c r="OMM221" s="123"/>
      <c r="OMN221" s="123"/>
      <c r="OMO221" s="123"/>
      <c r="OMP221" s="123"/>
      <c r="OMQ221" s="123"/>
      <c r="OMR221" s="123"/>
      <c r="OMS221" s="123"/>
      <c r="OMT221" s="123"/>
      <c r="OMU221" s="123"/>
      <c r="OMV221" s="123"/>
      <c r="OMW221" s="123"/>
      <c r="OMX221" s="123"/>
      <c r="OMY221" s="123"/>
      <c r="OMZ221" s="123"/>
      <c r="ONA221" s="123"/>
      <c r="ONB221" s="123"/>
      <c r="ONC221" s="123"/>
      <c r="OND221" s="123"/>
      <c r="ONE221" s="123"/>
      <c r="ONF221" s="123"/>
      <c r="ONG221" s="123"/>
      <c r="ONH221" s="123"/>
      <c r="ONI221" s="123"/>
      <c r="ONJ221" s="123"/>
      <c r="ONK221" s="123"/>
      <c r="ONL221" s="123"/>
      <c r="ONM221" s="123"/>
      <c r="ONN221" s="123"/>
      <c r="ONO221" s="123"/>
      <c r="ONP221" s="123"/>
      <c r="ONQ221" s="123"/>
      <c r="ONR221" s="123"/>
      <c r="ONS221" s="123"/>
      <c r="ONT221" s="123"/>
      <c r="ONU221" s="123"/>
      <c r="ONV221" s="123"/>
      <c r="ONW221" s="123"/>
      <c r="ONX221" s="123"/>
      <c r="ONY221" s="123"/>
      <c r="ONZ221" s="123"/>
      <c r="OOA221" s="123"/>
      <c r="OOB221" s="123"/>
      <c r="OOC221" s="123"/>
      <c r="OOD221" s="123"/>
      <c r="OOE221" s="123"/>
      <c r="OOF221" s="123"/>
      <c r="OOG221" s="123"/>
      <c r="OOH221" s="123"/>
      <c r="OOI221" s="123"/>
      <c r="OOJ221" s="123"/>
      <c r="OOK221" s="123"/>
      <c r="OOL221" s="123"/>
      <c r="OOM221" s="123"/>
      <c r="OON221" s="123"/>
      <c r="OOO221" s="123"/>
      <c r="OOP221" s="123"/>
      <c r="OOQ221" s="123"/>
      <c r="OOR221" s="123"/>
      <c r="OOS221" s="123"/>
      <c r="OOT221" s="123"/>
      <c r="OOU221" s="123"/>
      <c r="OOV221" s="123"/>
      <c r="OOW221" s="123"/>
      <c r="OOX221" s="123"/>
      <c r="OOY221" s="123"/>
      <c r="OOZ221" s="123"/>
      <c r="OPA221" s="123"/>
      <c r="OPB221" s="123"/>
      <c r="OPC221" s="123"/>
      <c r="OPD221" s="123"/>
      <c r="OPE221" s="123"/>
      <c r="OPF221" s="123"/>
      <c r="OPG221" s="123"/>
      <c r="OPH221" s="123"/>
      <c r="OPI221" s="123"/>
      <c r="OPJ221" s="123"/>
      <c r="OPK221" s="123"/>
      <c r="OPL221" s="123"/>
      <c r="OPM221" s="123"/>
      <c r="OPN221" s="123"/>
      <c r="OPO221" s="123"/>
      <c r="OPP221" s="123"/>
      <c r="OPQ221" s="123"/>
      <c r="OPR221" s="123"/>
      <c r="OPS221" s="123"/>
      <c r="OPT221" s="123"/>
      <c r="OPU221" s="123"/>
      <c r="OPV221" s="123"/>
      <c r="OPW221" s="123"/>
      <c r="OPX221" s="123"/>
      <c r="OPY221" s="123"/>
      <c r="OPZ221" s="123"/>
      <c r="OQA221" s="123"/>
      <c r="OQB221" s="123"/>
      <c r="OQC221" s="123"/>
      <c r="OQD221" s="123"/>
      <c r="OQE221" s="123"/>
      <c r="OQF221" s="123"/>
      <c r="OQG221" s="123"/>
      <c r="OQH221" s="123"/>
      <c r="OQI221" s="123"/>
      <c r="OQJ221" s="123"/>
      <c r="OQK221" s="123"/>
      <c r="OQL221" s="123"/>
      <c r="OQM221" s="123"/>
      <c r="OQN221" s="123"/>
      <c r="OQO221" s="123"/>
      <c r="OQP221" s="123"/>
      <c r="OQQ221" s="123"/>
      <c r="OQR221" s="123"/>
      <c r="OQS221" s="123"/>
      <c r="OQT221" s="123"/>
      <c r="OQU221" s="123"/>
      <c r="OQV221" s="123"/>
      <c r="OQW221" s="123"/>
      <c r="OQX221" s="123"/>
      <c r="OQY221" s="123"/>
      <c r="OQZ221" s="123"/>
      <c r="ORA221" s="123"/>
      <c r="ORB221" s="123"/>
      <c r="ORC221" s="123"/>
      <c r="ORD221" s="123"/>
      <c r="ORE221" s="123"/>
      <c r="ORF221" s="123"/>
      <c r="ORG221" s="123"/>
      <c r="ORH221" s="123"/>
      <c r="ORI221" s="123"/>
      <c r="ORJ221" s="123"/>
      <c r="ORK221" s="123"/>
      <c r="ORL221" s="123"/>
      <c r="ORM221" s="123"/>
      <c r="ORN221" s="123"/>
      <c r="ORO221" s="123"/>
      <c r="ORP221" s="123"/>
      <c r="ORQ221" s="123"/>
      <c r="ORR221" s="123"/>
      <c r="ORS221" s="123"/>
      <c r="ORT221" s="123"/>
      <c r="ORU221" s="123"/>
      <c r="ORV221" s="123"/>
      <c r="ORW221" s="123"/>
      <c r="ORX221" s="123"/>
      <c r="ORY221" s="123"/>
      <c r="ORZ221" s="123"/>
      <c r="OSA221" s="123"/>
      <c r="OSB221" s="123"/>
      <c r="OSC221" s="123"/>
      <c r="OSD221" s="123"/>
      <c r="OSE221" s="123"/>
      <c r="OSF221" s="123"/>
      <c r="OSG221" s="123"/>
      <c r="OSH221" s="123"/>
      <c r="OSI221" s="123"/>
      <c r="OSJ221" s="123"/>
      <c r="OSK221" s="123"/>
      <c r="OSL221" s="123"/>
      <c r="OSM221" s="123"/>
      <c r="OSN221" s="123"/>
      <c r="OSO221" s="123"/>
      <c r="OSP221" s="123"/>
      <c r="OSQ221" s="123"/>
      <c r="OSR221" s="123"/>
      <c r="OSS221" s="123"/>
      <c r="OST221" s="123"/>
      <c r="OSU221" s="123"/>
      <c r="OSV221" s="123"/>
      <c r="OSW221" s="123"/>
      <c r="OSX221" s="123"/>
      <c r="OSY221" s="123"/>
      <c r="OSZ221" s="123"/>
      <c r="OTA221" s="123"/>
      <c r="OTB221" s="123"/>
      <c r="OTC221" s="123"/>
      <c r="OTD221" s="123"/>
      <c r="OTE221" s="123"/>
      <c r="OTF221" s="123"/>
      <c r="OTG221" s="123"/>
      <c r="OTH221" s="123"/>
      <c r="OTI221" s="123"/>
      <c r="OTJ221" s="123"/>
      <c r="OTK221" s="123"/>
      <c r="OTL221" s="123"/>
      <c r="OTM221" s="123"/>
      <c r="OTN221" s="123"/>
      <c r="OTO221" s="123"/>
      <c r="OTP221" s="123"/>
      <c r="OTQ221" s="123"/>
      <c r="OTR221" s="123"/>
      <c r="OTS221" s="123"/>
      <c r="OTT221" s="123"/>
      <c r="OTU221" s="123"/>
      <c r="OTV221" s="123"/>
      <c r="OTW221" s="123"/>
      <c r="OTX221" s="123"/>
      <c r="OTY221" s="123"/>
      <c r="OTZ221" s="123"/>
      <c r="OUA221" s="123"/>
      <c r="OUB221" s="123"/>
      <c r="OUC221" s="123"/>
      <c r="OUD221" s="123"/>
      <c r="OUE221" s="123"/>
      <c r="OUF221" s="123"/>
      <c r="OUG221" s="123"/>
      <c r="OUH221" s="123"/>
      <c r="OUI221" s="123"/>
      <c r="OUJ221" s="123"/>
      <c r="OUK221" s="123"/>
      <c r="OUL221" s="123"/>
      <c r="OUM221" s="123"/>
      <c r="OUN221" s="123"/>
      <c r="OUO221" s="123"/>
      <c r="OUP221" s="123"/>
      <c r="OUQ221" s="123"/>
      <c r="OUR221" s="123"/>
      <c r="OUS221" s="123"/>
      <c r="OUT221" s="123"/>
      <c r="OUU221" s="123"/>
      <c r="OUV221" s="123"/>
      <c r="OUW221" s="123"/>
      <c r="OUX221" s="123"/>
      <c r="OUY221" s="123"/>
      <c r="OUZ221" s="123"/>
      <c r="OVA221" s="123"/>
      <c r="OVB221" s="123"/>
      <c r="OVC221" s="123"/>
      <c r="OVD221" s="123"/>
      <c r="OVE221" s="123"/>
      <c r="OVF221" s="123"/>
      <c r="OVG221" s="123"/>
      <c r="OVH221" s="123"/>
      <c r="OVI221" s="123"/>
      <c r="OVJ221" s="123"/>
      <c r="OVK221" s="123"/>
      <c r="OVL221" s="123"/>
      <c r="OVM221" s="123"/>
      <c r="OVN221" s="123"/>
      <c r="OVO221" s="123"/>
      <c r="OVP221" s="123"/>
      <c r="OVQ221" s="123"/>
      <c r="OVR221" s="123"/>
      <c r="OVS221" s="123"/>
      <c r="OVT221" s="123"/>
      <c r="OVU221" s="123"/>
      <c r="OVV221" s="123"/>
      <c r="OVW221" s="123"/>
      <c r="OVX221" s="123"/>
      <c r="OVY221" s="123"/>
      <c r="OVZ221" s="123"/>
      <c r="OWA221" s="123"/>
      <c r="OWB221" s="123"/>
      <c r="OWC221" s="123"/>
      <c r="OWD221" s="123"/>
      <c r="OWE221" s="123"/>
      <c r="OWF221" s="123"/>
      <c r="OWG221" s="123"/>
      <c r="OWH221" s="123"/>
      <c r="OWI221" s="123"/>
      <c r="OWJ221" s="123"/>
      <c r="OWK221" s="123"/>
      <c r="OWL221" s="123"/>
      <c r="OWM221" s="123"/>
      <c r="OWN221" s="123"/>
      <c r="OWO221" s="123"/>
      <c r="OWP221" s="123"/>
      <c r="OWQ221" s="123"/>
      <c r="OWR221" s="123"/>
      <c r="OWS221" s="123"/>
      <c r="OWT221" s="123"/>
      <c r="OWU221" s="123"/>
      <c r="OWV221" s="123"/>
      <c r="OWW221" s="123"/>
      <c r="OWX221" s="123"/>
      <c r="OWY221" s="123"/>
      <c r="OWZ221" s="123"/>
      <c r="OXA221" s="123"/>
      <c r="OXB221" s="123"/>
      <c r="OXC221" s="123"/>
      <c r="OXD221" s="123"/>
      <c r="OXE221" s="123"/>
      <c r="OXF221" s="123"/>
      <c r="OXG221" s="123"/>
      <c r="OXH221" s="123"/>
      <c r="OXI221" s="123"/>
      <c r="OXJ221" s="123"/>
      <c r="OXK221" s="123"/>
      <c r="OXL221" s="123"/>
      <c r="OXM221" s="123"/>
      <c r="OXN221" s="123"/>
      <c r="OXO221" s="123"/>
      <c r="OXP221" s="123"/>
      <c r="OXQ221" s="123"/>
      <c r="OXR221" s="123"/>
      <c r="OXS221" s="123"/>
      <c r="OXT221" s="123"/>
      <c r="OXU221" s="123"/>
      <c r="OXV221" s="123"/>
      <c r="OXW221" s="123"/>
      <c r="OXX221" s="123"/>
      <c r="OXY221" s="123"/>
      <c r="OXZ221" s="123"/>
      <c r="OYA221" s="123"/>
      <c r="OYB221" s="123"/>
      <c r="OYC221" s="123"/>
      <c r="OYD221" s="123"/>
      <c r="OYE221" s="123"/>
      <c r="OYF221" s="123"/>
      <c r="OYG221" s="123"/>
      <c r="OYH221" s="123"/>
      <c r="OYI221" s="123"/>
      <c r="OYJ221" s="123"/>
      <c r="OYK221" s="123"/>
      <c r="OYL221" s="123"/>
      <c r="OYM221" s="123"/>
      <c r="OYN221" s="123"/>
      <c r="OYO221" s="123"/>
      <c r="OYP221" s="123"/>
      <c r="OYQ221" s="123"/>
      <c r="OYR221" s="123"/>
      <c r="OYS221" s="123"/>
      <c r="OYT221" s="123"/>
      <c r="OYU221" s="123"/>
      <c r="OYV221" s="123"/>
      <c r="OYW221" s="123"/>
      <c r="OYX221" s="123"/>
      <c r="OYY221" s="123"/>
      <c r="OYZ221" s="123"/>
      <c r="OZA221" s="123"/>
      <c r="OZB221" s="123"/>
      <c r="OZC221" s="123"/>
      <c r="OZD221" s="123"/>
      <c r="OZE221" s="123"/>
      <c r="OZF221" s="123"/>
      <c r="OZG221" s="123"/>
      <c r="OZH221" s="123"/>
      <c r="OZI221" s="123"/>
      <c r="OZJ221" s="123"/>
      <c r="OZK221" s="123"/>
      <c r="OZL221" s="123"/>
      <c r="OZM221" s="123"/>
      <c r="OZN221" s="123"/>
      <c r="OZO221" s="123"/>
      <c r="OZP221" s="123"/>
      <c r="OZQ221" s="123"/>
      <c r="OZR221" s="123"/>
      <c r="OZS221" s="123"/>
      <c r="OZT221" s="123"/>
      <c r="OZU221" s="123"/>
      <c r="OZV221" s="123"/>
      <c r="OZW221" s="123"/>
      <c r="OZX221" s="123"/>
      <c r="OZY221" s="123"/>
      <c r="OZZ221" s="123"/>
      <c r="PAA221" s="123"/>
      <c r="PAB221" s="123"/>
      <c r="PAC221" s="123"/>
      <c r="PAD221" s="123"/>
      <c r="PAE221" s="123"/>
      <c r="PAF221" s="123"/>
      <c r="PAG221" s="123"/>
      <c r="PAH221" s="123"/>
      <c r="PAI221" s="123"/>
      <c r="PAJ221" s="123"/>
      <c r="PAK221" s="123"/>
      <c r="PAL221" s="123"/>
      <c r="PAM221" s="123"/>
      <c r="PAN221" s="123"/>
      <c r="PAO221" s="123"/>
      <c r="PAP221" s="123"/>
      <c r="PAQ221" s="123"/>
      <c r="PAR221" s="123"/>
      <c r="PAS221" s="123"/>
      <c r="PAT221" s="123"/>
      <c r="PAU221" s="123"/>
      <c r="PAV221" s="123"/>
      <c r="PAW221" s="123"/>
      <c r="PAX221" s="123"/>
      <c r="PAY221" s="123"/>
      <c r="PAZ221" s="123"/>
      <c r="PBA221" s="123"/>
      <c r="PBB221" s="123"/>
      <c r="PBC221" s="123"/>
      <c r="PBD221" s="123"/>
      <c r="PBE221" s="123"/>
      <c r="PBF221" s="123"/>
      <c r="PBG221" s="123"/>
      <c r="PBH221" s="123"/>
      <c r="PBI221" s="123"/>
      <c r="PBJ221" s="123"/>
      <c r="PBK221" s="123"/>
      <c r="PBL221" s="123"/>
      <c r="PBM221" s="123"/>
      <c r="PBN221" s="123"/>
      <c r="PBO221" s="123"/>
      <c r="PBP221" s="123"/>
      <c r="PBQ221" s="123"/>
      <c r="PBR221" s="123"/>
      <c r="PBS221" s="123"/>
      <c r="PBT221" s="123"/>
      <c r="PBU221" s="123"/>
      <c r="PBV221" s="123"/>
      <c r="PBW221" s="123"/>
      <c r="PBX221" s="123"/>
      <c r="PBY221" s="123"/>
      <c r="PBZ221" s="123"/>
      <c r="PCA221" s="123"/>
      <c r="PCB221" s="123"/>
      <c r="PCC221" s="123"/>
      <c r="PCD221" s="123"/>
      <c r="PCE221" s="123"/>
      <c r="PCF221" s="123"/>
      <c r="PCG221" s="123"/>
      <c r="PCH221" s="123"/>
      <c r="PCI221" s="123"/>
      <c r="PCJ221" s="123"/>
      <c r="PCK221" s="123"/>
      <c r="PCL221" s="123"/>
      <c r="PCM221" s="123"/>
      <c r="PCN221" s="123"/>
      <c r="PCO221" s="123"/>
      <c r="PCP221" s="123"/>
      <c r="PCQ221" s="123"/>
      <c r="PCR221" s="123"/>
      <c r="PCS221" s="123"/>
      <c r="PCT221" s="123"/>
      <c r="PCU221" s="123"/>
      <c r="PCV221" s="123"/>
      <c r="PCW221" s="123"/>
      <c r="PCX221" s="123"/>
      <c r="PCY221" s="123"/>
      <c r="PCZ221" s="123"/>
      <c r="PDA221" s="123"/>
      <c r="PDB221" s="123"/>
      <c r="PDC221" s="123"/>
      <c r="PDD221" s="123"/>
      <c r="PDE221" s="123"/>
      <c r="PDF221" s="123"/>
      <c r="PDG221" s="123"/>
      <c r="PDH221" s="123"/>
      <c r="PDI221" s="123"/>
      <c r="PDJ221" s="123"/>
      <c r="PDK221" s="123"/>
      <c r="PDL221" s="123"/>
      <c r="PDM221" s="123"/>
      <c r="PDN221" s="123"/>
      <c r="PDO221" s="123"/>
      <c r="PDP221" s="123"/>
      <c r="PDQ221" s="123"/>
      <c r="PDR221" s="123"/>
      <c r="PDS221" s="123"/>
      <c r="PDT221" s="123"/>
      <c r="PDU221" s="123"/>
      <c r="PDV221" s="123"/>
      <c r="PDW221" s="123"/>
      <c r="PDX221" s="123"/>
      <c r="PDY221" s="123"/>
      <c r="PDZ221" s="123"/>
      <c r="PEA221" s="123"/>
      <c r="PEB221" s="123"/>
      <c r="PEC221" s="123"/>
      <c r="PED221" s="123"/>
      <c r="PEE221" s="123"/>
      <c r="PEF221" s="123"/>
      <c r="PEG221" s="123"/>
      <c r="PEH221" s="123"/>
      <c r="PEI221" s="123"/>
      <c r="PEJ221" s="123"/>
      <c r="PEK221" s="123"/>
      <c r="PEL221" s="123"/>
      <c r="PEM221" s="123"/>
      <c r="PEN221" s="123"/>
      <c r="PEO221" s="123"/>
      <c r="PEP221" s="123"/>
      <c r="PEQ221" s="123"/>
      <c r="PER221" s="123"/>
      <c r="PES221" s="123"/>
      <c r="PET221" s="123"/>
      <c r="PEU221" s="123"/>
      <c r="PEV221" s="123"/>
      <c r="PEW221" s="123"/>
      <c r="PEX221" s="123"/>
      <c r="PEY221" s="123"/>
      <c r="PEZ221" s="123"/>
      <c r="PFA221" s="123"/>
      <c r="PFB221" s="123"/>
      <c r="PFC221" s="123"/>
      <c r="PFD221" s="123"/>
      <c r="PFE221" s="123"/>
      <c r="PFF221" s="123"/>
      <c r="PFG221" s="123"/>
      <c r="PFH221" s="123"/>
      <c r="PFI221" s="123"/>
      <c r="PFJ221" s="123"/>
      <c r="PFK221" s="123"/>
      <c r="PFL221" s="123"/>
      <c r="PFM221" s="123"/>
      <c r="PFN221" s="123"/>
      <c r="PFO221" s="123"/>
      <c r="PFP221" s="123"/>
      <c r="PFQ221" s="123"/>
      <c r="PFR221" s="123"/>
      <c r="PFS221" s="123"/>
      <c r="PFT221" s="123"/>
      <c r="PFU221" s="123"/>
      <c r="PFV221" s="123"/>
      <c r="PFW221" s="123"/>
      <c r="PFX221" s="123"/>
      <c r="PFY221" s="123"/>
      <c r="PFZ221" s="123"/>
      <c r="PGA221" s="123"/>
      <c r="PGB221" s="123"/>
      <c r="PGC221" s="123"/>
      <c r="PGD221" s="123"/>
      <c r="PGE221" s="123"/>
      <c r="PGF221" s="123"/>
      <c r="PGG221" s="123"/>
      <c r="PGH221" s="123"/>
      <c r="PGI221" s="123"/>
      <c r="PGJ221" s="123"/>
      <c r="PGK221" s="123"/>
      <c r="PGL221" s="123"/>
      <c r="PGM221" s="123"/>
      <c r="PGN221" s="123"/>
      <c r="PGO221" s="123"/>
      <c r="PGP221" s="123"/>
      <c r="PGQ221" s="123"/>
      <c r="PGR221" s="123"/>
      <c r="PGS221" s="123"/>
      <c r="PGT221" s="123"/>
      <c r="PGU221" s="123"/>
      <c r="PGV221" s="123"/>
      <c r="PGW221" s="123"/>
      <c r="PGX221" s="123"/>
      <c r="PGY221" s="123"/>
      <c r="PGZ221" s="123"/>
      <c r="PHA221" s="123"/>
      <c r="PHB221" s="123"/>
      <c r="PHC221" s="123"/>
      <c r="PHD221" s="123"/>
      <c r="PHE221" s="123"/>
      <c r="PHF221" s="123"/>
      <c r="PHG221" s="123"/>
      <c r="PHH221" s="123"/>
      <c r="PHI221" s="123"/>
      <c r="PHJ221" s="123"/>
      <c r="PHK221" s="123"/>
      <c r="PHL221" s="123"/>
      <c r="PHM221" s="123"/>
      <c r="PHN221" s="123"/>
      <c r="PHO221" s="123"/>
      <c r="PHP221" s="123"/>
      <c r="PHQ221" s="123"/>
      <c r="PHR221" s="123"/>
      <c r="PHS221" s="123"/>
      <c r="PHT221" s="123"/>
      <c r="PHU221" s="123"/>
      <c r="PHV221" s="123"/>
      <c r="PHW221" s="123"/>
      <c r="PHX221" s="123"/>
      <c r="PHY221" s="123"/>
      <c r="PHZ221" s="123"/>
      <c r="PIA221" s="123"/>
      <c r="PIB221" s="123"/>
      <c r="PIC221" s="123"/>
      <c r="PID221" s="123"/>
      <c r="PIE221" s="123"/>
      <c r="PIF221" s="123"/>
      <c r="PIG221" s="123"/>
      <c r="PIH221" s="123"/>
      <c r="PII221" s="123"/>
      <c r="PIJ221" s="123"/>
      <c r="PIK221" s="123"/>
      <c r="PIL221" s="123"/>
      <c r="PIM221" s="123"/>
      <c r="PIN221" s="123"/>
      <c r="PIO221" s="123"/>
      <c r="PIP221" s="123"/>
      <c r="PIQ221" s="123"/>
      <c r="PIR221" s="123"/>
      <c r="PIS221" s="123"/>
      <c r="PIT221" s="123"/>
      <c r="PIU221" s="123"/>
      <c r="PIV221" s="123"/>
      <c r="PIW221" s="123"/>
      <c r="PIX221" s="123"/>
      <c r="PIY221" s="123"/>
      <c r="PIZ221" s="123"/>
      <c r="PJA221" s="123"/>
      <c r="PJB221" s="123"/>
      <c r="PJC221" s="123"/>
      <c r="PJD221" s="123"/>
      <c r="PJE221" s="123"/>
      <c r="PJF221" s="123"/>
      <c r="PJG221" s="123"/>
      <c r="PJH221" s="123"/>
      <c r="PJI221" s="123"/>
      <c r="PJJ221" s="123"/>
      <c r="PJK221" s="123"/>
      <c r="PJL221" s="123"/>
      <c r="PJM221" s="123"/>
      <c r="PJN221" s="123"/>
      <c r="PJO221" s="123"/>
      <c r="PJP221" s="123"/>
      <c r="PJQ221" s="123"/>
      <c r="PJR221" s="123"/>
      <c r="PJS221" s="123"/>
      <c r="PJT221" s="123"/>
      <c r="PJU221" s="123"/>
      <c r="PJV221" s="123"/>
      <c r="PJW221" s="123"/>
      <c r="PJX221" s="123"/>
      <c r="PJY221" s="123"/>
      <c r="PJZ221" s="123"/>
      <c r="PKA221" s="123"/>
      <c r="PKB221" s="123"/>
      <c r="PKC221" s="123"/>
      <c r="PKD221" s="123"/>
      <c r="PKE221" s="123"/>
      <c r="PKF221" s="123"/>
      <c r="PKG221" s="123"/>
      <c r="PKH221" s="123"/>
      <c r="PKI221" s="123"/>
      <c r="PKJ221" s="123"/>
      <c r="PKK221" s="123"/>
      <c r="PKL221" s="123"/>
      <c r="PKM221" s="123"/>
      <c r="PKN221" s="123"/>
      <c r="PKO221" s="123"/>
      <c r="PKP221" s="123"/>
      <c r="PKQ221" s="123"/>
      <c r="PKR221" s="123"/>
      <c r="PKS221" s="123"/>
      <c r="PKT221" s="123"/>
      <c r="PKU221" s="123"/>
      <c r="PKV221" s="123"/>
      <c r="PKW221" s="123"/>
      <c r="PKX221" s="123"/>
      <c r="PKY221" s="123"/>
      <c r="PKZ221" s="123"/>
      <c r="PLA221" s="123"/>
      <c r="PLB221" s="123"/>
      <c r="PLC221" s="123"/>
      <c r="PLD221" s="123"/>
      <c r="PLE221" s="123"/>
      <c r="PLF221" s="123"/>
      <c r="PLG221" s="123"/>
      <c r="PLH221" s="123"/>
      <c r="PLI221" s="123"/>
      <c r="PLJ221" s="123"/>
      <c r="PLK221" s="123"/>
      <c r="PLL221" s="123"/>
      <c r="PLM221" s="123"/>
      <c r="PLN221" s="123"/>
      <c r="PLO221" s="123"/>
      <c r="PLP221" s="123"/>
      <c r="PLQ221" s="123"/>
      <c r="PLR221" s="123"/>
      <c r="PLS221" s="123"/>
      <c r="PLT221" s="123"/>
      <c r="PLU221" s="123"/>
      <c r="PLV221" s="123"/>
      <c r="PLW221" s="123"/>
      <c r="PLX221" s="123"/>
      <c r="PLY221" s="123"/>
      <c r="PLZ221" s="123"/>
      <c r="PMA221" s="123"/>
      <c r="PMB221" s="123"/>
      <c r="PMC221" s="123"/>
      <c r="PMD221" s="123"/>
      <c r="PME221" s="123"/>
      <c r="PMF221" s="123"/>
      <c r="PMG221" s="123"/>
      <c r="PMH221" s="123"/>
      <c r="PMI221" s="123"/>
      <c r="PMJ221" s="123"/>
      <c r="PMK221" s="123"/>
      <c r="PML221" s="123"/>
      <c r="PMM221" s="123"/>
      <c r="PMN221" s="123"/>
      <c r="PMO221" s="123"/>
      <c r="PMP221" s="123"/>
      <c r="PMQ221" s="123"/>
      <c r="PMR221" s="123"/>
      <c r="PMS221" s="123"/>
      <c r="PMT221" s="123"/>
      <c r="PMU221" s="123"/>
      <c r="PMV221" s="123"/>
      <c r="PMW221" s="123"/>
      <c r="PMX221" s="123"/>
      <c r="PMY221" s="123"/>
      <c r="PMZ221" s="123"/>
      <c r="PNA221" s="123"/>
      <c r="PNB221" s="123"/>
      <c r="PNC221" s="123"/>
      <c r="PND221" s="123"/>
      <c r="PNE221" s="123"/>
      <c r="PNF221" s="123"/>
      <c r="PNG221" s="123"/>
      <c r="PNH221" s="123"/>
      <c r="PNI221" s="123"/>
      <c r="PNJ221" s="123"/>
      <c r="PNK221" s="123"/>
      <c r="PNL221" s="123"/>
      <c r="PNM221" s="123"/>
      <c r="PNN221" s="123"/>
      <c r="PNO221" s="123"/>
      <c r="PNP221" s="123"/>
      <c r="PNQ221" s="123"/>
      <c r="PNR221" s="123"/>
      <c r="PNS221" s="123"/>
      <c r="PNT221" s="123"/>
      <c r="PNU221" s="123"/>
      <c r="PNV221" s="123"/>
      <c r="PNW221" s="123"/>
      <c r="PNX221" s="123"/>
      <c r="PNY221" s="123"/>
      <c r="PNZ221" s="123"/>
      <c r="POA221" s="123"/>
      <c r="POB221" s="123"/>
      <c r="POC221" s="123"/>
      <c r="POD221" s="123"/>
      <c r="POE221" s="123"/>
      <c r="POF221" s="123"/>
      <c r="POG221" s="123"/>
      <c r="POH221" s="123"/>
      <c r="POI221" s="123"/>
      <c r="POJ221" s="123"/>
      <c r="POK221" s="123"/>
      <c r="POL221" s="123"/>
      <c r="POM221" s="123"/>
      <c r="PON221" s="123"/>
      <c r="POO221" s="123"/>
      <c r="POP221" s="123"/>
      <c r="POQ221" s="123"/>
      <c r="POR221" s="123"/>
      <c r="POS221" s="123"/>
      <c r="POT221" s="123"/>
      <c r="POU221" s="123"/>
      <c r="POV221" s="123"/>
      <c r="POW221" s="123"/>
      <c r="POX221" s="123"/>
      <c r="POY221" s="123"/>
      <c r="POZ221" s="123"/>
      <c r="PPA221" s="123"/>
      <c r="PPB221" s="123"/>
      <c r="PPC221" s="123"/>
      <c r="PPD221" s="123"/>
      <c r="PPE221" s="123"/>
      <c r="PPF221" s="123"/>
      <c r="PPG221" s="123"/>
      <c r="PPH221" s="123"/>
      <c r="PPI221" s="123"/>
      <c r="PPJ221" s="123"/>
      <c r="PPK221" s="123"/>
      <c r="PPL221" s="123"/>
      <c r="PPM221" s="123"/>
      <c r="PPN221" s="123"/>
      <c r="PPO221" s="123"/>
      <c r="PPP221" s="123"/>
      <c r="PPQ221" s="123"/>
      <c r="PPR221" s="123"/>
      <c r="PPS221" s="123"/>
      <c r="PPT221" s="123"/>
      <c r="PPU221" s="123"/>
      <c r="PPV221" s="123"/>
      <c r="PPW221" s="123"/>
      <c r="PPX221" s="123"/>
      <c r="PPY221" s="123"/>
      <c r="PPZ221" s="123"/>
      <c r="PQA221" s="123"/>
      <c r="PQB221" s="123"/>
      <c r="PQC221" s="123"/>
      <c r="PQD221" s="123"/>
      <c r="PQE221" s="123"/>
      <c r="PQF221" s="123"/>
      <c r="PQG221" s="123"/>
      <c r="PQH221" s="123"/>
      <c r="PQI221" s="123"/>
      <c r="PQJ221" s="123"/>
      <c r="PQK221" s="123"/>
      <c r="PQL221" s="123"/>
      <c r="PQM221" s="123"/>
      <c r="PQN221" s="123"/>
      <c r="PQO221" s="123"/>
      <c r="PQP221" s="123"/>
      <c r="PQQ221" s="123"/>
      <c r="PQR221" s="123"/>
      <c r="PQS221" s="123"/>
      <c r="PQT221" s="123"/>
      <c r="PQU221" s="123"/>
      <c r="PQV221" s="123"/>
      <c r="PQW221" s="123"/>
      <c r="PQX221" s="123"/>
      <c r="PQY221" s="123"/>
      <c r="PQZ221" s="123"/>
      <c r="PRA221" s="123"/>
      <c r="PRB221" s="123"/>
      <c r="PRC221" s="123"/>
      <c r="PRD221" s="123"/>
      <c r="PRE221" s="123"/>
      <c r="PRF221" s="123"/>
      <c r="PRG221" s="123"/>
      <c r="PRH221" s="123"/>
      <c r="PRI221" s="123"/>
      <c r="PRJ221" s="123"/>
      <c r="PRK221" s="123"/>
      <c r="PRL221" s="123"/>
      <c r="PRM221" s="123"/>
      <c r="PRN221" s="123"/>
      <c r="PRO221" s="123"/>
      <c r="PRP221" s="123"/>
      <c r="PRQ221" s="123"/>
      <c r="PRR221" s="123"/>
      <c r="PRS221" s="123"/>
      <c r="PRT221" s="123"/>
      <c r="PRU221" s="123"/>
      <c r="PRV221" s="123"/>
      <c r="PRW221" s="123"/>
      <c r="PRX221" s="123"/>
      <c r="PRY221" s="123"/>
      <c r="PRZ221" s="123"/>
      <c r="PSA221" s="123"/>
      <c r="PSB221" s="123"/>
      <c r="PSC221" s="123"/>
      <c r="PSD221" s="123"/>
      <c r="PSE221" s="123"/>
      <c r="PSF221" s="123"/>
      <c r="PSG221" s="123"/>
      <c r="PSH221" s="123"/>
      <c r="PSI221" s="123"/>
      <c r="PSJ221" s="123"/>
      <c r="PSK221" s="123"/>
      <c r="PSL221" s="123"/>
      <c r="PSM221" s="123"/>
      <c r="PSN221" s="123"/>
      <c r="PSO221" s="123"/>
      <c r="PSP221" s="123"/>
      <c r="PSQ221" s="123"/>
      <c r="PSR221" s="123"/>
      <c r="PSS221" s="123"/>
      <c r="PST221" s="123"/>
      <c r="PSU221" s="123"/>
      <c r="PSV221" s="123"/>
      <c r="PSW221" s="123"/>
      <c r="PSX221" s="123"/>
      <c r="PSY221" s="123"/>
      <c r="PSZ221" s="123"/>
      <c r="PTA221" s="123"/>
      <c r="PTB221" s="123"/>
      <c r="PTC221" s="123"/>
      <c r="PTD221" s="123"/>
      <c r="PTE221" s="123"/>
      <c r="PTF221" s="123"/>
      <c r="PTG221" s="123"/>
      <c r="PTH221" s="123"/>
      <c r="PTI221" s="123"/>
      <c r="PTJ221" s="123"/>
      <c r="PTK221" s="123"/>
      <c r="PTL221" s="123"/>
      <c r="PTM221" s="123"/>
      <c r="PTN221" s="123"/>
      <c r="PTO221" s="123"/>
      <c r="PTP221" s="123"/>
      <c r="PTQ221" s="123"/>
      <c r="PTR221" s="123"/>
      <c r="PTS221" s="123"/>
      <c r="PTT221" s="123"/>
      <c r="PTU221" s="123"/>
      <c r="PTV221" s="123"/>
      <c r="PTW221" s="123"/>
      <c r="PTX221" s="123"/>
      <c r="PTY221" s="123"/>
      <c r="PTZ221" s="123"/>
      <c r="PUA221" s="123"/>
      <c r="PUB221" s="123"/>
      <c r="PUC221" s="123"/>
      <c r="PUD221" s="123"/>
      <c r="PUE221" s="123"/>
      <c r="PUF221" s="123"/>
      <c r="PUG221" s="123"/>
      <c r="PUH221" s="123"/>
      <c r="PUI221" s="123"/>
      <c r="PUJ221" s="123"/>
      <c r="PUK221" s="123"/>
      <c r="PUL221" s="123"/>
      <c r="PUM221" s="123"/>
      <c r="PUN221" s="123"/>
      <c r="PUO221" s="123"/>
      <c r="PUP221" s="123"/>
      <c r="PUQ221" s="123"/>
      <c r="PUR221" s="123"/>
      <c r="PUS221" s="123"/>
      <c r="PUT221" s="123"/>
      <c r="PUU221" s="123"/>
      <c r="PUV221" s="123"/>
      <c r="PUW221" s="123"/>
      <c r="PUX221" s="123"/>
      <c r="PUY221" s="123"/>
      <c r="PUZ221" s="123"/>
      <c r="PVA221" s="123"/>
      <c r="PVB221" s="123"/>
      <c r="PVC221" s="123"/>
      <c r="PVD221" s="123"/>
      <c r="PVE221" s="123"/>
      <c r="PVF221" s="123"/>
      <c r="PVG221" s="123"/>
      <c r="PVH221" s="123"/>
      <c r="PVI221" s="123"/>
      <c r="PVJ221" s="123"/>
      <c r="PVK221" s="123"/>
      <c r="PVL221" s="123"/>
      <c r="PVM221" s="123"/>
      <c r="PVN221" s="123"/>
      <c r="PVO221" s="123"/>
      <c r="PVP221" s="123"/>
      <c r="PVQ221" s="123"/>
      <c r="PVR221" s="123"/>
      <c r="PVS221" s="123"/>
      <c r="PVT221" s="123"/>
      <c r="PVU221" s="123"/>
      <c r="PVV221" s="123"/>
      <c r="PVW221" s="123"/>
      <c r="PVX221" s="123"/>
      <c r="PVY221" s="123"/>
      <c r="PVZ221" s="123"/>
      <c r="PWA221" s="123"/>
      <c r="PWB221" s="123"/>
      <c r="PWC221" s="123"/>
      <c r="PWD221" s="123"/>
      <c r="PWE221" s="123"/>
      <c r="PWF221" s="123"/>
      <c r="PWG221" s="123"/>
      <c r="PWH221" s="123"/>
      <c r="PWI221" s="123"/>
      <c r="PWJ221" s="123"/>
      <c r="PWK221" s="123"/>
      <c r="PWL221" s="123"/>
      <c r="PWM221" s="123"/>
      <c r="PWN221" s="123"/>
      <c r="PWO221" s="123"/>
      <c r="PWP221" s="123"/>
      <c r="PWQ221" s="123"/>
      <c r="PWR221" s="123"/>
      <c r="PWS221" s="123"/>
      <c r="PWT221" s="123"/>
      <c r="PWU221" s="123"/>
      <c r="PWV221" s="123"/>
      <c r="PWW221" s="123"/>
      <c r="PWX221" s="123"/>
      <c r="PWY221" s="123"/>
      <c r="PWZ221" s="123"/>
      <c r="PXA221" s="123"/>
      <c r="PXB221" s="123"/>
      <c r="PXC221" s="123"/>
      <c r="PXD221" s="123"/>
      <c r="PXE221" s="123"/>
      <c r="PXF221" s="123"/>
      <c r="PXG221" s="123"/>
      <c r="PXH221" s="123"/>
      <c r="PXI221" s="123"/>
      <c r="PXJ221" s="123"/>
      <c r="PXK221" s="123"/>
      <c r="PXL221" s="123"/>
      <c r="PXM221" s="123"/>
      <c r="PXN221" s="123"/>
      <c r="PXO221" s="123"/>
      <c r="PXP221" s="123"/>
      <c r="PXQ221" s="123"/>
      <c r="PXR221" s="123"/>
      <c r="PXS221" s="123"/>
      <c r="PXT221" s="123"/>
      <c r="PXU221" s="123"/>
      <c r="PXV221" s="123"/>
      <c r="PXW221" s="123"/>
      <c r="PXX221" s="123"/>
      <c r="PXY221" s="123"/>
      <c r="PXZ221" s="123"/>
      <c r="PYA221" s="123"/>
      <c r="PYB221" s="123"/>
      <c r="PYC221" s="123"/>
      <c r="PYD221" s="123"/>
      <c r="PYE221" s="123"/>
      <c r="PYF221" s="123"/>
      <c r="PYG221" s="123"/>
      <c r="PYH221" s="123"/>
      <c r="PYI221" s="123"/>
      <c r="PYJ221" s="123"/>
      <c r="PYK221" s="123"/>
      <c r="PYL221" s="123"/>
      <c r="PYM221" s="123"/>
      <c r="PYN221" s="123"/>
      <c r="PYO221" s="123"/>
      <c r="PYP221" s="123"/>
      <c r="PYQ221" s="123"/>
      <c r="PYR221" s="123"/>
      <c r="PYS221" s="123"/>
      <c r="PYT221" s="123"/>
      <c r="PYU221" s="123"/>
      <c r="PYV221" s="123"/>
      <c r="PYW221" s="123"/>
      <c r="PYX221" s="123"/>
      <c r="PYY221" s="123"/>
      <c r="PYZ221" s="123"/>
      <c r="PZA221" s="123"/>
      <c r="PZB221" s="123"/>
      <c r="PZC221" s="123"/>
      <c r="PZD221" s="123"/>
      <c r="PZE221" s="123"/>
      <c r="PZF221" s="123"/>
      <c r="PZG221" s="123"/>
      <c r="PZH221" s="123"/>
      <c r="PZI221" s="123"/>
      <c r="PZJ221" s="123"/>
      <c r="PZK221" s="123"/>
      <c r="PZL221" s="123"/>
      <c r="PZM221" s="123"/>
      <c r="PZN221" s="123"/>
      <c r="PZO221" s="123"/>
      <c r="PZP221" s="123"/>
      <c r="PZQ221" s="123"/>
      <c r="PZR221" s="123"/>
      <c r="PZS221" s="123"/>
      <c r="PZT221" s="123"/>
      <c r="PZU221" s="123"/>
      <c r="PZV221" s="123"/>
      <c r="PZW221" s="123"/>
      <c r="PZX221" s="123"/>
      <c r="PZY221" s="123"/>
      <c r="PZZ221" s="123"/>
      <c r="QAA221" s="123"/>
      <c r="QAB221" s="123"/>
      <c r="QAC221" s="123"/>
      <c r="QAD221" s="123"/>
      <c r="QAE221" s="123"/>
      <c r="QAF221" s="123"/>
      <c r="QAG221" s="123"/>
      <c r="QAH221" s="123"/>
      <c r="QAI221" s="123"/>
      <c r="QAJ221" s="123"/>
      <c r="QAK221" s="123"/>
      <c r="QAL221" s="123"/>
      <c r="QAM221" s="123"/>
      <c r="QAN221" s="123"/>
      <c r="QAO221" s="123"/>
      <c r="QAP221" s="123"/>
      <c r="QAQ221" s="123"/>
      <c r="QAR221" s="123"/>
      <c r="QAS221" s="123"/>
      <c r="QAT221" s="123"/>
      <c r="QAU221" s="123"/>
      <c r="QAV221" s="123"/>
      <c r="QAW221" s="123"/>
      <c r="QAX221" s="123"/>
      <c r="QAY221" s="123"/>
      <c r="QAZ221" s="123"/>
      <c r="QBA221" s="123"/>
      <c r="QBB221" s="123"/>
      <c r="QBC221" s="123"/>
      <c r="QBD221" s="123"/>
      <c r="QBE221" s="123"/>
      <c r="QBF221" s="123"/>
      <c r="QBG221" s="123"/>
      <c r="QBH221" s="123"/>
      <c r="QBI221" s="123"/>
      <c r="QBJ221" s="123"/>
      <c r="QBK221" s="123"/>
      <c r="QBL221" s="123"/>
      <c r="QBM221" s="123"/>
      <c r="QBN221" s="123"/>
      <c r="QBO221" s="123"/>
      <c r="QBP221" s="123"/>
      <c r="QBQ221" s="123"/>
      <c r="QBR221" s="123"/>
      <c r="QBS221" s="123"/>
      <c r="QBT221" s="123"/>
      <c r="QBU221" s="123"/>
      <c r="QBV221" s="123"/>
      <c r="QBW221" s="123"/>
      <c r="QBX221" s="123"/>
      <c r="QBY221" s="123"/>
      <c r="QBZ221" s="123"/>
      <c r="QCA221" s="123"/>
      <c r="QCB221" s="123"/>
      <c r="QCC221" s="123"/>
      <c r="QCD221" s="123"/>
      <c r="QCE221" s="123"/>
      <c r="QCF221" s="123"/>
      <c r="QCG221" s="123"/>
      <c r="QCH221" s="123"/>
      <c r="QCI221" s="123"/>
      <c r="QCJ221" s="123"/>
      <c r="QCK221" s="123"/>
      <c r="QCL221" s="123"/>
      <c r="QCM221" s="123"/>
      <c r="QCN221" s="123"/>
      <c r="QCO221" s="123"/>
      <c r="QCP221" s="123"/>
      <c r="QCQ221" s="123"/>
      <c r="QCR221" s="123"/>
      <c r="QCS221" s="123"/>
      <c r="QCT221" s="123"/>
      <c r="QCU221" s="123"/>
      <c r="QCV221" s="123"/>
      <c r="QCW221" s="123"/>
      <c r="QCX221" s="123"/>
      <c r="QCY221" s="123"/>
      <c r="QCZ221" s="123"/>
      <c r="QDA221" s="123"/>
      <c r="QDB221" s="123"/>
      <c r="QDC221" s="123"/>
      <c r="QDD221" s="123"/>
      <c r="QDE221" s="123"/>
      <c r="QDF221" s="123"/>
      <c r="QDG221" s="123"/>
      <c r="QDH221" s="123"/>
      <c r="QDI221" s="123"/>
      <c r="QDJ221" s="123"/>
      <c r="QDK221" s="123"/>
      <c r="QDL221" s="123"/>
      <c r="QDM221" s="123"/>
      <c r="QDN221" s="123"/>
      <c r="QDO221" s="123"/>
      <c r="QDP221" s="123"/>
      <c r="QDQ221" s="123"/>
      <c r="QDR221" s="123"/>
      <c r="QDS221" s="123"/>
      <c r="QDT221" s="123"/>
      <c r="QDU221" s="123"/>
      <c r="QDV221" s="123"/>
      <c r="QDW221" s="123"/>
      <c r="QDX221" s="123"/>
      <c r="QDY221" s="123"/>
      <c r="QDZ221" s="123"/>
      <c r="QEA221" s="123"/>
      <c r="QEB221" s="123"/>
      <c r="QEC221" s="123"/>
      <c r="QED221" s="123"/>
      <c r="QEE221" s="123"/>
      <c r="QEF221" s="123"/>
      <c r="QEG221" s="123"/>
      <c r="QEH221" s="123"/>
      <c r="QEI221" s="123"/>
      <c r="QEJ221" s="123"/>
      <c r="QEK221" s="123"/>
      <c r="QEL221" s="123"/>
      <c r="QEM221" s="123"/>
      <c r="QEN221" s="123"/>
      <c r="QEO221" s="123"/>
      <c r="QEP221" s="123"/>
      <c r="QEQ221" s="123"/>
      <c r="QER221" s="123"/>
      <c r="QES221" s="123"/>
      <c r="QET221" s="123"/>
      <c r="QEU221" s="123"/>
      <c r="QEV221" s="123"/>
      <c r="QEW221" s="123"/>
      <c r="QEX221" s="123"/>
      <c r="QEY221" s="123"/>
      <c r="QEZ221" s="123"/>
      <c r="QFA221" s="123"/>
      <c r="QFB221" s="123"/>
      <c r="QFC221" s="123"/>
      <c r="QFD221" s="123"/>
      <c r="QFE221" s="123"/>
      <c r="QFF221" s="123"/>
      <c r="QFG221" s="123"/>
      <c r="QFH221" s="123"/>
      <c r="QFI221" s="123"/>
      <c r="QFJ221" s="123"/>
      <c r="QFK221" s="123"/>
      <c r="QFL221" s="123"/>
      <c r="QFM221" s="123"/>
      <c r="QFN221" s="123"/>
      <c r="QFO221" s="123"/>
      <c r="QFP221" s="123"/>
      <c r="QFQ221" s="123"/>
      <c r="QFR221" s="123"/>
      <c r="QFS221" s="123"/>
      <c r="QFT221" s="123"/>
      <c r="QFU221" s="123"/>
      <c r="QFV221" s="123"/>
      <c r="QFW221" s="123"/>
      <c r="QFX221" s="123"/>
      <c r="QFY221" s="123"/>
      <c r="QFZ221" s="123"/>
      <c r="QGA221" s="123"/>
      <c r="QGB221" s="123"/>
      <c r="QGC221" s="123"/>
      <c r="QGD221" s="123"/>
      <c r="QGE221" s="123"/>
      <c r="QGF221" s="123"/>
      <c r="QGG221" s="123"/>
      <c r="QGH221" s="123"/>
      <c r="QGI221" s="123"/>
      <c r="QGJ221" s="123"/>
      <c r="QGK221" s="123"/>
      <c r="QGL221" s="123"/>
      <c r="QGM221" s="123"/>
      <c r="QGN221" s="123"/>
      <c r="QGO221" s="123"/>
      <c r="QGP221" s="123"/>
      <c r="QGQ221" s="123"/>
      <c r="QGR221" s="123"/>
      <c r="QGS221" s="123"/>
      <c r="QGT221" s="123"/>
      <c r="QGU221" s="123"/>
      <c r="QGV221" s="123"/>
      <c r="QGW221" s="123"/>
      <c r="QGX221" s="123"/>
      <c r="QGY221" s="123"/>
      <c r="QGZ221" s="123"/>
      <c r="QHA221" s="123"/>
      <c r="QHB221" s="123"/>
      <c r="QHC221" s="123"/>
      <c r="QHD221" s="123"/>
      <c r="QHE221" s="123"/>
      <c r="QHF221" s="123"/>
      <c r="QHG221" s="123"/>
      <c r="QHH221" s="123"/>
      <c r="QHI221" s="123"/>
      <c r="QHJ221" s="123"/>
      <c r="QHK221" s="123"/>
      <c r="QHL221" s="123"/>
      <c r="QHM221" s="123"/>
      <c r="QHN221" s="123"/>
      <c r="QHO221" s="123"/>
      <c r="QHP221" s="123"/>
      <c r="QHQ221" s="123"/>
      <c r="QHR221" s="123"/>
      <c r="QHS221" s="123"/>
      <c r="QHT221" s="123"/>
      <c r="QHU221" s="123"/>
      <c r="QHV221" s="123"/>
      <c r="QHW221" s="123"/>
      <c r="QHX221" s="123"/>
      <c r="QHY221" s="123"/>
      <c r="QHZ221" s="123"/>
      <c r="QIA221" s="123"/>
      <c r="QIB221" s="123"/>
      <c r="QIC221" s="123"/>
      <c r="QID221" s="123"/>
      <c r="QIE221" s="123"/>
      <c r="QIF221" s="123"/>
      <c r="QIG221" s="123"/>
      <c r="QIH221" s="123"/>
      <c r="QII221" s="123"/>
      <c r="QIJ221" s="123"/>
      <c r="QIK221" s="123"/>
      <c r="QIL221" s="123"/>
      <c r="QIM221" s="123"/>
      <c r="QIN221" s="123"/>
      <c r="QIO221" s="123"/>
      <c r="QIP221" s="123"/>
      <c r="QIQ221" s="123"/>
      <c r="QIR221" s="123"/>
      <c r="QIS221" s="123"/>
      <c r="QIT221" s="123"/>
      <c r="QIU221" s="123"/>
      <c r="QIV221" s="123"/>
      <c r="QIW221" s="123"/>
      <c r="QIX221" s="123"/>
      <c r="QIY221" s="123"/>
      <c r="QIZ221" s="123"/>
      <c r="QJA221" s="123"/>
      <c r="QJB221" s="123"/>
      <c r="QJC221" s="123"/>
      <c r="QJD221" s="123"/>
      <c r="QJE221" s="123"/>
      <c r="QJF221" s="123"/>
      <c r="QJG221" s="123"/>
      <c r="QJH221" s="123"/>
      <c r="QJI221" s="123"/>
      <c r="QJJ221" s="123"/>
      <c r="QJK221" s="123"/>
      <c r="QJL221" s="123"/>
      <c r="QJM221" s="123"/>
      <c r="QJN221" s="123"/>
      <c r="QJO221" s="123"/>
      <c r="QJP221" s="123"/>
      <c r="QJQ221" s="123"/>
      <c r="QJR221" s="123"/>
      <c r="QJS221" s="123"/>
      <c r="QJT221" s="123"/>
      <c r="QJU221" s="123"/>
      <c r="QJV221" s="123"/>
      <c r="QJW221" s="123"/>
      <c r="QJX221" s="123"/>
      <c r="QJY221" s="123"/>
      <c r="QJZ221" s="123"/>
      <c r="QKA221" s="123"/>
      <c r="QKB221" s="123"/>
      <c r="QKC221" s="123"/>
      <c r="QKD221" s="123"/>
      <c r="QKE221" s="123"/>
      <c r="QKF221" s="123"/>
      <c r="QKG221" s="123"/>
      <c r="QKH221" s="123"/>
      <c r="QKI221" s="123"/>
      <c r="QKJ221" s="123"/>
      <c r="QKK221" s="123"/>
      <c r="QKL221" s="123"/>
      <c r="QKM221" s="123"/>
      <c r="QKN221" s="123"/>
      <c r="QKO221" s="123"/>
      <c r="QKP221" s="123"/>
      <c r="QKQ221" s="123"/>
      <c r="QKR221" s="123"/>
      <c r="QKS221" s="123"/>
      <c r="QKT221" s="123"/>
      <c r="QKU221" s="123"/>
      <c r="QKV221" s="123"/>
      <c r="QKW221" s="123"/>
      <c r="QKX221" s="123"/>
      <c r="QKY221" s="123"/>
      <c r="QKZ221" s="123"/>
      <c r="QLA221" s="123"/>
      <c r="QLB221" s="123"/>
      <c r="QLC221" s="123"/>
      <c r="QLD221" s="123"/>
      <c r="QLE221" s="123"/>
      <c r="QLF221" s="123"/>
      <c r="QLG221" s="123"/>
      <c r="QLH221" s="123"/>
      <c r="QLI221" s="123"/>
      <c r="QLJ221" s="123"/>
      <c r="QLK221" s="123"/>
      <c r="QLL221" s="123"/>
      <c r="QLM221" s="123"/>
      <c r="QLN221" s="123"/>
      <c r="QLO221" s="123"/>
      <c r="QLP221" s="123"/>
      <c r="QLQ221" s="123"/>
      <c r="QLR221" s="123"/>
      <c r="QLS221" s="123"/>
      <c r="QLT221" s="123"/>
      <c r="QLU221" s="123"/>
      <c r="QLV221" s="123"/>
      <c r="QLW221" s="123"/>
      <c r="QLX221" s="123"/>
      <c r="QLY221" s="123"/>
      <c r="QLZ221" s="123"/>
      <c r="QMA221" s="123"/>
      <c r="QMB221" s="123"/>
      <c r="QMC221" s="123"/>
      <c r="QMD221" s="123"/>
      <c r="QME221" s="123"/>
      <c r="QMF221" s="123"/>
      <c r="QMG221" s="123"/>
      <c r="QMH221" s="123"/>
      <c r="QMI221" s="123"/>
      <c r="QMJ221" s="123"/>
      <c r="QMK221" s="123"/>
      <c r="QML221" s="123"/>
      <c r="QMM221" s="123"/>
      <c r="QMN221" s="123"/>
      <c r="QMO221" s="123"/>
      <c r="QMP221" s="123"/>
      <c r="QMQ221" s="123"/>
      <c r="QMR221" s="123"/>
      <c r="QMS221" s="123"/>
      <c r="QMT221" s="123"/>
      <c r="QMU221" s="123"/>
      <c r="QMV221" s="123"/>
      <c r="QMW221" s="123"/>
      <c r="QMX221" s="123"/>
      <c r="QMY221" s="123"/>
      <c r="QMZ221" s="123"/>
      <c r="QNA221" s="123"/>
      <c r="QNB221" s="123"/>
      <c r="QNC221" s="123"/>
      <c r="QND221" s="123"/>
      <c r="QNE221" s="123"/>
      <c r="QNF221" s="123"/>
      <c r="QNG221" s="123"/>
      <c r="QNH221" s="123"/>
      <c r="QNI221" s="123"/>
      <c r="QNJ221" s="123"/>
      <c r="QNK221" s="123"/>
      <c r="QNL221" s="123"/>
      <c r="QNM221" s="123"/>
      <c r="QNN221" s="123"/>
      <c r="QNO221" s="123"/>
      <c r="QNP221" s="123"/>
      <c r="QNQ221" s="123"/>
      <c r="QNR221" s="123"/>
      <c r="QNS221" s="123"/>
      <c r="QNT221" s="123"/>
      <c r="QNU221" s="123"/>
      <c r="QNV221" s="123"/>
      <c r="QNW221" s="123"/>
      <c r="QNX221" s="123"/>
      <c r="QNY221" s="123"/>
      <c r="QNZ221" s="123"/>
      <c r="QOA221" s="123"/>
      <c r="QOB221" s="123"/>
      <c r="QOC221" s="123"/>
      <c r="QOD221" s="123"/>
      <c r="QOE221" s="123"/>
      <c r="QOF221" s="123"/>
      <c r="QOG221" s="123"/>
      <c r="QOH221" s="123"/>
      <c r="QOI221" s="123"/>
      <c r="QOJ221" s="123"/>
      <c r="QOK221" s="123"/>
      <c r="QOL221" s="123"/>
      <c r="QOM221" s="123"/>
      <c r="QON221" s="123"/>
      <c r="QOO221" s="123"/>
      <c r="QOP221" s="123"/>
      <c r="QOQ221" s="123"/>
      <c r="QOR221" s="123"/>
      <c r="QOS221" s="123"/>
      <c r="QOT221" s="123"/>
      <c r="QOU221" s="123"/>
      <c r="QOV221" s="123"/>
      <c r="QOW221" s="123"/>
      <c r="QOX221" s="123"/>
      <c r="QOY221" s="123"/>
      <c r="QOZ221" s="123"/>
      <c r="QPA221" s="123"/>
      <c r="QPB221" s="123"/>
      <c r="QPC221" s="123"/>
      <c r="QPD221" s="123"/>
      <c r="QPE221" s="123"/>
      <c r="QPF221" s="123"/>
      <c r="QPG221" s="123"/>
      <c r="QPH221" s="123"/>
      <c r="QPI221" s="123"/>
      <c r="QPJ221" s="123"/>
      <c r="QPK221" s="123"/>
      <c r="QPL221" s="123"/>
      <c r="QPM221" s="123"/>
      <c r="QPN221" s="123"/>
      <c r="QPO221" s="123"/>
      <c r="QPP221" s="123"/>
      <c r="QPQ221" s="123"/>
      <c r="QPR221" s="123"/>
      <c r="QPS221" s="123"/>
      <c r="QPT221" s="123"/>
      <c r="QPU221" s="123"/>
      <c r="QPV221" s="123"/>
      <c r="QPW221" s="123"/>
      <c r="QPX221" s="123"/>
      <c r="QPY221" s="123"/>
      <c r="QPZ221" s="123"/>
      <c r="QQA221" s="123"/>
      <c r="QQB221" s="123"/>
      <c r="QQC221" s="123"/>
      <c r="QQD221" s="123"/>
      <c r="QQE221" s="123"/>
      <c r="QQF221" s="123"/>
      <c r="QQG221" s="123"/>
      <c r="QQH221" s="123"/>
      <c r="QQI221" s="123"/>
      <c r="QQJ221" s="123"/>
      <c r="QQK221" s="123"/>
      <c r="QQL221" s="123"/>
      <c r="QQM221" s="123"/>
      <c r="QQN221" s="123"/>
      <c r="QQO221" s="123"/>
      <c r="QQP221" s="123"/>
      <c r="QQQ221" s="123"/>
      <c r="QQR221" s="123"/>
      <c r="QQS221" s="123"/>
      <c r="QQT221" s="123"/>
      <c r="QQU221" s="123"/>
      <c r="QQV221" s="123"/>
      <c r="QQW221" s="123"/>
      <c r="QQX221" s="123"/>
      <c r="QQY221" s="123"/>
      <c r="QQZ221" s="123"/>
      <c r="QRA221" s="123"/>
      <c r="QRB221" s="123"/>
      <c r="QRC221" s="123"/>
      <c r="QRD221" s="123"/>
      <c r="QRE221" s="123"/>
      <c r="QRF221" s="123"/>
      <c r="QRG221" s="123"/>
      <c r="QRH221" s="123"/>
      <c r="QRI221" s="123"/>
      <c r="QRJ221" s="123"/>
      <c r="QRK221" s="123"/>
      <c r="QRL221" s="123"/>
      <c r="QRM221" s="123"/>
      <c r="QRN221" s="123"/>
      <c r="QRO221" s="123"/>
      <c r="QRP221" s="123"/>
      <c r="QRQ221" s="123"/>
      <c r="QRR221" s="123"/>
      <c r="QRS221" s="123"/>
      <c r="QRT221" s="123"/>
      <c r="QRU221" s="123"/>
      <c r="QRV221" s="123"/>
      <c r="QRW221" s="123"/>
      <c r="QRX221" s="123"/>
      <c r="QRY221" s="123"/>
      <c r="QRZ221" s="123"/>
      <c r="QSA221" s="123"/>
      <c r="QSB221" s="123"/>
      <c r="QSC221" s="123"/>
      <c r="QSD221" s="123"/>
      <c r="QSE221" s="123"/>
      <c r="QSF221" s="123"/>
      <c r="QSG221" s="123"/>
      <c r="QSH221" s="123"/>
      <c r="QSI221" s="123"/>
      <c r="QSJ221" s="123"/>
      <c r="QSK221" s="123"/>
      <c r="QSL221" s="123"/>
      <c r="QSM221" s="123"/>
      <c r="QSN221" s="123"/>
      <c r="QSO221" s="123"/>
      <c r="QSP221" s="123"/>
      <c r="QSQ221" s="123"/>
      <c r="QSR221" s="123"/>
      <c r="QSS221" s="123"/>
      <c r="QST221" s="123"/>
      <c r="QSU221" s="123"/>
      <c r="QSV221" s="123"/>
      <c r="QSW221" s="123"/>
      <c r="QSX221" s="123"/>
      <c r="QSY221" s="123"/>
      <c r="QSZ221" s="123"/>
      <c r="QTA221" s="123"/>
      <c r="QTB221" s="123"/>
      <c r="QTC221" s="123"/>
      <c r="QTD221" s="123"/>
      <c r="QTE221" s="123"/>
      <c r="QTF221" s="123"/>
      <c r="QTG221" s="123"/>
      <c r="QTH221" s="123"/>
      <c r="QTI221" s="123"/>
      <c r="QTJ221" s="123"/>
      <c r="QTK221" s="123"/>
      <c r="QTL221" s="123"/>
      <c r="QTM221" s="123"/>
      <c r="QTN221" s="123"/>
      <c r="QTO221" s="123"/>
      <c r="QTP221" s="123"/>
      <c r="QTQ221" s="123"/>
      <c r="QTR221" s="123"/>
      <c r="QTS221" s="123"/>
      <c r="QTT221" s="123"/>
      <c r="QTU221" s="123"/>
      <c r="QTV221" s="123"/>
      <c r="QTW221" s="123"/>
      <c r="QTX221" s="123"/>
      <c r="QTY221" s="123"/>
      <c r="QTZ221" s="123"/>
      <c r="QUA221" s="123"/>
      <c r="QUB221" s="123"/>
      <c r="QUC221" s="123"/>
      <c r="QUD221" s="123"/>
      <c r="QUE221" s="123"/>
      <c r="QUF221" s="123"/>
      <c r="QUG221" s="123"/>
      <c r="QUH221" s="123"/>
      <c r="QUI221" s="123"/>
      <c r="QUJ221" s="123"/>
      <c r="QUK221" s="123"/>
      <c r="QUL221" s="123"/>
      <c r="QUM221" s="123"/>
      <c r="QUN221" s="123"/>
      <c r="QUO221" s="123"/>
      <c r="QUP221" s="123"/>
      <c r="QUQ221" s="123"/>
      <c r="QUR221" s="123"/>
      <c r="QUS221" s="123"/>
      <c r="QUT221" s="123"/>
      <c r="QUU221" s="123"/>
      <c r="QUV221" s="123"/>
      <c r="QUW221" s="123"/>
      <c r="QUX221" s="123"/>
      <c r="QUY221" s="123"/>
      <c r="QUZ221" s="123"/>
      <c r="QVA221" s="123"/>
      <c r="QVB221" s="123"/>
      <c r="QVC221" s="123"/>
      <c r="QVD221" s="123"/>
      <c r="QVE221" s="123"/>
      <c r="QVF221" s="123"/>
      <c r="QVG221" s="123"/>
      <c r="QVH221" s="123"/>
      <c r="QVI221" s="123"/>
      <c r="QVJ221" s="123"/>
      <c r="QVK221" s="123"/>
      <c r="QVL221" s="123"/>
      <c r="QVM221" s="123"/>
      <c r="QVN221" s="123"/>
      <c r="QVO221" s="123"/>
      <c r="QVP221" s="123"/>
      <c r="QVQ221" s="123"/>
      <c r="QVR221" s="123"/>
      <c r="QVS221" s="123"/>
      <c r="QVT221" s="123"/>
      <c r="QVU221" s="123"/>
      <c r="QVV221" s="123"/>
      <c r="QVW221" s="123"/>
      <c r="QVX221" s="123"/>
      <c r="QVY221" s="123"/>
      <c r="QVZ221" s="123"/>
      <c r="QWA221" s="123"/>
      <c r="QWB221" s="123"/>
      <c r="QWC221" s="123"/>
      <c r="QWD221" s="123"/>
      <c r="QWE221" s="123"/>
      <c r="QWF221" s="123"/>
      <c r="QWG221" s="123"/>
      <c r="QWH221" s="123"/>
      <c r="QWI221" s="123"/>
      <c r="QWJ221" s="123"/>
      <c r="QWK221" s="123"/>
      <c r="QWL221" s="123"/>
      <c r="QWM221" s="123"/>
      <c r="QWN221" s="123"/>
      <c r="QWO221" s="123"/>
      <c r="QWP221" s="123"/>
      <c r="QWQ221" s="123"/>
      <c r="QWR221" s="123"/>
      <c r="QWS221" s="123"/>
      <c r="QWT221" s="123"/>
      <c r="QWU221" s="123"/>
      <c r="QWV221" s="123"/>
      <c r="QWW221" s="123"/>
      <c r="QWX221" s="123"/>
      <c r="QWY221" s="123"/>
      <c r="QWZ221" s="123"/>
      <c r="QXA221" s="123"/>
      <c r="QXB221" s="123"/>
      <c r="QXC221" s="123"/>
      <c r="QXD221" s="123"/>
      <c r="QXE221" s="123"/>
      <c r="QXF221" s="123"/>
      <c r="QXG221" s="123"/>
      <c r="QXH221" s="123"/>
      <c r="QXI221" s="123"/>
      <c r="QXJ221" s="123"/>
      <c r="QXK221" s="123"/>
      <c r="QXL221" s="123"/>
      <c r="QXM221" s="123"/>
      <c r="QXN221" s="123"/>
      <c r="QXO221" s="123"/>
      <c r="QXP221" s="123"/>
      <c r="QXQ221" s="123"/>
      <c r="QXR221" s="123"/>
      <c r="QXS221" s="123"/>
      <c r="QXT221" s="123"/>
      <c r="QXU221" s="123"/>
      <c r="QXV221" s="123"/>
      <c r="QXW221" s="123"/>
      <c r="QXX221" s="123"/>
      <c r="QXY221" s="123"/>
      <c r="QXZ221" s="123"/>
      <c r="QYA221" s="123"/>
      <c r="QYB221" s="123"/>
      <c r="QYC221" s="123"/>
      <c r="QYD221" s="123"/>
      <c r="QYE221" s="123"/>
      <c r="QYF221" s="123"/>
      <c r="QYG221" s="123"/>
      <c r="QYH221" s="123"/>
      <c r="QYI221" s="123"/>
      <c r="QYJ221" s="123"/>
      <c r="QYK221" s="123"/>
      <c r="QYL221" s="123"/>
      <c r="QYM221" s="123"/>
      <c r="QYN221" s="123"/>
      <c r="QYO221" s="123"/>
      <c r="QYP221" s="123"/>
      <c r="QYQ221" s="123"/>
      <c r="QYR221" s="123"/>
      <c r="QYS221" s="123"/>
      <c r="QYT221" s="123"/>
      <c r="QYU221" s="123"/>
      <c r="QYV221" s="123"/>
      <c r="QYW221" s="123"/>
      <c r="QYX221" s="123"/>
      <c r="QYY221" s="123"/>
      <c r="QYZ221" s="123"/>
      <c r="QZA221" s="123"/>
      <c r="QZB221" s="123"/>
      <c r="QZC221" s="123"/>
      <c r="QZD221" s="123"/>
      <c r="QZE221" s="123"/>
      <c r="QZF221" s="123"/>
      <c r="QZG221" s="123"/>
      <c r="QZH221" s="123"/>
      <c r="QZI221" s="123"/>
      <c r="QZJ221" s="123"/>
      <c r="QZK221" s="123"/>
      <c r="QZL221" s="123"/>
      <c r="QZM221" s="123"/>
      <c r="QZN221" s="123"/>
      <c r="QZO221" s="123"/>
      <c r="QZP221" s="123"/>
      <c r="QZQ221" s="123"/>
      <c r="QZR221" s="123"/>
      <c r="QZS221" s="123"/>
      <c r="QZT221" s="123"/>
      <c r="QZU221" s="123"/>
      <c r="QZV221" s="123"/>
      <c r="QZW221" s="123"/>
      <c r="QZX221" s="123"/>
      <c r="QZY221" s="123"/>
      <c r="QZZ221" s="123"/>
      <c r="RAA221" s="123"/>
      <c r="RAB221" s="123"/>
      <c r="RAC221" s="123"/>
      <c r="RAD221" s="123"/>
      <c r="RAE221" s="123"/>
      <c r="RAF221" s="123"/>
      <c r="RAG221" s="123"/>
      <c r="RAH221" s="123"/>
      <c r="RAI221" s="123"/>
      <c r="RAJ221" s="123"/>
      <c r="RAK221" s="123"/>
      <c r="RAL221" s="123"/>
      <c r="RAM221" s="123"/>
      <c r="RAN221" s="123"/>
      <c r="RAO221" s="123"/>
      <c r="RAP221" s="123"/>
      <c r="RAQ221" s="123"/>
      <c r="RAR221" s="123"/>
      <c r="RAS221" s="123"/>
      <c r="RAT221" s="123"/>
      <c r="RAU221" s="123"/>
      <c r="RAV221" s="123"/>
      <c r="RAW221" s="123"/>
      <c r="RAX221" s="123"/>
      <c r="RAY221" s="123"/>
      <c r="RAZ221" s="123"/>
      <c r="RBA221" s="123"/>
      <c r="RBB221" s="123"/>
      <c r="RBC221" s="123"/>
      <c r="RBD221" s="123"/>
      <c r="RBE221" s="123"/>
      <c r="RBF221" s="123"/>
      <c r="RBG221" s="123"/>
      <c r="RBH221" s="123"/>
      <c r="RBI221" s="123"/>
      <c r="RBJ221" s="123"/>
      <c r="RBK221" s="123"/>
      <c r="RBL221" s="123"/>
      <c r="RBM221" s="123"/>
      <c r="RBN221" s="123"/>
      <c r="RBO221" s="123"/>
      <c r="RBP221" s="123"/>
      <c r="RBQ221" s="123"/>
      <c r="RBR221" s="123"/>
      <c r="RBS221" s="123"/>
      <c r="RBT221" s="123"/>
      <c r="RBU221" s="123"/>
      <c r="RBV221" s="123"/>
      <c r="RBW221" s="123"/>
      <c r="RBX221" s="123"/>
      <c r="RBY221" s="123"/>
      <c r="RBZ221" s="123"/>
      <c r="RCA221" s="123"/>
      <c r="RCB221" s="123"/>
      <c r="RCC221" s="123"/>
      <c r="RCD221" s="123"/>
      <c r="RCE221" s="123"/>
      <c r="RCF221" s="123"/>
      <c r="RCG221" s="123"/>
      <c r="RCH221" s="123"/>
      <c r="RCI221" s="123"/>
      <c r="RCJ221" s="123"/>
      <c r="RCK221" s="123"/>
      <c r="RCL221" s="123"/>
      <c r="RCM221" s="123"/>
      <c r="RCN221" s="123"/>
      <c r="RCO221" s="123"/>
      <c r="RCP221" s="123"/>
      <c r="RCQ221" s="123"/>
      <c r="RCR221" s="123"/>
      <c r="RCS221" s="123"/>
      <c r="RCT221" s="123"/>
      <c r="RCU221" s="123"/>
      <c r="RCV221" s="123"/>
      <c r="RCW221" s="123"/>
      <c r="RCX221" s="123"/>
      <c r="RCY221" s="123"/>
      <c r="RCZ221" s="123"/>
      <c r="RDA221" s="123"/>
      <c r="RDB221" s="123"/>
      <c r="RDC221" s="123"/>
      <c r="RDD221" s="123"/>
      <c r="RDE221" s="123"/>
      <c r="RDF221" s="123"/>
      <c r="RDG221" s="123"/>
      <c r="RDH221" s="123"/>
      <c r="RDI221" s="123"/>
      <c r="RDJ221" s="123"/>
      <c r="RDK221" s="123"/>
      <c r="RDL221" s="123"/>
      <c r="RDM221" s="123"/>
      <c r="RDN221" s="123"/>
      <c r="RDO221" s="123"/>
      <c r="RDP221" s="123"/>
      <c r="RDQ221" s="123"/>
      <c r="RDR221" s="123"/>
      <c r="RDS221" s="123"/>
      <c r="RDT221" s="123"/>
      <c r="RDU221" s="123"/>
      <c r="RDV221" s="123"/>
      <c r="RDW221" s="123"/>
      <c r="RDX221" s="123"/>
      <c r="RDY221" s="123"/>
      <c r="RDZ221" s="123"/>
      <c r="REA221" s="123"/>
      <c r="REB221" s="123"/>
      <c r="REC221" s="123"/>
      <c r="RED221" s="123"/>
      <c r="REE221" s="123"/>
      <c r="REF221" s="123"/>
      <c r="REG221" s="123"/>
      <c r="REH221" s="123"/>
      <c r="REI221" s="123"/>
      <c r="REJ221" s="123"/>
      <c r="REK221" s="123"/>
      <c r="REL221" s="123"/>
      <c r="REM221" s="123"/>
      <c r="REN221" s="123"/>
      <c r="REO221" s="123"/>
      <c r="REP221" s="123"/>
      <c r="REQ221" s="123"/>
      <c r="RER221" s="123"/>
      <c r="RES221" s="123"/>
      <c r="RET221" s="123"/>
      <c r="REU221" s="123"/>
      <c r="REV221" s="123"/>
      <c r="REW221" s="123"/>
      <c r="REX221" s="123"/>
      <c r="REY221" s="123"/>
      <c r="REZ221" s="123"/>
      <c r="RFA221" s="123"/>
      <c r="RFB221" s="123"/>
      <c r="RFC221" s="123"/>
      <c r="RFD221" s="123"/>
      <c r="RFE221" s="123"/>
      <c r="RFF221" s="123"/>
      <c r="RFG221" s="123"/>
      <c r="RFH221" s="123"/>
      <c r="RFI221" s="123"/>
      <c r="RFJ221" s="123"/>
      <c r="RFK221" s="123"/>
      <c r="RFL221" s="123"/>
      <c r="RFM221" s="123"/>
      <c r="RFN221" s="123"/>
      <c r="RFO221" s="123"/>
      <c r="RFP221" s="123"/>
      <c r="RFQ221" s="123"/>
      <c r="RFR221" s="123"/>
      <c r="RFS221" s="123"/>
      <c r="RFT221" s="123"/>
      <c r="RFU221" s="123"/>
      <c r="RFV221" s="123"/>
      <c r="RFW221" s="123"/>
      <c r="RFX221" s="123"/>
      <c r="RFY221" s="123"/>
      <c r="RFZ221" s="123"/>
      <c r="RGA221" s="123"/>
      <c r="RGB221" s="123"/>
      <c r="RGC221" s="123"/>
      <c r="RGD221" s="123"/>
      <c r="RGE221" s="123"/>
      <c r="RGF221" s="123"/>
      <c r="RGG221" s="123"/>
      <c r="RGH221" s="123"/>
      <c r="RGI221" s="123"/>
      <c r="RGJ221" s="123"/>
      <c r="RGK221" s="123"/>
      <c r="RGL221" s="123"/>
      <c r="RGM221" s="123"/>
      <c r="RGN221" s="123"/>
      <c r="RGO221" s="123"/>
      <c r="RGP221" s="123"/>
      <c r="RGQ221" s="123"/>
      <c r="RGR221" s="123"/>
      <c r="RGS221" s="123"/>
      <c r="RGT221" s="123"/>
      <c r="RGU221" s="123"/>
      <c r="RGV221" s="123"/>
      <c r="RGW221" s="123"/>
      <c r="RGX221" s="123"/>
      <c r="RGY221" s="123"/>
      <c r="RGZ221" s="123"/>
      <c r="RHA221" s="123"/>
      <c r="RHB221" s="123"/>
      <c r="RHC221" s="123"/>
      <c r="RHD221" s="123"/>
      <c r="RHE221" s="123"/>
      <c r="RHF221" s="123"/>
      <c r="RHG221" s="123"/>
      <c r="RHH221" s="123"/>
      <c r="RHI221" s="123"/>
      <c r="RHJ221" s="123"/>
      <c r="RHK221" s="123"/>
      <c r="RHL221" s="123"/>
      <c r="RHM221" s="123"/>
      <c r="RHN221" s="123"/>
      <c r="RHO221" s="123"/>
      <c r="RHP221" s="123"/>
      <c r="RHQ221" s="123"/>
      <c r="RHR221" s="123"/>
      <c r="RHS221" s="123"/>
      <c r="RHT221" s="123"/>
      <c r="RHU221" s="123"/>
      <c r="RHV221" s="123"/>
      <c r="RHW221" s="123"/>
      <c r="RHX221" s="123"/>
      <c r="RHY221" s="123"/>
      <c r="RHZ221" s="123"/>
      <c r="RIA221" s="123"/>
      <c r="RIB221" s="123"/>
      <c r="RIC221" s="123"/>
      <c r="RID221" s="123"/>
      <c r="RIE221" s="123"/>
      <c r="RIF221" s="123"/>
      <c r="RIG221" s="123"/>
      <c r="RIH221" s="123"/>
      <c r="RII221" s="123"/>
      <c r="RIJ221" s="123"/>
      <c r="RIK221" s="123"/>
      <c r="RIL221" s="123"/>
      <c r="RIM221" s="123"/>
      <c r="RIN221" s="123"/>
      <c r="RIO221" s="123"/>
      <c r="RIP221" s="123"/>
      <c r="RIQ221" s="123"/>
      <c r="RIR221" s="123"/>
      <c r="RIS221" s="123"/>
      <c r="RIT221" s="123"/>
      <c r="RIU221" s="123"/>
      <c r="RIV221" s="123"/>
      <c r="RIW221" s="123"/>
      <c r="RIX221" s="123"/>
      <c r="RIY221" s="123"/>
      <c r="RIZ221" s="123"/>
      <c r="RJA221" s="123"/>
      <c r="RJB221" s="123"/>
      <c r="RJC221" s="123"/>
      <c r="RJD221" s="123"/>
      <c r="RJE221" s="123"/>
      <c r="RJF221" s="123"/>
      <c r="RJG221" s="123"/>
      <c r="RJH221" s="123"/>
      <c r="RJI221" s="123"/>
      <c r="RJJ221" s="123"/>
      <c r="RJK221" s="123"/>
      <c r="RJL221" s="123"/>
      <c r="RJM221" s="123"/>
      <c r="RJN221" s="123"/>
      <c r="RJO221" s="123"/>
      <c r="RJP221" s="123"/>
      <c r="RJQ221" s="123"/>
      <c r="RJR221" s="123"/>
      <c r="RJS221" s="123"/>
      <c r="RJT221" s="123"/>
      <c r="RJU221" s="123"/>
      <c r="RJV221" s="123"/>
      <c r="RJW221" s="123"/>
      <c r="RJX221" s="123"/>
      <c r="RJY221" s="123"/>
      <c r="RJZ221" s="123"/>
      <c r="RKA221" s="123"/>
      <c r="RKB221" s="123"/>
      <c r="RKC221" s="123"/>
      <c r="RKD221" s="123"/>
      <c r="RKE221" s="123"/>
      <c r="RKF221" s="123"/>
      <c r="RKG221" s="123"/>
      <c r="RKH221" s="123"/>
      <c r="RKI221" s="123"/>
      <c r="RKJ221" s="123"/>
      <c r="RKK221" s="123"/>
      <c r="RKL221" s="123"/>
      <c r="RKM221" s="123"/>
      <c r="RKN221" s="123"/>
      <c r="RKO221" s="123"/>
      <c r="RKP221" s="123"/>
      <c r="RKQ221" s="123"/>
      <c r="RKR221" s="123"/>
      <c r="RKS221" s="123"/>
      <c r="RKT221" s="123"/>
      <c r="RKU221" s="123"/>
      <c r="RKV221" s="123"/>
      <c r="RKW221" s="123"/>
      <c r="RKX221" s="123"/>
      <c r="RKY221" s="123"/>
      <c r="RKZ221" s="123"/>
      <c r="RLA221" s="123"/>
      <c r="RLB221" s="123"/>
      <c r="RLC221" s="123"/>
      <c r="RLD221" s="123"/>
      <c r="RLE221" s="123"/>
      <c r="RLF221" s="123"/>
      <c r="RLG221" s="123"/>
      <c r="RLH221" s="123"/>
      <c r="RLI221" s="123"/>
      <c r="RLJ221" s="123"/>
      <c r="RLK221" s="123"/>
      <c r="RLL221" s="123"/>
      <c r="RLM221" s="123"/>
      <c r="RLN221" s="123"/>
      <c r="RLO221" s="123"/>
      <c r="RLP221" s="123"/>
      <c r="RLQ221" s="123"/>
      <c r="RLR221" s="123"/>
      <c r="RLS221" s="123"/>
      <c r="RLT221" s="123"/>
      <c r="RLU221" s="123"/>
      <c r="RLV221" s="123"/>
      <c r="RLW221" s="123"/>
      <c r="RLX221" s="123"/>
      <c r="RLY221" s="123"/>
      <c r="RLZ221" s="123"/>
      <c r="RMA221" s="123"/>
      <c r="RMB221" s="123"/>
      <c r="RMC221" s="123"/>
      <c r="RMD221" s="123"/>
      <c r="RME221" s="123"/>
      <c r="RMF221" s="123"/>
      <c r="RMG221" s="123"/>
      <c r="RMH221" s="123"/>
      <c r="RMI221" s="123"/>
      <c r="RMJ221" s="123"/>
      <c r="RMK221" s="123"/>
      <c r="RML221" s="123"/>
      <c r="RMM221" s="123"/>
      <c r="RMN221" s="123"/>
      <c r="RMO221" s="123"/>
      <c r="RMP221" s="123"/>
      <c r="RMQ221" s="123"/>
      <c r="RMR221" s="123"/>
      <c r="RMS221" s="123"/>
      <c r="RMT221" s="123"/>
      <c r="RMU221" s="123"/>
      <c r="RMV221" s="123"/>
      <c r="RMW221" s="123"/>
      <c r="RMX221" s="123"/>
      <c r="RMY221" s="123"/>
      <c r="RMZ221" s="123"/>
      <c r="RNA221" s="123"/>
      <c r="RNB221" s="123"/>
      <c r="RNC221" s="123"/>
      <c r="RND221" s="123"/>
      <c r="RNE221" s="123"/>
      <c r="RNF221" s="123"/>
      <c r="RNG221" s="123"/>
      <c r="RNH221" s="123"/>
      <c r="RNI221" s="123"/>
      <c r="RNJ221" s="123"/>
      <c r="RNK221" s="123"/>
      <c r="RNL221" s="123"/>
      <c r="RNM221" s="123"/>
      <c r="RNN221" s="123"/>
      <c r="RNO221" s="123"/>
      <c r="RNP221" s="123"/>
      <c r="RNQ221" s="123"/>
      <c r="RNR221" s="123"/>
      <c r="RNS221" s="123"/>
      <c r="RNT221" s="123"/>
      <c r="RNU221" s="123"/>
      <c r="RNV221" s="123"/>
      <c r="RNW221" s="123"/>
      <c r="RNX221" s="123"/>
      <c r="RNY221" s="123"/>
      <c r="RNZ221" s="123"/>
      <c r="ROA221" s="123"/>
      <c r="ROB221" s="123"/>
      <c r="ROC221" s="123"/>
      <c r="ROD221" s="123"/>
      <c r="ROE221" s="123"/>
      <c r="ROF221" s="123"/>
      <c r="ROG221" s="123"/>
      <c r="ROH221" s="123"/>
      <c r="ROI221" s="123"/>
      <c r="ROJ221" s="123"/>
      <c r="ROK221" s="123"/>
      <c r="ROL221" s="123"/>
      <c r="ROM221" s="123"/>
      <c r="RON221" s="123"/>
      <c r="ROO221" s="123"/>
      <c r="ROP221" s="123"/>
      <c r="ROQ221" s="123"/>
      <c r="ROR221" s="123"/>
      <c r="ROS221" s="123"/>
      <c r="ROT221" s="123"/>
      <c r="ROU221" s="123"/>
      <c r="ROV221" s="123"/>
      <c r="ROW221" s="123"/>
      <c r="ROX221" s="123"/>
      <c r="ROY221" s="123"/>
      <c r="ROZ221" s="123"/>
      <c r="RPA221" s="123"/>
      <c r="RPB221" s="123"/>
      <c r="RPC221" s="123"/>
      <c r="RPD221" s="123"/>
      <c r="RPE221" s="123"/>
      <c r="RPF221" s="123"/>
      <c r="RPG221" s="123"/>
      <c r="RPH221" s="123"/>
      <c r="RPI221" s="123"/>
      <c r="RPJ221" s="123"/>
      <c r="RPK221" s="123"/>
      <c r="RPL221" s="123"/>
      <c r="RPM221" s="123"/>
      <c r="RPN221" s="123"/>
      <c r="RPO221" s="123"/>
      <c r="RPP221" s="123"/>
      <c r="RPQ221" s="123"/>
      <c r="RPR221" s="123"/>
      <c r="RPS221" s="123"/>
      <c r="RPT221" s="123"/>
      <c r="RPU221" s="123"/>
      <c r="RPV221" s="123"/>
      <c r="RPW221" s="123"/>
      <c r="RPX221" s="123"/>
      <c r="RPY221" s="123"/>
      <c r="RPZ221" s="123"/>
      <c r="RQA221" s="123"/>
      <c r="RQB221" s="123"/>
      <c r="RQC221" s="123"/>
      <c r="RQD221" s="123"/>
      <c r="RQE221" s="123"/>
      <c r="RQF221" s="123"/>
      <c r="RQG221" s="123"/>
      <c r="RQH221" s="123"/>
      <c r="RQI221" s="123"/>
      <c r="RQJ221" s="123"/>
      <c r="RQK221" s="123"/>
      <c r="RQL221" s="123"/>
      <c r="RQM221" s="123"/>
      <c r="RQN221" s="123"/>
      <c r="RQO221" s="123"/>
      <c r="RQP221" s="123"/>
      <c r="RQQ221" s="123"/>
      <c r="RQR221" s="123"/>
      <c r="RQS221" s="123"/>
      <c r="RQT221" s="123"/>
      <c r="RQU221" s="123"/>
      <c r="RQV221" s="123"/>
      <c r="RQW221" s="123"/>
      <c r="RQX221" s="123"/>
      <c r="RQY221" s="123"/>
      <c r="RQZ221" s="123"/>
      <c r="RRA221" s="123"/>
      <c r="RRB221" s="123"/>
      <c r="RRC221" s="123"/>
      <c r="RRD221" s="123"/>
      <c r="RRE221" s="123"/>
      <c r="RRF221" s="123"/>
      <c r="RRG221" s="123"/>
      <c r="RRH221" s="123"/>
      <c r="RRI221" s="123"/>
      <c r="RRJ221" s="123"/>
      <c r="RRK221" s="123"/>
      <c r="RRL221" s="123"/>
      <c r="RRM221" s="123"/>
      <c r="RRN221" s="123"/>
      <c r="RRO221" s="123"/>
      <c r="RRP221" s="123"/>
      <c r="RRQ221" s="123"/>
      <c r="RRR221" s="123"/>
      <c r="RRS221" s="123"/>
      <c r="RRT221" s="123"/>
      <c r="RRU221" s="123"/>
      <c r="RRV221" s="123"/>
      <c r="RRW221" s="123"/>
      <c r="RRX221" s="123"/>
      <c r="RRY221" s="123"/>
      <c r="RRZ221" s="123"/>
      <c r="RSA221" s="123"/>
      <c r="RSB221" s="123"/>
      <c r="RSC221" s="123"/>
      <c r="RSD221" s="123"/>
      <c r="RSE221" s="123"/>
      <c r="RSF221" s="123"/>
      <c r="RSG221" s="123"/>
      <c r="RSH221" s="123"/>
      <c r="RSI221" s="123"/>
      <c r="RSJ221" s="123"/>
      <c r="RSK221" s="123"/>
      <c r="RSL221" s="123"/>
      <c r="RSM221" s="123"/>
      <c r="RSN221" s="123"/>
      <c r="RSO221" s="123"/>
      <c r="RSP221" s="123"/>
      <c r="RSQ221" s="123"/>
      <c r="RSR221" s="123"/>
      <c r="RSS221" s="123"/>
      <c r="RST221" s="123"/>
      <c r="RSU221" s="123"/>
      <c r="RSV221" s="123"/>
      <c r="RSW221" s="123"/>
      <c r="RSX221" s="123"/>
      <c r="RSY221" s="123"/>
      <c r="RSZ221" s="123"/>
      <c r="RTA221" s="123"/>
      <c r="RTB221" s="123"/>
      <c r="RTC221" s="123"/>
      <c r="RTD221" s="123"/>
      <c r="RTE221" s="123"/>
      <c r="RTF221" s="123"/>
      <c r="RTG221" s="123"/>
      <c r="RTH221" s="123"/>
      <c r="RTI221" s="123"/>
      <c r="RTJ221" s="123"/>
      <c r="RTK221" s="123"/>
      <c r="RTL221" s="123"/>
      <c r="RTM221" s="123"/>
      <c r="RTN221" s="123"/>
      <c r="RTO221" s="123"/>
      <c r="RTP221" s="123"/>
      <c r="RTQ221" s="123"/>
      <c r="RTR221" s="123"/>
      <c r="RTS221" s="123"/>
      <c r="RTT221" s="123"/>
      <c r="RTU221" s="123"/>
      <c r="RTV221" s="123"/>
      <c r="RTW221" s="123"/>
      <c r="RTX221" s="123"/>
      <c r="RTY221" s="123"/>
      <c r="RTZ221" s="123"/>
      <c r="RUA221" s="123"/>
      <c r="RUB221" s="123"/>
      <c r="RUC221" s="123"/>
      <c r="RUD221" s="123"/>
      <c r="RUE221" s="123"/>
      <c r="RUF221" s="123"/>
      <c r="RUG221" s="123"/>
      <c r="RUH221" s="123"/>
      <c r="RUI221" s="123"/>
      <c r="RUJ221" s="123"/>
      <c r="RUK221" s="123"/>
      <c r="RUL221" s="123"/>
      <c r="RUM221" s="123"/>
      <c r="RUN221" s="123"/>
      <c r="RUO221" s="123"/>
      <c r="RUP221" s="123"/>
      <c r="RUQ221" s="123"/>
      <c r="RUR221" s="123"/>
      <c r="RUS221" s="123"/>
      <c r="RUT221" s="123"/>
      <c r="RUU221" s="123"/>
      <c r="RUV221" s="123"/>
      <c r="RUW221" s="123"/>
      <c r="RUX221" s="123"/>
      <c r="RUY221" s="123"/>
      <c r="RUZ221" s="123"/>
      <c r="RVA221" s="123"/>
      <c r="RVB221" s="123"/>
      <c r="RVC221" s="123"/>
      <c r="RVD221" s="123"/>
      <c r="RVE221" s="123"/>
      <c r="RVF221" s="123"/>
      <c r="RVG221" s="123"/>
      <c r="RVH221" s="123"/>
      <c r="RVI221" s="123"/>
      <c r="RVJ221" s="123"/>
      <c r="RVK221" s="123"/>
      <c r="RVL221" s="123"/>
      <c r="RVM221" s="123"/>
      <c r="RVN221" s="123"/>
      <c r="RVO221" s="123"/>
      <c r="RVP221" s="123"/>
      <c r="RVQ221" s="123"/>
      <c r="RVR221" s="123"/>
      <c r="RVS221" s="123"/>
      <c r="RVT221" s="123"/>
      <c r="RVU221" s="123"/>
      <c r="RVV221" s="123"/>
      <c r="RVW221" s="123"/>
      <c r="RVX221" s="123"/>
      <c r="RVY221" s="123"/>
      <c r="RVZ221" s="123"/>
      <c r="RWA221" s="123"/>
      <c r="RWB221" s="123"/>
      <c r="RWC221" s="123"/>
      <c r="RWD221" s="123"/>
      <c r="RWE221" s="123"/>
      <c r="RWF221" s="123"/>
      <c r="RWG221" s="123"/>
      <c r="RWH221" s="123"/>
      <c r="RWI221" s="123"/>
      <c r="RWJ221" s="123"/>
      <c r="RWK221" s="123"/>
      <c r="RWL221" s="123"/>
      <c r="RWM221" s="123"/>
      <c r="RWN221" s="123"/>
      <c r="RWO221" s="123"/>
      <c r="RWP221" s="123"/>
      <c r="RWQ221" s="123"/>
      <c r="RWR221" s="123"/>
      <c r="RWS221" s="123"/>
      <c r="RWT221" s="123"/>
      <c r="RWU221" s="123"/>
      <c r="RWV221" s="123"/>
      <c r="RWW221" s="123"/>
      <c r="RWX221" s="123"/>
      <c r="RWY221" s="123"/>
      <c r="RWZ221" s="123"/>
      <c r="RXA221" s="123"/>
      <c r="RXB221" s="123"/>
      <c r="RXC221" s="123"/>
      <c r="RXD221" s="123"/>
      <c r="RXE221" s="123"/>
      <c r="RXF221" s="123"/>
      <c r="RXG221" s="123"/>
      <c r="RXH221" s="123"/>
      <c r="RXI221" s="123"/>
      <c r="RXJ221" s="123"/>
      <c r="RXK221" s="123"/>
      <c r="RXL221" s="123"/>
      <c r="RXM221" s="123"/>
      <c r="RXN221" s="123"/>
      <c r="RXO221" s="123"/>
      <c r="RXP221" s="123"/>
      <c r="RXQ221" s="123"/>
      <c r="RXR221" s="123"/>
      <c r="RXS221" s="123"/>
      <c r="RXT221" s="123"/>
      <c r="RXU221" s="123"/>
      <c r="RXV221" s="123"/>
      <c r="RXW221" s="123"/>
      <c r="RXX221" s="123"/>
      <c r="RXY221" s="123"/>
      <c r="RXZ221" s="123"/>
      <c r="RYA221" s="123"/>
      <c r="RYB221" s="123"/>
      <c r="RYC221" s="123"/>
      <c r="RYD221" s="123"/>
      <c r="RYE221" s="123"/>
      <c r="RYF221" s="123"/>
      <c r="RYG221" s="123"/>
      <c r="RYH221" s="123"/>
      <c r="RYI221" s="123"/>
      <c r="RYJ221" s="123"/>
      <c r="RYK221" s="123"/>
      <c r="RYL221" s="123"/>
      <c r="RYM221" s="123"/>
      <c r="RYN221" s="123"/>
      <c r="RYO221" s="123"/>
      <c r="RYP221" s="123"/>
      <c r="RYQ221" s="123"/>
      <c r="RYR221" s="123"/>
      <c r="RYS221" s="123"/>
      <c r="RYT221" s="123"/>
      <c r="RYU221" s="123"/>
      <c r="RYV221" s="123"/>
      <c r="RYW221" s="123"/>
      <c r="RYX221" s="123"/>
      <c r="RYY221" s="123"/>
      <c r="RYZ221" s="123"/>
      <c r="RZA221" s="123"/>
      <c r="RZB221" s="123"/>
      <c r="RZC221" s="123"/>
      <c r="RZD221" s="123"/>
      <c r="RZE221" s="123"/>
      <c r="RZF221" s="123"/>
      <c r="RZG221" s="123"/>
      <c r="RZH221" s="123"/>
      <c r="RZI221" s="123"/>
      <c r="RZJ221" s="123"/>
      <c r="RZK221" s="123"/>
      <c r="RZL221" s="123"/>
      <c r="RZM221" s="123"/>
      <c r="RZN221" s="123"/>
      <c r="RZO221" s="123"/>
      <c r="RZP221" s="123"/>
      <c r="RZQ221" s="123"/>
      <c r="RZR221" s="123"/>
      <c r="RZS221" s="123"/>
      <c r="RZT221" s="123"/>
      <c r="RZU221" s="123"/>
      <c r="RZV221" s="123"/>
      <c r="RZW221" s="123"/>
      <c r="RZX221" s="123"/>
      <c r="RZY221" s="123"/>
      <c r="RZZ221" s="123"/>
      <c r="SAA221" s="123"/>
      <c r="SAB221" s="123"/>
      <c r="SAC221" s="123"/>
      <c r="SAD221" s="123"/>
      <c r="SAE221" s="123"/>
      <c r="SAF221" s="123"/>
      <c r="SAG221" s="123"/>
      <c r="SAH221" s="123"/>
      <c r="SAI221" s="123"/>
      <c r="SAJ221" s="123"/>
      <c r="SAK221" s="123"/>
      <c r="SAL221" s="123"/>
      <c r="SAM221" s="123"/>
      <c r="SAN221" s="123"/>
      <c r="SAO221" s="123"/>
      <c r="SAP221" s="123"/>
      <c r="SAQ221" s="123"/>
      <c r="SAR221" s="123"/>
      <c r="SAS221" s="123"/>
      <c r="SAT221" s="123"/>
      <c r="SAU221" s="123"/>
      <c r="SAV221" s="123"/>
      <c r="SAW221" s="123"/>
      <c r="SAX221" s="123"/>
      <c r="SAY221" s="123"/>
      <c r="SAZ221" s="123"/>
      <c r="SBA221" s="123"/>
      <c r="SBB221" s="123"/>
      <c r="SBC221" s="123"/>
      <c r="SBD221" s="123"/>
      <c r="SBE221" s="123"/>
      <c r="SBF221" s="123"/>
      <c r="SBG221" s="123"/>
      <c r="SBH221" s="123"/>
      <c r="SBI221" s="123"/>
      <c r="SBJ221" s="123"/>
      <c r="SBK221" s="123"/>
      <c r="SBL221" s="123"/>
      <c r="SBM221" s="123"/>
      <c r="SBN221" s="123"/>
      <c r="SBO221" s="123"/>
      <c r="SBP221" s="123"/>
      <c r="SBQ221" s="123"/>
      <c r="SBR221" s="123"/>
      <c r="SBS221" s="123"/>
      <c r="SBT221" s="123"/>
      <c r="SBU221" s="123"/>
      <c r="SBV221" s="123"/>
      <c r="SBW221" s="123"/>
      <c r="SBX221" s="123"/>
      <c r="SBY221" s="123"/>
      <c r="SBZ221" s="123"/>
      <c r="SCA221" s="123"/>
      <c r="SCB221" s="123"/>
      <c r="SCC221" s="123"/>
      <c r="SCD221" s="123"/>
      <c r="SCE221" s="123"/>
      <c r="SCF221" s="123"/>
      <c r="SCG221" s="123"/>
      <c r="SCH221" s="123"/>
      <c r="SCI221" s="123"/>
      <c r="SCJ221" s="123"/>
      <c r="SCK221" s="123"/>
      <c r="SCL221" s="123"/>
      <c r="SCM221" s="123"/>
      <c r="SCN221" s="123"/>
      <c r="SCO221" s="123"/>
      <c r="SCP221" s="123"/>
      <c r="SCQ221" s="123"/>
      <c r="SCR221" s="123"/>
      <c r="SCS221" s="123"/>
      <c r="SCT221" s="123"/>
      <c r="SCU221" s="123"/>
      <c r="SCV221" s="123"/>
      <c r="SCW221" s="123"/>
      <c r="SCX221" s="123"/>
      <c r="SCY221" s="123"/>
      <c r="SCZ221" s="123"/>
      <c r="SDA221" s="123"/>
      <c r="SDB221" s="123"/>
      <c r="SDC221" s="123"/>
      <c r="SDD221" s="123"/>
      <c r="SDE221" s="123"/>
      <c r="SDF221" s="123"/>
      <c r="SDG221" s="123"/>
      <c r="SDH221" s="123"/>
      <c r="SDI221" s="123"/>
      <c r="SDJ221" s="123"/>
      <c r="SDK221" s="123"/>
      <c r="SDL221" s="123"/>
      <c r="SDM221" s="123"/>
      <c r="SDN221" s="123"/>
      <c r="SDO221" s="123"/>
      <c r="SDP221" s="123"/>
      <c r="SDQ221" s="123"/>
      <c r="SDR221" s="123"/>
      <c r="SDS221" s="123"/>
      <c r="SDT221" s="123"/>
      <c r="SDU221" s="123"/>
      <c r="SDV221" s="123"/>
      <c r="SDW221" s="123"/>
      <c r="SDX221" s="123"/>
      <c r="SDY221" s="123"/>
      <c r="SDZ221" s="123"/>
      <c r="SEA221" s="123"/>
      <c r="SEB221" s="123"/>
      <c r="SEC221" s="123"/>
      <c r="SED221" s="123"/>
      <c r="SEE221" s="123"/>
      <c r="SEF221" s="123"/>
      <c r="SEG221" s="123"/>
      <c r="SEH221" s="123"/>
      <c r="SEI221" s="123"/>
      <c r="SEJ221" s="123"/>
      <c r="SEK221" s="123"/>
      <c r="SEL221" s="123"/>
      <c r="SEM221" s="123"/>
      <c r="SEN221" s="123"/>
      <c r="SEO221" s="123"/>
      <c r="SEP221" s="123"/>
      <c r="SEQ221" s="123"/>
      <c r="SER221" s="123"/>
      <c r="SES221" s="123"/>
      <c r="SET221" s="123"/>
      <c r="SEU221" s="123"/>
      <c r="SEV221" s="123"/>
      <c r="SEW221" s="123"/>
      <c r="SEX221" s="123"/>
      <c r="SEY221" s="123"/>
      <c r="SEZ221" s="123"/>
      <c r="SFA221" s="123"/>
      <c r="SFB221" s="123"/>
      <c r="SFC221" s="123"/>
      <c r="SFD221" s="123"/>
      <c r="SFE221" s="123"/>
      <c r="SFF221" s="123"/>
      <c r="SFG221" s="123"/>
      <c r="SFH221" s="123"/>
      <c r="SFI221" s="123"/>
      <c r="SFJ221" s="123"/>
      <c r="SFK221" s="123"/>
      <c r="SFL221" s="123"/>
      <c r="SFM221" s="123"/>
      <c r="SFN221" s="123"/>
      <c r="SFO221" s="123"/>
      <c r="SFP221" s="123"/>
      <c r="SFQ221" s="123"/>
      <c r="SFR221" s="123"/>
      <c r="SFS221" s="123"/>
      <c r="SFT221" s="123"/>
      <c r="SFU221" s="123"/>
      <c r="SFV221" s="123"/>
      <c r="SFW221" s="123"/>
      <c r="SFX221" s="123"/>
      <c r="SFY221" s="123"/>
      <c r="SFZ221" s="123"/>
      <c r="SGA221" s="123"/>
      <c r="SGB221" s="123"/>
      <c r="SGC221" s="123"/>
      <c r="SGD221" s="123"/>
      <c r="SGE221" s="123"/>
      <c r="SGF221" s="123"/>
      <c r="SGG221" s="123"/>
      <c r="SGH221" s="123"/>
      <c r="SGI221" s="123"/>
      <c r="SGJ221" s="123"/>
      <c r="SGK221" s="123"/>
      <c r="SGL221" s="123"/>
      <c r="SGM221" s="123"/>
      <c r="SGN221" s="123"/>
      <c r="SGO221" s="123"/>
      <c r="SGP221" s="123"/>
      <c r="SGQ221" s="123"/>
      <c r="SGR221" s="123"/>
      <c r="SGS221" s="123"/>
      <c r="SGT221" s="123"/>
      <c r="SGU221" s="123"/>
      <c r="SGV221" s="123"/>
      <c r="SGW221" s="123"/>
      <c r="SGX221" s="123"/>
      <c r="SGY221" s="123"/>
      <c r="SGZ221" s="123"/>
      <c r="SHA221" s="123"/>
      <c r="SHB221" s="123"/>
      <c r="SHC221" s="123"/>
      <c r="SHD221" s="123"/>
      <c r="SHE221" s="123"/>
      <c r="SHF221" s="123"/>
      <c r="SHG221" s="123"/>
      <c r="SHH221" s="123"/>
      <c r="SHI221" s="123"/>
      <c r="SHJ221" s="123"/>
      <c r="SHK221" s="123"/>
      <c r="SHL221" s="123"/>
      <c r="SHM221" s="123"/>
      <c r="SHN221" s="123"/>
      <c r="SHO221" s="123"/>
      <c r="SHP221" s="123"/>
      <c r="SHQ221" s="123"/>
      <c r="SHR221" s="123"/>
      <c r="SHS221" s="123"/>
      <c r="SHT221" s="123"/>
      <c r="SHU221" s="123"/>
      <c r="SHV221" s="123"/>
      <c r="SHW221" s="123"/>
      <c r="SHX221" s="123"/>
      <c r="SHY221" s="123"/>
      <c r="SHZ221" s="123"/>
      <c r="SIA221" s="123"/>
      <c r="SIB221" s="123"/>
      <c r="SIC221" s="123"/>
      <c r="SID221" s="123"/>
      <c r="SIE221" s="123"/>
      <c r="SIF221" s="123"/>
      <c r="SIG221" s="123"/>
      <c r="SIH221" s="123"/>
      <c r="SII221" s="123"/>
      <c r="SIJ221" s="123"/>
      <c r="SIK221" s="123"/>
      <c r="SIL221" s="123"/>
      <c r="SIM221" s="123"/>
      <c r="SIN221" s="123"/>
      <c r="SIO221" s="123"/>
      <c r="SIP221" s="123"/>
      <c r="SIQ221" s="123"/>
      <c r="SIR221" s="123"/>
      <c r="SIS221" s="123"/>
      <c r="SIT221" s="123"/>
      <c r="SIU221" s="123"/>
      <c r="SIV221" s="123"/>
      <c r="SIW221" s="123"/>
      <c r="SIX221" s="123"/>
      <c r="SIY221" s="123"/>
      <c r="SIZ221" s="123"/>
      <c r="SJA221" s="123"/>
      <c r="SJB221" s="123"/>
      <c r="SJC221" s="123"/>
      <c r="SJD221" s="123"/>
      <c r="SJE221" s="123"/>
      <c r="SJF221" s="123"/>
      <c r="SJG221" s="123"/>
      <c r="SJH221" s="123"/>
      <c r="SJI221" s="123"/>
      <c r="SJJ221" s="123"/>
      <c r="SJK221" s="123"/>
      <c r="SJL221" s="123"/>
      <c r="SJM221" s="123"/>
      <c r="SJN221" s="123"/>
      <c r="SJO221" s="123"/>
      <c r="SJP221" s="123"/>
      <c r="SJQ221" s="123"/>
      <c r="SJR221" s="123"/>
      <c r="SJS221" s="123"/>
      <c r="SJT221" s="123"/>
      <c r="SJU221" s="123"/>
      <c r="SJV221" s="123"/>
      <c r="SJW221" s="123"/>
      <c r="SJX221" s="123"/>
      <c r="SJY221" s="123"/>
      <c r="SJZ221" s="123"/>
      <c r="SKA221" s="123"/>
      <c r="SKB221" s="123"/>
      <c r="SKC221" s="123"/>
      <c r="SKD221" s="123"/>
      <c r="SKE221" s="123"/>
      <c r="SKF221" s="123"/>
      <c r="SKG221" s="123"/>
      <c r="SKH221" s="123"/>
      <c r="SKI221" s="123"/>
      <c r="SKJ221" s="123"/>
      <c r="SKK221" s="123"/>
      <c r="SKL221" s="123"/>
      <c r="SKM221" s="123"/>
      <c r="SKN221" s="123"/>
      <c r="SKO221" s="123"/>
      <c r="SKP221" s="123"/>
      <c r="SKQ221" s="123"/>
      <c r="SKR221" s="123"/>
      <c r="SKS221" s="123"/>
      <c r="SKT221" s="123"/>
      <c r="SKU221" s="123"/>
      <c r="SKV221" s="123"/>
      <c r="SKW221" s="123"/>
      <c r="SKX221" s="123"/>
      <c r="SKY221" s="123"/>
      <c r="SKZ221" s="123"/>
      <c r="SLA221" s="123"/>
      <c r="SLB221" s="123"/>
      <c r="SLC221" s="123"/>
      <c r="SLD221" s="123"/>
      <c r="SLE221" s="123"/>
      <c r="SLF221" s="123"/>
      <c r="SLG221" s="123"/>
      <c r="SLH221" s="123"/>
      <c r="SLI221" s="123"/>
      <c r="SLJ221" s="123"/>
      <c r="SLK221" s="123"/>
      <c r="SLL221" s="123"/>
      <c r="SLM221" s="123"/>
      <c r="SLN221" s="123"/>
      <c r="SLO221" s="123"/>
      <c r="SLP221" s="123"/>
      <c r="SLQ221" s="123"/>
      <c r="SLR221" s="123"/>
      <c r="SLS221" s="123"/>
      <c r="SLT221" s="123"/>
      <c r="SLU221" s="123"/>
      <c r="SLV221" s="123"/>
      <c r="SLW221" s="123"/>
      <c r="SLX221" s="123"/>
      <c r="SLY221" s="123"/>
      <c r="SLZ221" s="123"/>
      <c r="SMA221" s="123"/>
      <c r="SMB221" s="123"/>
      <c r="SMC221" s="123"/>
      <c r="SMD221" s="123"/>
      <c r="SME221" s="123"/>
      <c r="SMF221" s="123"/>
      <c r="SMG221" s="123"/>
      <c r="SMH221" s="123"/>
      <c r="SMI221" s="123"/>
      <c r="SMJ221" s="123"/>
      <c r="SMK221" s="123"/>
      <c r="SML221" s="123"/>
      <c r="SMM221" s="123"/>
      <c r="SMN221" s="123"/>
      <c r="SMO221" s="123"/>
      <c r="SMP221" s="123"/>
      <c r="SMQ221" s="123"/>
      <c r="SMR221" s="123"/>
      <c r="SMS221" s="123"/>
      <c r="SMT221" s="123"/>
      <c r="SMU221" s="123"/>
      <c r="SMV221" s="123"/>
      <c r="SMW221" s="123"/>
      <c r="SMX221" s="123"/>
      <c r="SMY221" s="123"/>
      <c r="SMZ221" s="123"/>
      <c r="SNA221" s="123"/>
      <c r="SNB221" s="123"/>
      <c r="SNC221" s="123"/>
      <c r="SND221" s="123"/>
      <c r="SNE221" s="123"/>
      <c r="SNF221" s="123"/>
      <c r="SNG221" s="123"/>
      <c r="SNH221" s="123"/>
      <c r="SNI221" s="123"/>
      <c r="SNJ221" s="123"/>
      <c r="SNK221" s="123"/>
      <c r="SNL221" s="123"/>
      <c r="SNM221" s="123"/>
      <c r="SNN221" s="123"/>
      <c r="SNO221" s="123"/>
      <c r="SNP221" s="123"/>
      <c r="SNQ221" s="123"/>
      <c r="SNR221" s="123"/>
      <c r="SNS221" s="123"/>
      <c r="SNT221" s="123"/>
      <c r="SNU221" s="123"/>
      <c r="SNV221" s="123"/>
      <c r="SNW221" s="123"/>
      <c r="SNX221" s="123"/>
      <c r="SNY221" s="123"/>
      <c r="SNZ221" s="123"/>
      <c r="SOA221" s="123"/>
      <c r="SOB221" s="123"/>
      <c r="SOC221" s="123"/>
      <c r="SOD221" s="123"/>
      <c r="SOE221" s="123"/>
      <c r="SOF221" s="123"/>
      <c r="SOG221" s="123"/>
      <c r="SOH221" s="123"/>
      <c r="SOI221" s="123"/>
      <c r="SOJ221" s="123"/>
      <c r="SOK221" s="123"/>
      <c r="SOL221" s="123"/>
      <c r="SOM221" s="123"/>
      <c r="SON221" s="123"/>
      <c r="SOO221" s="123"/>
      <c r="SOP221" s="123"/>
      <c r="SOQ221" s="123"/>
      <c r="SOR221" s="123"/>
      <c r="SOS221" s="123"/>
      <c r="SOT221" s="123"/>
      <c r="SOU221" s="123"/>
      <c r="SOV221" s="123"/>
      <c r="SOW221" s="123"/>
      <c r="SOX221" s="123"/>
      <c r="SOY221" s="123"/>
      <c r="SOZ221" s="123"/>
      <c r="SPA221" s="123"/>
      <c r="SPB221" s="123"/>
      <c r="SPC221" s="123"/>
      <c r="SPD221" s="123"/>
      <c r="SPE221" s="123"/>
      <c r="SPF221" s="123"/>
      <c r="SPG221" s="123"/>
      <c r="SPH221" s="123"/>
      <c r="SPI221" s="123"/>
      <c r="SPJ221" s="123"/>
      <c r="SPK221" s="123"/>
      <c r="SPL221" s="123"/>
      <c r="SPM221" s="123"/>
      <c r="SPN221" s="123"/>
      <c r="SPO221" s="123"/>
      <c r="SPP221" s="123"/>
      <c r="SPQ221" s="123"/>
      <c r="SPR221" s="123"/>
      <c r="SPS221" s="123"/>
      <c r="SPT221" s="123"/>
      <c r="SPU221" s="123"/>
      <c r="SPV221" s="123"/>
      <c r="SPW221" s="123"/>
      <c r="SPX221" s="123"/>
      <c r="SPY221" s="123"/>
      <c r="SPZ221" s="123"/>
      <c r="SQA221" s="123"/>
      <c r="SQB221" s="123"/>
      <c r="SQC221" s="123"/>
      <c r="SQD221" s="123"/>
      <c r="SQE221" s="123"/>
      <c r="SQF221" s="123"/>
      <c r="SQG221" s="123"/>
      <c r="SQH221" s="123"/>
      <c r="SQI221" s="123"/>
      <c r="SQJ221" s="123"/>
      <c r="SQK221" s="123"/>
      <c r="SQL221" s="123"/>
      <c r="SQM221" s="123"/>
      <c r="SQN221" s="123"/>
      <c r="SQO221" s="123"/>
      <c r="SQP221" s="123"/>
      <c r="SQQ221" s="123"/>
      <c r="SQR221" s="123"/>
      <c r="SQS221" s="123"/>
      <c r="SQT221" s="123"/>
      <c r="SQU221" s="123"/>
      <c r="SQV221" s="123"/>
      <c r="SQW221" s="123"/>
      <c r="SQX221" s="123"/>
      <c r="SQY221" s="123"/>
      <c r="SQZ221" s="123"/>
      <c r="SRA221" s="123"/>
      <c r="SRB221" s="123"/>
      <c r="SRC221" s="123"/>
      <c r="SRD221" s="123"/>
      <c r="SRE221" s="123"/>
      <c r="SRF221" s="123"/>
      <c r="SRG221" s="123"/>
      <c r="SRH221" s="123"/>
      <c r="SRI221" s="123"/>
      <c r="SRJ221" s="123"/>
      <c r="SRK221" s="123"/>
      <c r="SRL221" s="123"/>
      <c r="SRM221" s="123"/>
      <c r="SRN221" s="123"/>
      <c r="SRO221" s="123"/>
      <c r="SRP221" s="123"/>
      <c r="SRQ221" s="123"/>
      <c r="SRR221" s="123"/>
      <c r="SRS221" s="123"/>
      <c r="SRT221" s="123"/>
      <c r="SRU221" s="123"/>
      <c r="SRV221" s="123"/>
      <c r="SRW221" s="123"/>
      <c r="SRX221" s="123"/>
      <c r="SRY221" s="123"/>
      <c r="SRZ221" s="123"/>
      <c r="SSA221" s="123"/>
      <c r="SSB221" s="123"/>
      <c r="SSC221" s="123"/>
      <c r="SSD221" s="123"/>
      <c r="SSE221" s="123"/>
      <c r="SSF221" s="123"/>
      <c r="SSG221" s="123"/>
      <c r="SSH221" s="123"/>
      <c r="SSI221" s="123"/>
      <c r="SSJ221" s="123"/>
      <c r="SSK221" s="123"/>
      <c r="SSL221" s="123"/>
      <c r="SSM221" s="123"/>
      <c r="SSN221" s="123"/>
      <c r="SSO221" s="123"/>
      <c r="SSP221" s="123"/>
      <c r="SSQ221" s="123"/>
      <c r="SSR221" s="123"/>
      <c r="SSS221" s="123"/>
      <c r="SST221" s="123"/>
      <c r="SSU221" s="123"/>
      <c r="SSV221" s="123"/>
      <c r="SSW221" s="123"/>
      <c r="SSX221" s="123"/>
      <c r="SSY221" s="123"/>
      <c r="SSZ221" s="123"/>
      <c r="STA221" s="123"/>
      <c r="STB221" s="123"/>
      <c r="STC221" s="123"/>
      <c r="STD221" s="123"/>
      <c r="STE221" s="123"/>
      <c r="STF221" s="123"/>
      <c r="STG221" s="123"/>
      <c r="STH221" s="123"/>
      <c r="STI221" s="123"/>
      <c r="STJ221" s="123"/>
      <c r="STK221" s="123"/>
      <c r="STL221" s="123"/>
      <c r="STM221" s="123"/>
      <c r="STN221" s="123"/>
      <c r="STO221" s="123"/>
      <c r="STP221" s="123"/>
      <c r="STQ221" s="123"/>
      <c r="STR221" s="123"/>
      <c r="STS221" s="123"/>
      <c r="STT221" s="123"/>
      <c r="STU221" s="123"/>
      <c r="STV221" s="123"/>
      <c r="STW221" s="123"/>
      <c r="STX221" s="123"/>
      <c r="STY221" s="123"/>
      <c r="STZ221" s="123"/>
      <c r="SUA221" s="123"/>
      <c r="SUB221" s="123"/>
      <c r="SUC221" s="123"/>
      <c r="SUD221" s="123"/>
      <c r="SUE221" s="123"/>
      <c r="SUF221" s="123"/>
      <c r="SUG221" s="123"/>
      <c r="SUH221" s="123"/>
      <c r="SUI221" s="123"/>
      <c r="SUJ221" s="123"/>
      <c r="SUK221" s="123"/>
      <c r="SUL221" s="123"/>
      <c r="SUM221" s="123"/>
      <c r="SUN221" s="123"/>
      <c r="SUO221" s="123"/>
      <c r="SUP221" s="123"/>
      <c r="SUQ221" s="123"/>
      <c r="SUR221" s="123"/>
      <c r="SUS221" s="123"/>
      <c r="SUT221" s="123"/>
      <c r="SUU221" s="123"/>
      <c r="SUV221" s="123"/>
      <c r="SUW221" s="123"/>
      <c r="SUX221" s="123"/>
      <c r="SUY221" s="123"/>
      <c r="SUZ221" s="123"/>
      <c r="SVA221" s="123"/>
      <c r="SVB221" s="123"/>
      <c r="SVC221" s="123"/>
      <c r="SVD221" s="123"/>
      <c r="SVE221" s="123"/>
      <c r="SVF221" s="123"/>
      <c r="SVG221" s="123"/>
      <c r="SVH221" s="123"/>
      <c r="SVI221" s="123"/>
      <c r="SVJ221" s="123"/>
      <c r="SVK221" s="123"/>
      <c r="SVL221" s="123"/>
      <c r="SVM221" s="123"/>
      <c r="SVN221" s="123"/>
      <c r="SVO221" s="123"/>
      <c r="SVP221" s="123"/>
      <c r="SVQ221" s="123"/>
      <c r="SVR221" s="123"/>
      <c r="SVS221" s="123"/>
      <c r="SVT221" s="123"/>
      <c r="SVU221" s="123"/>
      <c r="SVV221" s="123"/>
      <c r="SVW221" s="123"/>
      <c r="SVX221" s="123"/>
      <c r="SVY221" s="123"/>
      <c r="SVZ221" s="123"/>
      <c r="SWA221" s="123"/>
      <c r="SWB221" s="123"/>
      <c r="SWC221" s="123"/>
      <c r="SWD221" s="123"/>
      <c r="SWE221" s="123"/>
      <c r="SWF221" s="123"/>
      <c r="SWG221" s="123"/>
      <c r="SWH221" s="123"/>
      <c r="SWI221" s="123"/>
      <c r="SWJ221" s="123"/>
      <c r="SWK221" s="123"/>
      <c r="SWL221" s="123"/>
      <c r="SWM221" s="123"/>
      <c r="SWN221" s="123"/>
      <c r="SWO221" s="123"/>
      <c r="SWP221" s="123"/>
      <c r="SWQ221" s="123"/>
      <c r="SWR221" s="123"/>
      <c r="SWS221" s="123"/>
      <c r="SWT221" s="123"/>
      <c r="SWU221" s="123"/>
      <c r="SWV221" s="123"/>
      <c r="SWW221" s="123"/>
      <c r="SWX221" s="123"/>
      <c r="SWY221" s="123"/>
      <c r="SWZ221" s="123"/>
      <c r="SXA221" s="123"/>
      <c r="SXB221" s="123"/>
      <c r="SXC221" s="123"/>
      <c r="SXD221" s="123"/>
      <c r="SXE221" s="123"/>
      <c r="SXF221" s="123"/>
      <c r="SXG221" s="123"/>
      <c r="SXH221" s="123"/>
      <c r="SXI221" s="123"/>
      <c r="SXJ221" s="123"/>
      <c r="SXK221" s="123"/>
      <c r="SXL221" s="123"/>
      <c r="SXM221" s="123"/>
      <c r="SXN221" s="123"/>
      <c r="SXO221" s="123"/>
      <c r="SXP221" s="123"/>
      <c r="SXQ221" s="123"/>
      <c r="SXR221" s="123"/>
      <c r="SXS221" s="123"/>
      <c r="SXT221" s="123"/>
      <c r="SXU221" s="123"/>
      <c r="SXV221" s="123"/>
      <c r="SXW221" s="123"/>
      <c r="SXX221" s="123"/>
      <c r="SXY221" s="123"/>
      <c r="SXZ221" s="123"/>
      <c r="SYA221" s="123"/>
      <c r="SYB221" s="123"/>
      <c r="SYC221" s="123"/>
      <c r="SYD221" s="123"/>
      <c r="SYE221" s="123"/>
      <c r="SYF221" s="123"/>
      <c r="SYG221" s="123"/>
      <c r="SYH221" s="123"/>
      <c r="SYI221" s="123"/>
      <c r="SYJ221" s="123"/>
      <c r="SYK221" s="123"/>
      <c r="SYL221" s="123"/>
      <c r="SYM221" s="123"/>
      <c r="SYN221" s="123"/>
      <c r="SYO221" s="123"/>
      <c r="SYP221" s="123"/>
      <c r="SYQ221" s="123"/>
      <c r="SYR221" s="123"/>
      <c r="SYS221" s="123"/>
      <c r="SYT221" s="123"/>
      <c r="SYU221" s="123"/>
      <c r="SYV221" s="123"/>
      <c r="SYW221" s="123"/>
      <c r="SYX221" s="123"/>
      <c r="SYY221" s="123"/>
      <c r="SYZ221" s="123"/>
      <c r="SZA221" s="123"/>
      <c r="SZB221" s="123"/>
      <c r="SZC221" s="123"/>
      <c r="SZD221" s="123"/>
      <c r="SZE221" s="123"/>
      <c r="SZF221" s="123"/>
      <c r="SZG221" s="123"/>
      <c r="SZH221" s="123"/>
      <c r="SZI221" s="123"/>
      <c r="SZJ221" s="123"/>
      <c r="SZK221" s="123"/>
      <c r="SZL221" s="123"/>
      <c r="SZM221" s="123"/>
      <c r="SZN221" s="123"/>
      <c r="SZO221" s="123"/>
      <c r="SZP221" s="123"/>
      <c r="SZQ221" s="123"/>
      <c r="SZR221" s="123"/>
      <c r="SZS221" s="123"/>
      <c r="SZT221" s="123"/>
      <c r="SZU221" s="123"/>
      <c r="SZV221" s="123"/>
      <c r="SZW221" s="123"/>
      <c r="SZX221" s="123"/>
      <c r="SZY221" s="123"/>
      <c r="SZZ221" s="123"/>
      <c r="TAA221" s="123"/>
      <c r="TAB221" s="123"/>
      <c r="TAC221" s="123"/>
      <c r="TAD221" s="123"/>
      <c r="TAE221" s="123"/>
      <c r="TAF221" s="123"/>
      <c r="TAG221" s="123"/>
      <c r="TAH221" s="123"/>
      <c r="TAI221" s="123"/>
      <c r="TAJ221" s="123"/>
      <c r="TAK221" s="123"/>
      <c r="TAL221" s="123"/>
      <c r="TAM221" s="123"/>
      <c r="TAN221" s="123"/>
      <c r="TAO221" s="123"/>
      <c r="TAP221" s="123"/>
      <c r="TAQ221" s="123"/>
      <c r="TAR221" s="123"/>
      <c r="TAS221" s="123"/>
      <c r="TAT221" s="123"/>
      <c r="TAU221" s="123"/>
      <c r="TAV221" s="123"/>
      <c r="TAW221" s="123"/>
      <c r="TAX221" s="123"/>
      <c r="TAY221" s="123"/>
      <c r="TAZ221" s="123"/>
      <c r="TBA221" s="123"/>
      <c r="TBB221" s="123"/>
      <c r="TBC221" s="123"/>
      <c r="TBD221" s="123"/>
      <c r="TBE221" s="123"/>
      <c r="TBF221" s="123"/>
      <c r="TBG221" s="123"/>
      <c r="TBH221" s="123"/>
      <c r="TBI221" s="123"/>
      <c r="TBJ221" s="123"/>
      <c r="TBK221" s="123"/>
      <c r="TBL221" s="123"/>
      <c r="TBM221" s="123"/>
      <c r="TBN221" s="123"/>
      <c r="TBO221" s="123"/>
      <c r="TBP221" s="123"/>
      <c r="TBQ221" s="123"/>
      <c r="TBR221" s="123"/>
      <c r="TBS221" s="123"/>
      <c r="TBT221" s="123"/>
      <c r="TBU221" s="123"/>
      <c r="TBV221" s="123"/>
      <c r="TBW221" s="123"/>
      <c r="TBX221" s="123"/>
      <c r="TBY221" s="123"/>
      <c r="TBZ221" s="123"/>
      <c r="TCA221" s="123"/>
      <c r="TCB221" s="123"/>
      <c r="TCC221" s="123"/>
      <c r="TCD221" s="123"/>
      <c r="TCE221" s="123"/>
      <c r="TCF221" s="123"/>
      <c r="TCG221" s="123"/>
      <c r="TCH221" s="123"/>
      <c r="TCI221" s="123"/>
      <c r="TCJ221" s="123"/>
      <c r="TCK221" s="123"/>
      <c r="TCL221" s="123"/>
      <c r="TCM221" s="123"/>
      <c r="TCN221" s="123"/>
      <c r="TCO221" s="123"/>
      <c r="TCP221" s="123"/>
      <c r="TCQ221" s="123"/>
      <c r="TCR221" s="123"/>
      <c r="TCS221" s="123"/>
      <c r="TCT221" s="123"/>
      <c r="TCU221" s="123"/>
      <c r="TCV221" s="123"/>
      <c r="TCW221" s="123"/>
      <c r="TCX221" s="123"/>
      <c r="TCY221" s="123"/>
      <c r="TCZ221" s="123"/>
      <c r="TDA221" s="123"/>
      <c r="TDB221" s="123"/>
      <c r="TDC221" s="123"/>
      <c r="TDD221" s="123"/>
      <c r="TDE221" s="123"/>
      <c r="TDF221" s="123"/>
      <c r="TDG221" s="123"/>
      <c r="TDH221" s="123"/>
      <c r="TDI221" s="123"/>
      <c r="TDJ221" s="123"/>
      <c r="TDK221" s="123"/>
      <c r="TDL221" s="123"/>
      <c r="TDM221" s="123"/>
      <c r="TDN221" s="123"/>
      <c r="TDO221" s="123"/>
      <c r="TDP221" s="123"/>
      <c r="TDQ221" s="123"/>
      <c r="TDR221" s="123"/>
      <c r="TDS221" s="123"/>
      <c r="TDT221" s="123"/>
      <c r="TDU221" s="123"/>
      <c r="TDV221" s="123"/>
      <c r="TDW221" s="123"/>
      <c r="TDX221" s="123"/>
      <c r="TDY221" s="123"/>
      <c r="TDZ221" s="123"/>
      <c r="TEA221" s="123"/>
      <c r="TEB221" s="123"/>
      <c r="TEC221" s="123"/>
      <c r="TED221" s="123"/>
      <c r="TEE221" s="123"/>
      <c r="TEF221" s="123"/>
      <c r="TEG221" s="123"/>
      <c r="TEH221" s="123"/>
      <c r="TEI221" s="123"/>
      <c r="TEJ221" s="123"/>
      <c r="TEK221" s="123"/>
      <c r="TEL221" s="123"/>
      <c r="TEM221" s="123"/>
      <c r="TEN221" s="123"/>
      <c r="TEO221" s="123"/>
      <c r="TEP221" s="123"/>
      <c r="TEQ221" s="123"/>
      <c r="TER221" s="123"/>
      <c r="TES221" s="123"/>
      <c r="TET221" s="123"/>
      <c r="TEU221" s="123"/>
      <c r="TEV221" s="123"/>
      <c r="TEW221" s="123"/>
      <c r="TEX221" s="123"/>
      <c r="TEY221" s="123"/>
      <c r="TEZ221" s="123"/>
      <c r="TFA221" s="123"/>
      <c r="TFB221" s="123"/>
      <c r="TFC221" s="123"/>
      <c r="TFD221" s="123"/>
      <c r="TFE221" s="123"/>
      <c r="TFF221" s="123"/>
      <c r="TFG221" s="123"/>
      <c r="TFH221" s="123"/>
      <c r="TFI221" s="123"/>
      <c r="TFJ221" s="123"/>
      <c r="TFK221" s="123"/>
      <c r="TFL221" s="123"/>
      <c r="TFM221" s="123"/>
      <c r="TFN221" s="123"/>
      <c r="TFO221" s="123"/>
      <c r="TFP221" s="123"/>
      <c r="TFQ221" s="123"/>
      <c r="TFR221" s="123"/>
      <c r="TFS221" s="123"/>
      <c r="TFT221" s="123"/>
      <c r="TFU221" s="123"/>
      <c r="TFV221" s="123"/>
      <c r="TFW221" s="123"/>
      <c r="TFX221" s="123"/>
      <c r="TFY221" s="123"/>
      <c r="TFZ221" s="123"/>
      <c r="TGA221" s="123"/>
      <c r="TGB221" s="123"/>
      <c r="TGC221" s="123"/>
      <c r="TGD221" s="123"/>
      <c r="TGE221" s="123"/>
      <c r="TGF221" s="123"/>
      <c r="TGG221" s="123"/>
      <c r="TGH221" s="123"/>
      <c r="TGI221" s="123"/>
      <c r="TGJ221" s="123"/>
      <c r="TGK221" s="123"/>
      <c r="TGL221" s="123"/>
      <c r="TGM221" s="123"/>
      <c r="TGN221" s="123"/>
      <c r="TGO221" s="123"/>
      <c r="TGP221" s="123"/>
      <c r="TGQ221" s="123"/>
      <c r="TGR221" s="123"/>
      <c r="TGS221" s="123"/>
      <c r="TGT221" s="123"/>
      <c r="TGU221" s="123"/>
      <c r="TGV221" s="123"/>
      <c r="TGW221" s="123"/>
      <c r="TGX221" s="123"/>
      <c r="TGY221" s="123"/>
      <c r="TGZ221" s="123"/>
      <c r="THA221" s="123"/>
      <c r="THB221" s="123"/>
      <c r="THC221" s="123"/>
      <c r="THD221" s="123"/>
      <c r="THE221" s="123"/>
      <c r="THF221" s="123"/>
      <c r="THG221" s="123"/>
      <c r="THH221" s="123"/>
      <c r="THI221" s="123"/>
      <c r="THJ221" s="123"/>
      <c r="THK221" s="123"/>
      <c r="THL221" s="123"/>
      <c r="THM221" s="123"/>
      <c r="THN221" s="123"/>
      <c r="THO221" s="123"/>
      <c r="THP221" s="123"/>
      <c r="THQ221" s="123"/>
      <c r="THR221" s="123"/>
      <c r="THS221" s="123"/>
      <c r="THT221" s="123"/>
      <c r="THU221" s="123"/>
      <c r="THV221" s="123"/>
      <c r="THW221" s="123"/>
      <c r="THX221" s="123"/>
      <c r="THY221" s="123"/>
      <c r="THZ221" s="123"/>
      <c r="TIA221" s="123"/>
      <c r="TIB221" s="123"/>
      <c r="TIC221" s="123"/>
      <c r="TID221" s="123"/>
      <c r="TIE221" s="123"/>
      <c r="TIF221" s="123"/>
      <c r="TIG221" s="123"/>
      <c r="TIH221" s="123"/>
      <c r="TII221" s="123"/>
      <c r="TIJ221" s="123"/>
      <c r="TIK221" s="123"/>
      <c r="TIL221" s="123"/>
      <c r="TIM221" s="123"/>
      <c r="TIN221" s="123"/>
      <c r="TIO221" s="123"/>
      <c r="TIP221" s="123"/>
      <c r="TIQ221" s="123"/>
      <c r="TIR221" s="123"/>
      <c r="TIS221" s="123"/>
      <c r="TIT221" s="123"/>
      <c r="TIU221" s="123"/>
      <c r="TIV221" s="123"/>
      <c r="TIW221" s="123"/>
      <c r="TIX221" s="123"/>
      <c r="TIY221" s="123"/>
      <c r="TIZ221" s="123"/>
      <c r="TJA221" s="123"/>
      <c r="TJB221" s="123"/>
      <c r="TJC221" s="123"/>
      <c r="TJD221" s="123"/>
      <c r="TJE221" s="123"/>
      <c r="TJF221" s="123"/>
      <c r="TJG221" s="123"/>
      <c r="TJH221" s="123"/>
      <c r="TJI221" s="123"/>
      <c r="TJJ221" s="123"/>
      <c r="TJK221" s="123"/>
      <c r="TJL221" s="123"/>
      <c r="TJM221" s="123"/>
      <c r="TJN221" s="123"/>
      <c r="TJO221" s="123"/>
      <c r="TJP221" s="123"/>
      <c r="TJQ221" s="123"/>
      <c r="TJR221" s="123"/>
      <c r="TJS221" s="123"/>
      <c r="TJT221" s="123"/>
      <c r="TJU221" s="123"/>
      <c r="TJV221" s="123"/>
      <c r="TJW221" s="123"/>
      <c r="TJX221" s="123"/>
      <c r="TJY221" s="123"/>
      <c r="TJZ221" s="123"/>
      <c r="TKA221" s="123"/>
      <c r="TKB221" s="123"/>
      <c r="TKC221" s="123"/>
      <c r="TKD221" s="123"/>
      <c r="TKE221" s="123"/>
      <c r="TKF221" s="123"/>
      <c r="TKG221" s="123"/>
      <c r="TKH221" s="123"/>
      <c r="TKI221" s="123"/>
      <c r="TKJ221" s="123"/>
      <c r="TKK221" s="123"/>
      <c r="TKL221" s="123"/>
      <c r="TKM221" s="123"/>
      <c r="TKN221" s="123"/>
      <c r="TKO221" s="123"/>
      <c r="TKP221" s="123"/>
      <c r="TKQ221" s="123"/>
      <c r="TKR221" s="123"/>
      <c r="TKS221" s="123"/>
      <c r="TKT221" s="123"/>
      <c r="TKU221" s="123"/>
      <c r="TKV221" s="123"/>
      <c r="TKW221" s="123"/>
      <c r="TKX221" s="123"/>
      <c r="TKY221" s="123"/>
      <c r="TKZ221" s="123"/>
      <c r="TLA221" s="123"/>
      <c r="TLB221" s="123"/>
      <c r="TLC221" s="123"/>
      <c r="TLD221" s="123"/>
      <c r="TLE221" s="123"/>
      <c r="TLF221" s="123"/>
      <c r="TLG221" s="123"/>
      <c r="TLH221" s="123"/>
      <c r="TLI221" s="123"/>
      <c r="TLJ221" s="123"/>
      <c r="TLK221" s="123"/>
      <c r="TLL221" s="123"/>
      <c r="TLM221" s="123"/>
      <c r="TLN221" s="123"/>
      <c r="TLO221" s="123"/>
      <c r="TLP221" s="123"/>
      <c r="TLQ221" s="123"/>
      <c r="TLR221" s="123"/>
      <c r="TLS221" s="123"/>
      <c r="TLT221" s="123"/>
      <c r="TLU221" s="123"/>
      <c r="TLV221" s="123"/>
      <c r="TLW221" s="123"/>
      <c r="TLX221" s="123"/>
      <c r="TLY221" s="123"/>
      <c r="TLZ221" s="123"/>
      <c r="TMA221" s="123"/>
      <c r="TMB221" s="123"/>
      <c r="TMC221" s="123"/>
      <c r="TMD221" s="123"/>
      <c r="TME221" s="123"/>
      <c r="TMF221" s="123"/>
      <c r="TMG221" s="123"/>
      <c r="TMH221" s="123"/>
      <c r="TMI221" s="123"/>
      <c r="TMJ221" s="123"/>
      <c r="TMK221" s="123"/>
      <c r="TML221" s="123"/>
      <c r="TMM221" s="123"/>
      <c r="TMN221" s="123"/>
      <c r="TMO221" s="123"/>
      <c r="TMP221" s="123"/>
      <c r="TMQ221" s="123"/>
      <c r="TMR221" s="123"/>
      <c r="TMS221" s="123"/>
      <c r="TMT221" s="123"/>
      <c r="TMU221" s="123"/>
      <c r="TMV221" s="123"/>
      <c r="TMW221" s="123"/>
      <c r="TMX221" s="123"/>
      <c r="TMY221" s="123"/>
      <c r="TMZ221" s="123"/>
      <c r="TNA221" s="123"/>
      <c r="TNB221" s="123"/>
      <c r="TNC221" s="123"/>
      <c r="TND221" s="123"/>
      <c r="TNE221" s="123"/>
      <c r="TNF221" s="123"/>
      <c r="TNG221" s="123"/>
      <c r="TNH221" s="123"/>
      <c r="TNI221" s="123"/>
      <c r="TNJ221" s="123"/>
      <c r="TNK221" s="123"/>
      <c r="TNL221" s="123"/>
      <c r="TNM221" s="123"/>
      <c r="TNN221" s="123"/>
      <c r="TNO221" s="123"/>
      <c r="TNP221" s="123"/>
      <c r="TNQ221" s="123"/>
      <c r="TNR221" s="123"/>
      <c r="TNS221" s="123"/>
      <c r="TNT221" s="123"/>
      <c r="TNU221" s="123"/>
      <c r="TNV221" s="123"/>
      <c r="TNW221" s="123"/>
      <c r="TNX221" s="123"/>
      <c r="TNY221" s="123"/>
      <c r="TNZ221" s="123"/>
      <c r="TOA221" s="123"/>
      <c r="TOB221" s="123"/>
      <c r="TOC221" s="123"/>
      <c r="TOD221" s="123"/>
      <c r="TOE221" s="123"/>
      <c r="TOF221" s="123"/>
      <c r="TOG221" s="123"/>
      <c r="TOH221" s="123"/>
      <c r="TOI221" s="123"/>
      <c r="TOJ221" s="123"/>
      <c r="TOK221" s="123"/>
      <c r="TOL221" s="123"/>
      <c r="TOM221" s="123"/>
      <c r="TON221" s="123"/>
      <c r="TOO221" s="123"/>
      <c r="TOP221" s="123"/>
      <c r="TOQ221" s="123"/>
      <c r="TOR221" s="123"/>
      <c r="TOS221" s="123"/>
      <c r="TOT221" s="123"/>
      <c r="TOU221" s="123"/>
      <c r="TOV221" s="123"/>
      <c r="TOW221" s="123"/>
      <c r="TOX221" s="123"/>
      <c r="TOY221" s="123"/>
      <c r="TOZ221" s="123"/>
      <c r="TPA221" s="123"/>
      <c r="TPB221" s="123"/>
      <c r="TPC221" s="123"/>
      <c r="TPD221" s="123"/>
      <c r="TPE221" s="123"/>
      <c r="TPF221" s="123"/>
      <c r="TPG221" s="123"/>
      <c r="TPH221" s="123"/>
      <c r="TPI221" s="123"/>
      <c r="TPJ221" s="123"/>
      <c r="TPK221" s="123"/>
      <c r="TPL221" s="123"/>
      <c r="TPM221" s="123"/>
      <c r="TPN221" s="123"/>
      <c r="TPO221" s="123"/>
      <c r="TPP221" s="123"/>
      <c r="TPQ221" s="123"/>
      <c r="TPR221" s="123"/>
      <c r="TPS221" s="123"/>
      <c r="TPT221" s="123"/>
      <c r="TPU221" s="123"/>
      <c r="TPV221" s="123"/>
      <c r="TPW221" s="123"/>
      <c r="TPX221" s="123"/>
      <c r="TPY221" s="123"/>
      <c r="TPZ221" s="123"/>
      <c r="TQA221" s="123"/>
      <c r="TQB221" s="123"/>
      <c r="TQC221" s="123"/>
      <c r="TQD221" s="123"/>
      <c r="TQE221" s="123"/>
      <c r="TQF221" s="123"/>
      <c r="TQG221" s="123"/>
      <c r="TQH221" s="123"/>
      <c r="TQI221" s="123"/>
      <c r="TQJ221" s="123"/>
      <c r="TQK221" s="123"/>
      <c r="TQL221" s="123"/>
      <c r="TQM221" s="123"/>
      <c r="TQN221" s="123"/>
      <c r="TQO221" s="123"/>
      <c r="TQP221" s="123"/>
      <c r="TQQ221" s="123"/>
      <c r="TQR221" s="123"/>
      <c r="TQS221" s="123"/>
      <c r="TQT221" s="123"/>
      <c r="TQU221" s="123"/>
      <c r="TQV221" s="123"/>
      <c r="TQW221" s="123"/>
      <c r="TQX221" s="123"/>
      <c r="TQY221" s="123"/>
      <c r="TQZ221" s="123"/>
      <c r="TRA221" s="123"/>
      <c r="TRB221" s="123"/>
      <c r="TRC221" s="123"/>
      <c r="TRD221" s="123"/>
      <c r="TRE221" s="123"/>
      <c r="TRF221" s="123"/>
      <c r="TRG221" s="123"/>
      <c r="TRH221" s="123"/>
      <c r="TRI221" s="123"/>
      <c r="TRJ221" s="123"/>
      <c r="TRK221" s="123"/>
      <c r="TRL221" s="123"/>
      <c r="TRM221" s="123"/>
      <c r="TRN221" s="123"/>
      <c r="TRO221" s="123"/>
      <c r="TRP221" s="123"/>
      <c r="TRQ221" s="123"/>
      <c r="TRR221" s="123"/>
      <c r="TRS221" s="123"/>
      <c r="TRT221" s="123"/>
      <c r="TRU221" s="123"/>
      <c r="TRV221" s="123"/>
      <c r="TRW221" s="123"/>
      <c r="TRX221" s="123"/>
      <c r="TRY221" s="123"/>
      <c r="TRZ221" s="123"/>
      <c r="TSA221" s="123"/>
      <c r="TSB221" s="123"/>
      <c r="TSC221" s="123"/>
      <c r="TSD221" s="123"/>
      <c r="TSE221" s="123"/>
      <c r="TSF221" s="123"/>
      <c r="TSG221" s="123"/>
      <c r="TSH221" s="123"/>
      <c r="TSI221" s="123"/>
      <c r="TSJ221" s="123"/>
      <c r="TSK221" s="123"/>
      <c r="TSL221" s="123"/>
      <c r="TSM221" s="123"/>
      <c r="TSN221" s="123"/>
      <c r="TSO221" s="123"/>
      <c r="TSP221" s="123"/>
      <c r="TSQ221" s="123"/>
      <c r="TSR221" s="123"/>
      <c r="TSS221" s="123"/>
      <c r="TST221" s="123"/>
      <c r="TSU221" s="123"/>
      <c r="TSV221" s="123"/>
      <c r="TSW221" s="123"/>
      <c r="TSX221" s="123"/>
      <c r="TSY221" s="123"/>
      <c r="TSZ221" s="123"/>
      <c r="TTA221" s="123"/>
      <c r="TTB221" s="123"/>
      <c r="TTC221" s="123"/>
      <c r="TTD221" s="123"/>
      <c r="TTE221" s="123"/>
      <c r="TTF221" s="123"/>
      <c r="TTG221" s="123"/>
      <c r="TTH221" s="123"/>
      <c r="TTI221" s="123"/>
      <c r="TTJ221" s="123"/>
      <c r="TTK221" s="123"/>
      <c r="TTL221" s="123"/>
      <c r="TTM221" s="123"/>
      <c r="TTN221" s="123"/>
      <c r="TTO221" s="123"/>
      <c r="TTP221" s="123"/>
      <c r="TTQ221" s="123"/>
      <c r="TTR221" s="123"/>
      <c r="TTS221" s="123"/>
      <c r="TTT221" s="123"/>
      <c r="TTU221" s="123"/>
      <c r="TTV221" s="123"/>
      <c r="TTW221" s="123"/>
      <c r="TTX221" s="123"/>
      <c r="TTY221" s="123"/>
      <c r="TTZ221" s="123"/>
      <c r="TUA221" s="123"/>
      <c r="TUB221" s="123"/>
      <c r="TUC221" s="123"/>
      <c r="TUD221" s="123"/>
      <c r="TUE221" s="123"/>
      <c r="TUF221" s="123"/>
      <c r="TUG221" s="123"/>
      <c r="TUH221" s="123"/>
      <c r="TUI221" s="123"/>
      <c r="TUJ221" s="123"/>
      <c r="TUK221" s="123"/>
      <c r="TUL221" s="123"/>
      <c r="TUM221" s="123"/>
      <c r="TUN221" s="123"/>
      <c r="TUO221" s="123"/>
      <c r="TUP221" s="123"/>
      <c r="TUQ221" s="123"/>
      <c r="TUR221" s="123"/>
      <c r="TUS221" s="123"/>
      <c r="TUT221" s="123"/>
      <c r="TUU221" s="123"/>
      <c r="TUV221" s="123"/>
      <c r="TUW221" s="123"/>
      <c r="TUX221" s="123"/>
      <c r="TUY221" s="123"/>
      <c r="TUZ221" s="123"/>
      <c r="TVA221" s="123"/>
      <c r="TVB221" s="123"/>
      <c r="TVC221" s="123"/>
      <c r="TVD221" s="123"/>
      <c r="TVE221" s="123"/>
      <c r="TVF221" s="123"/>
      <c r="TVG221" s="123"/>
      <c r="TVH221" s="123"/>
      <c r="TVI221" s="123"/>
      <c r="TVJ221" s="123"/>
      <c r="TVK221" s="123"/>
      <c r="TVL221" s="123"/>
      <c r="TVM221" s="123"/>
      <c r="TVN221" s="123"/>
      <c r="TVO221" s="123"/>
      <c r="TVP221" s="123"/>
      <c r="TVQ221" s="123"/>
      <c r="TVR221" s="123"/>
      <c r="TVS221" s="123"/>
      <c r="TVT221" s="123"/>
      <c r="TVU221" s="123"/>
      <c r="TVV221" s="123"/>
      <c r="TVW221" s="123"/>
      <c r="TVX221" s="123"/>
      <c r="TVY221" s="123"/>
      <c r="TVZ221" s="123"/>
      <c r="TWA221" s="123"/>
      <c r="TWB221" s="123"/>
      <c r="TWC221" s="123"/>
      <c r="TWD221" s="123"/>
      <c r="TWE221" s="123"/>
      <c r="TWF221" s="123"/>
      <c r="TWG221" s="123"/>
      <c r="TWH221" s="123"/>
      <c r="TWI221" s="123"/>
      <c r="TWJ221" s="123"/>
      <c r="TWK221" s="123"/>
      <c r="TWL221" s="123"/>
      <c r="TWM221" s="123"/>
      <c r="TWN221" s="123"/>
      <c r="TWO221" s="123"/>
      <c r="TWP221" s="123"/>
      <c r="TWQ221" s="123"/>
      <c r="TWR221" s="123"/>
      <c r="TWS221" s="123"/>
      <c r="TWT221" s="123"/>
      <c r="TWU221" s="123"/>
      <c r="TWV221" s="123"/>
      <c r="TWW221" s="123"/>
      <c r="TWX221" s="123"/>
      <c r="TWY221" s="123"/>
      <c r="TWZ221" s="123"/>
      <c r="TXA221" s="123"/>
      <c r="TXB221" s="123"/>
      <c r="TXC221" s="123"/>
      <c r="TXD221" s="123"/>
      <c r="TXE221" s="123"/>
      <c r="TXF221" s="123"/>
      <c r="TXG221" s="123"/>
      <c r="TXH221" s="123"/>
      <c r="TXI221" s="123"/>
      <c r="TXJ221" s="123"/>
      <c r="TXK221" s="123"/>
      <c r="TXL221" s="123"/>
      <c r="TXM221" s="123"/>
      <c r="TXN221" s="123"/>
      <c r="TXO221" s="123"/>
      <c r="TXP221" s="123"/>
      <c r="TXQ221" s="123"/>
      <c r="TXR221" s="123"/>
      <c r="TXS221" s="123"/>
      <c r="TXT221" s="123"/>
      <c r="TXU221" s="123"/>
      <c r="TXV221" s="123"/>
      <c r="TXW221" s="123"/>
      <c r="TXX221" s="123"/>
      <c r="TXY221" s="123"/>
      <c r="TXZ221" s="123"/>
      <c r="TYA221" s="123"/>
      <c r="TYB221" s="123"/>
      <c r="TYC221" s="123"/>
      <c r="TYD221" s="123"/>
      <c r="TYE221" s="123"/>
      <c r="TYF221" s="123"/>
      <c r="TYG221" s="123"/>
      <c r="TYH221" s="123"/>
      <c r="TYI221" s="123"/>
      <c r="TYJ221" s="123"/>
      <c r="TYK221" s="123"/>
      <c r="TYL221" s="123"/>
      <c r="TYM221" s="123"/>
      <c r="TYN221" s="123"/>
      <c r="TYO221" s="123"/>
      <c r="TYP221" s="123"/>
      <c r="TYQ221" s="123"/>
      <c r="TYR221" s="123"/>
      <c r="TYS221" s="123"/>
      <c r="TYT221" s="123"/>
      <c r="TYU221" s="123"/>
      <c r="TYV221" s="123"/>
      <c r="TYW221" s="123"/>
      <c r="TYX221" s="123"/>
      <c r="TYY221" s="123"/>
      <c r="TYZ221" s="123"/>
      <c r="TZA221" s="123"/>
      <c r="TZB221" s="123"/>
      <c r="TZC221" s="123"/>
      <c r="TZD221" s="123"/>
      <c r="TZE221" s="123"/>
      <c r="TZF221" s="123"/>
      <c r="TZG221" s="123"/>
      <c r="TZH221" s="123"/>
      <c r="TZI221" s="123"/>
      <c r="TZJ221" s="123"/>
      <c r="TZK221" s="123"/>
      <c r="TZL221" s="123"/>
      <c r="TZM221" s="123"/>
      <c r="TZN221" s="123"/>
      <c r="TZO221" s="123"/>
      <c r="TZP221" s="123"/>
      <c r="TZQ221" s="123"/>
      <c r="TZR221" s="123"/>
      <c r="TZS221" s="123"/>
      <c r="TZT221" s="123"/>
      <c r="TZU221" s="123"/>
      <c r="TZV221" s="123"/>
      <c r="TZW221" s="123"/>
      <c r="TZX221" s="123"/>
      <c r="TZY221" s="123"/>
      <c r="TZZ221" s="123"/>
      <c r="UAA221" s="123"/>
      <c r="UAB221" s="123"/>
      <c r="UAC221" s="123"/>
      <c r="UAD221" s="123"/>
      <c r="UAE221" s="123"/>
      <c r="UAF221" s="123"/>
      <c r="UAG221" s="123"/>
      <c r="UAH221" s="123"/>
      <c r="UAI221" s="123"/>
      <c r="UAJ221" s="123"/>
      <c r="UAK221" s="123"/>
      <c r="UAL221" s="123"/>
      <c r="UAM221" s="123"/>
      <c r="UAN221" s="123"/>
      <c r="UAO221" s="123"/>
      <c r="UAP221" s="123"/>
      <c r="UAQ221" s="123"/>
      <c r="UAR221" s="123"/>
      <c r="UAS221" s="123"/>
      <c r="UAT221" s="123"/>
      <c r="UAU221" s="123"/>
      <c r="UAV221" s="123"/>
      <c r="UAW221" s="123"/>
      <c r="UAX221" s="123"/>
      <c r="UAY221" s="123"/>
      <c r="UAZ221" s="123"/>
      <c r="UBA221" s="123"/>
      <c r="UBB221" s="123"/>
      <c r="UBC221" s="123"/>
      <c r="UBD221" s="123"/>
      <c r="UBE221" s="123"/>
      <c r="UBF221" s="123"/>
      <c r="UBG221" s="123"/>
      <c r="UBH221" s="123"/>
      <c r="UBI221" s="123"/>
      <c r="UBJ221" s="123"/>
      <c r="UBK221" s="123"/>
      <c r="UBL221" s="123"/>
      <c r="UBM221" s="123"/>
      <c r="UBN221" s="123"/>
      <c r="UBO221" s="123"/>
      <c r="UBP221" s="123"/>
      <c r="UBQ221" s="123"/>
      <c r="UBR221" s="123"/>
      <c r="UBS221" s="123"/>
      <c r="UBT221" s="123"/>
      <c r="UBU221" s="123"/>
      <c r="UBV221" s="123"/>
      <c r="UBW221" s="123"/>
      <c r="UBX221" s="123"/>
      <c r="UBY221" s="123"/>
      <c r="UBZ221" s="123"/>
      <c r="UCA221" s="123"/>
      <c r="UCB221" s="123"/>
      <c r="UCC221" s="123"/>
      <c r="UCD221" s="123"/>
      <c r="UCE221" s="123"/>
      <c r="UCF221" s="123"/>
      <c r="UCG221" s="123"/>
      <c r="UCH221" s="123"/>
      <c r="UCI221" s="123"/>
      <c r="UCJ221" s="123"/>
      <c r="UCK221" s="123"/>
      <c r="UCL221" s="123"/>
      <c r="UCM221" s="123"/>
      <c r="UCN221" s="123"/>
      <c r="UCO221" s="123"/>
      <c r="UCP221" s="123"/>
      <c r="UCQ221" s="123"/>
      <c r="UCR221" s="123"/>
      <c r="UCS221" s="123"/>
      <c r="UCT221" s="123"/>
      <c r="UCU221" s="123"/>
      <c r="UCV221" s="123"/>
      <c r="UCW221" s="123"/>
      <c r="UCX221" s="123"/>
      <c r="UCY221" s="123"/>
      <c r="UCZ221" s="123"/>
      <c r="UDA221" s="123"/>
      <c r="UDB221" s="123"/>
      <c r="UDC221" s="123"/>
      <c r="UDD221" s="123"/>
      <c r="UDE221" s="123"/>
      <c r="UDF221" s="123"/>
      <c r="UDG221" s="123"/>
      <c r="UDH221" s="123"/>
      <c r="UDI221" s="123"/>
      <c r="UDJ221" s="123"/>
      <c r="UDK221" s="123"/>
      <c r="UDL221" s="123"/>
      <c r="UDM221" s="123"/>
      <c r="UDN221" s="123"/>
      <c r="UDO221" s="123"/>
      <c r="UDP221" s="123"/>
      <c r="UDQ221" s="123"/>
      <c r="UDR221" s="123"/>
      <c r="UDS221" s="123"/>
      <c r="UDT221" s="123"/>
      <c r="UDU221" s="123"/>
      <c r="UDV221" s="123"/>
      <c r="UDW221" s="123"/>
      <c r="UDX221" s="123"/>
      <c r="UDY221" s="123"/>
      <c r="UDZ221" s="123"/>
      <c r="UEA221" s="123"/>
      <c r="UEB221" s="123"/>
      <c r="UEC221" s="123"/>
      <c r="UED221" s="123"/>
      <c r="UEE221" s="123"/>
      <c r="UEF221" s="123"/>
      <c r="UEG221" s="123"/>
      <c r="UEH221" s="123"/>
      <c r="UEI221" s="123"/>
      <c r="UEJ221" s="123"/>
      <c r="UEK221" s="123"/>
      <c r="UEL221" s="123"/>
      <c r="UEM221" s="123"/>
      <c r="UEN221" s="123"/>
      <c r="UEO221" s="123"/>
      <c r="UEP221" s="123"/>
      <c r="UEQ221" s="123"/>
      <c r="UER221" s="123"/>
      <c r="UES221" s="123"/>
      <c r="UET221" s="123"/>
      <c r="UEU221" s="123"/>
      <c r="UEV221" s="123"/>
      <c r="UEW221" s="123"/>
      <c r="UEX221" s="123"/>
      <c r="UEY221" s="123"/>
      <c r="UEZ221" s="123"/>
      <c r="UFA221" s="123"/>
      <c r="UFB221" s="123"/>
      <c r="UFC221" s="123"/>
      <c r="UFD221" s="123"/>
      <c r="UFE221" s="123"/>
      <c r="UFF221" s="123"/>
      <c r="UFG221" s="123"/>
      <c r="UFH221" s="123"/>
      <c r="UFI221" s="123"/>
      <c r="UFJ221" s="123"/>
      <c r="UFK221" s="123"/>
      <c r="UFL221" s="123"/>
      <c r="UFM221" s="123"/>
      <c r="UFN221" s="123"/>
      <c r="UFO221" s="123"/>
      <c r="UFP221" s="123"/>
      <c r="UFQ221" s="123"/>
      <c r="UFR221" s="123"/>
      <c r="UFS221" s="123"/>
      <c r="UFT221" s="123"/>
      <c r="UFU221" s="123"/>
      <c r="UFV221" s="123"/>
      <c r="UFW221" s="123"/>
      <c r="UFX221" s="123"/>
      <c r="UFY221" s="123"/>
      <c r="UFZ221" s="123"/>
      <c r="UGA221" s="123"/>
      <c r="UGB221" s="123"/>
      <c r="UGC221" s="123"/>
      <c r="UGD221" s="123"/>
      <c r="UGE221" s="123"/>
      <c r="UGF221" s="123"/>
      <c r="UGG221" s="123"/>
      <c r="UGH221" s="123"/>
      <c r="UGI221" s="123"/>
      <c r="UGJ221" s="123"/>
      <c r="UGK221" s="123"/>
      <c r="UGL221" s="123"/>
      <c r="UGM221" s="123"/>
      <c r="UGN221" s="123"/>
      <c r="UGO221" s="123"/>
      <c r="UGP221" s="123"/>
      <c r="UGQ221" s="123"/>
      <c r="UGR221" s="123"/>
      <c r="UGS221" s="123"/>
      <c r="UGT221" s="123"/>
      <c r="UGU221" s="123"/>
      <c r="UGV221" s="123"/>
      <c r="UGW221" s="123"/>
      <c r="UGX221" s="123"/>
      <c r="UGY221" s="123"/>
      <c r="UGZ221" s="123"/>
      <c r="UHA221" s="123"/>
      <c r="UHB221" s="123"/>
      <c r="UHC221" s="123"/>
      <c r="UHD221" s="123"/>
      <c r="UHE221" s="123"/>
      <c r="UHF221" s="123"/>
      <c r="UHG221" s="123"/>
      <c r="UHH221" s="123"/>
      <c r="UHI221" s="123"/>
      <c r="UHJ221" s="123"/>
      <c r="UHK221" s="123"/>
      <c r="UHL221" s="123"/>
      <c r="UHM221" s="123"/>
      <c r="UHN221" s="123"/>
      <c r="UHO221" s="123"/>
      <c r="UHP221" s="123"/>
      <c r="UHQ221" s="123"/>
      <c r="UHR221" s="123"/>
      <c r="UHS221" s="123"/>
      <c r="UHT221" s="123"/>
      <c r="UHU221" s="123"/>
      <c r="UHV221" s="123"/>
      <c r="UHW221" s="123"/>
      <c r="UHX221" s="123"/>
      <c r="UHY221" s="123"/>
      <c r="UHZ221" s="123"/>
      <c r="UIA221" s="123"/>
      <c r="UIB221" s="123"/>
      <c r="UIC221" s="123"/>
      <c r="UID221" s="123"/>
      <c r="UIE221" s="123"/>
      <c r="UIF221" s="123"/>
      <c r="UIG221" s="123"/>
      <c r="UIH221" s="123"/>
      <c r="UII221" s="123"/>
      <c r="UIJ221" s="123"/>
      <c r="UIK221" s="123"/>
      <c r="UIL221" s="123"/>
      <c r="UIM221" s="123"/>
      <c r="UIN221" s="123"/>
      <c r="UIO221" s="123"/>
      <c r="UIP221" s="123"/>
      <c r="UIQ221" s="123"/>
      <c r="UIR221" s="123"/>
      <c r="UIS221" s="123"/>
      <c r="UIT221" s="123"/>
      <c r="UIU221" s="123"/>
      <c r="UIV221" s="123"/>
      <c r="UIW221" s="123"/>
      <c r="UIX221" s="123"/>
      <c r="UIY221" s="123"/>
      <c r="UIZ221" s="123"/>
      <c r="UJA221" s="123"/>
      <c r="UJB221" s="123"/>
      <c r="UJC221" s="123"/>
      <c r="UJD221" s="123"/>
      <c r="UJE221" s="123"/>
      <c r="UJF221" s="123"/>
      <c r="UJG221" s="123"/>
      <c r="UJH221" s="123"/>
      <c r="UJI221" s="123"/>
      <c r="UJJ221" s="123"/>
      <c r="UJK221" s="123"/>
      <c r="UJL221" s="123"/>
      <c r="UJM221" s="123"/>
      <c r="UJN221" s="123"/>
      <c r="UJO221" s="123"/>
      <c r="UJP221" s="123"/>
      <c r="UJQ221" s="123"/>
      <c r="UJR221" s="123"/>
      <c r="UJS221" s="123"/>
      <c r="UJT221" s="123"/>
      <c r="UJU221" s="123"/>
      <c r="UJV221" s="123"/>
      <c r="UJW221" s="123"/>
      <c r="UJX221" s="123"/>
      <c r="UJY221" s="123"/>
      <c r="UJZ221" s="123"/>
      <c r="UKA221" s="123"/>
      <c r="UKB221" s="123"/>
      <c r="UKC221" s="123"/>
      <c r="UKD221" s="123"/>
      <c r="UKE221" s="123"/>
      <c r="UKF221" s="123"/>
      <c r="UKG221" s="123"/>
      <c r="UKH221" s="123"/>
      <c r="UKI221" s="123"/>
      <c r="UKJ221" s="123"/>
      <c r="UKK221" s="123"/>
      <c r="UKL221" s="123"/>
      <c r="UKM221" s="123"/>
      <c r="UKN221" s="123"/>
      <c r="UKO221" s="123"/>
      <c r="UKP221" s="123"/>
      <c r="UKQ221" s="123"/>
      <c r="UKR221" s="123"/>
      <c r="UKS221" s="123"/>
      <c r="UKT221" s="123"/>
      <c r="UKU221" s="123"/>
      <c r="UKV221" s="123"/>
      <c r="UKW221" s="123"/>
      <c r="UKX221" s="123"/>
      <c r="UKY221" s="123"/>
      <c r="UKZ221" s="123"/>
      <c r="ULA221" s="123"/>
      <c r="ULB221" s="123"/>
      <c r="ULC221" s="123"/>
      <c r="ULD221" s="123"/>
      <c r="ULE221" s="123"/>
      <c r="ULF221" s="123"/>
      <c r="ULG221" s="123"/>
      <c r="ULH221" s="123"/>
      <c r="ULI221" s="123"/>
      <c r="ULJ221" s="123"/>
      <c r="ULK221" s="123"/>
      <c r="ULL221" s="123"/>
      <c r="ULM221" s="123"/>
      <c r="ULN221" s="123"/>
      <c r="ULO221" s="123"/>
      <c r="ULP221" s="123"/>
      <c r="ULQ221" s="123"/>
      <c r="ULR221" s="123"/>
      <c r="ULS221" s="123"/>
      <c r="ULT221" s="123"/>
      <c r="ULU221" s="123"/>
      <c r="ULV221" s="123"/>
      <c r="ULW221" s="123"/>
      <c r="ULX221" s="123"/>
      <c r="ULY221" s="123"/>
      <c r="ULZ221" s="123"/>
      <c r="UMA221" s="123"/>
      <c r="UMB221" s="123"/>
      <c r="UMC221" s="123"/>
      <c r="UMD221" s="123"/>
      <c r="UME221" s="123"/>
      <c r="UMF221" s="123"/>
      <c r="UMG221" s="123"/>
      <c r="UMH221" s="123"/>
      <c r="UMI221" s="123"/>
      <c r="UMJ221" s="123"/>
      <c r="UMK221" s="123"/>
      <c r="UML221" s="123"/>
      <c r="UMM221" s="123"/>
      <c r="UMN221" s="123"/>
      <c r="UMO221" s="123"/>
      <c r="UMP221" s="123"/>
      <c r="UMQ221" s="123"/>
      <c r="UMR221" s="123"/>
      <c r="UMS221" s="123"/>
      <c r="UMT221" s="123"/>
      <c r="UMU221" s="123"/>
      <c r="UMV221" s="123"/>
      <c r="UMW221" s="123"/>
      <c r="UMX221" s="123"/>
      <c r="UMY221" s="123"/>
      <c r="UMZ221" s="123"/>
      <c r="UNA221" s="123"/>
      <c r="UNB221" s="123"/>
      <c r="UNC221" s="123"/>
      <c r="UND221" s="123"/>
      <c r="UNE221" s="123"/>
      <c r="UNF221" s="123"/>
      <c r="UNG221" s="123"/>
      <c r="UNH221" s="123"/>
      <c r="UNI221" s="123"/>
      <c r="UNJ221" s="123"/>
      <c r="UNK221" s="123"/>
      <c r="UNL221" s="123"/>
      <c r="UNM221" s="123"/>
      <c r="UNN221" s="123"/>
      <c r="UNO221" s="123"/>
      <c r="UNP221" s="123"/>
      <c r="UNQ221" s="123"/>
      <c r="UNR221" s="123"/>
      <c r="UNS221" s="123"/>
      <c r="UNT221" s="123"/>
      <c r="UNU221" s="123"/>
      <c r="UNV221" s="123"/>
      <c r="UNW221" s="123"/>
      <c r="UNX221" s="123"/>
      <c r="UNY221" s="123"/>
      <c r="UNZ221" s="123"/>
      <c r="UOA221" s="123"/>
      <c r="UOB221" s="123"/>
      <c r="UOC221" s="123"/>
      <c r="UOD221" s="123"/>
      <c r="UOE221" s="123"/>
      <c r="UOF221" s="123"/>
      <c r="UOG221" s="123"/>
      <c r="UOH221" s="123"/>
      <c r="UOI221" s="123"/>
      <c r="UOJ221" s="123"/>
      <c r="UOK221" s="123"/>
      <c r="UOL221" s="123"/>
      <c r="UOM221" s="123"/>
      <c r="UON221" s="123"/>
      <c r="UOO221" s="123"/>
      <c r="UOP221" s="123"/>
      <c r="UOQ221" s="123"/>
      <c r="UOR221" s="123"/>
      <c r="UOS221" s="123"/>
      <c r="UOT221" s="123"/>
      <c r="UOU221" s="123"/>
      <c r="UOV221" s="123"/>
      <c r="UOW221" s="123"/>
      <c r="UOX221" s="123"/>
      <c r="UOY221" s="123"/>
      <c r="UOZ221" s="123"/>
      <c r="UPA221" s="123"/>
      <c r="UPB221" s="123"/>
      <c r="UPC221" s="123"/>
      <c r="UPD221" s="123"/>
      <c r="UPE221" s="123"/>
      <c r="UPF221" s="123"/>
      <c r="UPG221" s="123"/>
      <c r="UPH221" s="123"/>
      <c r="UPI221" s="123"/>
      <c r="UPJ221" s="123"/>
      <c r="UPK221" s="123"/>
      <c r="UPL221" s="123"/>
      <c r="UPM221" s="123"/>
      <c r="UPN221" s="123"/>
      <c r="UPO221" s="123"/>
      <c r="UPP221" s="123"/>
      <c r="UPQ221" s="123"/>
      <c r="UPR221" s="123"/>
      <c r="UPS221" s="123"/>
      <c r="UPT221" s="123"/>
      <c r="UPU221" s="123"/>
      <c r="UPV221" s="123"/>
      <c r="UPW221" s="123"/>
      <c r="UPX221" s="123"/>
      <c r="UPY221" s="123"/>
      <c r="UPZ221" s="123"/>
      <c r="UQA221" s="123"/>
      <c r="UQB221" s="123"/>
      <c r="UQC221" s="123"/>
      <c r="UQD221" s="123"/>
      <c r="UQE221" s="123"/>
      <c r="UQF221" s="123"/>
      <c r="UQG221" s="123"/>
      <c r="UQH221" s="123"/>
      <c r="UQI221" s="123"/>
      <c r="UQJ221" s="123"/>
      <c r="UQK221" s="123"/>
      <c r="UQL221" s="123"/>
      <c r="UQM221" s="123"/>
      <c r="UQN221" s="123"/>
      <c r="UQO221" s="123"/>
      <c r="UQP221" s="123"/>
      <c r="UQQ221" s="123"/>
      <c r="UQR221" s="123"/>
      <c r="UQS221" s="123"/>
      <c r="UQT221" s="123"/>
      <c r="UQU221" s="123"/>
      <c r="UQV221" s="123"/>
      <c r="UQW221" s="123"/>
      <c r="UQX221" s="123"/>
      <c r="UQY221" s="123"/>
      <c r="UQZ221" s="123"/>
      <c r="URA221" s="123"/>
      <c r="URB221" s="123"/>
      <c r="URC221" s="123"/>
      <c r="URD221" s="123"/>
      <c r="URE221" s="123"/>
      <c r="URF221" s="123"/>
      <c r="URG221" s="123"/>
      <c r="URH221" s="123"/>
      <c r="URI221" s="123"/>
      <c r="URJ221" s="123"/>
      <c r="URK221" s="123"/>
      <c r="URL221" s="123"/>
      <c r="URM221" s="123"/>
      <c r="URN221" s="123"/>
      <c r="URO221" s="123"/>
      <c r="URP221" s="123"/>
      <c r="URQ221" s="123"/>
      <c r="URR221" s="123"/>
      <c r="URS221" s="123"/>
      <c r="URT221" s="123"/>
      <c r="URU221" s="123"/>
      <c r="URV221" s="123"/>
      <c r="URW221" s="123"/>
      <c r="URX221" s="123"/>
      <c r="URY221" s="123"/>
      <c r="URZ221" s="123"/>
      <c r="USA221" s="123"/>
      <c r="USB221" s="123"/>
      <c r="USC221" s="123"/>
      <c r="USD221" s="123"/>
      <c r="USE221" s="123"/>
      <c r="USF221" s="123"/>
      <c r="USG221" s="123"/>
      <c r="USH221" s="123"/>
      <c r="USI221" s="123"/>
      <c r="USJ221" s="123"/>
      <c r="USK221" s="123"/>
      <c r="USL221" s="123"/>
      <c r="USM221" s="123"/>
      <c r="USN221" s="123"/>
      <c r="USO221" s="123"/>
      <c r="USP221" s="123"/>
      <c r="USQ221" s="123"/>
      <c r="USR221" s="123"/>
      <c r="USS221" s="123"/>
      <c r="UST221" s="123"/>
      <c r="USU221" s="123"/>
      <c r="USV221" s="123"/>
      <c r="USW221" s="123"/>
      <c r="USX221" s="123"/>
      <c r="USY221" s="123"/>
      <c r="USZ221" s="123"/>
      <c r="UTA221" s="123"/>
      <c r="UTB221" s="123"/>
      <c r="UTC221" s="123"/>
      <c r="UTD221" s="123"/>
      <c r="UTE221" s="123"/>
      <c r="UTF221" s="123"/>
      <c r="UTG221" s="123"/>
      <c r="UTH221" s="123"/>
      <c r="UTI221" s="123"/>
      <c r="UTJ221" s="123"/>
      <c r="UTK221" s="123"/>
      <c r="UTL221" s="123"/>
      <c r="UTM221" s="123"/>
      <c r="UTN221" s="123"/>
      <c r="UTO221" s="123"/>
      <c r="UTP221" s="123"/>
      <c r="UTQ221" s="123"/>
      <c r="UTR221" s="123"/>
      <c r="UTS221" s="123"/>
      <c r="UTT221" s="123"/>
      <c r="UTU221" s="123"/>
      <c r="UTV221" s="123"/>
      <c r="UTW221" s="123"/>
      <c r="UTX221" s="123"/>
      <c r="UTY221" s="123"/>
      <c r="UTZ221" s="123"/>
      <c r="UUA221" s="123"/>
      <c r="UUB221" s="123"/>
      <c r="UUC221" s="123"/>
      <c r="UUD221" s="123"/>
      <c r="UUE221" s="123"/>
      <c r="UUF221" s="123"/>
      <c r="UUG221" s="123"/>
      <c r="UUH221" s="123"/>
      <c r="UUI221" s="123"/>
      <c r="UUJ221" s="123"/>
      <c r="UUK221" s="123"/>
      <c r="UUL221" s="123"/>
      <c r="UUM221" s="123"/>
      <c r="UUN221" s="123"/>
      <c r="UUO221" s="123"/>
      <c r="UUP221" s="123"/>
      <c r="UUQ221" s="123"/>
      <c r="UUR221" s="123"/>
      <c r="UUS221" s="123"/>
      <c r="UUT221" s="123"/>
      <c r="UUU221" s="123"/>
      <c r="UUV221" s="123"/>
      <c r="UUW221" s="123"/>
      <c r="UUX221" s="123"/>
      <c r="UUY221" s="123"/>
      <c r="UUZ221" s="123"/>
      <c r="UVA221" s="123"/>
      <c r="UVB221" s="123"/>
      <c r="UVC221" s="123"/>
      <c r="UVD221" s="123"/>
      <c r="UVE221" s="123"/>
      <c r="UVF221" s="123"/>
      <c r="UVG221" s="123"/>
      <c r="UVH221" s="123"/>
      <c r="UVI221" s="123"/>
      <c r="UVJ221" s="123"/>
      <c r="UVK221" s="123"/>
      <c r="UVL221" s="123"/>
      <c r="UVM221" s="123"/>
      <c r="UVN221" s="123"/>
      <c r="UVO221" s="123"/>
      <c r="UVP221" s="123"/>
      <c r="UVQ221" s="123"/>
      <c r="UVR221" s="123"/>
      <c r="UVS221" s="123"/>
      <c r="UVT221" s="123"/>
      <c r="UVU221" s="123"/>
      <c r="UVV221" s="123"/>
      <c r="UVW221" s="123"/>
      <c r="UVX221" s="123"/>
      <c r="UVY221" s="123"/>
      <c r="UVZ221" s="123"/>
      <c r="UWA221" s="123"/>
      <c r="UWB221" s="123"/>
      <c r="UWC221" s="123"/>
      <c r="UWD221" s="123"/>
      <c r="UWE221" s="123"/>
      <c r="UWF221" s="123"/>
      <c r="UWG221" s="123"/>
      <c r="UWH221" s="123"/>
      <c r="UWI221" s="123"/>
      <c r="UWJ221" s="123"/>
      <c r="UWK221" s="123"/>
      <c r="UWL221" s="123"/>
      <c r="UWM221" s="123"/>
      <c r="UWN221" s="123"/>
      <c r="UWO221" s="123"/>
      <c r="UWP221" s="123"/>
      <c r="UWQ221" s="123"/>
      <c r="UWR221" s="123"/>
      <c r="UWS221" s="123"/>
      <c r="UWT221" s="123"/>
      <c r="UWU221" s="123"/>
      <c r="UWV221" s="123"/>
      <c r="UWW221" s="123"/>
      <c r="UWX221" s="123"/>
      <c r="UWY221" s="123"/>
      <c r="UWZ221" s="123"/>
      <c r="UXA221" s="123"/>
      <c r="UXB221" s="123"/>
      <c r="UXC221" s="123"/>
      <c r="UXD221" s="123"/>
      <c r="UXE221" s="123"/>
      <c r="UXF221" s="123"/>
      <c r="UXG221" s="123"/>
      <c r="UXH221" s="123"/>
      <c r="UXI221" s="123"/>
      <c r="UXJ221" s="123"/>
      <c r="UXK221" s="123"/>
      <c r="UXL221" s="123"/>
      <c r="UXM221" s="123"/>
      <c r="UXN221" s="123"/>
      <c r="UXO221" s="123"/>
      <c r="UXP221" s="123"/>
      <c r="UXQ221" s="123"/>
      <c r="UXR221" s="123"/>
      <c r="UXS221" s="123"/>
      <c r="UXT221" s="123"/>
      <c r="UXU221" s="123"/>
      <c r="UXV221" s="123"/>
      <c r="UXW221" s="123"/>
      <c r="UXX221" s="123"/>
      <c r="UXY221" s="123"/>
      <c r="UXZ221" s="123"/>
      <c r="UYA221" s="123"/>
      <c r="UYB221" s="123"/>
      <c r="UYC221" s="123"/>
      <c r="UYD221" s="123"/>
      <c r="UYE221" s="123"/>
      <c r="UYF221" s="123"/>
      <c r="UYG221" s="123"/>
      <c r="UYH221" s="123"/>
      <c r="UYI221" s="123"/>
      <c r="UYJ221" s="123"/>
      <c r="UYK221" s="123"/>
      <c r="UYL221" s="123"/>
      <c r="UYM221" s="123"/>
      <c r="UYN221" s="123"/>
      <c r="UYO221" s="123"/>
      <c r="UYP221" s="123"/>
      <c r="UYQ221" s="123"/>
      <c r="UYR221" s="123"/>
      <c r="UYS221" s="123"/>
      <c r="UYT221" s="123"/>
      <c r="UYU221" s="123"/>
      <c r="UYV221" s="123"/>
      <c r="UYW221" s="123"/>
      <c r="UYX221" s="123"/>
      <c r="UYY221" s="123"/>
      <c r="UYZ221" s="123"/>
      <c r="UZA221" s="123"/>
      <c r="UZB221" s="123"/>
      <c r="UZC221" s="123"/>
      <c r="UZD221" s="123"/>
      <c r="UZE221" s="123"/>
      <c r="UZF221" s="123"/>
      <c r="UZG221" s="123"/>
      <c r="UZH221" s="123"/>
      <c r="UZI221" s="123"/>
      <c r="UZJ221" s="123"/>
      <c r="UZK221" s="123"/>
      <c r="UZL221" s="123"/>
      <c r="UZM221" s="123"/>
      <c r="UZN221" s="123"/>
      <c r="UZO221" s="123"/>
      <c r="UZP221" s="123"/>
      <c r="UZQ221" s="123"/>
      <c r="UZR221" s="123"/>
      <c r="UZS221" s="123"/>
      <c r="UZT221" s="123"/>
      <c r="UZU221" s="123"/>
      <c r="UZV221" s="123"/>
      <c r="UZW221" s="123"/>
      <c r="UZX221" s="123"/>
      <c r="UZY221" s="123"/>
      <c r="UZZ221" s="123"/>
      <c r="VAA221" s="123"/>
      <c r="VAB221" s="123"/>
      <c r="VAC221" s="123"/>
      <c r="VAD221" s="123"/>
      <c r="VAE221" s="123"/>
      <c r="VAF221" s="123"/>
      <c r="VAG221" s="123"/>
      <c r="VAH221" s="123"/>
      <c r="VAI221" s="123"/>
      <c r="VAJ221" s="123"/>
      <c r="VAK221" s="123"/>
      <c r="VAL221" s="123"/>
      <c r="VAM221" s="123"/>
      <c r="VAN221" s="123"/>
      <c r="VAO221" s="123"/>
      <c r="VAP221" s="123"/>
      <c r="VAQ221" s="123"/>
      <c r="VAR221" s="123"/>
      <c r="VAS221" s="123"/>
      <c r="VAT221" s="123"/>
      <c r="VAU221" s="123"/>
      <c r="VAV221" s="123"/>
      <c r="VAW221" s="123"/>
      <c r="VAX221" s="123"/>
      <c r="VAY221" s="123"/>
      <c r="VAZ221" s="123"/>
      <c r="VBA221" s="123"/>
      <c r="VBB221" s="123"/>
      <c r="VBC221" s="123"/>
      <c r="VBD221" s="123"/>
      <c r="VBE221" s="123"/>
      <c r="VBF221" s="123"/>
      <c r="VBG221" s="123"/>
      <c r="VBH221" s="123"/>
      <c r="VBI221" s="123"/>
      <c r="VBJ221" s="123"/>
      <c r="VBK221" s="123"/>
      <c r="VBL221" s="123"/>
      <c r="VBM221" s="123"/>
      <c r="VBN221" s="123"/>
      <c r="VBO221" s="123"/>
      <c r="VBP221" s="123"/>
      <c r="VBQ221" s="123"/>
      <c r="VBR221" s="123"/>
      <c r="VBS221" s="123"/>
      <c r="VBT221" s="123"/>
      <c r="VBU221" s="123"/>
      <c r="VBV221" s="123"/>
      <c r="VBW221" s="123"/>
      <c r="VBX221" s="123"/>
      <c r="VBY221" s="123"/>
      <c r="VBZ221" s="123"/>
      <c r="VCA221" s="123"/>
      <c r="VCB221" s="123"/>
      <c r="VCC221" s="123"/>
      <c r="VCD221" s="123"/>
      <c r="VCE221" s="123"/>
      <c r="VCF221" s="123"/>
      <c r="VCG221" s="123"/>
      <c r="VCH221" s="123"/>
      <c r="VCI221" s="123"/>
      <c r="VCJ221" s="123"/>
      <c r="VCK221" s="123"/>
      <c r="VCL221" s="123"/>
      <c r="VCM221" s="123"/>
      <c r="VCN221" s="123"/>
      <c r="VCO221" s="123"/>
      <c r="VCP221" s="123"/>
      <c r="VCQ221" s="123"/>
      <c r="VCR221" s="123"/>
      <c r="VCS221" s="123"/>
      <c r="VCT221" s="123"/>
      <c r="VCU221" s="123"/>
      <c r="VCV221" s="123"/>
      <c r="VCW221" s="123"/>
      <c r="VCX221" s="123"/>
      <c r="VCY221" s="123"/>
      <c r="VCZ221" s="123"/>
      <c r="VDA221" s="123"/>
      <c r="VDB221" s="123"/>
      <c r="VDC221" s="123"/>
      <c r="VDD221" s="123"/>
      <c r="VDE221" s="123"/>
      <c r="VDF221" s="123"/>
      <c r="VDG221" s="123"/>
      <c r="VDH221" s="123"/>
      <c r="VDI221" s="123"/>
      <c r="VDJ221" s="123"/>
      <c r="VDK221" s="123"/>
      <c r="VDL221" s="123"/>
      <c r="VDM221" s="123"/>
      <c r="VDN221" s="123"/>
      <c r="VDO221" s="123"/>
      <c r="VDP221" s="123"/>
      <c r="VDQ221" s="123"/>
      <c r="VDR221" s="123"/>
      <c r="VDS221" s="123"/>
      <c r="VDT221" s="123"/>
      <c r="VDU221" s="123"/>
      <c r="VDV221" s="123"/>
      <c r="VDW221" s="123"/>
      <c r="VDX221" s="123"/>
      <c r="VDY221" s="123"/>
      <c r="VDZ221" s="123"/>
      <c r="VEA221" s="123"/>
      <c r="VEB221" s="123"/>
      <c r="VEC221" s="123"/>
      <c r="VED221" s="123"/>
      <c r="VEE221" s="123"/>
      <c r="VEF221" s="123"/>
      <c r="VEG221" s="123"/>
      <c r="VEH221" s="123"/>
      <c r="VEI221" s="123"/>
      <c r="VEJ221" s="123"/>
      <c r="VEK221" s="123"/>
      <c r="VEL221" s="123"/>
      <c r="VEM221" s="123"/>
      <c r="VEN221" s="123"/>
      <c r="VEO221" s="123"/>
      <c r="VEP221" s="123"/>
      <c r="VEQ221" s="123"/>
      <c r="VER221" s="123"/>
      <c r="VES221" s="123"/>
      <c r="VET221" s="123"/>
      <c r="VEU221" s="123"/>
      <c r="VEV221" s="123"/>
      <c r="VEW221" s="123"/>
      <c r="VEX221" s="123"/>
      <c r="VEY221" s="123"/>
      <c r="VEZ221" s="123"/>
      <c r="VFA221" s="123"/>
      <c r="VFB221" s="123"/>
      <c r="VFC221" s="123"/>
      <c r="VFD221" s="123"/>
      <c r="VFE221" s="123"/>
      <c r="VFF221" s="123"/>
      <c r="VFG221" s="123"/>
      <c r="VFH221" s="123"/>
      <c r="VFI221" s="123"/>
      <c r="VFJ221" s="123"/>
      <c r="VFK221" s="123"/>
      <c r="VFL221" s="123"/>
      <c r="VFM221" s="123"/>
      <c r="VFN221" s="123"/>
      <c r="VFO221" s="123"/>
      <c r="VFP221" s="123"/>
      <c r="VFQ221" s="123"/>
      <c r="VFR221" s="123"/>
      <c r="VFS221" s="123"/>
      <c r="VFT221" s="123"/>
      <c r="VFU221" s="123"/>
      <c r="VFV221" s="123"/>
      <c r="VFW221" s="123"/>
      <c r="VFX221" s="123"/>
      <c r="VFY221" s="123"/>
      <c r="VFZ221" s="123"/>
      <c r="VGA221" s="123"/>
      <c r="VGB221" s="123"/>
      <c r="VGC221" s="123"/>
      <c r="VGD221" s="123"/>
      <c r="VGE221" s="123"/>
      <c r="VGF221" s="123"/>
      <c r="VGG221" s="123"/>
      <c r="VGH221" s="123"/>
      <c r="VGI221" s="123"/>
      <c r="VGJ221" s="123"/>
      <c r="VGK221" s="123"/>
      <c r="VGL221" s="123"/>
      <c r="VGM221" s="123"/>
      <c r="VGN221" s="123"/>
      <c r="VGO221" s="123"/>
      <c r="VGP221" s="123"/>
      <c r="VGQ221" s="123"/>
      <c r="VGR221" s="123"/>
      <c r="VGS221" s="123"/>
      <c r="VGT221" s="123"/>
      <c r="VGU221" s="123"/>
      <c r="VGV221" s="123"/>
      <c r="VGW221" s="123"/>
      <c r="VGX221" s="123"/>
      <c r="VGY221" s="123"/>
      <c r="VGZ221" s="123"/>
      <c r="VHA221" s="123"/>
      <c r="VHB221" s="123"/>
      <c r="VHC221" s="123"/>
      <c r="VHD221" s="123"/>
      <c r="VHE221" s="123"/>
      <c r="VHF221" s="123"/>
      <c r="VHG221" s="123"/>
      <c r="VHH221" s="123"/>
      <c r="VHI221" s="123"/>
      <c r="VHJ221" s="123"/>
      <c r="VHK221" s="123"/>
      <c r="VHL221" s="123"/>
      <c r="VHM221" s="123"/>
      <c r="VHN221" s="123"/>
      <c r="VHO221" s="123"/>
      <c r="VHP221" s="123"/>
      <c r="VHQ221" s="123"/>
      <c r="VHR221" s="123"/>
      <c r="VHS221" s="123"/>
      <c r="VHT221" s="123"/>
      <c r="VHU221" s="123"/>
      <c r="VHV221" s="123"/>
      <c r="VHW221" s="123"/>
      <c r="VHX221" s="123"/>
      <c r="VHY221" s="123"/>
      <c r="VHZ221" s="123"/>
      <c r="VIA221" s="123"/>
      <c r="VIB221" s="123"/>
      <c r="VIC221" s="123"/>
      <c r="VID221" s="123"/>
      <c r="VIE221" s="123"/>
      <c r="VIF221" s="123"/>
      <c r="VIG221" s="123"/>
      <c r="VIH221" s="123"/>
      <c r="VII221" s="123"/>
      <c r="VIJ221" s="123"/>
      <c r="VIK221" s="123"/>
      <c r="VIL221" s="123"/>
      <c r="VIM221" s="123"/>
      <c r="VIN221" s="123"/>
      <c r="VIO221" s="123"/>
      <c r="VIP221" s="123"/>
      <c r="VIQ221" s="123"/>
      <c r="VIR221" s="123"/>
      <c r="VIS221" s="123"/>
      <c r="VIT221" s="123"/>
      <c r="VIU221" s="123"/>
      <c r="VIV221" s="123"/>
      <c r="VIW221" s="123"/>
      <c r="VIX221" s="123"/>
      <c r="VIY221" s="123"/>
      <c r="VIZ221" s="123"/>
      <c r="VJA221" s="123"/>
      <c r="VJB221" s="123"/>
      <c r="VJC221" s="123"/>
      <c r="VJD221" s="123"/>
      <c r="VJE221" s="123"/>
      <c r="VJF221" s="123"/>
      <c r="VJG221" s="123"/>
      <c r="VJH221" s="123"/>
      <c r="VJI221" s="123"/>
      <c r="VJJ221" s="123"/>
      <c r="VJK221" s="123"/>
      <c r="VJL221" s="123"/>
      <c r="VJM221" s="123"/>
      <c r="VJN221" s="123"/>
      <c r="VJO221" s="123"/>
      <c r="VJP221" s="123"/>
      <c r="VJQ221" s="123"/>
      <c r="VJR221" s="123"/>
      <c r="VJS221" s="123"/>
      <c r="VJT221" s="123"/>
      <c r="VJU221" s="123"/>
      <c r="VJV221" s="123"/>
      <c r="VJW221" s="123"/>
      <c r="VJX221" s="123"/>
      <c r="VJY221" s="123"/>
      <c r="VJZ221" s="123"/>
      <c r="VKA221" s="123"/>
      <c r="VKB221" s="123"/>
      <c r="VKC221" s="123"/>
      <c r="VKD221" s="123"/>
      <c r="VKE221" s="123"/>
      <c r="VKF221" s="123"/>
      <c r="VKG221" s="123"/>
      <c r="VKH221" s="123"/>
      <c r="VKI221" s="123"/>
      <c r="VKJ221" s="123"/>
      <c r="VKK221" s="123"/>
      <c r="VKL221" s="123"/>
      <c r="VKM221" s="123"/>
      <c r="VKN221" s="123"/>
      <c r="VKO221" s="123"/>
      <c r="VKP221" s="123"/>
      <c r="VKQ221" s="123"/>
      <c r="VKR221" s="123"/>
      <c r="VKS221" s="123"/>
      <c r="VKT221" s="123"/>
      <c r="VKU221" s="123"/>
      <c r="VKV221" s="123"/>
      <c r="VKW221" s="123"/>
      <c r="VKX221" s="123"/>
      <c r="VKY221" s="123"/>
      <c r="VKZ221" s="123"/>
      <c r="VLA221" s="123"/>
      <c r="VLB221" s="123"/>
      <c r="VLC221" s="123"/>
      <c r="VLD221" s="123"/>
      <c r="VLE221" s="123"/>
      <c r="VLF221" s="123"/>
      <c r="VLG221" s="123"/>
      <c r="VLH221" s="123"/>
      <c r="VLI221" s="123"/>
      <c r="VLJ221" s="123"/>
      <c r="VLK221" s="123"/>
      <c r="VLL221" s="123"/>
      <c r="VLM221" s="123"/>
      <c r="VLN221" s="123"/>
      <c r="VLO221" s="123"/>
      <c r="VLP221" s="123"/>
      <c r="VLQ221" s="123"/>
      <c r="VLR221" s="123"/>
      <c r="VLS221" s="123"/>
      <c r="VLT221" s="123"/>
      <c r="VLU221" s="123"/>
      <c r="VLV221" s="123"/>
      <c r="VLW221" s="123"/>
      <c r="VLX221" s="123"/>
      <c r="VLY221" s="123"/>
      <c r="VLZ221" s="123"/>
      <c r="VMA221" s="123"/>
      <c r="VMB221" s="123"/>
      <c r="VMC221" s="123"/>
      <c r="VMD221" s="123"/>
      <c r="VME221" s="123"/>
      <c r="VMF221" s="123"/>
      <c r="VMG221" s="123"/>
      <c r="VMH221" s="123"/>
      <c r="VMI221" s="123"/>
      <c r="VMJ221" s="123"/>
      <c r="VMK221" s="123"/>
      <c r="VML221" s="123"/>
      <c r="VMM221" s="123"/>
      <c r="VMN221" s="123"/>
      <c r="VMO221" s="123"/>
      <c r="VMP221" s="123"/>
      <c r="VMQ221" s="123"/>
      <c r="VMR221" s="123"/>
      <c r="VMS221" s="123"/>
      <c r="VMT221" s="123"/>
      <c r="VMU221" s="123"/>
      <c r="VMV221" s="123"/>
      <c r="VMW221" s="123"/>
      <c r="VMX221" s="123"/>
      <c r="VMY221" s="123"/>
      <c r="VMZ221" s="123"/>
      <c r="VNA221" s="123"/>
      <c r="VNB221" s="123"/>
      <c r="VNC221" s="123"/>
      <c r="VND221" s="123"/>
      <c r="VNE221" s="123"/>
      <c r="VNF221" s="123"/>
      <c r="VNG221" s="123"/>
      <c r="VNH221" s="123"/>
      <c r="VNI221" s="123"/>
      <c r="VNJ221" s="123"/>
      <c r="VNK221" s="123"/>
      <c r="VNL221" s="123"/>
      <c r="VNM221" s="123"/>
      <c r="VNN221" s="123"/>
      <c r="VNO221" s="123"/>
      <c r="VNP221" s="123"/>
      <c r="VNQ221" s="123"/>
      <c r="VNR221" s="123"/>
      <c r="VNS221" s="123"/>
      <c r="VNT221" s="123"/>
      <c r="VNU221" s="123"/>
      <c r="VNV221" s="123"/>
      <c r="VNW221" s="123"/>
      <c r="VNX221" s="123"/>
      <c r="VNY221" s="123"/>
      <c r="VNZ221" s="123"/>
      <c r="VOA221" s="123"/>
      <c r="VOB221" s="123"/>
      <c r="VOC221" s="123"/>
      <c r="VOD221" s="123"/>
      <c r="VOE221" s="123"/>
      <c r="VOF221" s="123"/>
      <c r="VOG221" s="123"/>
      <c r="VOH221" s="123"/>
      <c r="VOI221" s="123"/>
      <c r="VOJ221" s="123"/>
      <c r="VOK221" s="123"/>
      <c r="VOL221" s="123"/>
      <c r="VOM221" s="123"/>
      <c r="VON221" s="123"/>
      <c r="VOO221" s="123"/>
      <c r="VOP221" s="123"/>
      <c r="VOQ221" s="123"/>
      <c r="VOR221" s="123"/>
      <c r="VOS221" s="123"/>
      <c r="VOT221" s="123"/>
      <c r="VOU221" s="123"/>
      <c r="VOV221" s="123"/>
      <c r="VOW221" s="123"/>
      <c r="VOX221" s="123"/>
      <c r="VOY221" s="123"/>
      <c r="VOZ221" s="123"/>
      <c r="VPA221" s="123"/>
      <c r="VPB221" s="123"/>
      <c r="VPC221" s="123"/>
      <c r="VPD221" s="123"/>
      <c r="VPE221" s="123"/>
      <c r="VPF221" s="123"/>
      <c r="VPG221" s="123"/>
      <c r="VPH221" s="123"/>
      <c r="VPI221" s="123"/>
      <c r="VPJ221" s="123"/>
      <c r="VPK221" s="123"/>
      <c r="VPL221" s="123"/>
      <c r="VPM221" s="123"/>
      <c r="VPN221" s="123"/>
      <c r="VPO221" s="123"/>
      <c r="VPP221" s="123"/>
      <c r="VPQ221" s="123"/>
      <c r="VPR221" s="123"/>
      <c r="VPS221" s="123"/>
      <c r="VPT221" s="123"/>
      <c r="VPU221" s="123"/>
      <c r="VPV221" s="123"/>
      <c r="VPW221" s="123"/>
      <c r="VPX221" s="123"/>
      <c r="VPY221" s="123"/>
      <c r="VPZ221" s="123"/>
      <c r="VQA221" s="123"/>
      <c r="VQB221" s="123"/>
      <c r="VQC221" s="123"/>
      <c r="VQD221" s="123"/>
      <c r="VQE221" s="123"/>
      <c r="VQF221" s="123"/>
      <c r="VQG221" s="123"/>
      <c r="VQH221" s="123"/>
      <c r="VQI221" s="123"/>
      <c r="VQJ221" s="123"/>
      <c r="VQK221" s="123"/>
      <c r="VQL221" s="123"/>
      <c r="VQM221" s="123"/>
      <c r="VQN221" s="123"/>
      <c r="VQO221" s="123"/>
      <c r="VQP221" s="123"/>
      <c r="VQQ221" s="123"/>
      <c r="VQR221" s="123"/>
      <c r="VQS221" s="123"/>
      <c r="VQT221" s="123"/>
      <c r="VQU221" s="123"/>
      <c r="VQV221" s="123"/>
      <c r="VQW221" s="123"/>
      <c r="VQX221" s="123"/>
      <c r="VQY221" s="123"/>
      <c r="VQZ221" s="123"/>
      <c r="VRA221" s="123"/>
      <c r="VRB221" s="123"/>
      <c r="VRC221" s="123"/>
      <c r="VRD221" s="123"/>
      <c r="VRE221" s="123"/>
      <c r="VRF221" s="123"/>
      <c r="VRG221" s="123"/>
      <c r="VRH221" s="123"/>
      <c r="VRI221" s="123"/>
      <c r="VRJ221" s="123"/>
      <c r="VRK221" s="123"/>
      <c r="VRL221" s="123"/>
      <c r="VRM221" s="123"/>
      <c r="VRN221" s="123"/>
      <c r="VRO221" s="123"/>
      <c r="VRP221" s="123"/>
      <c r="VRQ221" s="123"/>
      <c r="VRR221" s="123"/>
      <c r="VRS221" s="123"/>
      <c r="VRT221" s="123"/>
      <c r="VRU221" s="123"/>
      <c r="VRV221" s="123"/>
      <c r="VRW221" s="123"/>
      <c r="VRX221" s="123"/>
      <c r="VRY221" s="123"/>
      <c r="VRZ221" s="123"/>
      <c r="VSA221" s="123"/>
      <c r="VSB221" s="123"/>
      <c r="VSC221" s="123"/>
      <c r="VSD221" s="123"/>
      <c r="VSE221" s="123"/>
      <c r="VSF221" s="123"/>
      <c r="VSG221" s="123"/>
      <c r="VSH221" s="123"/>
      <c r="VSI221" s="123"/>
      <c r="VSJ221" s="123"/>
      <c r="VSK221" s="123"/>
      <c r="VSL221" s="123"/>
      <c r="VSM221" s="123"/>
      <c r="VSN221" s="123"/>
      <c r="VSO221" s="123"/>
      <c r="VSP221" s="123"/>
      <c r="VSQ221" s="123"/>
      <c r="VSR221" s="123"/>
      <c r="VSS221" s="123"/>
      <c r="VST221" s="123"/>
      <c r="VSU221" s="123"/>
      <c r="VSV221" s="123"/>
      <c r="VSW221" s="123"/>
      <c r="VSX221" s="123"/>
      <c r="VSY221" s="123"/>
      <c r="VSZ221" s="123"/>
      <c r="VTA221" s="123"/>
      <c r="VTB221" s="123"/>
      <c r="VTC221" s="123"/>
      <c r="VTD221" s="123"/>
      <c r="VTE221" s="123"/>
      <c r="VTF221" s="123"/>
      <c r="VTG221" s="123"/>
      <c r="VTH221" s="123"/>
      <c r="VTI221" s="123"/>
      <c r="VTJ221" s="123"/>
      <c r="VTK221" s="123"/>
      <c r="VTL221" s="123"/>
      <c r="VTM221" s="123"/>
      <c r="VTN221" s="123"/>
      <c r="VTO221" s="123"/>
      <c r="VTP221" s="123"/>
      <c r="VTQ221" s="123"/>
      <c r="VTR221" s="123"/>
      <c r="VTS221" s="123"/>
      <c r="VTT221" s="123"/>
      <c r="VTU221" s="123"/>
      <c r="VTV221" s="123"/>
      <c r="VTW221" s="123"/>
      <c r="VTX221" s="123"/>
      <c r="VTY221" s="123"/>
      <c r="VTZ221" s="123"/>
      <c r="VUA221" s="123"/>
      <c r="VUB221" s="123"/>
      <c r="VUC221" s="123"/>
      <c r="VUD221" s="123"/>
      <c r="VUE221" s="123"/>
      <c r="VUF221" s="123"/>
      <c r="VUG221" s="123"/>
      <c r="VUH221" s="123"/>
      <c r="VUI221" s="123"/>
      <c r="VUJ221" s="123"/>
      <c r="VUK221" s="123"/>
      <c r="VUL221" s="123"/>
      <c r="VUM221" s="123"/>
      <c r="VUN221" s="123"/>
      <c r="VUO221" s="123"/>
      <c r="VUP221" s="123"/>
      <c r="VUQ221" s="123"/>
      <c r="VUR221" s="123"/>
      <c r="VUS221" s="123"/>
      <c r="VUT221" s="123"/>
      <c r="VUU221" s="123"/>
      <c r="VUV221" s="123"/>
      <c r="VUW221" s="123"/>
      <c r="VUX221" s="123"/>
      <c r="VUY221" s="123"/>
      <c r="VUZ221" s="123"/>
      <c r="VVA221" s="123"/>
      <c r="VVB221" s="123"/>
      <c r="VVC221" s="123"/>
      <c r="VVD221" s="123"/>
      <c r="VVE221" s="123"/>
      <c r="VVF221" s="123"/>
      <c r="VVG221" s="123"/>
      <c r="VVH221" s="123"/>
      <c r="VVI221" s="123"/>
      <c r="VVJ221" s="123"/>
      <c r="VVK221" s="123"/>
      <c r="VVL221" s="123"/>
      <c r="VVM221" s="123"/>
      <c r="VVN221" s="123"/>
      <c r="VVO221" s="123"/>
      <c r="VVP221" s="123"/>
      <c r="VVQ221" s="123"/>
      <c r="VVR221" s="123"/>
      <c r="VVS221" s="123"/>
      <c r="VVT221" s="123"/>
      <c r="VVU221" s="123"/>
      <c r="VVV221" s="123"/>
      <c r="VVW221" s="123"/>
      <c r="VVX221" s="123"/>
      <c r="VVY221" s="123"/>
      <c r="VVZ221" s="123"/>
      <c r="VWA221" s="123"/>
      <c r="VWB221" s="123"/>
      <c r="VWC221" s="123"/>
      <c r="VWD221" s="123"/>
      <c r="VWE221" s="123"/>
      <c r="VWF221" s="123"/>
      <c r="VWG221" s="123"/>
      <c r="VWH221" s="123"/>
      <c r="VWI221" s="123"/>
      <c r="VWJ221" s="123"/>
      <c r="VWK221" s="123"/>
      <c r="VWL221" s="123"/>
      <c r="VWM221" s="123"/>
      <c r="VWN221" s="123"/>
      <c r="VWO221" s="123"/>
      <c r="VWP221" s="123"/>
      <c r="VWQ221" s="123"/>
      <c r="VWR221" s="123"/>
      <c r="VWS221" s="123"/>
      <c r="VWT221" s="123"/>
      <c r="VWU221" s="123"/>
      <c r="VWV221" s="123"/>
      <c r="VWW221" s="123"/>
      <c r="VWX221" s="123"/>
      <c r="VWY221" s="123"/>
      <c r="VWZ221" s="123"/>
      <c r="VXA221" s="123"/>
      <c r="VXB221" s="123"/>
      <c r="VXC221" s="123"/>
      <c r="VXD221" s="123"/>
      <c r="VXE221" s="123"/>
      <c r="VXF221" s="123"/>
      <c r="VXG221" s="123"/>
      <c r="VXH221" s="123"/>
      <c r="VXI221" s="123"/>
      <c r="VXJ221" s="123"/>
      <c r="VXK221" s="123"/>
      <c r="VXL221" s="123"/>
      <c r="VXM221" s="123"/>
      <c r="VXN221" s="123"/>
      <c r="VXO221" s="123"/>
      <c r="VXP221" s="123"/>
      <c r="VXQ221" s="123"/>
      <c r="VXR221" s="123"/>
      <c r="VXS221" s="123"/>
      <c r="VXT221" s="123"/>
      <c r="VXU221" s="123"/>
      <c r="VXV221" s="123"/>
      <c r="VXW221" s="123"/>
      <c r="VXX221" s="123"/>
      <c r="VXY221" s="123"/>
      <c r="VXZ221" s="123"/>
      <c r="VYA221" s="123"/>
      <c r="VYB221" s="123"/>
      <c r="VYC221" s="123"/>
      <c r="VYD221" s="123"/>
      <c r="VYE221" s="123"/>
      <c r="VYF221" s="123"/>
      <c r="VYG221" s="123"/>
      <c r="VYH221" s="123"/>
      <c r="VYI221" s="123"/>
      <c r="VYJ221" s="123"/>
      <c r="VYK221" s="123"/>
      <c r="VYL221" s="123"/>
      <c r="VYM221" s="123"/>
      <c r="VYN221" s="123"/>
      <c r="VYO221" s="123"/>
      <c r="VYP221" s="123"/>
      <c r="VYQ221" s="123"/>
      <c r="VYR221" s="123"/>
      <c r="VYS221" s="123"/>
      <c r="VYT221" s="123"/>
      <c r="VYU221" s="123"/>
      <c r="VYV221" s="123"/>
      <c r="VYW221" s="123"/>
      <c r="VYX221" s="123"/>
      <c r="VYY221" s="123"/>
      <c r="VYZ221" s="123"/>
      <c r="VZA221" s="123"/>
      <c r="VZB221" s="123"/>
      <c r="VZC221" s="123"/>
      <c r="VZD221" s="123"/>
      <c r="VZE221" s="123"/>
      <c r="VZF221" s="123"/>
      <c r="VZG221" s="123"/>
      <c r="VZH221" s="123"/>
      <c r="VZI221" s="123"/>
      <c r="VZJ221" s="123"/>
      <c r="VZK221" s="123"/>
      <c r="VZL221" s="123"/>
      <c r="VZM221" s="123"/>
      <c r="VZN221" s="123"/>
      <c r="VZO221" s="123"/>
      <c r="VZP221" s="123"/>
      <c r="VZQ221" s="123"/>
      <c r="VZR221" s="123"/>
      <c r="VZS221" s="123"/>
      <c r="VZT221" s="123"/>
      <c r="VZU221" s="123"/>
      <c r="VZV221" s="123"/>
      <c r="VZW221" s="123"/>
      <c r="VZX221" s="123"/>
      <c r="VZY221" s="123"/>
      <c r="VZZ221" s="123"/>
      <c r="WAA221" s="123"/>
      <c r="WAB221" s="123"/>
      <c r="WAC221" s="123"/>
      <c r="WAD221" s="123"/>
      <c r="WAE221" s="123"/>
      <c r="WAF221" s="123"/>
      <c r="WAG221" s="123"/>
      <c r="WAH221" s="123"/>
      <c r="WAI221" s="123"/>
      <c r="WAJ221" s="123"/>
      <c r="WAK221" s="123"/>
      <c r="WAL221" s="123"/>
      <c r="WAM221" s="123"/>
      <c r="WAN221" s="123"/>
      <c r="WAO221" s="123"/>
      <c r="WAP221" s="123"/>
      <c r="WAQ221" s="123"/>
      <c r="WAR221" s="123"/>
      <c r="WAS221" s="123"/>
      <c r="WAT221" s="123"/>
      <c r="WAU221" s="123"/>
      <c r="WAV221" s="123"/>
      <c r="WAW221" s="123"/>
      <c r="WAX221" s="123"/>
      <c r="WAY221" s="123"/>
      <c r="WAZ221" s="123"/>
      <c r="WBA221" s="123"/>
      <c r="WBB221" s="123"/>
      <c r="WBC221" s="123"/>
      <c r="WBD221" s="123"/>
      <c r="WBE221" s="123"/>
      <c r="WBF221" s="123"/>
      <c r="WBG221" s="123"/>
      <c r="WBH221" s="123"/>
      <c r="WBI221" s="123"/>
      <c r="WBJ221" s="123"/>
      <c r="WBK221" s="123"/>
      <c r="WBL221" s="123"/>
      <c r="WBM221" s="123"/>
      <c r="WBN221" s="123"/>
      <c r="WBO221" s="123"/>
      <c r="WBP221" s="123"/>
      <c r="WBQ221" s="123"/>
      <c r="WBR221" s="123"/>
      <c r="WBS221" s="123"/>
      <c r="WBT221" s="123"/>
      <c r="WBU221" s="123"/>
      <c r="WBV221" s="123"/>
      <c r="WBW221" s="123"/>
      <c r="WBX221" s="123"/>
      <c r="WBY221" s="123"/>
      <c r="WBZ221" s="123"/>
      <c r="WCA221" s="123"/>
      <c r="WCB221" s="123"/>
      <c r="WCC221" s="123"/>
      <c r="WCD221" s="123"/>
      <c r="WCE221" s="123"/>
      <c r="WCF221" s="123"/>
      <c r="WCG221" s="123"/>
      <c r="WCH221" s="123"/>
      <c r="WCI221" s="123"/>
      <c r="WCJ221" s="123"/>
      <c r="WCK221" s="123"/>
      <c r="WCL221" s="123"/>
      <c r="WCM221" s="123"/>
      <c r="WCN221" s="123"/>
      <c r="WCO221" s="123"/>
      <c r="WCP221" s="123"/>
      <c r="WCQ221" s="123"/>
      <c r="WCR221" s="123"/>
      <c r="WCS221" s="123"/>
      <c r="WCT221" s="123"/>
      <c r="WCU221" s="123"/>
      <c r="WCV221" s="123"/>
      <c r="WCW221" s="123"/>
      <c r="WCX221" s="123"/>
      <c r="WCY221" s="123"/>
      <c r="WCZ221" s="123"/>
      <c r="WDA221" s="123"/>
      <c r="WDB221" s="123"/>
      <c r="WDC221" s="123"/>
      <c r="WDD221" s="123"/>
      <c r="WDE221" s="123"/>
      <c r="WDF221" s="123"/>
      <c r="WDG221" s="123"/>
      <c r="WDH221" s="123"/>
      <c r="WDI221" s="123"/>
      <c r="WDJ221" s="123"/>
      <c r="WDK221" s="123"/>
      <c r="WDL221" s="123"/>
      <c r="WDM221" s="123"/>
      <c r="WDN221" s="123"/>
      <c r="WDO221" s="123"/>
      <c r="WDP221" s="123"/>
      <c r="WDQ221" s="123"/>
      <c r="WDR221" s="123"/>
      <c r="WDS221" s="123"/>
      <c r="WDT221" s="123"/>
      <c r="WDU221" s="123"/>
      <c r="WDV221" s="123"/>
      <c r="WDW221" s="123"/>
      <c r="WDX221" s="123"/>
      <c r="WDY221" s="123"/>
      <c r="WDZ221" s="123"/>
      <c r="WEA221" s="123"/>
      <c r="WEB221" s="123"/>
      <c r="WEC221" s="123"/>
      <c r="WED221" s="123"/>
      <c r="WEE221" s="123"/>
      <c r="WEF221" s="123"/>
      <c r="WEG221" s="123"/>
      <c r="WEH221" s="123"/>
      <c r="WEI221" s="123"/>
      <c r="WEJ221" s="123"/>
      <c r="WEK221" s="123"/>
      <c r="WEL221" s="123"/>
      <c r="WEM221" s="123"/>
      <c r="WEN221" s="123"/>
      <c r="WEO221" s="123"/>
      <c r="WEP221" s="123"/>
      <c r="WEQ221" s="123"/>
      <c r="WER221" s="123"/>
      <c r="WES221" s="123"/>
      <c r="WET221" s="123"/>
      <c r="WEU221" s="123"/>
      <c r="WEV221" s="123"/>
      <c r="WEW221" s="123"/>
      <c r="WEX221" s="123"/>
      <c r="WEY221" s="123"/>
      <c r="WEZ221" s="123"/>
      <c r="WFA221" s="123"/>
      <c r="WFB221" s="123"/>
      <c r="WFC221" s="123"/>
      <c r="WFD221" s="123"/>
      <c r="WFE221" s="123"/>
      <c r="WFF221" s="123"/>
      <c r="WFG221" s="123"/>
      <c r="WFH221" s="123"/>
      <c r="WFI221" s="123"/>
      <c r="WFJ221" s="123"/>
      <c r="WFK221" s="123"/>
      <c r="WFL221" s="123"/>
      <c r="WFM221" s="123"/>
      <c r="WFN221" s="123"/>
      <c r="WFO221" s="123"/>
      <c r="WFP221" s="123"/>
      <c r="WFQ221" s="123"/>
      <c r="WFR221" s="123"/>
      <c r="WFS221" s="123"/>
      <c r="WFT221" s="123"/>
      <c r="WFU221" s="123"/>
      <c r="WFV221" s="123"/>
      <c r="WFW221" s="123"/>
      <c r="WFX221" s="123"/>
      <c r="WFY221" s="123"/>
      <c r="WFZ221" s="123"/>
      <c r="WGA221" s="123"/>
      <c r="WGB221" s="123"/>
      <c r="WGC221" s="123"/>
      <c r="WGD221" s="123"/>
      <c r="WGE221" s="123"/>
      <c r="WGF221" s="123"/>
      <c r="WGG221" s="123"/>
      <c r="WGH221" s="123"/>
      <c r="WGI221" s="123"/>
      <c r="WGJ221" s="123"/>
      <c r="WGK221" s="123"/>
      <c r="WGL221" s="123"/>
      <c r="WGM221" s="123"/>
      <c r="WGN221" s="123"/>
      <c r="WGO221" s="123"/>
      <c r="WGP221" s="123"/>
      <c r="WGQ221" s="123"/>
      <c r="WGR221" s="123"/>
      <c r="WGS221" s="123"/>
      <c r="WGT221" s="123"/>
      <c r="WGU221" s="123"/>
      <c r="WGV221" s="123"/>
      <c r="WGW221" s="123"/>
      <c r="WGX221" s="123"/>
      <c r="WGY221" s="123"/>
      <c r="WGZ221" s="123"/>
      <c r="WHA221" s="123"/>
      <c r="WHB221" s="123"/>
      <c r="WHC221" s="123"/>
      <c r="WHD221" s="123"/>
      <c r="WHE221" s="123"/>
      <c r="WHF221" s="123"/>
      <c r="WHG221" s="123"/>
      <c r="WHH221" s="123"/>
      <c r="WHI221" s="123"/>
      <c r="WHJ221" s="123"/>
      <c r="WHK221" s="123"/>
      <c r="WHL221" s="123"/>
      <c r="WHM221" s="123"/>
      <c r="WHN221" s="123"/>
      <c r="WHO221" s="123"/>
      <c r="WHP221" s="123"/>
      <c r="WHQ221" s="123"/>
      <c r="WHR221" s="123"/>
      <c r="WHS221" s="123"/>
      <c r="WHT221" s="123"/>
      <c r="WHU221" s="123"/>
      <c r="WHV221" s="123"/>
      <c r="WHW221" s="123"/>
      <c r="WHX221" s="123"/>
      <c r="WHY221" s="123"/>
      <c r="WHZ221" s="123"/>
      <c r="WIA221" s="123"/>
      <c r="WIB221" s="123"/>
      <c r="WIC221" s="123"/>
      <c r="WID221" s="123"/>
      <c r="WIE221" s="123"/>
      <c r="WIF221" s="123"/>
      <c r="WIG221" s="123"/>
      <c r="WIH221" s="123"/>
      <c r="WII221" s="123"/>
      <c r="WIJ221" s="123"/>
      <c r="WIK221" s="123"/>
      <c r="WIL221" s="123"/>
      <c r="WIM221" s="123"/>
      <c r="WIN221" s="123"/>
      <c r="WIO221" s="123"/>
      <c r="WIP221" s="123"/>
      <c r="WIQ221" s="123"/>
      <c r="WIR221" s="123"/>
      <c r="WIS221" s="123"/>
      <c r="WIT221" s="123"/>
      <c r="WIU221" s="123"/>
      <c r="WIV221" s="123"/>
      <c r="WIW221" s="123"/>
      <c r="WIX221" s="123"/>
      <c r="WIY221" s="123"/>
      <c r="WIZ221" s="123"/>
      <c r="WJA221" s="123"/>
      <c r="WJB221" s="123"/>
      <c r="WJC221" s="123"/>
      <c r="WJD221" s="123"/>
      <c r="WJE221" s="123"/>
      <c r="WJF221" s="123"/>
      <c r="WJG221" s="123"/>
      <c r="WJH221" s="123"/>
      <c r="WJI221" s="123"/>
      <c r="WJJ221" s="123"/>
      <c r="WJK221" s="123"/>
      <c r="WJL221" s="123"/>
      <c r="WJM221" s="123"/>
      <c r="WJN221" s="123"/>
      <c r="WJO221" s="123"/>
      <c r="WJP221" s="123"/>
      <c r="WJQ221" s="123"/>
      <c r="WJR221" s="123"/>
      <c r="WJS221" s="123"/>
      <c r="WJT221" s="123"/>
      <c r="WJU221" s="123"/>
      <c r="WJV221" s="123"/>
      <c r="WJW221" s="123"/>
      <c r="WJX221" s="123"/>
      <c r="WJY221" s="123"/>
      <c r="WJZ221" s="123"/>
      <c r="WKA221" s="123"/>
      <c r="WKB221" s="123"/>
      <c r="WKC221" s="123"/>
      <c r="WKD221" s="123"/>
      <c r="WKE221" s="123"/>
      <c r="WKF221" s="123"/>
      <c r="WKG221" s="123"/>
      <c r="WKH221" s="123"/>
      <c r="WKI221" s="123"/>
      <c r="WKJ221" s="123"/>
      <c r="WKK221" s="123"/>
      <c r="WKL221" s="123"/>
      <c r="WKM221" s="123"/>
      <c r="WKN221" s="123"/>
      <c r="WKO221" s="123"/>
      <c r="WKP221" s="123"/>
      <c r="WKQ221" s="123"/>
      <c r="WKR221" s="123"/>
      <c r="WKS221" s="123"/>
      <c r="WKT221" s="123"/>
      <c r="WKU221" s="123"/>
      <c r="WKV221" s="123"/>
      <c r="WKW221" s="123"/>
      <c r="WKX221" s="123"/>
      <c r="WKY221" s="123"/>
      <c r="WKZ221" s="123"/>
      <c r="WLA221" s="123"/>
      <c r="WLB221" s="123"/>
      <c r="WLC221" s="123"/>
      <c r="WLD221" s="123"/>
      <c r="WLE221" s="123"/>
      <c r="WLF221" s="123"/>
      <c r="WLG221" s="123"/>
      <c r="WLH221" s="123"/>
      <c r="WLI221" s="123"/>
      <c r="WLJ221" s="123"/>
      <c r="WLK221" s="123"/>
      <c r="WLL221" s="123"/>
      <c r="WLM221" s="123"/>
      <c r="WLN221" s="123"/>
      <c r="WLO221" s="123"/>
      <c r="WLP221" s="123"/>
      <c r="WLQ221" s="123"/>
      <c r="WLR221" s="123"/>
      <c r="WLS221" s="123"/>
      <c r="WLT221" s="123"/>
      <c r="WLU221" s="123"/>
      <c r="WLV221" s="123"/>
      <c r="WLW221" s="123"/>
      <c r="WLX221" s="123"/>
      <c r="WLY221" s="123"/>
      <c r="WLZ221" s="123"/>
      <c r="WMA221" s="123"/>
      <c r="WMB221" s="123"/>
      <c r="WMC221" s="123"/>
      <c r="WMD221" s="123"/>
      <c r="WME221" s="123"/>
      <c r="WMF221" s="123"/>
      <c r="WMG221" s="123"/>
      <c r="WMH221" s="123"/>
      <c r="WMI221" s="123"/>
      <c r="WMJ221" s="123"/>
      <c r="WMK221" s="123"/>
      <c r="WML221" s="123"/>
      <c r="WMM221" s="123"/>
      <c r="WMN221" s="123"/>
      <c r="WMO221" s="123"/>
      <c r="WMP221" s="123"/>
      <c r="WMQ221" s="123"/>
      <c r="WMR221" s="123"/>
      <c r="WMS221" s="123"/>
      <c r="WMT221" s="123"/>
      <c r="WMU221" s="123"/>
      <c r="WMV221" s="123"/>
      <c r="WMW221" s="123"/>
      <c r="WMX221" s="123"/>
      <c r="WMY221" s="123"/>
      <c r="WMZ221" s="123"/>
      <c r="WNA221" s="123"/>
      <c r="WNB221" s="123"/>
      <c r="WNC221" s="123"/>
      <c r="WND221" s="123"/>
      <c r="WNE221" s="123"/>
      <c r="WNF221" s="123"/>
      <c r="WNG221" s="123"/>
      <c r="WNH221" s="123"/>
      <c r="WNI221" s="123"/>
      <c r="WNJ221" s="123"/>
      <c r="WNK221" s="123"/>
      <c r="WNL221" s="123"/>
      <c r="WNM221" s="123"/>
      <c r="WNN221" s="123"/>
      <c r="WNO221" s="123"/>
      <c r="WNP221" s="123"/>
      <c r="WNQ221" s="123"/>
      <c r="WNR221" s="123"/>
      <c r="WNS221" s="123"/>
      <c r="WNT221" s="123"/>
      <c r="WNU221" s="123"/>
      <c r="WNV221" s="123"/>
      <c r="WNW221" s="123"/>
      <c r="WNX221" s="123"/>
      <c r="WNY221" s="123"/>
      <c r="WNZ221" s="123"/>
      <c r="WOA221" s="123"/>
      <c r="WOB221" s="123"/>
      <c r="WOC221" s="123"/>
      <c r="WOD221" s="123"/>
      <c r="WOE221" s="123"/>
      <c r="WOF221" s="123"/>
      <c r="WOG221" s="123"/>
      <c r="WOH221" s="123"/>
      <c r="WOI221" s="123"/>
      <c r="WOJ221" s="123"/>
      <c r="WOK221" s="123"/>
      <c r="WOL221" s="123"/>
      <c r="WOM221" s="123"/>
      <c r="WON221" s="123"/>
      <c r="WOO221" s="123"/>
      <c r="WOP221" s="123"/>
      <c r="WOQ221" s="123"/>
      <c r="WOR221" s="123"/>
      <c r="WOS221" s="123"/>
      <c r="WOT221" s="123"/>
      <c r="WOU221" s="123"/>
      <c r="WOV221" s="123"/>
      <c r="WOW221" s="123"/>
      <c r="WOX221" s="123"/>
      <c r="WOY221" s="123"/>
      <c r="WOZ221" s="123"/>
      <c r="WPA221" s="123"/>
      <c r="WPB221" s="123"/>
      <c r="WPC221" s="123"/>
      <c r="WPD221" s="123"/>
      <c r="WPE221" s="123"/>
      <c r="WPF221" s="123"/>
      <c r="WPG221" s="123"/>
      <c r="WPH221" s="123"/>
      <c r="WPI221" s="123"/>
      <c r="WPJ221" s="123"/>
      <c r="WPK221" s="123"/>
      <c r="WPL221" s="123"/>
      <c r="WPM221" s="123"/>
      <c r="WPN221" s="123"/>
      <c r="WPO221" s="123"/>
      <c r="WPP221" s="123"/>
      <c r="WPQ221" s="123"/>
      <c r="WPR221" s="123"/>
      <c r="WPS221" s="123"/>
      <c r="WPT221" s="123"/>
      <c r="WPU221" s="123"/>
      <c r="WPV221" s="123"/>
      <c r="WPW221" s="123"/>
      <c r="WPX221" s="123"/>
      <c r="WPY221" s="123"/>
      <c r="WPZ221" s="123"/>
      <c r="WQA221" s="123"/>
      <c r="WQB221" s="123"/>
      <c r="WQC221" s="123"/>
      <c r="WQD221" s="123"/>
      <c r="WQE221" s="123"/>
      <c r="WQF221" s="123"/>
      <c r="WQG221" s="123"/>
      <c r="WQH221" s="123"/>
      <c r="WQI221" s="123"/>
      <c r="WQJ221" s="123"/>
      <c r="WQK221" s="123"/>
      <c r="WQL221" s="123"/>
      <c r="WQM221" s="123"/>
      <c r="WQN221" s="123"/>
      <c r="WQO221" s="123"/>
      <c r="WQP221" s="123"/>
      <c r="WQQ221" s="123"/>
      <c r="WQR221" s="123"/>
      <c r="WQS221" s="123"/>
      <c r="WQT221" s="123"/>
      <c r="WQU221" s="123"/>
      <c r="WQV221" s="123"/>
      <c r="WQW221" s="123"/>
      <c r="WQX221" s="123"/>
      <c r="WQY221" s="123"/>
      <c r="WQZ221" s="123"/>
      <c r="WRA221" s="123"/>
      <c r="WRB221" s="123"/>
      <c r="WRC221" s="123"/>
      <c r="WRD221" s="123"/>
      <c r="WRE221" s="123"/>
      <c r="WRF221" s="123"/>
      <c r="WRG221" s="123"/>
      <c r="WRH221" s="123"/>
      <c r="WRI221" s="123"/>
      <c r="WRJ221" s="123"/>
      <c r="WRK221" s="123"/>
      <c r="WRL221" s="123"/>
      <c r="WRM221" s="123"/>
      <c r="WRN221" s="123"/>
      <c r="WRO221" s="123"/>
      <c r="WRP221" s="123"/>
      <c r="WRQ221" s="123"/>
      <c r="WRR221" s="123"/>
      <c r="WRS221" s="123"/>
      <c r="WRT221" s="123"/>
      <c r="WRU221" s="123"/>
      <c r="WRV221" s="123"/>
      <c r="WRW221" s="123"/>
      <c r="WRX221" s="123"/>
      <c r="WRY221" s="123"/>
      <c r="WRZ221" s="123"/>
      <c r="WSA221" s="123"/>
      <c r="WSB221" s="123"/>
      <c r="WSC221" s="123"/>
      <c r="WSD221" s="123"/>
      <c r="WSE221" s="123"/>
      <c r="WSF221" s="123"/>
      <c r="WSG221" s="123"/>
      <c r="WSH221" s="123"/>
      <c r="WSI221" s="123"/>
      <c r="WSJ221" s="123"/>
      <c r="WSK221" s="123"/>
      <c r="WSL221" s="123"/>
      <c r="WSM221" s="123"/>
      <c r="WSN221" s="123"/>
      <c r="WSO221" s="123"/>
      <c r="WSP221" s="123"/>
      <c r="WSQ221" s="123"/>
      <c r="WSR221" s="123"/>
      <c r="WSS221" s="123"/>
      <c r="WST221" s="123"/>
      <c r="WSU221" s="123"/>
      <c r="WSV221" s="123"/>
      <c r="WSW221" s="123"/>
      <c r="WSX221" s="123"/>
      <c r="WSY221" s="123"/>
      <c r="WSZ221" s="123"/>
      <c r="WTA221" s="123"/>
      <c r="WTB221" s="123"/>
      <c r="WTC221" s="123"/>
      <c r="WTD221" s="123"/>
      <c r="WTE221" s="123"/>
      <c r="WTF221" s="123"/>
      <c r="WTG221" s="123"/>
      <c r="WTH221" s="123"/>
      <c r="WTI221" s="123"/>
      <c r="WTJ221" s="123"/>
      <c r="WTK221" s="123"/>
      <c r="WTL221" s="123"/>
      <c r="WTM221" s="123"/>
      <c r="WTN221" s="123"/>
      <c r="WTO221" s="123"/>
      <c r="WTP221" s="123"/>
      <c r="WTQ221" s="123"/>
      <c r="WTR221" s="123"/>
      <c r="WTS221" s="123"/>
      <c r="WTT221" s="123"/>
      <c r="WTU221" s="123"/>
      <c r="WTV221" s="123"/>
      <c r="WTW221" s="123"/>
      <c r="WTX221" s="123"/>
      <c r="WTY221" s="123"/>
      <c r="WTZ221" s="123"/>
      <c r="WUA221" s="123"/>
      <c r="WUB221" s="123"/>
      <c r="WUC221" s="123"/>
      <c r="WUD221" s="123"/>
      <c r="WUE221" s="123"/>
      <c r="WUF221" s="123"/>
      <c r="WUG221" s="123"/>
      <c r="WUH221" s="123"/>
      <c r="WUI221" s="123"/>
      <c r="WUJ221" s="123"/>
      <c r="WUK221" s="123"/>
      <c r="WUL221" s="123"/>
      <c r="WUM221" s="123"/>
      <c r="WUN221" s="123"/>
      <c r="WUO221" s="123"/>
      <c r="WUP221" s="123"/>
      <c r="WUQ221" s="123"/>
      <c r="WUR221" s="123"/>
      <c r="WUS221" s="123"/>
      <c r="WUT221" s="123"/>
      <c r="WUU221" s="123"/>
      <c r="WUV221" s="123"/>
      <c r="WUW221" s="123"/>
      <c r="WUX221" s="123"/>
      <c r="WUY221" s="123"/>
      <c r="WUZ221" s="123"/>
      <c r="WVA221" s="123"/>
      <c r="WVB221" s="123"/>
      <c r="WVC221" s="123"/>
      <c r="WVD221" s="123"/>
      <c r="WVE221" s="123"/>
      <c r="WVF221" s="123"/>
      <c r="WVG221" s="123"/>
      <c r="WVH221" s="123"/>
      <c r="WVI221" s="123"/>
      <c r="WVJ221" s="123"/>
      <c r="WVK221" s="123"/>
      <c r="WVL221" s="123"/>
      <c r="WVM221" s="123"/>
      <c r="WVN221" s="123"/>
      <c r="WVO221" s="123"/>
      <c r="WVP221" s="123"/>
      <c r="WVQ221" s="123"/>
      <c r="WVR221" s="123"/>
      <c r="WVS221" s="123"/>
      <c r="WVT221" s="123"/>
      <c r="WVU221" s="123"/>
      <c r="WVV221" s="123"/>
      <c r="WVW221" s="123"/>
      <c r="WVX221" s="123"/>
      <c r="WVY221" s="123"/>
      <c r="WVZ221" s="123"/>
      <c r="WWA221" s="123"/>
      <c r="WWB221" s="123"/>
      <c r="WWC221" s="123"/>
      <c r="WWD221" s="123"/>
      <c r="WWE221" s="123"/>
      <c r="WWF221" s="123"/>
      <c r="WWG221" s="123"/>
      <c r="WWH221" s="123"/>
      <c r="WWI221" s="123"/>
      <c r="WWJ221" s="123"/>
      <c r="WWK221" s="123"/>
      <c r="WWL221" s="123"/>
      <c r="WWM221" s="123"/>
      <c r="WWN221" s="123"/>
      <c r="WWO221" s="123"/>
      <c r="WWP221" s="123"/>
      <c r="WWQ221" s="123"/>
      <c r="WWR221" s="123"/>
      <c r="WWS221" s="123"/>
      <c r="WWT221" s="123"/>
      <c r="WWU221" s="123"/>
      <c r="WWV221" s="123"/>
      <c r="WWW221" s="123"/>
      <c r="WWX221" s="123"/>
      <c r="WWY221" s="123"/>
      <c r="WWZ221" s="123"/>
      <c r="WXA221" s="123"/>
      <c r="WXB221" s="123"/>
      <c r="WXC221" s="123"/>
      <c r="WXD221" s="123"/>
      <c r="WXE221" s="123"/>
      <c r="WXF221" s="123"/>
      <c r="WXG221" s="123"/>
      <c r="WXH221" s="123"/>
      <c r="WXI221" s="123"/>
      <c r="WXJ221" s="123"/>
      <c r="WXK221" s="123"/>
      <c r="WXL221" s="123"/>
      <c r="WXM221" s="123"/>
      <c r="WXN221" s="123"/>
      <c r="WXO221" s="123"/>
      <c r="WXP221" s="123"/>
      <c r="WXQ221" s="123"/>
      <c r="WXR221" s="123"/>
      <c r="WXS221" s="123"/>
      <c r="WXT221" s="123"/>
      <c r="WXU221" s="123"/>
      <c r="WXV221" s="123"/>
      <c r="WXW221" s="123"/>
      <c r="WXX221" s="123"/>
      <c r="WXY221" s="123"/>
      <c r="WXZ221" s="123"/>
      <c r="WYA221" s="123"/>
      <c r="WYB221" s="123"/>
      <c r="WYC221" s="123"/>
      <c r="WYD221" s="123"/>
      <c r="WYE221" s="123"/>
      <c r="WYF221" s="123"/>
      <c r="WYG221" s="123"/>
      <c r="WYH221" s="123"/>
      <c r="WYI221" s="123"/>
      <c r="WYJ221" s="123"/>
      <c r="WYK221" s="123"/>
      <c r="WYL221" s="123"/>
      <c r="WYM221" s="123"/>
      <c r="WYN221" s="123"/>
      <c r="WYO221" s="123"/>
      <c r="WYP221" s="123"/>
      <c r="WYQ221" s="123"/>
      <c r="WYR221" s="123"/>
      <c r="WYS221" s="123"/>
      <c r="WYT221" s="123"/>
      <c r="WYU221" s="123"/>
      <c r="WYV221" s="123"/>
      <c r="WYW221" s="123"/>
      <c r="WYX221" s="123"/>
      <c r="WYY221" s="123"/>
      <c r="WYZ221" s="123"/>
      <c r="WZA221" s="123"/>
      <c r="WZB221" s="123"/>
      <c r="WZC221" s="123"/>
      <c r="WZD221" s="123"/>
      <c r="WZE221" s="123"/>
      <c r="WZF221" s="123"/>
      <c r="WZG221" s="123"/>
      <c r="WZH221" s="123"/>
      <c r="WZI221" s="123"/>
      <c r="WZJ221" s="123"/>
      <c r="WZK221" s="123"/>
      <c r="WZL221" s="123"/>
      <c r="WZM221" s="123"/>
      <c r="WZN221" s="123"/>
      <c r="WZO221" s="123"/>
      <c r="WZP221" s="123"/>
      <c r="WZQ221" s="123"/>
      <c r="WZR221" s="123"/>
      <c r="WZS221" s="123"/>
      <c r="WZT221" s="123"/>
      <c r="WZU221" s="123"/>
      <c r="WZV221" s="123"/>
      <c r="WZW221" s="123"/>
      <c r="WZX221" s="123"/>
      <c r="WZY221" s="123"/>
      <c r="WZZ221" s="123"/>
      <c r="XAA221" s="123"/>
      <c r="XAB221" s="123"/>
      <c r="XAC221" s="123"/>
      <c r="XAD221" s="123"/>
      <c r="XAE221" s="123"/>
      <c r="XAF221" s="123"/>
      <c r="XAG221" s="123"/>
      <c r="XAH221" s="123"/>
      <c r="XAI221" s="123"/>
      <c r="XAJ221" s="123"/>
      <c r="XAK221" s="123"/>
      <c r="XAL221" s="123"/>
      <c r="XAM221" s="123"/>
      <c r="XAN221" s="123"/>
      <c r="XAO221" s="123"/>
      <c r="XAP221" s="123"/>
      <c r="XAQ221" s="123"/>
      <c r="XAR221" s="123"/>
      <c r="XAS221" s="123"/>
      <c r="XAT221" s="123"/>
      <c r="XAU221" s="123"/>
      <c r="XAV221" s="123"/>
      <c r="XAW221" s="123"/>
      <c r="XAX221" s="123"/>
      <c r="XAY221" s="123"/>
      <c r="XAZ221" s="123"/>
      <c r="XBA221" s="123"/>
      <c r="XBB221" s="123"/>
      <c r="XBC221" s="123"/>
      <c r="XBD221" s="123"/>
      <c r="XBE221" s="123"/>
      <c r="XBF221" s="123"/>
      <c r="XBG221" s="123"/>
      <c r="XBH221" s="123"/>
      <c r="XBI221" s="123"/>
      <c r="XBJ221" s="123"/>
      <c r="XBK221" s="123"/>
      <c r="XBL221" s="123"/>
      <c r="XBM221" s="123"/>
      <c r="XBN221" s="123"/>
      <c r="XBO221" s="123"/>
      <c r="XBP221" s="123"/>
      <c r="XBQ221" s="123"/>
      <c r="XBR221" s="123"/>
      <c r="XBS221" s="123"/>
      <c r="XBT221" s="123"/>
      <c r="XBU221" s="123"/>
      <c r="XBV221" s="123"/>
      <c r="XBW221" s="123"/>
      <c r="XBX221" s="123"/>
      <c r="XBY221" s="123"/>
      <c r="XBZ221" s="123"/>
      <c r="XCA221" s="123"/>
      <c r="XCB221" s="123"/>
      <c r="XCC221" s="123"/>
      <c r="XCD221" s="123"/>
      <c r="XCE221" s="123"/>
      <c r="XCF221" s="123"/>
      <c r="XCG221" s="123"/>
      <c r="XCH221" s="123"/>
      <c r="XCI221" s="123"/>
      <c r="XCJ221" s="123"/>
      <c r="XCK221" s="123"/>
      <c r="XCL221" s="123"/>
      <c r="XCM221" s="123"/>
      <c r="XCN221" s="123"/>
      <c r="XCO221" s="123"/>
      <c r="XCP221" s="123"/>
      <c r="XCQ221" s="123"/>
      <c r="XCR221" s="123"/>
      <c r="XCS221" s="123"/>
      <c r="XCT221" s="123"/>
      <c r="XCU221" s="123"/>
      <c r="XCV221" s="123"/>
      <c r="XCW221" s="123"/>
      <c r="XCX221" s="123"/>
      <c r="XCY221" s="123"/>
      <c r="XCZ221" s="123"/>
      <c r="XDA221" s="123"/>
      <c r="XDB221" s="123"/>
      <c r="XDC221" s="123"/>
      <c r="XDD221" s="123"/>
      <c r="XDE221" s="123"/>
      <c r="XDF221" s="123"/>
      <c r="XDG221" s="123"/>
      <c r="XDH221" s="123"/>
      <c r="XDI221" s="123"/>
      <c r="XDJ221" s="123"/>
      <c r="XDK221" s="123"/>
      <c r="XDL221" s="123"/>
      <c r="XDM221" s="123"/>
      <c r="XDN221" s="123"/>
      <c r="XDO221" s="123"/>
      <c r="XDP221" s="123"/>
      <c r="XDQ221" s="123"/>
      <c r="XDR221" s="123"/>
      <c r="XDS221" s="123"/>
      <c r="XDT221" s="123"/>
      <c r="XDU221" s="123"/>
      <c r="XDV221" s="123"/>
      <c r="XDW221" s="123"/>
      <c r="XDX221" s="123"/>
      <c r="XDY221" s="123"/>
      <c r="XDZ221" s="123"/>
      <c r="XEA221" s="123"/>
      <c r="XEB221" s="123"/>
      <c r="XEC221" s="123"/>
      <c r="XED221" s="123"/>
      <c r="XEE221" s="123"/>
      <c r="XEF221" s="123"/>
      <c r="XEG221" s="123"/>
      <c r="XEH221" s="123"/>
      <c r="XEI221" s="123"/>
      <c r="XEJ221" s="123"/>
      <c r="XEK221" s="123"/>
      <c r="XEL221" s="123"/>
      <c r="XEM221" s="123"/>
      <c r="XEN221" s="123"/>
      <c r="XEO221" s="123"/>
      <c r="XEP221" s="123"/>
      <c r="XEQ221" s="123"/>
      <c r="XER221" s="123"/>
      <c r="XES221" s="123"/>
      <c r="XET221" s="123"/>
      <c r="XEU221" s="123"/>
      <c r="XEV221" s="123"/>
      <c r="XEW221" s="123"/>
      <c r="XEX221" s="123"/>
      <c r="XEY221" s="123"/>
      <c r="XEZ221" s="123"/>
      <c r="XFA221" s="123"/>
    </row>
    <row r="223" spans="1:16381" x14ac:dyDescent="0.25">
      <c r="X223" s="37" t="e">
        <f>VLOOKUP($D223,'[1]Ind_Forme Ind_Missing'!$C$4:$AG$216,X$224,FALSE)</f>
        <v>#N/A</v>
      </c>
      <c r="AF223" s="37" t="e">
        <f>VLOOKUP($D223,'[1]Ind_Forme Ind_Missing'!$C$4:$AG$216,AF$224,FALSE)</f>
        <v>#N/A</v>
      </c>
      <c r="AG223" s="37" t="e">
        <f>VLOOKUP($D223,'[1]Ind_Forme Ind_Missing'!$C$4:$AG$216,AG$224,FALSE)</f>
        <v>#N/A</v>
      </c>
      <c r="AH223" s="37" t="e">
        <f>VLOOKUP($D223,'[1]Ind_Forme Ind_Missing'!$C$4:$AG$216,AH$224,FALSE)</f>
        <v>#N/A</v>
      </c>
      <c r="AI223" s="37" t="e">
        <f>VLOOKUP($D223,'[1]Ind_Forme Ind_Missing'!$C$4:$AG$216,AI$224,FALSE)</f>
        <v>#N/A</v>
      </c>
      <c r="AJ223" s="37" t="e">
        <f>VLOOKUP($D223,'[1]Ind_Forme Ind_Missing'!$C$4:$AG$216,AJ$224,FALSE)</f>
        <v>#N/A</v>
      </c>
      <c r="AK223" s="37" t="e">
        <f>VLOOKUP($D223,'[1]Ind_Forme Ind_Missing'!$C$4:$AG$216,AK$224,FALSE)</f>
        <v>#N/A</v>
      </c>
      <c r="AL223" s="37" t="e">
        <f>VLOOKUP($D223,'[1]Ind_Forme Ind_Missing'!$C$4:$AG$216,AL$224,FALSE)</f>
        <v>#N/A</v>
      </c>
      <c r="AM223" s="37" t="e">
        <f>VLOOKUP($D223,'[1]Ind_Forme Ind_Missing'!$C$4:$AG$216,AM$224,FALSE)</f>
        <v>#N/A</v>
      </c>
      <c r="AN223" s="37" t="e">
        <f>VLOOKUP($D223,'[1]Ind_Forme Ind_Missing'!$C$4:$AG$216,AN$224,FALSE)</f>
        <v>#N/A</v>
      </c>
      <c r="AO223" s="37" t="e">
        <f>VLOOKUP($D223,'[1]Ind_Forme Ind_Missing'!$C$4:$AG$216,AO$224,FALSE)</f>
        <v>#N/A</v>
      </c>
      <c r="AP223" s="37" t="e">
        <f>VLOOKUP($D223,'[1]Ind_Forme Ind_Missing'!$C$4:$AG$216,AP$224,FALSE)</f>
        <v>#N/A</v>
      </c>
      <c r="AQ223" s="37" t="e">
        <f>VLOOKUP($D223,'[1]Ind_Forme Ind_Missing'!$C$4:$AG$216,AQ$224,FALSE)</f>
        <v>#N/A</v>
      </c>
      <c r="AR223" s="37" t="e">
        <f>VLOOKUP($D223,'[1]Ind_Forme Ind_Missing'!$C$4:$AG$216,AR$224,FALSE)</f>
        <v>#N/A</v>
      </c>
      <c r="AS223" s="37" t="e">
        <f>VLOOKUP($D223,'[1]Ind_Forme Ind_Missing'!$C$4:$AG$216,AS$224,FALSE)</f>
        <v>#N/A</v>
      </c>
      <c r="AT223" s="37" t="e">
        <f>VLOOKUP($D223,'[1]Ind_Forme Ind_Missing'!$C$4:$AG$216,AT$224,FALSE)</f>
        <v>#N/A</v>
      </c>
      <c r="AU223" s="37" t="e">
        <f>VLOOKUP($D223,'[1]Ind_Forme Ind_Missing'!$C$4:$AG$216,AU$224,FALSE)</f>
        <v>#N/A</v>
      </c>
      <c r="AV223" s="37" t="e">
        <f>VLOOKUP($D223,'[1]Ind_Forme Ind_Missing'!$C$4:$AG$216,AV$224,FALSE)</f>
        <v>#N/A</v>
      </c>
      <c r="AW223" s="46"/>
      <c r="AX223" s="48"/>
      <c r="AY223" s="48"/>
      <c r="BU223" s="74"/>
      <c r="BV223" s="74"/>
      <c r="BW223" s="74"/>
      <c r="BX223" s="37"/>
      <c r="BY223" s="37"/>
      <c r="BZ223" s="37"/>
      <c r="CA223" s="292"/>
      <c r="CB223" s="292"/>
      <c r="CC223" s="37" t="e">
        <f>VLOOKUP($D223,'[1]Ind_Forme Ind_Missing'!$C$4:$AG$216,CC$224,FALSE)</f>
        <v>#N/A</v>
      </c>
      <c r="CD223" s="37" t="e">
        <f>VLOOKUP($D223,'[1]Ind_Forme Ind_Missing'!$C$4:$AG$216,CD$224,FALSE)</f>
        <v>#N/A</v>
      </c>
      <c r="CE223" s="37" t="e">
        <f>VLOOKUP($D223,'[2]Taglio code'!$D$5:$G$127,CE$224,FALSE)</f>
        <v>#N/A</v>
      </c>
      <c r="CF223" s="37" t="e">
        <f>VLOOKUP($D223,'[2]Taglio code'!$D$5:$G$127,CF$224,FALSE)</f>
        <v>#N/A</v>
      </c>
      <c r="CG223" s="37" t="e">
        <f>VLOOKUP($D223,'[2]Taglio code'!$D$5:$G$127,CG$224,FALSE)</f>
        <v>#N/A</v>
      </c>
    </row>
    <row r="224" spans="1:16381" x14ac:dyDescent="0.25">
      <c r="X224" s="37">
        <v>5</v>
      </c>
      <c r="AF224" s="39">
        <v>6</v>
      </c>
      <c r="AG224" s="47">
        <v>7</v>
      </c>
      <c r="AH224" s="47">
        <v>8</v>
      </c>
      <c r="AI224" s="47">
        <v>9</v>
      </c>
      <c r="AJ224" s="47">
        <v>10</v>
      </c>
      <c r="AK224" s="47">
        <v>11</v>
      </c>
      <c r="AL224" s="47">
        <v>12</v>
      </c>
      <c r="AM224" s="47">
        <v>13</v>
      </c>
      <c r="AN224" s="47">
        <v>14</v>
      </c>
      <c r="AO224" s="47">
        <v>15</v>
      </c>
      <c r="AP224" s="47">
        <v>16</v>
      </c>
      <c r="AQ224" s="47">
        <v>17</v>
      </c>
      <c r="AR224" s="47">
        <v>18</v>
      </c>
      <c r="AS224" s="47">
        <v>19</v>
      </c>
      <c r="AT224" s="47">
        <v>20</v>
      </c>
      <c r="AU224" s="47">
        <v>21</v>
      </c>
      <c r="AV224" s="47">
        <v>22</v>
      </c>
      <c r="AX224" s="39"/>
      <c r="AY224" s="39"/>
      <c r="BQ224" s="74"/>
      <c r="BR224" s="74"/>
      <c r="BS224" s="74"/>
      <c r="BT224" s="74"/>
      <c r="BU224" s="74"/>
      <c r="BV224" s="74"/>
      <c r="BW224" s="74"/>
      <c r="BX224" s="37"/>
      <c r="BY224" s="37"/>
      <c r="BZ224" s="37"/>
      <c r="CA224" s="37"/>
      <c r="CB224" s="37"/>
      <c r="CC224" s="47">
        <v>23</v>
      </c>
      <c r="CD224" s="74">
        <v>24</v>
      </c>
      <c r="CE224" s="37">
        <v>2</v>
      </c>
      <c r="CF224" s="37">
        <v>3</v>
      </c>
      <c r="CG224" s="37">
        <v>4</v>
      </c>
    </row>
    <row r="227" spans="14:21" x14ac:dyDescent="0.25">
      <c r="N227" s="37"/>
      <c r="P227" s="37"/>
      <c r="R227" s="37"/>
      <c r="T227" s="37"/>
      <c r="U227" s="37"/>
    </row>
  </sheetData>
  <mergeCells count="18">
    <mergeCell ref="AG1:AJ1"/>
    <mergeCell ref="AK1:AN1"/>
    <mergeCell ref="AO1:AR1"/>
    <mergeCell ref="AS1:AV1"/>
    <mergeCell ref="BQ1:BR1"/>
    <mergeCell ref="BI1:BJ1"/>
    <mergeCell ref="BK1:BL1"/>
    <mergeCell ref="BC1:BD1"/>
    <mergeCell ref="CC1:CE1"/>
    <mergeCell ref="CF1:CG1"/>
    <mergeCell ref="AW1:AZ1"/>
    <mergeCell ref="BE1:BH1"/>
    <mergeCell ref="BY1:BZ1"/>
    <mergeCell ref="CA1:CB1"/>
    <mergeCell ref="BU1:BX1"/>
    <mergeCell ref="BM1:BP1"/>
    <mergeCell ref="BA1:BB1"/>
    <mergeCell ref="BS1:BT1"/>
  </mergeCells>
  <conditionalFormatting sqref="AD1:AD1048576">
    <cfRule type="cellIs" dxfId="31" priority="88" operator="equal">
      <formula>"OK"</formula>
    </cfRule>
    <cfRule type="cellIs" dxfId="30" priority="90" operator="equal">
      <formula>"OK"</formula>
    </cfRule>
  </conditionalFormatting>
  <conditionalFormatting sqref="AB1:AC1048576">
    <cfRule type="cellIs" dxfId="29" priority="89" operator="equal">
      <formula>"Y"</formula>
    </cfRule>
  </conditionalFormatting>
  <conditionalFormatting sqref="AE15">
    <cfRule type="cellIs" dxfId="28" priority="82" operator="equal">
      <formula>"OK"</formula>
    </cfRule>
    <cfRule type="cellIs" dxfId="27" priority="83" operator="equal">
      <formula>"OK"</formula>
    </cfRule>
  </conditionalFormatting>
  <conditionalFormatting sqref="AD9 AD11:AD16 AD18:AD63 AD65:AD66 AD68:AD74 AD76 AD78 AD81 AD83 AD86 AD89 AD91:AD95 AD97 AD100:AD102 AD106 AD108:AD109 AD111 AD113 AD115:AD116 AD118:AD120 AD122 AD124:AD125 AD127 AD129:AD181 AD183:AD201">
    <cfRule type="cellIs" dxfId="26" priority="79" operator="equal">
      <formula>"KO"</formula>
    </cfRule>
  </conditionalFormatting>
  <conditionalFormatting sqref="AS222:AU222 AS225:AU1048576">
    <cfRule type="cellIs" dxfId="25" priority="74" operator="equal">
      <formula>TRUE</formula>
    </cfRule>
  </conditionalFormatting>
  <conditionalFormatting sqref="AD215">
    <cfRule type="cellIs" dxfId="24" priority="35" operator="equal">
      <formula>"OK"</formula>
    </cfRule>
    <cfRule type="cellIs" dxfId="23" priority="37" operator="equal">
      <formula>"OK"</formula>
    </cfRule>
  </conditionalFormatting>
  <conditionalFormatting sqref="AB215:AC215">
    <cfRule type="cellIs" dxfId="22" priority="33" operator="equal">
      <formula>"Y"</formula>
    </cfRule>
  </conditionalFormatting>
  <conditionalFormatting sqref="AD10 AD17 AD64 AD67 AD75 AD77 AD79:AD80 AD82 AD84:AD85 AD87:AD88 AD90 AD96 AD98:AD99 AD103:AD105 AD107 AD110 AD112 AD114 AD117 AD121 AD123 AD126 AD128 AD182">
    <cfRule type="cellIs" dxfId="21" priority="30" operator="equal">
      <formula>"OK"</formula>
    </cfRule>
    <cfRule type="cellIs" dxfId="20" priority="31" operator="equal">
      <formula>"OK"</formula>
    </cfRule>
  </conditionalFormatting>
  <conditionalFormatting sqref="AD10 AD17 AD64 AD67 AD75 AD77 AD79:AD80 AD82 AD84:AD85 AD87:AD88 AD90 AD96 AD98:AD99 AD103:AD105 AD107 AD110 AD112 AD114 AD117 AD121 AD123 AD126 AD128 AD182">
    <cfRule type="cellIs" dxfId="19" priority="29" operator="equal">
      <formula>"KO"</formula>
    </cfRule>
  </conditionalFormatting>
  <conditionalFormatting sqref="AB217">
    <cfRule type="cellIs" dxfId="18" priority="18" operator="equal">
      <formula>"OK"</formula>
    </cfRule>
    <cfRule type="cellIs" dxfId="17" priority="20" operator="equal">
      <formula>"OK"</formula>
    </cfRule>
  </conditionalFormatting>
  <conditionalFormatting sqref="AA217">
    <cfRule type="cellIs" dxfId="16" priority="19" operator="equal">
      <formula>"Y"</formula>
    </cfRule>
  </conditionalFormatting>
  <conditionalFormatting sqref="AB218">
    <cfRule type="cellIs" dxfId="15" priority="14" operator="equal">
      <formula>"OK"</formula>
    </cfRule>
    <cfRule type="cellIs" dxfId="14" priority="16" operator="equal">
      <formula>"OK"</formula>
    </cfRule>
  </conditionalFormatting>
  <conditionalFormatting sqref="AA218">
    <cfRule type="cellIs" dxfId="13" priority="15" operator="equal">
      <formula>"Y"</formula>
    </cfRule>
  </conditionalFormatting>
  <conditionalFormatting sqref="AB219">
    <cfRule type="cellIs" dxfId="12" priority="10" operator="equal">
      <formula>"OK"</formula>
    </cfRule>
    <cfRule type="cellIs" dxfId="11" priority="12" operator="equal">
      <formula>"OK"</formula>
    </cfRule>
  </conditionalFormatting>
  <conditionalFormatting sqref="AA219">
    <cfRule type="cellIs" dxfId="10" priority="11" operator="equal">
      <formula>"Y"</formula>
    </cfRule>
  </conditionalFormatting>
  <conditionalFormatting sqref="AB220">
    <cfRule type="cellIs" dxfId="9" priority="6" operator="equal">
      <formula>"OK"</formula>
    </cfRule>
    <cfRule type="cellIs" dxfId="8" priority="8" operator="equal">
      <formula>"OK"</formula>
    </cfRule>
  </conditionalFormatting>
  <conditionalFormatting sqref="AA220">
    <cfRule type="cellIs" dxfId="7" priority="7" operator="equal">
      <formula>"Y"</formula>
    </cfRule>
  </conditionalFormatting>
  <conditionalFormatting sqref="AB221">
    <cfRule type="cellIs" dxfId="6" priority="2" operator="equal">
      <formula>"OK"</formula>
    </cfRule>
    <cfRule type="cellIs" dxfId="5" priority="4" operator="equal">
      <formula>"OK"</formula>
    </cfRule>
  </conditionalFormatting>
  <conditionalFormatting sqref="AA221">
    <cfRule type="cellIs" dxfId="4" priority="3"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31"/>
  <sheetViews>
    <sheetView topLeftCell="A196" zoomScale="60" zoomScaleNormal="60" zoomScalePageLayoutView="90" workbookViewId="0">
      <pane xSplit="1" topLeftCell="B1" activePane="topRight" state="frozen"/>
      <selection pane="topRight" activeCell="K222" sqref="K222"/>
    </sheetView>
  </sheetViews>
  <sheetFormatPr defaultColWidth="8.875" defaultRowHeight="15.75" x14ac:dyDescent="0.25"/>
  <cols>
    <col min="1" max="1" width="9" customWidth="1"/>
    <col min="2" max="2" width="16" customWidth="1"/>
    <col min="3" max="3" width="20.125" customWidth="1"/>
    <col min="4" max="4" width="15.875" customWidth="1"/>
    <col min="5" max="5" width="18.125" customWidth="1"/>
    <col min="6" max="6" width="15.625" customWidth="1"/>
    <col min="7" max="7" width="16.5" customWidth="1"/>
    <col min="8" max="8" width="18.375" customWidth="1"/>
    <col min="9" max="9" width="20.125" customWidth="1"/>
    <col min="10" max="10" width="15.875" customWidth="1"/>
    <col min="11" max="11" width="21.375" customWidth="1"/>
    <col min="12" max="12" width="20.125" customWidth="1"/>
    <col min="13" max="13" width="17.125" customWidth="1"/>
    <col min="14" max="14" width="21.375" customWidth="1"/>
    <col min="15" max="15" width="27.5" bestFit="1" customWidth="1"/>
    <col min="16" max="16" width="26.375" style="164" bestFit="1" customWidth="1"/>
    <col min="17" max="17" width="24.125" style="114" customWidth="1"/>
    <col min="18" max="18" width="37.875" customWidth="1"/>
    <col min="19" max="19" width="79.625" customWidth="1"/>
    <col min="20" max="20" width="73.125" customWidth="1"/>
    <col min="21" max="21" width="32.375" customWidth="1"/>
    <col min="22" max="22" width="66.125" customWidth="1"/>
    <col min="23" max="23" width="68" customWidth="1"/>
    <col min="24" max="24" width="37.875" customWidth="1"/>
    <col min="25" max="25" width="64.5" customWidth="1"/>
    <col min="26" max="26" width="72.625" customWidth="1"/>
    <col min="27" max="30" width="59.375" customWidth="1"/>
    <col min="31" max="31" width="85.5" customWidth="1"/>
    <col min="32" max="32" width="85.125" customWidth="1"/>
    <col min="33" max="33" width="68" customWidth="1"/>
    <col min="34" max="34" width="17.375" style="92" customWidth="1"/>
    <col min="35" max="35" width="255.625" bestFit="1" customWidth="1"/>
    <col min="36" max="36" width="173.625" customWidth="1"/>
  </cols>
  <sheetData>
    <row r="1" spans="1:36" ht="30" customHeight="1" x14ac:dyDescent="0.25">
      <c r="B1" s="350" t="s">
        <v>1215</v>
      </c>
      <c r="C1" s="351"/>
      <c r="D1" s="351"/>
      <c r="E1" s="351"/>
      <c r="F1" s="351"/>
      <c r="G1" s="352"/>
      <c r="H1" s="140"/>
      <c r="I1" s="140"/>
      <c r="J1" s="140"/>
      <c r="K1" s="147"/>
      <c r="L1" s="147"/>
      <c r="M1" s="147"/>
      <c r="N1" s="262"/>
      <c r="O1" s="262"/>
      <c r="P1" s="262"/>
    </row>
    <row r="2" spans="1:36" ht="30" customHeight="1" x14ac:dyDescent="0.25">
      <c r="A2" s="86" t="s">
        <v>1220</v>
      </c>
      <c r="B2" s="353" t="s">
        <v>831</v>
      </c>
      <c r="C2" s="354"/>
      <c r="D2" s="354"/>
      <c r="E2" s="355" t="s">
        <v>1209</v>
      </c>
      <c r="F2" s="356"/>
      <c r="G2" s="356"/>
      <c r="H2" s="353" t="s">
        <v>1452</v>
      </c>
      <c r="I2" s="354"/>
      <c r="J2" s="354"/>
      <c r="K2" s="360" t="s">
        <v>1583</v>
      </c>
      <c r="L2" s="361"/>
      <c r="M2" s="361"/>
      <c r="N2" s="362" t="s">
        <v>1658</v>
      </c>
      <c r="O2" s="363"/>
      <c r="P2" s="363"/>
      <c r="R2" s="357" t="s">
        <v>1216</v>
      </c>
      <c r="S2" s="357"/>
      <c r="T2" s="357"/>
      <c r="U2" s="358" t="s">
        <v>1219</v>
      </c>
      <c r="V2" s="358"/>
      <c r="W2" s="358"/>
      <c r="X2" s="359" t="s">
        <v>1453</v>
      </c>
      <c r="Y2" s="359"/>
      <c r="Z2" s="359"/>
      <c r="AA2" s="357" t="s">
        <v>1584</v>
      </c>
      <c r="AB2" s="357"/>
      <c r="AC2" s="357"/>
      <c r="AD2" s="358" t="s">
        <v>1723</v>
      </c>
      <c r="AE2" s="358"/>
      <c r="AF2" s="358"/>
      <c r="AG2" s="119"/>
      <c r="AH2" s="93"/>
      <c r="AI2" s="94"/>
      <c r="AJ2" s="349" t="s">
        <v>1221</v>
      </c>
    </row>
    <row r="3" spans="1:36" ht="30.75" customHeight="1" thickBot="1" x14ac:dyDescent="0.3">
      <c r="B3" s="87" t="s">
        <v>1215</v>
      </c>
      <c r="C3" s="87" t="s">
        <v>1169</v>
      </c>
      <c r="D3" s="87" t="s">
        <v>1170</v>
      </c>
      <c r="E3" s="88" t="s">
        <v>1215</v>
      </c>
      <c r="F3" s="88" t="s">
        <v>1169</v>
      </c>
      <c r="G3" s="88" t="s">
        <v>1214</v>
      </c>
      <c r="H3" s="87" t="s">
        <v>1215</v>
      </c>
      <c r="I3" s="146" t="s">
        <v>1520</v>
      </c>
      <c r="J3" s="146" t="s">
        <v>1519</v>
      </c>
      <c r="K3" s="87" t="s">
        <v>1215</v>
      </c>
      <c r="L3" s="149" t="s">
        <v>1520</v>
      </c>
      <c r="M3" s="279" t="s">
        <v>1519</v>
      </c>
      <c r="N3" s="88" t="s">
        <v>1215</v>
      </c>
      <c r="O3" s="269" t="s">
        <v>1520</v>
      </c>
      <c r="P3" s="265" t="s">
        <v>1972</v>
      </c>
      <c r="Q3" s="87" t="s">
        <v>1388</v>
      </c>
      <c r="R3" s="113" t="s">
        <v>1389</v>
      </c>
      <c r="S3" s="113" t="s">
        <v>1390</v>
      </c>
      <c r="T3" s="113" t="s">
        <v>1391</v>
      </c>
      <c r="U3" s="117" t="s">
        <v>1389</v>
      </c>
      <c r="V3" s="117" t="s">
        <v>1390</v>
      </c>
      <c r="W3" s="118" t="s">
        <v>1392</v>
      </c>
      <c r="X3" s="144" t="s">
        <v>1389</v>
      </c>
      <c r="Y3" s="144" t="s">
        <v>1390</v>
      </c>
      <c r="Z3" s="144" t="s">
        <v>1391</v>
      </c>
      <c r="AA3" s="148" t="s">
        <v>1389</v>
      </c>
      <c r="AB3" s="148" t="s">
        <v>1390</v>
      </c>
      <c r="AC3" s="148" t="s">
        <v>1391</v>
      </c>
      <c r="AD3" s="263" t="s">
        <v>1389</v>
      </c>
      <c r="AE3" s="263" t="s">
        <v>1390</v>
      </c>
      <c r="AF3" s="263" t="s">
        <v>1391</v>
      </c>
      <c r="AG3" s="122" t="s">
        <v>1393</v>
      </c>
      <c r="AJ3" s="349"/>
    </row>
    <row r="4" spans="1:36" ht="16.5" thickBot="1" x14ac:dyDescent="0.3">
      <c r="A4" s="85">
        <v>1</v>
      </c>
      <c r="B4" s="99" t="s">
        <v>1297</v>
      </c>
      <c r="C4" s="99"/>
      <c r="D4" s="99"/>
      <c r="E4" s="105" t="s">
        <v>1297</v>
      </c>
      <c r="F4" s="120"/>
      <c r="G4" s="120"/>
      <c r="H4" s="99" t="s">
        <v>1297</v>
      </c>
      <c r="I4" s="99"/>
      <c r="J4" s="99"/>
      <c r="K4" s="99">
        <v>0</v>
      </c>
      <c r="L4" s="99"/>
      <c r="M4" s="268"/>
      <c r="N4" s="272">
        <v>0</v>
      </c>
      <c r="O4" s="273"/>
      <c r="P4" s="273"/>
      <c r="R4" t="str">
        <f>IF(LEN(B4)&gt;0,CONCATENATE(" WHEN COUNTRY = '",$B$2, "' THEN ",B4 ),"")</f>
        <v xml:space="preserve"> WHEN COUNTRY = 'BIB' THEN 0</v>
      </c>
      <c r="S4" t="str">
        <f>IF(LEN(C4)&gt;0,CONCATENATE(" WHEN COUNTRY = '",$B$2, "' THEN ",C4 ),"")</f>
        <v/>
      </c>
      <c r="T4" t="str">
        <f>IF(LEN(D4)&gt;0,CONCATENATE(" WHEN COUNTRY = '",$B$2, "' THEN ",D4 ),"")</f>
        <v/>
      </c>
      <c r="U4" s="95" t="str">
        <f>IF(LEN(E4)&gt;0,CONCATENATE(" WHEN COUNTRY = '",$E$2, "' THEN ",E4 ),"")</f>
        <v xml:space="preserve"> WHEN COUNTRY = 'KOPER' THEN 0</v>
      </c>
      <c r="V4" s="95" t="str">
        <f t="shared" ref="V4:V15" si="0">IF(LEN(F4)&gt;0,CONCATENATE(" WHEN COUNTRY = '",$E$2, "' THEN ",F4 ),"")</f>
        <v/>
      </c>
      <c r="W4" s="95" t="str">
        <f t="shared" ref="W4:W15" si="1">IF(LEN(G4)&gt;0,CONCATENATE(" WHEN COUNTRY = '",$E$2, "' THEN ",G4 ),"")</f>
        <v/>
      </c>
      <c r="X4" t="str">
        <f>IF(LEN(H4)&gt;0,CONCATENATE(" WHEN COUNTRY = '",$H$2, "' THEN ",H4 ),"")</f>
        <v xml:space="preserve"> WHEN COUNTRY = 'BIR' THEN 0</v>
      </c>
      <c r="Y4" t="str">
        <f>IF(LEN(I4)&gt;0,CONCATENATE(" WHEN COUNTRY = '",$H$2,"' AND SEGMENT IN ",$I$3, "  THEN ",I4 ),"")</f>
        <v/>
      </c>
      <c r="Z4" t="str">
        <f t="shared" ref="Z4:Z15" si="2">IF(LEN(J4)&gt;0,CONCATENATE(" WHEN COUNTRY = '",$H$2,"' AND SEGMENT= '",$J$3, "'  THEN ",J4 ),"")</f>
        <v/>
      </c>
      <c r="AA4" t="str">
        <f>IF(LEN(K4)&gt;0,CONCATENATE(" WHEN COUNTRY = '",$K$2, "' THEN ",K4 ),"")</f>
        <v xml:space="preserve"> WHEN COUNTRY = 'ALEX' THEN 0</v>
      </c>
      <c r="AB4" t="str">
        <f>IF(LEN(L4)&gt;0,CONCATENATE(" WHEN COUNTRY = '",$K$2,"' AND SEGMENT IN ",$L$3, "  THEN ",L4 ),"")</f>
        <v/>
      </c>
      <c r="AC4" t="str">
        <f>IF(LEN(M4)&gt;0,CONCATENATE(" WHEN COUNTRY = '",$K$2,"' AND SEGMENT= '",$M$3, "'  THEN ",M4 ),"")</f>
        <v/>
      </c>
      <c r="AD4" t="str">
        <f>IF(LEN(N4)&gt;0,CONCATENATE(" WHEN COUNTRY = '",$N$2, "' THEN ",N4 ),"")</f>
        <v xml:space="preserve"> WHEN COUNTRY = 'CIB' THEN 0</v>
      </c>
      <c r="AE4" t="str">
        <f>IF(LEN(O4)&gt;0,CONCATENATE(" WHEN COUNTRY = '",$N$2,"' AND SEGMENT IN ",$O$3, "  THEN ",O4 ),"")</f>
        <v/>
      </c>
      <c r="AF4" t="str">
        <f>IF(LEN(P4)&gt;0,CONCATENATE(" WHEN COUNTRY = '",$N$2,"' AND SEGMENT= '",$P$3, "'  THEN ",P4 ),"")</f>
        <v/>
      </c>
      <c r="AG4" s="96" t="str">
        <f t="shared" ref="AG4:AG67" si="3">IF(AND(LEN(R4)=0, LEN(U4)=0, LEN(X4)=0, LEN(AA4)=0, LEN(AQ4)=0,LEN(Q4)&gt;0),CONCATENATE(Q4," AS MISSING_VAL_IND_",A4,","),"")</f>
        <v/>
      </c>
      <c r="AI4" t="str">
        <f>CONCATENATE(R4,S4,T4,U4,V4,W4,X4,Y4,Z4,AA4,AB4,AC4,AD4,AE4,AF4)</f>
        <v xml:space="preserve"> WHEN COUNTRY = 'BIB' THEN 0 WHEN COUNTRY = 'KOPER' THEN 0 WHEN COUNTRY = 'BIR' THEN 0 WHEN COUNTRY = 'ALEX' THEN 0 WHEN COUNTRY = 'CIB' THEN 0</v>
      </c>
      <c r="AJ4" t="str">
        <f>IF(LEN(AG4)&gt;0,AG4,IF(LEN(AI4)&gt;0,"CASE "&amp;AI4&amp;" END AS MISSING_VAL_IND_"&amp;A4&amp;",",""))</f>
        <v>CASE  WHEN COUNTRY = 'BIB' THEN 0 WHEN COUNTRY = 'KOPER' THEN 0 WHEN COUNTRY = 'BIR' THEN 0 WHEN COUNTRY = 'ALEX' THEN 0 WHEN COUNTRY = 'CIB' THEN 0 END AS MISSING_VAL_IND_1,</v>
      </c>
    </row>
    <row r="5" spans="1:36" ht="16.5" thickBot="1" x14ac:dyDescent="0.3">
      <c r="A5" s="85">
        <f>+A4+1</f>
        <v>2</v>
      </c>
      <c r="B5" s="99"/>
      <c r="C5" s="99"/>
      <c r="D5" s="99"/>
      <c r="E5" s="105"/>
      <c r="F5" s="120"/>
      <c r="G5" s="120"/>
      <c r="H5" s="99" t="s">
        <v>1297</v>
      </c>
      <c r="I5" s="99"/>
      <c r="J5" s="99"/>
      <c r="K5" s="99">
        <v>0</v>
      </c>
      <c r="L5" s="99"/>
      <c r="M5" s="268"/>
      <c r="N5" s="272">
        <v>0</v>
      </c>
      <c r="O5" s="273"/>
      <c r="P5" s="273"/>
      <c r="R5" t="str">
        <f t="shared" ref="R5:R68" si="4">IF(LEN(B5)&gt;0,CONCATENATE(" WHEN COUNTRY = '",$B$2, "' THEN ",B5 ),"")</f>
        <v/>
      </c>
      <c r="S5" t="str">
        <f t="shared" ref="S5:S15" si="5">IF(LEN(C5)&gt;0,CONCATENATE(" WHEN COUNTRY = '",$B$2, "' THEN ",C5 ),"")</f>
        <v/>
      </c>
      <c r="T5" t="str">
        <f t="shared" ref="T5:T15" si="6">IF(LEN(D5)&gt;0,CONCATENATE(" WHEN COUNTRY = '",$B$2, "' THEN ",D5 ),"")</f>
        <v/>
      </c>
      <c r="U5" s="95" t="str">
        <f t="shared" ref="U5:U68" si="7">IF(LEN(E5)&gt;0,CONCATENATE(" WHEN COUNTRY = '",$E$2, "' THEN ",E5 ),"")</f>
        <v/>
      </c>
      <c r="V5" s="95" t="str">
        <f t="shared" si="0"/>
        <v/>
      </c>
      <c r="W5" s="95" t="str">
        <f t="shared" si="1"/>
        <v/>
      </c>
      <c r="X5" t="str">
        <f t="shared" ref="X5:X68" si="8">IF(LEN(H5)&gt;0,CONCATENATE(" WHEN COUNTRY = '",$H$2, "' THEN ",H5 ),"")</f>
        <v xml:space="preserve"> WHEN COUNTRY = 'BIR' THEN 0</v>
      </c>
      <c r="Y5" t="str">
        <f t="shared" ref="Y5:Y68" si="9">IF(LEN(I5)&gt;0,CONCATENATE(" WHEN COUNTRY = '",$H$2,"' AND SEGMENT IN ",$I$3, "  THEN ",I5 ),"")</f>
        <v/>
      </c>
      <c r="Z5" t="str">
        <f t="shared" si="2"/>
        <v/>
      </c>
      <c r="AA5" t="str">
        <f t="shared" ref="AA5:AA68" si="10">IF(LEN(K5)&gt;0,CONCATENATE(" WHEN COUNTRY = '",$K$2, "' THEN ",K5 ),"")</f>
        <v xml:space="preserve"> WHEN COUNTRY = 'ALEX' THEN 0</v>
      </c>
      <c r="AB5" t="str">
        <f t="shared" ref="AB5:AB68" si="11">IF(LEN(L5)&gt;0,CONCATENATE(" WHEN COUNTRY = '",$K$2,"' AND SEGMENT IN ",$L$3, "  THEN ",L5 ),"")</f>
        <v/>
      </c>
      <c r="AC5" t="str">
        <f t="shared" ref="AC5:AC68" si="12">IF(LEN(M5)&gt;0,CONCATENATE(" WHEN COUNTRY = '",$K$2,"' AND SEGMENT= '",$M$3, "'  THEN ",M5 ),"")</f>
        <v/>
      </c>
      <c r="AD5" t="str">
        <f t="shared" ref="AD5:AD68" si="13">IF(LEN(N5)&gt;0,CONCATENATE(" WHEN COUNTRY = '",$N$2, "' THEN ",N5 ),"")</f>
        <v xml:space="preserve"> WHEN COUNTRY = 'CIB' THEN 0</v>
      </c>
      <c r="AE5" t="str">
        <f t="shared" ref="AE5:AE68" si="14">IF(LEN(O5)&gt;0,CONCATENATE(" WHEN COUNTRY = '",$N$2,"' AND SEGMENT IN ",$O$3, "  THEN ",O5 ),"")</f>
        <v/>
      </c>
      <c r="AF5" t="str">
        <f t="shared" ref="AF5:AF68" si="15">IF(LEN(P5)&gt;0,CONCATENATE(" WHEN COUNTRY = '",$N$2,"' AND SEGMENT= '",$P$3, "'  THEN ",P5 ),"")</f>
        <v/>
      </c>
      <c r="AG5" s="96" t="str">
        <f t="shared" si="3"/>
        <v/>
      </c>
      <c r="AI5" t="str">
        <f t="shared" ref="AI5:AI68" si="16">CONCATENATE(R5,S5,T5,U5,V5,W5,X5,Y5,Z5,AA5,AB5,AC5,AD5,AE5,AF5)</f>
        <v xml:space="preserve"> WHEN COUNTRY = 'BIR' THEN 0 WHEN COUNTRY = 'ALEX' THEN 0 WHEN COUNTRY = 'CIB' THEN 0</v>
      </c>
      <c r="AJ5" t="str">
        <f t="shared" ref="AJ5:AJ68" si="17">IF(LEN(AG5)&gt;0,AG5,IF(LEN(AI5)&gt;0,"CASE "&amp;AI5&amp;" END AS MISSING_VAL_IND_"&amp;A5&amp;",",""))</f>
        <v>CASE  WHEN COUNTRY = 'BIR' THEN 0 WHEN COUNTRY = 'ALEX' THEN 0 WHEN COUNTRY = 'CIB' THEN 0 END AS MISSING_VAL_IND_2,</v>
      </c>
    </row>
    <row r="6" spans="1:36" ht="16.5" thickBot="1" x14ac:dyDescent="0.3">
      <c r="A6" s="85">
        <f t="shared" ref="A6:A69" si="18">+A5+1</f>
        <v>3</v>
      </c>
      <c r="B6" s="99"/>
      <c r="C6" s="99"/>
      <c r="D6" s="99"/>
      <c r="E6" s="105"/>
      <c r="F6" s="120"/>
      <c r="G6" s="120"/>
      <c r="H6" s="99"/>
      <c r="I6" s="99"/>
      <c r="J6" s="99"/>
      <c r="K6" s="99"/>
      <c r="L6" s="99"/>
      <c r="M6" s="268"/>
      <c r="N6" s="272">
        <v>0</v>
      </c>
      <c r="O6" s="273"/>
      <c r="P6" s="273"/>
      <c r="R6" t="str">
        <f t="shared" si="4"/>
        <v/>
      </c>
      <c r="S6" t="str">
        <f t="shared" si="5"/>
        <v/>
      </c>
      <c r="T6" t="str">
        <f t="shared" si="6"/>
        <v/>
      </c>
      <c r="U6" s="95" t="str">
        <f t="shared" si="7"/>
        <v/>
      </c>
      <c r="V6" s="95" t="str">
        <f t="shared" si="0"/>
        <v/>
      </c>
      <c r="W6" s="95" t="str">
        <f t="shared" si="1"/>
        <v/>
      </c>
      <c r="X6" t="str">
        <f t="shared" si="8"/>
        <v/>
      </c>
      <c r="Y6" t="str">
        <f t="shared" si="9"/>
        <v/>
      </c>
      <c r="Z6" t="str">
        <f t="shared" si="2"/>
        <v/>
      </c>
      <c r="AA6" t="str">
        <f t="shared" si="10"/>
        <v/>
      </c>
      <c r="AB6" t="str">
        <f t="shared" si="11"/>
        <v/>
      </c>
      <c r="AC6" t="str">
        <f t="shared" si="12"/>
        <v/>
      </c>
      <c r="AD6" t="str">
        <f t="shared" si="13"/>
        <v xml:space="preserve"> WHEN COUNTRY = 'CIB' THEN 0</v>
      </c>
      <c r="AE6" t="str">
        <f t="shared" si="14"/>
        <v/>
      </c>
      <c r="AF6" t="str">
        <f t="shared" si="15"/>
        <v/>
      </c>
      <c r="AG6" s="96" t="str">
        <f t="shared" si="3"/>
        <v/>
      </c>
      <c r="AI6" t="str">
        <f t="shared" si="16"/>
        <v xml:space="preserve"> WHEN COUNTRY = 'CIB' THEN 0</v>
      </c>
      <c r="AJ6" t="str">
        <f t="shared" si="17"/>
        <v>CASE  WHEN COUNTRY = 'CIB' THEN 0 END AS MISSING_VAL_IND_3,</v>
      </c>
    </row>
    <row r="7" spans="1:36" ht="16.5" thickBot="1" x14ac:dyDescent="0.3">
      <c r="A7" s="85">
        <f t="shared" si="18"/>
        <v>4</v>
      </c>
      <c r="B7" s="99"/>
      <c r="C7" s="99"/>
      <c r="D7" s="99"/>
      <c r="E7" s="105"/>
      <c r="F7" s="120"/>
      <c r="G7" s="120"/>
      <c r="H7" s="99"/>
      <c r="I7" s="99"/>
      <c r="J7" s="99"/>
      <c r="K7" s="99"/>
      <c r="L7" s="99"/>
      <c r="M7" s="268"/>
      <c r="N7" s="272"/>
      <c r="O7" s="273"/>
      <c r="P7" s="273"/>
      <c r="Q7" s="116"/>
      <c r="R7" t="str">
        <f t="shared" si="4"/>
        <v/>
      </c>
      <c r="S7" t="str">
        <f t="shared" si="5"/>
        <v/>
      </c>
      <c r="T7" t="str">
        <f t="shared" si="6"/>
        <v/>
      </c>
      <c r="U7" s="95" t="str">
        <f t="shared" si="7"/>
        <v/>
      </c>
      <c r="V7" s="95" t="str">
        <f t="shared" si="0"/>
        <v/>
      </c>
      <c r="W7" s="95" t="str">
        <f t="shared" si="1"/>
        <v/>
      </c>
      <c r="X7" t="str">
        <f t="shared" si="8"/>
        <v/>
      </c>
      <c r="Y7" t="str">
        <f t="shared" si="9"/>
        <v/>
      </c>
      <c r="Z7" t="str">
        <f t="shared" si="2"/>
        <v/>
      </c>
      <c r="AA7" t="str">
        <f t="shared" si="10"/>
        <v/>
      </c>
      <c r="AB7" t="str">
        <f t="shared" si="11"/>
        <v/>
      </c>
      <c r="AC7" t="str">
        <f t="shared" si="12"/>
        <v/>
      </c>
      <c r="AD7" t="str">
        <f t="shared" si="13"/>
        <v/>
      </c>
      <c r="AE7" t="str">
        <f t="shared" si="14"/>
        <v/>
      </c>
      <c r="AF7" t="str">
        <f t="shared" si="15"/>
        <v/>
      </c>
      <c r="AG7" s="96" t="str">
        <f t="shared" si="3"/>
        <v/>
      </c>
      <c r="AI7" t="str">
        <f t="shared" si="16"/>
        <v/>
      </c>
      <c r="AJ7" t="str">
        <f t="shared" si="17"/>
        <v/>
      </c>
    </row>
    <row r="8" spans="1:36" ht="16.5" thickBot="1" x14ac:dyDescent="0.3">
      <c r="A8" s="85">
        <f t="shared" si="18"/>
        <v>5</v>
      </c>
      <c r="B8" s="99"/>
      <c r="C8" s="99"/>
      <c r="D8" s="99"/>
      <c r="E8" s="105"/>
      <c r="F8" s="120"/>
      <c r="G8" s="120"/>
      <c r="H8" s="99"/>
      <c r="I8" s="99"/>
      <c r="J8" s="99"/>
      <c r="K8" s="99"/>
      <c r="L8" s="99"/>
      <c r="M8" s="268"/>
      <c r="N8" s="272"/>
      <c r="O8" s="273"/>
      <c r="P8" s="273"/>
      <c r="Q8" s="145">
        <v>-999</v>
      </c>
      <c r="R8" t="str">
        <f t="shared" si="4"/>
        <v/>
      </c>
      <c r="S8" t="str">
        <f t="shared" si="5"/>
        <v/>
      </c>
      <c r="T8" t="str">
        <f t="shared" si="6"/>
        <v/>
      </c>
      <c r="U8" s="95" t="str">
        <f t="shared" si="7"/>
        <v/>
      </c>
      <c r="V8" s="95" t="str">
        <f t="shared" si="0"/>
        <v/>
      </c>
      <c r="W8" s="95" t="str">
        <f t="shared" si="1"/>
        <v/>
      </c>
      <c r="X8" t="str">
        <f t="shared" si="8"/>
        <v/>
      </c>
      <c r="Y8" t="str">
        <f t="shared" si="9"/>
        <v/>
      </c>
      <c r="Z8" t="str">
        <f t="shared" si="2"/>
        <v/>
      </c>
      <c r="AA8" t="str">
        <f t="shared" si="10"/>
        <v/>
      </c>
      <c r="AB8" t="str">
        <f t="shared" si="11"/>
        <v/>
      </c>
      <c r="AC8" t="str">
        <f t="shared" si="12"/>
        <v/>
      </c>
      <c r="AD8" t="str">
        <f t="shared" si="13"/>
        <v/>
      </c>
      <c r="AE8" t="str">
        <f t="shared" si="14"/>
        <v/>
      </c>
      <c r="AF8" t="str">
        <f t="shared" si="15"/>
        <v/>
      </c>
      <c r="AG8" s="96" t="str">
        <f t="shared" si="3"/>
        <v>-999 AS MISSING_VAL_IND_5,</v>
      </c>
      <c r="AI8" t="str">
        <f t="shared" si="16"/>
        <v/>
      </c>
      <c r="AJ8" t="str">
        <f t="shared" si="17"/>
        <v>-999 AS MISSING_VAL_IND_5,</v>
      </c>
    </row>
    <row r="9" spans="1:36" ht="16.5" thickBot="1" x14ac:dyDescent="0.3">
      <c r="A9" s="85">
        <f t="shared" si="18"/>
        <v>6</v>
      </c>
      <c r="B9" s="99"/>
      <c r="C9" s="99"/>
      <c r="D9" s="99"/>
      <c r="E9" s="105"/>
      <c r="F9" s="120"/>
      <c r="G9" s="120"/>
      <c r="H9" s="99"/>
      <c r="I9" s="99"/>
      <c r="J9" s="99"/>
      <c r="K9" s="99">
        <v>0</v>
      </c>
      <c r="L9" s="99"/>
      <c r="M9" s="268"/>
      <c r="N9" s="272">
        <v>0</v>
      </c>
      <c r="O9" s="273"/>
      <c r="P9" s="273"/>
      <c r="R9" t="str">
        <f t="shared" si="4"/>
        <v/>
      </c>
      <c r="S9" t="str">
        <f t="shared" si="5"/>
        <v/>
      </c>
      <c r="T9" t="str">
        <f t="shared" si="6"/>
        <v/>
      </c>
      <c r="U9" s="95" t="str">
        <f t="shared" si="7"/>
        <v/>
      </c>
      <c r="V9" s="95" t="str">
        <f t="shared" si="0"/>
        <v/>
      </c>
      <c r="W9" s="95" t="str">
        <f t="shared" si="1"/>
        <v/>
      </c>
      <c r="X9" t="str">
        <f t="shared" si="8"/>
        <v/>
      </c>
      <c r="Y9" t="str">
        <f t="shared" si="9"/>
        <v/>
      </c>
      <c r="Z9" t="str">
        <f t="shared" si="2"/>
        <v/>
      </c>
      <c r="AA9" t="str">
        <f t="shared" si="10"/>
        <v xml:space="preserve"> WHEN COUNTRY = 'ALEX' THEN 0</v>
      </c>
      <c r="AB9" t="str">
        <f t="shared" si="11"/>
        <v/>
      </c>
      <c r="AC9" t="str">
        <f t="shared" si="12"/>
        <v/>
      </c>
      <c r="AD9" t="str">
        <f t="shared" si="13"/>
        <v xml:space="preserve"> WHEN COUNTRY = 'CIB' THEN 0</v>
      </c>
      <c r="AE9" t="str">
        <f t="shared" si="14"/>
        <v/>
      </c>
      <c r="AF9" t="str">
        <f t="shared" si="15"/>
        <v/>
      </c>
      <c r="AG9" s="96" t="str">
        <f t="shared" si="3"/>
        <v/>
      </c>
      <c r="AI9" t="str">
        <f t="shared" si="16"/>
        <v xml:space="preserve"> WHEN COUNTRY = 'ALEX' THEN 0 WHEN COUNTRY = 'CIB' THEN 0</v>
      </c>
      <c r="AJ9" t="str">
        <f t="shared" si="17"/>
        <v>CASE  WHEN COUNTRY = 'ALEX' THEN 0 WHEN COUNTRY = 'CIB' THEN 0 END AS MISSING_VAL_IND_6,</v>
      </c>
    </row>
    <row r="10" spans="1:36" ht="16.5" thickBot="1" x14ac:dyDescent="0.3">
      <c r="A10" s="85">
        <f t="shared" si="18"/>
        <v>7</v>
      </c>
      <c r="B10" s="99" t="s">
        <v>1297</v>
      </c>
      <c r="C10" s="99"/>
      <c r="D10" s="99"/>
      <c r="E10" s="105" t="s">
        <v>1297</v>
      </c>
      <c r="F10" s="120"/>
      <c r="G10" s="120"/>
      <c r="H10" s="99" t="s">
        <v>1297</v>
      </c>
      <c r="I10" s="99"/>
      <c r="J10" s="99"/>
      <c r="K10" s="99">
        <v>0</v>
      </c>
      <c r="L10" s="99"/>
      <c r="M10" s="268"/>
      <c r="N10" s="272">
        <v>0</v>
      </c>
      <c r="O10" s="273"/>
      <c r="P10" s="273"/>
      <c r="R10" t="str">
        <f t="shared" si="4"/>
        <v xml:space="preserve"> WHEN COUNTRY = 'BIB' THEN 0</v>
      </c>
      <c r="S10" t="str">
        <f t="shared" si="5"/>
        <v/>
      </c>
      <c r="T10" t="str">
        <f t="shared" si="6"/>
        <v/>
      </c>
      <c r="U10" s="95" t="str">
        <f t="shared" si="7"/>
        <v xml:space="preserve"> WHEN COUNTRY = 'KOPER' THEN 0</v>
      </c>
      <c r="V10" s="95" t="str">
        <f t="shared" si="0"/>
        <v/>
      </c>
      <c r="W10" s="95" t="str">
        <f t="shared" si="1"/>
        <v/>
      </c>
      <c r="X10" t="str">
        <f t="shared" si="8"/>
        <v xml:space="preserve"> WHEN COUNTRY = 'BIR' THEN 0</v>
      </c>
      <c r="Y10" t="str">
        <f t="shared" si="9"/>
        <v/>
      </c>
      <c r="Z10" t="str">
        <f t="shared" si="2"/>
        <v/>
      </c>
      <c r="AA10" t="str">
        <f t="shared" si="10"/>
        <v xml:space="preserve"> WHEN COUNTRY = 'ALEX' THEN 0</v>
      </c>
      <c r="AB10" t="str">
        <f t="shared" si="11"/>
        <v/>
      </c>
      <c r="AC10" t="str">
        <f t="shared" si="12"/>
        <v/>
      </c>
      <c r="AD10" t="str">
        <f t="shared" si="13"/>
        <v xml:space="preserve"> WHEN COUNTRY = 'CIB' THEN 0</v>
      </c>
      <c r="AE10" t="str">
        <f t="shared" si="14"/>
        <v/>
      </c>
      <c r="AF10" t="str">
        <f t="shared" si="15"/>
        <v/>
      </c>
      <c r="AG10" s="96" t="str">
        <f t="shared" si="3"/>
        <v/>
      </c>
      <c r="AI10" t="str">
        <f t="shared" si="16"/>
        <v xml:space="preserve"> WHEN COUNTRY = 'BIB' THEN 0 WHEN COUNTRY = 'KOPER' THEN 0 WHEN COUNTRY = 'BIR' THEN 0 WHEN COUNTRY = 'ALEX' THEN 0 WHEN COUNTRY = 'CIB' THEN 0</v>
      </c>
      <c r="AJ10" t="str">
        <f t="shared" si="17"/>
        <v>CASE  WHEN COUNTRY = 'BIB' THEN 0 WHEN COUNTRY = 'KOPER' THEN 0 WHEN COUNTRY = 'BIR' THEN 0 WHEN COUNTRY = 'ALEX' THEN 0 WHEN COUNTRY = 'CIB' THEN 0 END AS MISSING_VAL_IND_7,</v>
      </c>
    </row>
    <row r="11" spans="1:36" ht="16.5" thickBot="1" x14ac:dyDescent="0.3">
      <c r="A11" s="85">
        <f t="shared" si="18"/>
        <v>8</v>
      </c>
      <c r="B11" s="99" t="s">
        <v>818</v>
      </c>
      <c r="C11" s="99"/>
      <c r="D11" s="99"/>
      <c r="E11" s="105" t="s">
        <v>818</v>
      </c>
      <c r="F11" s="120"/>
      <c r="G11" s="120"/>
      <c r="H11" s="99" t="s">
        <v>818</v>
      </c>
      <c r="I11" s="99"/>
      <c r="J11" s="99"/>
      <c r="K11" s="99"/>
      <c r="L11" s="99"/>
      <c r="M11" s="268"/>
      <c r="N11" s="272">
        <v>1</v>
      </c>
      <c r="O11" s="273"/>
      <c r="P11" s="273"/>
      <c r="R11" t="str">
        <f t="shared" si="4"/>
        <v xml:space="preserve"> WHEN COUNTRY = 'BIB' THEN 1</v>
      </c>
      <c r="S11" t="str">
        <f t="shared" si="5"/>
        <v/>
      </c>
      <c r="T11" t="str">
        <f t="shared" si="6"/>
        <v/>
      </c>
      <c r="U11" s="95" t="str">
        <f t="shared" si="7"/>
        <v xml:space="preserve"> WHEN COUNTRY = 'KOPER' THEN 1</v>
      </c>
      <c r="V11" s="95" t="str">
        <f t="shared" si="0"/>
        <v/>
      </c>
      <c r="W11" s="95" t="str">
        <f t="shared" si="1"/>
        <v/>
      </c>
      <c r="X11" t="str">
        <f t="shared" si="8"/>
        <v xml:space="preserve"> WHEN COUNTRY = 'BIR' THEN 1</v>
      </c>
      <c r="Y11" t="str">
        <f t="shared" si="9"/>
        <v/>
      </c>
      <c r="Z11" t="str">
        <f t="shared" si="2"/>
        <v/>
      </c>
      <c r="AA11" t="str">
        <f t="shared" si="10"/>
        <v/>
      </c>
      <c r="AB11" t="str">
        <f t="shared" si="11"/>
        <v/>
      </c>
      <c r="AC11" t="str">
        <f t="shared" si="12"/>
        <v/>
      </c>
      <c r="AD11" t="str">
        <f t="shared" si="13"/>
        <v xml:space="preserve"> WHEN COUNTRY = 'CIB' THEN 1</v>
      </c>
      <c r="AE11" t="str">
        <f t="shared" si="14"/>
        <v/>
      </c>
      <c r="AF11" t="str">
        <f t="shared" si="15"/>
        <v/>
      </c>
      <c r="AG11" s="96" t="str">
        <f t="shared" si="3"/>
        <v/>
      </c>
      <c r="AI11" t="str">
        <f t="shared" si="16"/>
        <v xml:space="preserve"> WHEN COUNTRY = 'BIB' THEN 1 WHEN COUNTRY = 'KOPER' THEN 1 WHEN COUNTRY = 'BIR' THEN 1 WHEN COUNTRY = 'CIB' THEN 1</v>
      </c>
      <c r="AJ11" t="str">
        <f t="shared" si="17"/>
        <v>CASE  WHEN COUNTRY = 'BIB' THEN 1 WHEN COUNTRY = 'KOPER' THEN 1 WHEN COUNTRY = 'BIR' THEN 1 WHEN COUNTRY = 'CIB' THEN 1 END AS MISSING_VAL_IND_8,</v>
      </c>
    </row>
    <row r="12" spans="1:36" ht="16.5" thickBot="1" x14ac:dyDescent="0.3">
      <c r="A12" s="85">
        <f t="shared" si="18"/>
        <v>9</v>
      </c>
      <c r="B12" s="99" t="s">
        <v>1297</v>
      </c>
      <c r="C12" s="99"/>
      <c r="D12" s="99"/>
      <c r="E12" s="105" t="s">
        <v>1297</v>
      </c>
      <c r="F12" s="120"/>
      <c r="G12" s="120"/>
      <c r="H12" s="99"/>
      <c r="I12" s="99"/>
      <c r="J12" s="99"/>
      <c r="K12" s="99"/>
      <c r="L12" s="99"/>
      <c r="M12" s="268"/>
      <c r="N12" s="272">
        <v>0</v>
      </c>
      <c r="O12" s="273"/>
      <c r="P12" s="273"/>
      <c r="R12" t="str">
        <f t="shared" si="4"/>
        <v xml:space="preserve"> WHEN COUNTRY = 'BIB' THEN 0</v>
      </c>
      <c r="S12" t="str">
        <f t="shared" si="5"/>
        <v/>
      </c>
      <c r="T12" t="str">
        <f t="shared" si="6"/>
        <v/>
      </c>
      <c r="U12" s="95" t="str">
        <f t="shared" si="7"/>
        <v xml:space="preserve"> WHEN COUNTRY = 'KOPER' THEN 0</v>
      </c>
      <c r="V12" s="95" t="str">
        <f t="shared" si="0"/>
        <v/>
      </c>
      <c r="W12" s="95" t="str">
        <f t="shared" si="1"/>
        <v/>
      </c>
      <c r="X12" t="str">
        <f t="shared" si="8"/>
        <v/>
      </c>
      <c r="Y12" t="str">
        <f t="shared" si="9"/>
        <v/>
      </c>
      <c r="Z12" t="str">
        <f t="shared" si="2"/>
        <v/>
      </c>
      <c r="AA12" t="str">
        <f t="shared" si="10"/>
        <v/>
      </c>
      <c r="AB12" t="str">
        <f t="shared" si="11"/>
        <v/>
      </c>
      <c r="AC12" t="str">
        <f t="shared" si="12"/>
        <v/>
      </c>
      <c r="AD12" t="str">
        <f t="shared" si="13"/>
        <v xml:space="preserve"> WHEN COUNTRY = 'CIB' THEN 0</v>
      </c>
      <c r="AE12" t="str">
        <f t="shared" si="14"/>
        <v/>
      </c>
      <c r="AF12" t="str">
        <f t="shared" si="15"/>
        <v/>
      </c>
      <c r="AG12" s="96" t="str">
        <f t="shared" si="3"/>
        <v/>
      </c>
      <c r="AI12" t="str">
        <f t="shared" si="16"/>
        <v xml:space="preserve"> WHEN COUNTRY = 'BIB' THEN 0 WHEN COUNTRY = 'KOPER' THEN 0 WHEN COUNTRY = 'CIB' THEN 0</v>
      </c>
      <c r="AJ12" t="str">
        <f t="shared" si="17"/>
        <v>CASE  WHEN COUNTRY = 'BIB' THEN 0 WHEN COUNTRY = 'KOPER' THEN 0 WHEN COUNTRY = 'CIB' THEN 0 END AS MISSING_VAL_IND_9,</v>
      </c>
    </row>
    <row r="13" spans="1:36" ht="16.5" thickBot="1" x14ac:dyDescent="0.3">
      <c r="A13" s="85">
        <f t="shared" si="18"/>
        <v>10</v>
      </c>
      <c r="B13" s="99"/>
      <c r="C13" s="99"/>
      <c r="D13" s="99"/>
      <c r="E13" s="105" t="s">
        <v>1297</v>
      </c>
      <c r="F13" s="120"/>
      <c r="G13" s="120"/>
      <c r="H13" s="99"/>
      <c r="I13" s="99"/>
      <c r="J13" s="99"/>
      <c r="K13" s="99"/>
      <c r="L13" s="99"/>
      <c r="M13" s="268"/>
      <c r="N13" s="272">
        <v>0</v>
      </c>
      <c r="O13" s="273"/>
      <c r="P13" s="273"/>
      <c r="R13" t="str">
        <f t="shared" si="4"/>
        <v/>
      </c>
      <c r="S13" t="str">
        <f t="shared" si="5"/>
        <v/>
      </c>
      <c r="T13" t="str">
        <f t="shared" si="6"/>
        <v/>
      </c>
      <c r="U13" s="95" t="str">
        <f t="shared" si="7"/>
        <v xml:space="preserve"> WHEN COUNTRY = 'KOPER' THEN 0</v>
      </c>
      <c r="V13" s="95" t="str">
        <f t="shared" si="0"/>
        <v/>
      </c>
      <c r="W13" s="95" t="str">
        <f t="shared" si="1"/>
        <v/>
      </c>
      <c r="X13" t="str">
        <f t="shared" si="8"/>
        <v/>
      </c>
      <c r="Y13" t="str">
        <f t="shared" si="9"/>
        <v/>
      </c>
      <c r="Z13" t="str">
        <f t="shared" si="2"/>
        <v/>
      </c>
      <c r="AA13" t="str">
        <f t="shared" si="10"/>
        <v/>
      </c>
      <c r="AB13" t="str">
        <f t="shared" si="11"/>
        <v/>
      </c>
      <c r="AC13" t="str">
        <f t="shared" si="12"/>
        <v/>
      </c>
      <c r="AD13" t="str">
        <f t="shared" si="13"/>
        <v xml:space="preserve"> WHEN COUNTRY = 'CIB' THEN 0</v>
      </c>
      <c r="AE13" t="str">
        <f t="shared" si="14"/>
        <v/>
      </c>
      <c r="AF13" t="str">
        <f t="shared" si="15"/>
        <v/>
      </c>
      <c r="AG13" s="96" t="str">
        <f t="shared" si="3"/>
        <v/>
      </c>
      <c r="AI13" t="str">
        <f t="shared" si="16"/>
        <v xml:space="preserve"> WHEN COUNTRY = 'KOPER' THEN 0 WHEN COUNTRY = 'CIB' THEN 0</v>
      </c>
      <c r="AJ13" t="str">
        <f t="shared" si="17"/>
        <v>CASE  WHEN COUNTRY = 'KOPER' THEN 0 WHEN COUNTRY = 'CIB' THEN 0 END AS MISSING_VAL_IND_10,</v>
      </c>
    </row>
    <row r="14" spans="1:36" ht="16.5" thickBot="1" x14ac:dyDescent="0.3">
      <c r="A14" s="85">
        <f t="shared" si="18"/>
        <v>11</v>
      </c>
      <c r="B14" s="99" t="s">
        <v>1297</v>
      </c>
      <c r="C14" s="99"/>
      <c r="D14" s="99"/>
      <c r="E14" s="105" t="s">
        <v>1297</v>
      </c>
      <c r="F14" s="120"/>
      <c r="G14" s="120"/>
      <c r="H14" s="99"/>
      <c r="I14" s="99"/>
      <c r="J14" s="99"/>
      <c r="K14" s="99"/>
      <c r="L14" s="99"/>
      <c r="M14" s="268"/>
      <c r="N14" s="272">
        <v>0</v>
      </c>
      <c r="O14" s="273"/>
      <c r="P14" s="273"/>
      <c r="R14" t="str">
        <f t="shared" si="4"/>
        <v xml:space="preserve"> WHEN COUNTRY = 'BIB' THEN 0</v>
      </c>
      <c r="S14" t="str">
        <f t="shared" si="5"/>
        <v/>
      </c>
      <c r="T14" t="str">
        <f t="shared" si="6"/>
        <v/>
      </c>
      <c r="U14" s="95" t="str">
        <f t="shared" si="7"/>
        <v xml:space="preserve"> WHEN COUNTRY = 'KOPER' THEN 0</v>
      </c>
      <c r="V14" s="95" t="str">
        <f t="shared" si="0"/>
        <v/>
      </c>
      <c r="W14" s="95" t="str">
        <f t="shared" si="1"/>
        <v/>
      </c>
      <c r="X14" t="str">
        <f t="shared" si="8"/>
        <v/>
      </c>
      <c r="Y14" t="str">
        <f t="shared" si="9"/>
        <v/>
      </c>
      <c r="Z14" t="str">
        <f t="shared" si="2"/>
        <v/>
      </c>
      <c r="AA14" t="str">
        <f t="shared" si="10"/>
        <v/>
      </c>
      <c r="AB14" t="str">
        <f t="shared" si="11"/>
        <v/>
      </c>
      <c r="AC14" t="str">
        <f t="shared" si="12"/>
        <v/>
      </c>
      <c r="AD14" t="str">
        <f t="shared" si="13"/>
        <v xml:space="preserve"> WHEN COUNTRY = 'CIB' THEN 0</v>
      </c>
      <c r="AE14" t="str">
        <f t="shared" si="14"/>
        <v/>
      </c>
      <c r="AF14" t="str">
        <f t="shared" si="15"/>
        <v/>
      </c>
      <c r="AG14" s="96" t="str">
        <f t="shared" si="3"/>
        <v/>
      </c>
      <c r="AI14" t="str">
        <f t="shared" si="16"/>
        <v xml:space="preserve"> WHEN COUNTRY = 'BIB' THEN 0 WHEN COUNTRY = 'KOPER' THEN 0 WHEN COUNTRY = 'CIB' THEN 0</v>
      </c>
      <c r="AJ14" t="str">
        <f t="shared" si="17"/>
        <v>CASE  WHEN COUNTRY = 'BIB' THEN 0 WHEN COUNTRY = 'KOPER' THEN 0 WHEN COUNTRY = 'CIB' THEN 0 END AS MISSING_VAL_IND_11,</v>
      </c>
    </row>
    <row r="15" spans="1:36" ht="16.5" thickBot="1" x14ac:dyDescent="0.3">
      <c r="A15" s="85">
        <f t="shared" si="18"/>
        <v>12</v>
      </c>
      <c r="B15" s="99"/>
      <c r="C15" s="99"/>
      <c r="D15" s="99"/>
      <c r="E15" s="105" t="s">
        <v>1297</v>
      </c>
      <c r="F15" s="120"/>
      <c r="G15" s="120"/>
      <c r="H15" s="99"/>
      <c r="I15" s="99"/>
      <c r="J15" s="99"/>
      <c r="K15" s="99"/>
      <c r="L15" s="99"/>
      <c r="M15" s="268"/>
      <c r="N15" s="272">
        <v>0</v>
      </c>
      <c r="O15" s="273"/>
      <c r="P15" s="273"/>
      <c r="R15" t="str">
        <f t="shared" si="4"/>
        <v/>
      </c>
      <c r="S15" t="str">
        <f t="shared" si="5"/>
        <v/>
      </c>
      <c r="T15" t="str">
        <f t="shared" si="6"/>
        <v/>
      </c>
      <c r="U15" s="95" t="str">
        <f t="shared" si="7"/>
        <v xml:space="preserve"> WHEN COUNTRY = 'KOPER' THEN 0</v>
      </c>
      <c r="V15" s="95" t="str">
        <f t="shared" si="0"/>
        <v/>
      </c>
      <c r="W15" s="95" t="str">
        <f t="shared" si="1"/>
        <v/>
      </c>
      <c r="X15" t="str">
        <f t="shared" si="8"/>
        <v/>
      </c>
      <c r="Y15" t="str">
        <f t="shared" si="9"/>
        <v/>
      </c>
      <c r="Z15" t="str">
        <f t="shared" si="2"/>
        <v/>
      </c>
      <c r="AA15" t="str">
        <f t="shared" si="10"/>
        <v/>
      </c>
      <c r="AB15" t="str">
        <f t="shared" si="11"/>
        <v/>
      </c>
      <c r="AC15" t="str">
        <f t="shared" si="12"/>
        <v/>
      </c>
      <c r="AD15" t="str">
        <f t="shared" si="13"/>
        <v xml:space="preserve"> WHEN COUNTRY = 'CIB' THEN 0</v>
      </c>
      <c r="AE15" t="str">
        <f t="shared" si="14"/>
        <v/>
      </c>
      <c r="AF15" t="str">
        <f t="shared" si="15"/>
        <v/>
      </c>
      <c r="AG15" s="96" t="str">
        <f t="shared" si="3"/>
        <v/>
      </c>
      <c r="AI15" t="str">
        <f t="shared" si="16"/>
        <v xml:space="preserve"> WHEN COUNTRY = 'KOPER' THEN 0 WHEN COUNTRY = 'CIB' THEN 0</v>
      </c>
      <c r="AJ15" t="str">
        <f t="shared" si="17"/>
        <v>CASE  WHEN COUNTRY = 'KOPER' THEN 0 WHEN COUNTRY = 'CIB' THEN 0 END AS MISSING_VAL_IND_12,</v>
      </c>
    </row>
    <row r="16" spans="1:36" ht="16.5" thickBot="1" x14ac:dyDescent="0.3">
      <c r="A16" s="85">
        <f t="shared" si="18"/>
        <v>13</v>
      </c>
      <c r="B16" s="99"/>
      <c r="C16" s="99" t="s">
        <v>1296</v>
      </c>
      <c r="D16" s="99" t="s">
        <v>1298</v>
      </c>
      <c r="E16" s="105"/>
      <c r="F16" s="120" t="s">
        <v>1299</v>
      </c>
      <c r="G16" s="120" t="s">
        <v>1300</v>
      </c>
      <c r="H16" s="99"/>
      <c r="I16" s="99">
        <v>7042355</v>
      </c>
      <c r="J16" s="99" t="s">
        <v>1501</v>
      </c>
      <c r="K16" s="99"/>
      <c r="L16" s="99"/>
      <c r="M16" s="268"/>
      <c r="N16" s="272"/>
      <c r="O16" s="273" t="s">
        <v>1659</v>
      </c>
      <c r="P16" s="273" t="s">
        <v>1691</v>
      </c>
      <c r="R16" t="str">
        <f t="shared" si="4"/>
        <v/>
      </c>
      <c r="S16" t="str">
        <f>IF(LEN(C16)&gt;0,CONCATENATE(" WHEN COUNTRY = '",$B$2,"' AND SEGMENT= '",$C$3, "'  THEN ",C16 ),"")</f>
        <v xml:space="preserve"> WHEN COUNTRY = 'BIB' AND SEGMENT= 'CORPORATE'  THEN 6058.6855</v>
      </c>
      <c r="T16" t="str">
        <f>IF(LEN(D16)&gt;0,CONCATENATE(" WHEN COUNTRY = '",$B$2,"' AND SEGMENT= '",$D$3, "'  THEN ",D16 ),"")</f>
        <v xml:space="preserve"> WHEN COUNTRY = 'BIB' AND SEGMENT= 'RETAIL'  THEN 145.21431</v>
      </c>
      <c r="U16" s="95" t="str">
        <f t="shared" si="7"/>
        <v/>
      </c>
      <c r="V16" s="95" t="str">
        <f>IF(LEN(F16)&gt;0,CONCATENATE(" WHEN COUNTRY = '",$E$2,"' AND SEGMENT= '",$F$3, "'  THEN ",F16 ),"")</f>
        <v xml:space="preserve"> WHEN COUNTRY = 'KOPER' AND SEGMENT= 'CORPORATE'  THEN 9545.164</v>
      </c>
      <c r="W16" s="95" t="str">
        <f>IF(LEN(G16)&gt;0,CONCATENATE(" WHEN COUNTRY = '",$E$2,"' AND SEGMENT= '",$G$3, "'  THEN ",G16 ),"")</f>
        <v xml:space="preserve"> WHEN COUNTRY = 'KOPER' AND SEGMENT= 'SMALL/MICRO'  THEN 104.7183</v>
      </c>
      <c r="X16" t="str">
        <f t="shared" si="8"/>
        <v/>
      </c>
      <c r="Y16" t="str">
        <f t="shared" si="9"/>
        <v xml:space="preserve"> WHEN COUNTRY = 'BIR' AND SEGMENT IN ('CORPORATE','SME Corporate')  THEN 7042355</v>
      </c>
      <c r="Z16" t="str">
        <f>IF(LEN(J16)&gt;0,CONCATENATE(" WHEN COUNTRY = '",$H$2,"' AND SEGMENT= '",$J$3, "'  THEN ",J16 ),"")</f>
        <v xml:space="preserve"> WHEN COUNTRY = 'BIR' AND SEGMENT= 'SME Retail'  THEN 15227.31</v>
      </c>
      <c r="AA16" t="str">
        <f t="shared" si="10"/>
        <v/>
      </c>
      <c r="AB16" t="str">
        <f t="shared" si="11"/>
        <v/>
      </c>
      <c r="AC16" t="str">
        <f t="shared" si="12"/>
        <v/>
      </c>
      <c r="AD16" t="str">
        <f t="shared" si="13"/>
        <v/>
      </c>
      <c r="AE16" t="str">
        <f t="shared" si="14"/>
        <v xml:space="preserve"> WHEN COUNTRY = 'CIB' AND SEGMENT IN ('CORPORATE','SME Corporate')  THEN 1084740</v>
      </c>
      <c r="AF16" t="str">
        <f t="shared" si="15"/>
        <v xml:space="preserve"> WHEN COUNTRY = 'CIB' AND SEGMENT= 'Small Business'  THEN 34.45</v>
      </c>
      <c r="AG16" s="96" t="str">
        <f t="shared" si="3"/>
        <v/>
      </c>
      <c r="AI16" t="str">
        <f t="shared" si="16"/>
        <v xml:space="preserv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v>
      </c>
      <c r="AJ16" t="str">
        <f t="shared" si="17"/>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 END AS MISSING_VAL_IND_13,</v>
      </c>
    </row>
    <row r="17" spans="1:36" ht="16.5" thickBot="1" x14ac:dyDescent="0.3">
      <c r="A17" s="85">
        <f t="shared" si="18"/>
        <v>14</v>
      </c>
      <c r="B17" s="99" t="s">
        <v>818</v>
      </c>
      <c r="C17" s="99"/>
      <c r="D17" s="99"/>
      <c r="E17" s="105" t="s">
        <v>818</v>
      </c>
      <c r="F17" s="120"/>
      <c r="G17" s="120"/>
      <c r="H17" s="99" t="s">
        <v>818</v>
      </c>
      <c r="I17" s="99"/>
      <c r="J17" s="99"/>
      <c r="K17" s="99"/>
      <c r="L17" s="99"/>
      <c r="M17" s="268"/>
      <c r="N17" s="272">
        <v>1</v>
      </c>
      <c r="O17" s="273"/>
      <c r="P17" s="273"/>
      <c r="R17" t="str">
        <f t="shared" si="4"/>
        <v xml:space="preserve"> WHEN COUNTRY = 'BIB' THEN 1</v>
      </c>
      <c r="S17" t="str">
        <f t="shared" ref="S17:S42" si="19">IF(LEN(C17)&gt;0,CONCATENATE(" WHEN COUNTRY = '",$B$2, "' THEN ",C17 ),"")</f>
        <v/>
      </c>
      <c r="T17" t="str">
        <f t="shared" ref="T17:T42" si="20">IF(LEN(D17)&gt;0,CONCATENATE(" WHEN COUNTRY = '",$B$2, "' THEN ",D17 ),"")</f>
        <v/>
      </c>
      <c r="U17" s="95" t="str">
        <f t="shared" si="7"/>
        <v xml:space="preserve"> WHEN COUNTRY = 'KOPER' THEN 1</v>
      </c>
      <c r="V17" s="95" t="str">
        <f t="shared" ref="V17:V42" si="21">IF(LEN(F17)&gt;0,CONCATENATE(" WHEN COUNTRY = '",$E$2, "' THEN ",F17 ),"")</f>
        <v/>
      </c>
      <c r="W17" s="95" t="str">
        <f t="shared" ref="W17:W42" si="22">IF(LEN(G17)&gt;0,CONCATENATE(" WHEN COUNTRY = '",$E$2, "' THEN ",G17 ),"")</f>
        <v/>
      </c>
      <c r="X17" t="str">
        <f t="shared" si="8"/>
        <v xml:space="preserve"> WHEN COUNTRY = 'BIR' THEN 1</v>
      </c>
      <c r="Y17" t="str">
        <f t="shared" si="9"/>
        <v/>
      </c>
      <c r="Z17" t="str">
        <f t="shared" ref="Z17:Z80" si="23">IF(LEN(J17)&gt;0,CONCATENATE(" WHEN COUNTRY = '",$H$2,"' AND SEGMENT= '",$J$3, "'  THEN ",J17 ),"")</f>
        <v/>
      </c>
      <c r="AA17" t="str">
        <f t="shared" si="10"/>
        <v/>
      </c>
      <c r="AB17" t="str">
        <f t="shared" si="11"/>
        <v/>
      </c>
      <c r="AC17" t="str">
        <f t="shared" si="12"/>
        <v/>
      </c>
      <c r="AD17" t="str">
        <f t="shared" si="13"/>
        <v xml:space="preserve"> WHEN COUNTRY = 'CIB' THEN 1</v>
      </c>
      <c r="AE17" t="str">
        <f t="shared" si="14"/>
        <v/>
      </c>
      <c r="AF17" t="str">
        <f t="shared" si="15"/>
        <v/>
      </c>
      <c r="AG17" s="96" t="str">
        <f t="shared" si="3"/>
        <v/>
      </c>
      <c r="AI17" t="str">
        <f t="shared" si="16"/>
        <v xml:space="preserve"> WHEN COUNTRY = 'BIB' THEN 1 WHEN COUNTRY = 'KOPER' THEN 1 WHEN COUNTRY = 'BIR' THEN 1 WHEN COUNTRY = 'CIB' THEN 1</v>
      </c>
      <c r="AJ17" t="str">
        <f t="shared" si="17"/>
        <v>CASE  WHEN COUNTRY = 'BIB' THEN 1 WHEN COUNTRY = 'KOPER' THEN 1 WHEN COUNTRY = 'BIR' THEN 1 WHEN COUNTRY = 'CIB' THEN 1 END AS MISSING_VAL_IND_14,</v>
      </c>
    </row>
    <row r="18" spans="1:36" ht="16.5" thickBot="1" x14ac:dyDescent="0.3">
      <c r="A18" s="85">
        <f t="shared" si="18"/>
        <v>15</v>
      </c>
      <c r="B18" s="99" t="s">
        <v>1297</v>
      </c>
      <c r="C18" s="99"/>
      <c r="D18" s="99"/>
      <c r="E18" s="105" t="s">
        <v>1297</v>
      </c>
      <c r="F18" s="120"/>
      <c r="G18" s="120"/>
      <c r="H18" s="99"/>
      <c r="I18" s="99"/>
      <c r="J18" s="99"/>
      <c r="K18" s="99">
        <v>0</v>
      </c>
      <c r="L18" s="99"/>
      <c r="M18" s="268"/>
      <c r="N18" s="272">
        <v>0</v>
      </c>
      <c r="O18" s="273"/>
      <c r="P18" s="273"/>
      <c r="R18" t="str">
        <f t="shared" si="4"/>
        <v xml:space="preserve"> WHEN COUNTRY = 'BIB' THEN 0</v>
      </c>
      <c r="S18" t="str">
        <f t="shared" si="19"/>
        <v/>
      </c>
      <c r="T18" t="str">
        <f t="shared" si="20"/>
        <v/>
      </c>
      <c r="U18" s="95" t="str">
        <f t="shared" si="7"/>
        <v xml:space="preserve"> WHEN COUNTRY = 'KOPER' THEN 0</v>
      </c>
      <c r="V18" s="95" t="str">
        <f t="shared" si="21"/>
        <v/>
      </c>
      <c r="W18" s="95" t="str">
        <f t="shared" si="22"/>
        <v/>
      </c>
      <c r="X18" t="str">
        <f t="shared" si="8"/>
        <v/>
      </c>
      <c r="Y18" t="str">
        <f t="shared" si="9"/>
        <v/>
      </c>
      <c r="Z18" t="str">
        <f t="shared" si="23"/>
        <v/>
      </c>
      <c r="AA18" t="str">
        <f t="shared" si="10"/>
        <v xml:space="preserve"> WHEN COUNTRY = 'ALEX' THEN 0</v>
      </c>
      <c r="AB18" t="str">
        <f t="shared" si="11"/>
        <v/>
      </c>
      <c r="AC18" t="str">
        <f t="shared" si="12"/>
        <v/>
      </c>
      <c r="AD18" t="str">
        <f t="shared" si="13"/>
        <v xml:space="preserve"> WHEN COUNTRY = 'CIB' THEN 0</v>
      </c>
      <c r="AE18" t="str">
        <f t="shared" si="14"/>
        <v/>
      </c>
      <c r="AF18" t="str">
        <f t="shared" si="15"/>
        <v/>
      </c>
      <c r="AG18" s="96" t="str">
        <f t="shared" si="3"/>
        <v/>
      </c>
      <c r="AI18" t="str">
        <f t="shared" si="16"/>
        <v xml:space="preserve"> WHEN COUNTRY = 'BIB' THEN 0 WHEN COUNTRY = 'KOPER' THEN 0 WHEN COUNTRY = 'ALEX' THEN 0 WHEN COUNTRY = 'CIB' THEN 0</v>
      </c>
      <c r="AJ18" t="str">
        <f t="shared" si="17"/>
        <v>CASE  WHEN COUNTRY = 'BIB' THEN 0 WHEN COUNTRY = 'KOPER' THEN 0 WHEN COUNTRY = 'ALEX' THEN 0 WHEN COUNTRY = 'CIB' THEN 0 END AS MISSING_VAL_IND_15,</v>
      </c>
    </row>
    <row r="19" spans="1:36" ht="16.5" thickBot="1" x14ac:dyDescent="0.3">
      <c r="A19" s="85">
        <f t="shared" si="18"/>
        <v>16</v>
      </c>
      <c r="B19" s="99"/>
      <c r="C19" s="99"/>
      <c r="D19" s="99"/>
      <c r="E19" s="105"/>
      <c r="F19" s="120"/>
      <c r="G19" s="120"/>
      <c r="H19" s="99" t="s">
        <v>1297</v>
      </c>
      <c r="I19" s="99"/>
      <c r="J19" s="99"/>
      <c r="K19" s="99">
        <v>0</v>
      </c>
      <c r="L19" s="99"/>
      <c r="M19" s="268"/>
      <c r="N19" s="272">
        <v>0</v>
      </c>
      <c r="O19" s="273"/>
      <c r="P19" s="273"/>
      <c r="R19" t="str">
        <f t="shared" si="4"/>
        <v/>
      </c>
      <c r="S19" t="str">
        <f t="shared" si="19"/>
        <v/>
      </c>
      <c r="T19" t="str">
        <f t="shared" si="20"/>
        <v/>
      </c>
      <c r="U19" s="95" t="str">
        <f t="shared" si="7"/>
        <v/>
      </c>
      <c r="V19" s="95" t="str">
        <f t="shared" si="21"/>
        <v/>
      </c>
      <c r="W19" s="95" t="str">
        <f t="shared" si="22"/>
        <v/>
      </c>
      <c r="X19" t="str">
        <f t="shared" si="8"/>
        <v xml:space="preserve"> WHEN COUNTRY = 'BIR' THEN 0</v>
      </c>
      <c r="Y19" t="str">
        <f t="shared" si="9"/>
        <v/>
      </c>
      <c r="Z19" t="str">
        <f t="shared" si="23"/>
        <v/>
      </c>
      <c r="AA19" t="str">
        <f t="shared" si="10"/>
        <v xml:space="preserve"> WHEN COUNTRY = 'ALEX' THEN 0</v>
      </c>
      <c r="AB19" t="str">
        <f t="shared" si="11"/>
        <v/>
      </c>
      <c r="AC19" t="str">
        <f t="shared" si="12"/>
        <v/>
      </c>
      <c r="AD19" t="str">
        <f t="shared" si="13"/>
        <v xml:space="preserve"> WHEN COUNTRY = 'CIB' THEN 0</v>
      </c>
      <c r="AE19" t="str">
        <f t="shared" si="14"/>
        <v/>
      </c>
      <c r="AF19" t="str">
        <f t="shared" si="15"/>
        <v/>
      </c>
      <c r="AG19" s="96" t="str">
        <f t="shared" si="3"/>
        <v/>
      </c>
      <c r="AI19" t="str">
        <f t="shared" si="16"/>
        <v xml:space="preserve"> WHEN COUNTRY = 'BIR' THEN 0 WHEN COUNTRY = 'ALEX' THEN 0 WHEN COUNTRY = 'CIB' THEN 0</v>
      </c>
      <c r="AJ19" t="str">
        <f t="shared" si="17"/>
        <v>CASE  WHEN COUNTRY = 'BIR' THEN 0 WHEN COUNTRY = 'ALEX' THEN 0 WHEN COUNTRY = 'CIB' THEN 0 END AS MISSING_VAL_IND_16,</v>
      </c>
    </row>
    <row r="20" spans="1:36" ht="16.5" thickBot="1" x14ac:dyDescent="0.3">
      <c r="A20" s="85">
        <f t="shared" si="18"/>
        <v>17</v>
      </c>
      <c r="B20" s="99"/>
      <c r="C20" s="99"/>
      <c r="D20" s="99"/>
      <c r="E20" s="105"/>
      <c r="F20" s="120"/>
      <c r="G20" s="120"/>
      <c r="H20" s="99"/>
      <c r="I20" s="99"/>
      <c r="J20" s="99"/>
      <c r="K20" s="99">
        <v>0</v>
      </c>
      <c r="L20" s="99"/>
      <c r="M20" s="268"/>
      <c r="N20" s="272">
        <v>0</v>
      </c>
      <c r="O20" s="273"/>
      <c r="P20" s="273"/>
      <c r="R20" t="str">
        <f t="shared" si="4"/>
        <v/>
      </c>
      <c r="S20" t="str">
        <f t="shared" si="19"/>
        <v/>
      </c>
      <c r="T20" t="str">
        <f t="shared" si="20"/>
        <v/>
      </c>
      <c r="U20" s="95" t="str">
        <f t="shared" si="7"/>
        <v/>
      </c>
      <c r="V20" s="95" t="str">
        <f t="shared" si="21"/>
        <v/>
      </c>
      <c r="W20" s="95" t="str">
        <f t="shared" si="22"/>
        <v/>
      </c>
      <c r="X20" t="str">
        <f t="shared" si="8"/>
        <v/>
      </c>
      <c r="Y20" t="str">
        <f t="shared" si="9"/>
        <v/>
      </c>
      <c r="Z20" t="str">
        <f t="shared" si="23"/>
        <v/>
      </c>
      <c r="AA20" t="str">
        <f t="shared" si="10"/>
        <v xml:space="preserve"> WHEN COUNTRY = 'ALEX' THEN 0</v>
      </c>
      <c r="AB20" t="str">
        <f t="shared" si="11"/>
        <v/>
      </c>
      <c r="AC20" t="str">
        <f t="shared" si="12"/>
        <v/>
      </c>
      <c r="AD20" t="str">
        <f t="shared" si="13"/>
        <v xml:space="preserve"> WHEN COUNTRY = 'CIB' THEN 0</v>
      </c>
      <c r="AE20" t="str">
        <f t="shared" si="14"/>
        <v/>
      </c>
      <c r="AF20" t="str">
        <f t="shared" si="15"/>
        <v/>
      </c>
      <c r="AG20" s="96" t="str">
        <f t="shared" si="3"/>
        <v/>
      </c>
      <c r="AI20" t="str">
        <f t="shared" si="16"/>
        <v xml:space="preserve"> WHEN COUNTRY = 'ALEX' THEN 0 WHEN COUNTRY = 'CIB' THEN 0</v>
      </c>
      <c r="AJ20" t="str">
        <f t="shared" si="17"/>
        <v>CASE  WHEN COUNTRY = 'ALEX' THEN 0 WHEN COUNTRY = 'CIB' THEN 0 END AS MISSING_VAL_IND_17,</v>
      </c>
    </row>
    <row r="21" spans="1:36" ht="16.5" thickBot="1" x14ac:dyDescent="0.3">
      <c r="A21" s="85">
        <f t="shared" si="18"/>
        <v>18</v>
      </c>
      <c r="B21" s="99"/>
      <c r="C21" s="99"/>
      <c r="D21" s="99"/>
      <c r="E21" s="105"/>
      <c r="F21" s="120"/>
      <c r="G21" s="120"/>
      <c r="H21" s="99"/>
      <c r="I21" s="99"/>
      <c r="J21" s="99"/>
      <c r="K21" s="99"/>
      <c r="L21" s="99"/>
      <c r="M21" s="268"/>
      <c r="N21" s="272"/>
      <c r="O21" s="273"/>
      <c r="P21" s="273"/>
      <c r="R21" t="str">
        <f t="shared" si="4"/>
        <v/>
      </c>
      <c r="S21" t="str">
        <f t="shared" si="19"/>
        <v/>
      </c>
      <c r="T21" t="str">
        <f t="shared" si="20"/>
        <v/>
      </c>
      <c r="U21" s="95" t="str">
        <f t="shared" si="7"/>
        <v/>
      </c>
      <c r="V21" s="95" t="str">
        <f t="shared" si="21"/>
        <v/>
      </c>
      <c r="W21" s="95" t="str">
        <f t="shared" si="22"/>
        <v/>
      </c>
      <c r="X21" t="str">
        <f t="shared" si="8"/>
        <v/>
      </c>
      <c r="Y21" t="str">
        <f t="shared" si="9"/>
        <v/>
      </c>
      <c r="Z21" t="str">
        <f t="shared" si="23"/>
        <v/>
      </c>
      <c r="AA21" t="str">
        <f t="shared" si="10"/>
        <v/>
      </c>
      <c r="AB21" t="str">
        <f t="shared" si="11"/>
        <v/>
      </c>
      <c r="AC21" t="str">
        <f t="shared" si="12"/>
        <v/>
      </c>
      <c r="AD21" t="str">
        <f t="shared" si="13"/>
        <v/>
      </c>
      <c r="AE21" t="str">
        <f t="shared" si="14"/>
        <v/>
      </c>
      <c r="AF21" t="str">
        <f t="shared" si="15"/>
        <v/>
      </c>
      <c r="AG21" s="96" t="str">
        <f t="shared" si="3"/>
        <v/>
      </c>
      <c r="AI21" t="str">
        <f t="shared" si="16"/>
        <v/>
      </c>
      <c r="AJ21" t="str">
        <f t="shared" si="17"/>
        <v/>
      </c>
    </row>
    <row r="22" spans="1:36" ht="16.5" thickBot="1" x14ac:dyDescent="0.3">
      <c r="A22" s="85">
        <f t="shared" si="18"/>
        <v>19</v>
      </c>
      <c r="B22" s="99"/>
      <c r="C22" s="99"/>
      <c r="D22" s="99"/>
      <c r="E22" s="105"/>
      <c r="F22" s="120"/>
      <c r="G22" s="120"/>
      <c r="H22" s="99"/>
      <c r="I22" s="99"/>
      <c r="J22" s="99"/>
      <c r="K22" s="99"/>
      <c r="L22" s="99"/>
      <c r="M22" s="268"/>
      <c r="N22" s="272"/>
      <c r="O22" s="273"/>
      <c r="P22" s="273"/>
      <c r="R22" t="str">
        <f t="shared" si="4"/>
        <v/>
      </c>
      <c r="S22" t="str">
        <f t="shared" si="19"/>
        <v/>
      </c>
      <c r="T22" t="str">
        <f t="shared" si="20"/>
        <v/>
      </c>
      <c r="U22" s="95" t="str">
        <f t="shared" si="7"/>
        <v/>
      </c>
      <c r="V22" s="95" t="str">
        <f t="shared" si="21"/>
        <v/>
      </c>
      <c r="W22" s="95" t="str">
        <f t="shared" si="22"/>
        <v/>
      </c>
      <c r="X22" t="str">
        <f t="shared" si="8"/>
        <v/>
      </c>
      <c r="Y22" t="str">
        <f t="shared" si="9"/>
        <v/>
      </c>
      <c r="Z22" t="str">
        <f t="shared" si="23"/>
        <v/>
      </c>
      <c r="AA22" t="str">
        <f t="shared" si="10"/>
        <v/>
      </c>
      <c r="AB22" t="str">
        <f t="shared" si="11"/>
        <v/>
      </c>
      <c r="AC22" t="str">
        <f t="shared" si="12"/>
        <v/>
      </c>
      <c r="AD22" t="str">
        <f t="shared" si="13"/>
        <v/>
      </c>
      <c r="AE22" t="str">
        <f t="shared" si="14"/>
        <v/>
      </c>
      <c r="AF22" t="str">
        <f t="shared" si="15"/>
        <v/>
      </c>
      <c r="AG22" s="96" t="str">
        <f t="shared" si="3"/>
        <v/>
      </c>
      <c r="AI22" t="str">
        <f t="shared" si="16"/>
        <v/>
      </c>
      <c r="AJ22" t="str">
        <f t="shared" si="17"/>
        <v/>
      </c>
    </row>
    <row r="23" spans="1:36" ht="16.5" thickBot="1" x14ac:dyDescent="0.3">
      <c r="A23" s="85">
        <f t="shared" si="18"/>
        <v>20</v>
      </c>
      <c r="B23" s="99"/>
      <c r="C23" s="99"/>
      <c r="D23" s="99"/>
      <c r="E23" s="105"/>
      <c r="F23" s="120"/>
      <c r="G23" s="120"/>
      <c r="H23" s="99"/>
      <c r="I23" s="99"/>
      <c r="J23" s="99"/>
      <c r="K23" s="99">
        <v>0</v>
      </c>
      <c r="L23" s="99"/>
      <c r="M23" s="268"/>
      <c r="N23" s="272">
        <v>0</v>
      </c>
      <c r="O23" s="273"/>
      <c r="P23" s="273"/>
      <c r="R23" t="str">
        <f t="shared" si="4"/>
        <v/>
      </c>
      <c r="S23" t="str">
        <f t="shared" si="19"/>
        <v/>
      </c>
      <c r="T23" t="str">
        <f t="shared" si="20"/>
        <v/>
      </c>
      <c r="U23" s="95" t="str">
        <f t="shared" si="7"/>
        <v/>
      </c>
      <c r="V23" s="95" t="str">
        <f t="shared" si="21"/>
        <v/>
      </c>
      <c r="W23" s="95" t="str">
        <f t="shared" si="22"/>
        <v/>
      </c>
      <c r="X23" t="str">
        <f t="shared" si="8"/>
        <v/>
      </c>
      <c r="Y23" t="str">
        <f t="shared" si="9"/>
        <v/>
      </c>
      <c r="Z23" t="str">
        <f t="shared" si="23"/>
        <v/>
      </c>
      <c r="AA23" t="str">
        <f t="shared" si="10"/>
        <v xml:space="preserve"> WHEN COUNTRY = 'ALEX' THEN 0</v>
      </c>
      <c r="AB23" t="str">
        <f t="shared" si="11"/>
        <v/>
      </c>
      <c r="AC23" t="str">
        <f t="shared" si="12"/>
        <v/>
      </c>
      <c r="AD23" t="str">
        <f t="shared" si="13"/>
        <v xml:space="preserve"> WHEN COUNTRY = 'CIB' THEN 0</v>
      </c>
      <c r="AE23" t="str">
        <f t="shared" si="14"/>
        <v/>
      </c>
      <c r="AF23" t="str">
        <f t="shared" si="15"/>
        <v/>
      </c>
      <c r="AG23" s="96" t="str">
        <f t="shared" si="3"/>
        <v/>
      </c>
      <c r="AI23" t="str">
        <f t="shared" si="16"/>
        <v xml:space="preserve"> WHEN COUNTRY = 'ALEX' THEN 0 WHEN COUNTRY = 'CIB' THEN 0</v>
      </c>
      <c r="AJ23" t="str">
        <f t="shared" si="17"/>
        <v>CASE  WHEN COUNTRY = 'ALEX' THEN 0 WHEN COUNTRY = 'CIB' THEN 0 END AS MISSING_VAL_IND_20,</v>
      </c>
    </row>
    <row r="24" spans="1:36" ht="16.5" thickBot="1" x14ac:dyDescent="0.3">
      <c r="A24" s="85">
        <f t="shared" si="18"/>
        <v>21</v>
      </c>
      <c r="B24" s="99"/>
      <c r="C24" s="99"/>
      <c r="D24" s="99"/>
      <c r="E24" s="105"/>
      <c r="F24" s="120"/>
      <c r="G24" s="120"/>
      <c r="H24" s="99"/>
      <c r="I24" s="99"/>
      <c r="J24" s="99"/>
      <c r="K24" s="99"/>
      <c r="L24" s="99"/>
      <c r="M24" s="268"/>
      <c r="N24" s="272"/>
      <c r="O24" s="273"/>
      <c r="P24" s="273"/>
      <c r="R24" t="str">
        <f t="shared" si="4"/>
        <v/>
      </c>
      <c r="S24" t="str">
        <f t="shared" si="19"/>
        <v/>
      </c>
      <c r="T24" t="str">
        <f t="shared" si="20"/>
        <v/>
      </c>
      <c r="U24" s="95" t="str">
        <f t="shared" si="7"/>
        <v/>
      </c>
      <c r="V24" s="95" t="str">
        <f t="shared" si="21"/>
        <v/>
      </c>
      <c r="W24" s="95" t="str">
        <f t="shared" si="22"/>
        <v/>
      </c>
      <c r="X24" t="str">
        <f t="shared" si="8"/>
        <v/>
      </c>
      <c r="Y24" t="str">
        <f t="shared" si="9"/>
        <v/>
      </c>
      <c r="Z24" t="str">
        <f t="shared" si="23"/>
        <v/>
      </c>
      <c r="AA24" t="str">
        <f t="shared" si="10"/>
        <v/>
      </c>
      <c r="AB24" t="str">
        <f t="shared" si="11"/>
        <v/>
      </c>
      <c r="AC24" t="str">
        <f t="shared" si="12"/>
        <v/>
      </c>
      <c r="AD24" t="str">
        <f t="shared" si="13"/>
        <v/>
      </c>
      <c r="AE24" t="str">
        <f t="shared" si="14"/>
        <v/>
      </c>
      <c r="AF24" t="str">
        <f t="shared" si="15"/>
        <v/>
      </c>
      <c r="AG24" s="96" t="str">
        <f t="shared" si="3"/>
        <v/>
      </c>
      <c r="AI24" t="str">
        <f t="shared" si="16"/>
        <v/>
      </c>
      <c r="AJ24" t="str">
        <f t="shared" si="17"/>
        <v/>
      </c>
    </row>
    <row r="25" spans="1:36" ht="16.5" thickBot="1" x14ac:dyDescent="0.3">
      <c r="A25" s="85">
        <f t="shared" si="18"/>
        <v>22</v>
      </c>
      <c r="B25" s="99"/>
      <c r="C25" s="99"/>
      <c r="D25" s="99"/>
      <c r="E25" s="105"/>
      <c r="F25" s="120"/>
      <c r="G25" s="120"/>
      <c r="H25" s="99"/>
      <c r="I25" s="99"/>
      <c r="J25" s="99"/>
      <c r="K25" s="99"/>
      <c r="L25" s="99"/>
      <c r="M25" s="268"/>
      <c r="N25" s="272"/>
      <c r="O25" s="273"/>
      <c r="P25" s="273"/>
      <c r="R25" t="str">
        <f t="shared" si="4"/>
        <v/>
      </c>
      <c r="S25" t="str">
        <f t="shared" si="19"/>
        <v/>
      </c>
      <c r="T25" t="str">
        <f t="shared" si="20"/>
        <v/>
      </c>
      <c r="U25" s="95" t="str">
        <f t="shared" si="7"/>
        <v/>
      </c>
      <c r="V25" s="95" t="str">
        <f t="shared" si="21"/>
        <v/>
      </c>
      <c r="W25" s="95" t="str">
        <f t="shared" si="22"/>
        <v/>
      </c>
      <c r="X25" t="str">
        <f t="shared" si="8"/>
        <v/>
      </c>
      <c r="Y25" t="str">
        <f t="shared" si="9"/>
        <v/>
      </c>
      <c r="Z25" t="str">
        <f t="shared" si="23"/>
        <v/>
      </c>
      <c r="AA25" t="str">
        <f t="shared" si="10"/>
        <v/>
      </c>
      <c r="AB25" t="str">
        <f t="shared" si="11"/>
        <v/>
      </c>
      <c r="AC25" t="str">
        <f t="shared" si="12"/>
        <v/>
      </c>
      <c r="AD25" t="str">
        <f t="shared" si="13"/>
        <v/>
      </c>
      <c r="AE25" t="str">
        <f t="shared" si="14"/>
        <v/>
      </c>
      <c r="AF25" t="str">
        <f t="shared" si="15"/>
        <v/>
      </c>
      <c r="AG25" s="96" t="str">
        <f t="shared" si="3"/>
        <v/>
      </c>
      <c r="AI25" t="str">
        <f t="shared" si="16"/>
        <v/>
      </c>
      <c r="AJ25" t="str">
        <f t="shared" si="17"/>
        <v/>
      </c>
    </row>
    <row r="26" spans="1:36" ht="16.5" thickBot="1" x14ac:dyDescent="0.3">
      <c r="A26" s="85">
        <f t="shared" si="18"/>
        <v>23</v>
      </c>
      <c r="B26" s="99"/>
      <c r="C26" s="99"/>
      <c r="D26" s="99"/>
      <c r="E26" s="105"/>
      <c r="F26" s="120"/>
      <c r="G26" s="120"/>
      <c r="H26" s="99"/>
      <c r="I26" s="99"/>
      <c r="J26" s="99"/>
      <c r="K26" s="99" t="s">
        <v>1297</v>
      </c>
      <c r="L26" s="99"/>
      <c r="M26" s="268"/>
      <c r="N26" s="272">
        <v>0</v>
      </c>
      <c r="O26" s="273"/>
      <c r="P26" s="273"/>
      <c r="R26" t="str">
        <f t="shared" si="4"/>
        <v/>
      </c>
      <c r="S26" t="str">
        <f t="shared" si="19"/>
        <v/>
      </c>
      <c r="T26" t="str">
        <f t="shared" si="20"/>
        <v/>
      </c>
      <c r="U26" s="95" t="str">
        <f t="shared" si="7"/>
        <v/>
      </c>
      <c r="V26" s="95" t="str">
        <f t="shared" si="21"/>
        <v/>
      </c>
      <c r="W26" s="95" t="str">
        <f t="shared" si="22"/>
        <v/>
      </c>
      <c r="X26" t="str">
        <f t="shared" si="8"/>
        <v/>
      </c>
      <c r="Y26" t="str">
        <f t="shared" si="9"/>
        <v/>
      </c>
      <c r="Z26" t="str">
        <f t="shared" si="23"/>
        <v/>
      </c>
      <c r="AA26" t="str">
        <f t="shared" si="10"/>
        <v xml:space="preserve"> WHEN COUNTRY = 'ALEX' THEN 0</v>
      </c>
      <c r="AB26" t="str">
        <f t="shared" si="11"/>
        <v/>
      </c>
      <c r="AC26" t="str">
        <f t="shared" si="12"/>
        <v/>
      </c>
      <c r="AD26" t="str">
        <f t="shared" si="13"/>
        <v xml:space="preserve"> WHEN COUNTRY = 'CIB' THEN 0</v>
      </c>
      <c r="AE26" t="str">
        <f t="shared" si="14"/>
        <v/>
      </c>
      <c r="AF26" t="str">
        <f t="shared" si="15"/>
        <v/>
      </c>
      <c r="AG26" s="96" t="str">
        <f t="shared" si="3"/>
        <v/>
      </c>
      <c r="AI26" t="str">
        <f t="shared" si="16"/>
        <v xml:space="preserve"> WHEN COUNTRY = 'ALEX' THEN 0 WHEN COUNTRY = 'CIB' THEN 0</v>
      </c>
      <c r="AJ26" t="str">
        <f t="shared" si="17"/>
        <v>CASE  WHEN COUNTRY = 'ALEX' THEN 0 WHEN COUNTRY = 'CIB' THEN 0 END AS MISSING_VAL_IND_23,</v>
      </c>
    </row>
    <row r="27" spans="1:36" ht="16.5" thickBot="1" x14ac:dyDescent="0.3">
      <c r="A27" s="85">
        <f t="shared" si="18"/>
        <v>24</v>
      </c>
      <c r="B27" s="99"/>
      <c r="C27" s="99"/>
      <c r="D27" s="99"/>
      <c r="E27" s="105"/>
      <c r="F27" s="120"/>
      <c r="G27" s="120"/>
      <c r="H27" s="99"/>
      <c r="I27" s="99"/>
      <c r="J27" s="99"/>
      <c r="K27" s="99"/>
      <c r="L27" s="99"/>
      <c r="M27" s="268"/>
      <c r="N27" s="272">
        <v>0</v>
      </c>
      <c r="O27" s="273"/>
      <c r="P27" s="273"/>
      <c r="R27" t="str">
        <f t="shared" si="4"/>
        <v/>
      </c>
      <c r="S27" t="str">
        <f t="shared" si="19"/>
        <v/>
      </c>
      <c r="T27" t="str">
        <f t="shared" si="20"/>
        <v/>
      </c>
      <c r="U27" s="95" t="str">
        <f t="shared" si="7"/>
        <v/>
      </c>
      <c r="V27" s="95" t="str">
        <f t="shared" si="21"/>
        <v/>
      </c>
      <c r="W27" s="95" t="str">
        <f t="shared" si="22"/>
        <v/>
      </c>
      <c r="X27" t="str">
        <f t="shared" si="8"/>
        <v/>
      </c>
      <c r="Y27" t="str">
        <f t="shared" si="9"/>
        <v/>
      </c>
      <c r="Z27" t="str">
        <f t="shared" si="23"/>
        <v/>
      </c>
      <c r="AA27" t="str">
        <f t="shared" si="10"/>
        <v/>
      </c>
      <c r="AB27" t="str">
        <f t="shared" si="11"/>
        <v/>
      </c>
      <c r="AC27" t="str">
        <f t="shared" si="12"/>
        <v/>
      </c>
      <c r="AD27" t="str">
        <f t="shared" si="13"/>
        <v xml:space="preserve"> WHEN COUNTRY = 'CIB' THEN 0</v>
      </c>
      <c r="AE27" t="str">
        <f t="shared" si="14"/>
        <v/>
      </c>
      <c r="AF27" t="str">
        <f t="shared" si="15"/>
        <v/>
      </c>
      <c r="AG27" s="96" t="str">
        <f t="shared" si="3"/>
        <v/>
      </c>
      <c r="AI27" t="str">
        <f t="shared" si="16"/>
        <v xml:space="preserve"> WHEN COUNTRY = 'CIB' THEN 0</v>
      </c>
      <c r="AJ27" t="str">
        <f t="shared" si="17"/>
        <v>CASE  WHEN COUNTRY = 'CIB' THEN 0 END AS MISSING_VAL_IND_24,</v>
      </c>
    </row>
    <row r="28" spans="1:36" ht="16.5" thickBot="1" x14ac:dyDescent="0.3">
      <c r="A28" s="85">
        <f t="shared" si="18"/>
        <v>25</v>
      </c>
      <c r="B28" s="99"/>
      <c r="C28" s="99"/>
      <c r="D28" s="99"/>
      <c r="E28" s="105"/>
      <c r="F28" s="120"/>
      <c r="G28" s="120"/>
      <c r="H28" s="99"/>
      <c r="I28" s="99"/>
      <c r="J28" s="99"/>
      <c r="K28" s="99"/>
      <c r="L28" s="99"/>
      <c r="M28" s="268"/>
      <c r="N28" s="272"/>
      <c r="O28" s="273"/>
      <c r="P28" s="273"/>
      <c r="R28" t="str">
        <f t="shared" si="4"/>
        <v/>
      </c>
      <c r="S28" t="str">
        <f t="shared" si="19"/>
        <v/>
      </c>
      <c r="T28" t="str">
        <f t="shared" si="20"/>
        <v/>
      </c>
      <c r="U28" s="95" t="str">
        <f t="shared" si="7"/>
        <v/>
      </c>
      <c r="V28" s="95" t="str">
        <f t="shared" si="21"/>
        <v/>
      </c>
      <c r="W28" s="95" t="str">
        <f t="shared" si="22"/>
        <v/>
      </c>
      <c r="X28" t="str">
        <f t="shared" si="8"/>
        <v/>
      </c>
      <c r="Y28" t="str">
        <f t="shared" si="9"/>
        <v/>
      </c>
      <c r="Z28" t="str">
        <f t="shared" si="23"/>
        <v/>
      </c>
      <c r="AA28" t="str">
        <f t="shared" si="10"/>
        <v/>
      </c>
      <c r="AB28" t="str">
        <f t="shared" si="11"/>
        <v/>
      </c>
      <c r="AC28" t="str">
        <f t="shared" si="12"/>
        <v/>
      </c>
      <c r="AD28" t="str">
        <f t="shared" si="13"/>
        <v/>
      </c>
      <c r="AE28" t="str">
        <f t="shared" si="14"/>
        <v/>
      </c>
      <c r="AF28" t="str">
        <f t="shared" si="15"/>
        <v/>
      </c>
      <c r="AG28" s="96" t="str">
        <f t="shared" si="3"/>
        <v/>
      </c>
      <c r="AI28" t="str">
        <f t="shared" si="16"/>
        <v/>
      </c>
      <c r="AJ28" t="str">
        <f t="shared" si="17"/>
        <v/>
      </c>
    </row>
    <row r="29" spans="1:36" ht="16.5" thickBot="1" x14ac:dyDescent="0.3">
      <c r="A29" s="85">
        <f t="shared" si="18"/>
        <v>26</v>
      </c>
      <c r="B29" s="99"/>
      <c r="C29" s="99"/>
      <c r="D29" s="99"/>
      <c r="E29" s="105"/>
      <c r="F29" s="120"/>
      <c r="G29" s="120"/>
      <c r="H29" s="99"/>
      <c r="I29" s="99"/>
      <c r="J29" s="99"/>
      <c r="K29" s="99"/>
      <c r="L29" s="99"/>
      <c r="M29" s="268"/>
      <c r="N29" s="272"/>
      <c r="O29" s="273"/>
      <c r="P29" s="273"/>
      <c r="R29" t="str">
        <f t="shared" si="4"/>
        <v/>
      </c>
      <c r="S29" t="str">
        <f t="shared" si="19"/>
        <v/>
      </c>
      <c r="T29" t="str">
        <f t="shared" si="20"/>
        <v/>
      </c>
      <c r="U29" s="95" t="str">
        <f t="shared" si="7"/>
        <v/>
      </c>
      <c r="V29" s="95" t="str">
        <f t="shared" si="21"/>
        <v/>
      </c>
      <c r="W29" s="95" t="str">
        <f t="shared" si="22"/>
        <v/>
      </c>
      <c r="X29" t="str">
        <f t="shared" si="8"/>
        <v/>
      </c>
      <c r="Y29" t="str">
        <f t="shared" si="9"/>
        <v/>
      </c>
      <c r="Z29" t="str">
        <f t="shared" si="23"/>
        <v/>
      </c>
      <c r="AA29" t="str">
        <f t="shared" si="10"/>
        <v/>
      </c>
      <c r="AB29" t="str">
        <f t="shared" si="11"/>
        <v/>
      </c>
      <c r="AC29" t="str">
        <f t="shared" si="12"/>
        <v/>
      </c>
      <c r="AD29" t="str">
        <f t="shared" si="13"/>
        <v/>
      </c>
      <c r="AE29" t="str">
        <f t="shared" si="14"/>
        <v/>
      </c>
      <c r="AF29" t="str">
        <f t="shared" si="15"/>
        <v/>
      </c>
      <c r="AG29" s="96" t="str">
        <f t="shared" si="3"/>
        <v/>
      </c>
      <c r="AI29" t="str">
        <f t="shared" si="16"/>
        <v/>
      </c>
      <c r="AJ29" t="str">
        <f t="shared" si="17"/>
        <v/>
      </c>
    </row>
    <row r="30" spans="1:36" ht="16.5" thickBot="1" x14ac:dyDescent="0.3">
      <c r="A30" s="85">
        <f t="shared" si="18"/>
        <v>27</v>
      </c>
      <c r="B30" s="99"/>
      <c r="C30" s="99"/>
      <c r="D30" s="99"/>
      <c r="E30" s="105"/>
      <c r="F30" s="120"/>
      <c r="G30" s="120"/>
      <c r="H30" s="99"/>
      <c r="I30" s="99"/>
      <c r="J30" s="99"/>
      <c r="K30" s="99"/>
      <c r="L30" s="99"/>
      <c r="M30" s="268"/>
      <c r="N30" s="272">
        <v>0</v>
      </c>
      <c r="O30" s="273"/>
      <c r="P30" s="273"/>
      <c r="R30" t="str">
        <f t="shared" si="4"/>
        <v/>
      </c>
      <c r="S30" t="str">
        <f t="shared" si="19"/>
        <v/>
      </c>
      <c r="T30" t="str">
        <f t="shared" si="20"/>
        <v/>
      </c>
      <c r="U30" s="95" t="str">
        <f t="shared" si="7"/>
        <v/>
      </c>
      <c r="V30" s="95" t="str">
        <f t="shared" si="21"/>
        <v/>
      </c>
      <c r="W30" s="95" t="str">
        <f t="shared" si="22"/>
        <v/>
      </c>
      <c r="X30" t="str">
        <f t="shared" si="8"/>
        <v/>
      </c>
      <c r="Y30" t="str">
        <f t="shared" si="9"/>
        <v/>
      </c>
      <c r="Z30" t="str">
        <f t="shared" si="23"/>
        <v/>
      </c>
      <c r="AA30" t="str">
        <f t="shared" si="10"/>
        <v/>
      </c>
      <c r="AB30" t="str">
        <f t="shared" si="11"/>
        <v/>
      </c>
      <c r="AC30" t="str">
        <f t="shared" si="12"/>
        <v/>
      </c>
      <c r="AD30" t="str">
        <f t="shared" si="13"/>
        <v xml:space="preserve"> WHEN COUNTRY = 'CIB' THEN 0</v>
      </c>
      <c r="AE30" t="str">
        <f t="shared" si="14"/>
        <v/>
      </c>
      <c r="AF30" t="str">
        <f t="shared" si="15"/>
        <v/>
      </c>
      <c r="AG30" s="96" t="str">
        <f t="shared" si="3"/>
        <v/>
      </c>
      <c r="AI30" t="str">
        <f t="shared" si="16"/>
        <v xml:space="preserve"> WHEN COUNTRY = 'CIB' THEN 0</v>
      </c>
      <c r="AJ30" t="str">
        <f t="shared" si="17"/>
        <v>CASE  WHEN COUNTRY = 'CIB' THEN 0 END AS MISSING_VAL_IND_27,</v>
      </c>
    </row>
    <row r="31" spans="1:36" ht="16.5" thickBot="1" x14ac:dyDescent="0.3">
      <c r="A31" s="85">
        <f t="shared" si="18"/>
        <v>28</v>
      </c>
      <c r="B31" s="99"/>
      <c r="C31" s="99"/>
      <c r="D31" s="99"/>
      <c r="E31" s="105"/>
      <c r="F31" s="120"/>
      <c r="G31" s="120"/>
      <c r="H31" s="99"/>
      <c r="I31" s="99"/>
      <c r="J31" s="99"/>
      <c r="K31" s="99">
        <v>0</v>
      </c>
      <c r="L31" s="99"/>
      <c r="M31" s="268"/>
      <c r="N31" s="272">
        <v>0</v>
      </c>
      <c r="O31" s="273"/>
      <c r="P31" s="273"/>
      <c r="R31" t="str">
        <f t="shared" si="4"/>
        <v/>
      </c>
      <c r="S31" t="str">
        <f t="shared" si="19"/>
        <v/>
      </c>
      <c r="T31" t="str">
        <f t="shared" si="20"/>
        <v/>
      </c>
      <c r="U31" s="95" t="str">
        <f t="shared" si="7"/>
        <v/>
      </c>
      <c r="V31" s="95" t="str">
        <f t="shared" si="21"/>
        <v/>
      </c>
      <c r="W31" s="95" t="str">
        <f t="shared" si="22"/>
        <v/>
      </c>
      <c r="X31" t="str">
        <f t="shared" si="8"/>
        <v/>
      </c>
      <c r="Y31" t="str">
        <f t="shared" si="9"/>
        <v/>
      </c>
      <c r="Z31" t="str">
        <f t="shared" si="23"/>
        <v/>
      </c>
      <c r="AA31" t="str">
        <f t="shared" si="10"/>
        <v xml:space="preserve"> WHEN COUNTRY = 'ALEX' THEN 0</v>
      </c>
      <c r="AB31" t="str">
        <f t="shared" si="11"/>
        <v/>
      </c>
      <c r="AC31" t="str">
        <f t="shared" si="12"/>
        <v/>
      </c>
      <c r="AD31" t="str">
        <f t="shared" si="13"/>
        <v xml:space="preserve"> WHEN COUNTRY = 'CIB' THEN 0</v>
      </c>
      <c r="AE31" t="str">
        <f t="shared" si="14"/>
        <v/>
      </c>
      <c r="AF31" t="str">
        <f t="shared" si="15"/>
        <v/>
      </c>
      <c r="AG31" s="96" t="str">
        <f t="shared" si="3"/>
        <v/>
      </c>
      <c r="AI31" t="str">
        <f t="shared" si="16"/>
        <v xml:space="preserve"> WHEN COUNTRY = 'ALEX' THEN 0 WHEN COUNTRY = 'CIB' THEN 0</v>
      </c>
      <c r="AJ31" t="str">
        <f t="shared" si="17"/>
        <v>CASE  WHEN COUNTRY = 'ALEX' THEN 0 WHEN COUNTRY = 'CIB' THEN 0 END AS MISSING_VAL_IND_28,</v>
      </c>
    </row>
    <row r="32" spans="1:36" ht="16.5" thickBot="1" x14ac:dyDescent="0.3">
      <c r="A32" s="85">
        <f t="shared" si="18"/>
        <v>29</v>
      </c>
      <c r="B32" s="99"/>
      <c r="C32" s="99"/>
      <c r="D32" s="99"/>
      <c r="E32" s="105"/>
      <c r="F32" s="120"/>
      <c r="G32" s="120"/>
      <c r="H32" s="99"/>
      <c r="I32" s="99"/>
      <c r="J32" s="99"/>
      <c r="K32" s="99"/>
      <c r="L32" s="99"/>
      <c r="M32" s="268"/>
      <c r="N32" s="272">
        <v>0</v>
      </c>
      <c r="O32" s="273"/>
      <c r="P32" s="273"/>
      <c r="R32" t="str">
        <f t="shared" si="4"/>
        <v/>
      </c>
      <c r="S32" t="str">
        <f t="shared" si="19"/>
        <v/>
      </c>
      <c r="T32" t="str">
        <f t="shared" si="20"/>
        <v/>
      </c>
      <c r="U32" s="95" t="str">
        <f t="shared" si="7"/>
        <v/>
      </c>
      <c r="V32" s="95" t="str">
        <f t="shared" si="21"/>
        <v/>
      </c>
      <c r="W32" s="95" t="str">
        <f t="shared" si="22"/>
        <v/>
      </c>
      <c r="X32" t="str">
        <f t="shared" si="8"/>
        <v/>
      </c>
      <c r="Y32" t="str">
        <f t="shared" si="9"/>
        <v/>
      </c>
      <c r="Z32" t="str">
        <f t="shared" si="23"/>
        <v/>
      </c>
      <c r="AA32" t="str">
        <f t="shared" si="10"/>
        <v/>
      </c>
      <c r="AB32" t="str">
        <f t="shared" si="11"/>
        <v/>
      </c>
      <c r="AC32" t="str">
        <f t="shared" si="12"/>
        <v/>
      </c>
      <c r="AD32" t="str">
        <f t="shared" si="13"/>
        <v xml:space="preserve"> WHEN COUNTRY = 'CIB' THEN 0</v>
      </c>
      <c r="AE32" t="str">
        <f t="shared" si="14"/>
        <v/>
      </c>
      <c r="AF32" t="str">
        <f t="shared" si="15"/>
        <v/>
      </c>
      <c r="AG32" s="96" t="str">
        <f t="shared" si="3"/>
        <v/>
      </c>
      <c r="AI32" t="str">
        <f t="shared" si="16"/>
        <v xml:space="preserve"> WHEN COUNTRY = 'CIB' THEN 0</v>
      </c>
      <c r="AJ32" t="str">
        <f t="shared" si="17"/>
        <v>CASE  WHEN COUNTRY = 'CIB' THEN 0 END AS MISSING_VAL_IND_29,</v>
      </c>
    </row>
    <row r="33" spans="1:36" ht="16.5" thickBot="1" x14ac:dyDescent="0.3">
      <c r="A33" s="85">
        <f t="shared" si="18"/>
        <v>30</v>
      </c>
      <c r="B33" s="99"/>
      <c r="C33" s="99"/>
      <c r="D33" s="99"/>
      <c r="E33" s="105"/>
      <c r="F33" s="120"/>
      <c r="G33" s="120"/>
      <c r="H33" s="99"/>
      <c r="I33" s="99"/>
      <c r="J33" s="99"/>
      <c r="K33" s="99"/>
      <c r="L33" s="99"/>
      <c r="M33" s="268"/>
      <c r="N33" s="272">
        <v>0</v>
      </c>
      <c r="O33" s="273"/>
      <c r="P33" s="273"/>
      <c r="R33" t="str">
        <f t="shared" si="4"/>
        <v/>
      </c>
      <c r="S33" t="str">
        <f t="shared" si="19"/>
        <v/>
      </c>
      <c r="T33" t="str">
        <f t="shared" si="20"/>
        <v/>
      </c>
      <c r="U33" s="95" t="str">
        <f t="shared" si="7"/>
        <v/>
      </c>
      <c r="V33" s="95" t="str">
        <f t="shared" si="21"/>
        <v/>
      </c>
      <c r="W33" s="95" t="str">
        <f t="shared" si="22"/>
        <v/>
      </c>
      <c r="X33" t="str">
        <f t="shared" si="8"/>
        <v/>
      </c>
      <c r="Y33" t="str">
        <f t="shared" si="9"/>
        <v/>
      </c>
      <c r="Z33" t="str">
        <f t="shared" si="23"/>
        <v/>
      </c>
      <c r="AA33" t="str">
        <f t="shared" si="10"/>
        <v/>
      </c>
      <c r="AB33" t="str">
        <f t="shared" si="11"/>
        <v/>
      </c>
      <c r="AC33" t="str">
        <f t="shared" si="12"/>
        <v/>
      </c>
      <c r="AD33" t="str">
        <f t="shared" si="13"/>
        <v xml:space="preserve"> WHEN COUNTRY = 'CIB' THEN 0</v>
      </c>
      <c r="AE33" t="str">
        <f t="shared" si="14"/>
        <v/>
      </c>
      <c r="AF33" t="str">
        <f t="shared" si="15"/>
        <v/>
      </c>
      <c r="AG33" s="96" t="str">
        <f t="shared" si="3"/>
        <v/>
      </c>
      <c r="AI33" t="str">
        <f t="shared" si="16"/>
        <v xml:space="preserve"> WHEN COUNTRY = 'CIB' THEN 0</v>
      </c>
      <c r="AJ33" t="str">
        <f t="shared" si="17"/>
        <v>CASE  WHEN COUNTRY = 'CIB' THEN 0 END AS MISSING_VAL_IND_30,</v>
      </c>
    </row>
    <row r="34" spans="1:36" ht="16.5" thickBot="1" x14ac:dyDescent="0.3">
      <c r="A34" s="85">
        <f t="shared" si="18"/>
        <v>31</v>
      </c>
      <c r="B34" s="99"/>
      <c r="C34" s="99"/>
      <c r="D34" s="99"/>
      <c r="E34" s="105"/>
      <c r="F34" s="120"/>
      <c r="G34" s="120"/>
      <c r="H34" s="99" t="s">
        <v>1297</v>
      </c>
      <c r="I34" s="99"/>
      <c r="J34" s="99"/>
      <c r="K34" s="99">
        <v>0</v>
      </c>
      <c r="L34" s="99"/>
      <c r="M34" s="268"/>
      <c r="N34" s="272">
        <v>0</v>
      </c>
      <c r="O34" s="273"/>
      <c r="P34" s="273"/>
      <c r="R34" t="str">
        <f t="shared" si="4"/>
        <v/>
      </c>
      <c r="S34" t="str">
        <f t="shared" si="19"/>
        <v/>
      </c>
      <c r="T34" t="str">
        <f t="shared" si="20"/>
        <v/>
      </c>
      <c r="U34" s="95" t="str">
        <f t="shared" si="7"/>
        <v/>
      </c>
      <c r="V34" s="95" t="str">
        <f t="shared" si="21"/>
        <v/>
      </c>
      <c r="W34" s="95" t="str">
        <f t="shared" si="22"/>
        <v/>
      </c>
      <c r="X34" t="str">
        <f t="shared" si="8"/>
        <v xml:space="preserve"> WHEN COUNTRY = 'BIR' THEN 0</v>
      </c>
      <c r="Y34" t="str">
        <f t="shared" si="9"/>
        <v/>
      </c>
      <c r="Z34" t="str">
        <f t="shared" si="23"/>
        <v/>
      </c>
      <c r="AA34" t="str">
        <f t="shared" si="10"/>
        <v xml:space="preserve"> WHEN COUNTRY = 'ALEX' THEN 0</v>
      </c>
      <c r="AB34" t="str">
        <f t="shared" si="11"/>
        <v/>
      </c>
      <c r="AC34" t="str">
        <f t="shared" si="12"/>
        <v/>
      </c>
      <c r="AD34" t="str">
        <f t="shared" si="13"/>
        <v xml:space="preserve"> WHEN COUNTRY = 'CIB' THEN 0</v>
      </c>
      <c r="AE34" t="str">
        <f t="shared" si="14"/>
        <v/>
      </c>
      <c r="AF34" t="str">
        <f t="shared" si="15"/>
        <v/>
      </c>
      <c r="AG34" s="96" t="str">
        <f t="shared" si="3"/>
        <v/>
      </c>
      <c r="AI34" t="str">
        <f t="shared" si="16"/>
        <v xml:space="preserve"> WHEN COUNTRY = 'BIR' THEN 0 WHEN COUNTRY = 'ALEX' THEN 0 WHEN COUNTRY = 'CIB' THEN 0</v>
      </c>
      <c r="AJ34" t="str">
        <f t="shared" si="17"/>
        <v>CASE  WHEN COUNTRY = 'BIR' THEN 0 WHEN COUNTRY = 'ALEX' THEN 0 WHEN COUNTRY = 'CIB' THEN 0 END AS MISSING_VAL_IND_31,</v>
      </c>
    </row>
    <row r="35" spans="1:36" ht="16.5" thickBot="1" x14ac:dyDescent="0.3">
      <c r="A35" s="85">
        <f t="shared" si="18"/>
        <v>32</v>
      </c>
      <c r="B35" s="99"/>
      <c r="C35" s="99"/>
      <c r="D35" s="99"/>
      <c r="E35" s="105"/>
      <c r="F35" s="120"/>
      <c r="G35" s="120"/>
      <c r="H35" s="99"/>
      <c r="I35" s="99"/>
      <c r="J35" s="99"/>
      <c r="K35" s="99"/>
      <c r="L35" s="99"/>
      <c r="M35" s="268"/>
      <c r="N35" s="272">
        <v>0</v>
      </c>
      <c r="O35" s="273"/>
      <c r="P35" s="273"/>
      <c r="R35" t="str">
        <f t="shared" si="4"/>
        <v/>
      </c>
      <c r="S35" t="str">
        <f t="shared" si="19"/>
        <v/>
      </c>
      <c r="T35" t="str">
        <f t="shared" si="20"/>
        <v/>
      </c>
      <c r="U35" s="95" t="str">
        <f t="shared" si="7"/>
        <v/>
      </c>
      <c r="V35" s="95" t="str">
        <f t="shared" si="21"/>
        <v/>
      </c>
      <c r="W35" s="95" t="str">
        <f t="shared" si="22"/>
        <v/>
      </c>
      <c r="X35" t="str">
        <f t="shared" si="8"/>
        <v/>
      </c>
      <c r="Y35" t="str">
        <f t="shared" si="9"/>
        <v/>
      </c>
      <c r="Z35" t="str">
        <f t="shared" si="23"/>
        <v/>
      </c>
      <c r="AA35" t="str">
        <f t="shared" si="10"/>
        <v/>
      </c>
      <c r="AB35" t="str">
        <f t="shared" si="11"/>
        <v/>
      </c>
      <c r="AC35" t="str">
        <f t="shared" si="12"/>
        <v/>
      </c>
      <c r="AD35" t="str">
        <f t="shared" si="13"/>
        <v xml:space="preserve"> WHEN COUNTRY = 'CIB' THEN 0</v>
      </c>
      <c r="AE35" t="str">
        <f t="shared" si="14"/>
        <v/>
      </c>
      <c r="AF35" t="str">
        <f t="shared" si="15"/>
        <v/>
      </c>
      <c r="AG35" s="96" t="str">
        <f t="shared" si="3"/>
        <v/>
      </c>
      <c r="AI35" t="str">
        <f t="shared" si="16"/>
        <v xml:space="preserve"> WHEN COUNTRY = 'CIB' THEN 0</v>
      </c>
      <c r="AJ35" t="str">
        <f t="shared" si="17"/>
        <v>CASE  WHEN COUNTRY = 'CIB' THEN 0 END AS MISSING_VAL_IND_32,</v>
      </c>
    </row>
    <row r="36" spans="1:36" ht="16.5" thickBot="1" x14ac:dyDescent="0.3">
      <c r="A36" s="85">
        <f t="shared" si="18"/>
        <v>33</v>
      </c>
      <c r="B36" s="99"/>
      <c r="C36" s="99"/>
      <c r="D36" s="99"/>
      <c r="E36" s="105"/>
      <c r="F36" s="120"/>
      <c r="G36" s="120"/>
      <c r="H36" s="99"/>
      <c r="I36" s="99"/>
      <c r="J36" s="99"/>
      <c r="K36" s="99"/>
      <c r="L36" s="99"/>
      <c r="M36" s="268"/>
      <c r="N36" s="272"/>
      <c r="O36" s="273"/>
      <c r="P36" s="273"/>
      <c r="R36" t="str">
        <f t="shared" si="4"/>
        <v/>
      </c>
      <c r="S36" t="str">
        <f t="shared" si="19"/>
        <v/>
      </c>
      <c r="T36" t="str">
        <f t="shared" si="20"/>
        <v/>
      </c>
      <c r="U36" s="95" t="str">
        <f t="shared" si="7"/>
        <v/>
      </c>
      <c r="V36" s="95" t="str">
        <f t="shared" si="21"/>
        <v/>
      </c>
      <c r="W36" s="95" t="str">
        <f t="shared" si="22"/>
        <v/>
      </c>
      <c r="X36" t="str">
        <f t="shared" si="8"/>
        <v/>
      </c>
      <c r="Y36" t="str">
        <f t="shared" si="9"/>
        <v/>
      </c>
      <c r="Z36" t="str">
        <f t="shared" si="23"/>
        <v/>
      </c>
      <c r="AA36" t="str">
        <f t="shared" si="10"/>
        <v/>
      </c>
      <c r="AB36" t="str">
        <f t="shared" si="11"/>
        <v/>
      </c>
      <c r="AC36" t="str">
        <f t="shared" si="12"/>
        <v/>
      </c>
      <c r="AD36" t="str">
        <f t="shared" si="13"/>
        <v/>
      </c>
      <c r="AE36" t="str">
        <f t="shared" si="14"/>
        <v/>
      </c>
      <c r="AF36" t="str">
        <f t="shared" si="15"/>
        <v/>
      </c>
      <c r="AG36" s="96" t="str">
        <f t="shared" si="3"/>
        <v/>
      </c>
      <c r="AI36" t="str">
        <f t="shared" si="16"/>
        <v/>
      </c>
      <c r="AJ36" t="str">
        <f t="shared" si="17"/>
        <v/>
      </c>
    </row>
    <row r="37" spans="1:36" ht="16.5" thickBot="1" x14ac:dyDescent="0.3">
      <c r="A37" s="85">
        <f t="shared" si="18"/>
        <v>34</v>
      </c>
      <c r="B37" s="99"/>
      <c r="C37" s="99"/>
      <c r="D37" s="99"/>
      <c r="E37" s="105"/>
      <c r="F37" s="120"/>
      <c r="G37" s="120"/>
      <c r="H37" s="99"/>
      <c r="I37" s="99"/>
      <c r="J37" s="99"/>
      <c r="K37" s="99"/>
      <c r="L37" s="99"/>
      <c r="M37" s="268"/>
      <c r="N37" s="272">
        <v>0</v>
      </c>
      <c r="O37" s="273"/>
      <c r="P37" s="273"/>
      <c r="R37" t="str">
        <f t="shared" si="4"/>
        <v/>
      </c>
      <c r="S37" t="str">
        <f t="shared" si="19"/>
        <v/>
      </c>
      <c r="T37" t="str">
        <f t="shared" si="20"/>
        <v/>
      </c>
      <c r="U37" s="95" t="str">
        <f t="shared" si="7"/>
        <v/>
      </c>
      <c r="V37" s="95" t="str">
        <f t="shared" si="21"/>
        <v/>
      </c>
      <c r="W37" s="95" t="str">
        <f t="shared" si="22"/>
        <v/>
      </c>
      <c r="X37" t="str">
        <f t="shared" si="8"/>
        <v/>
      </c>
      <c r="Y37" t="str">
        <f t="shared" si="9"/>
        <v/>
      </c>
      <c r="Z37" t="str">
        <f t="shared" si="23"/>
        <v/>
      </c>
      <c r="AA37" t="str">
        <f t="shared" si="10"/>
        <v/>
      </c>
      <c r="AB37" t="str">
        <f t="shared" si="11"/>
        <v/>
      </c>
      <c r="AC37" t="str">
        <f t="shared" si="12"/>
        <v/>
      </c>
      <c r="AD37" t="str">
        <f t="shared" si="13"/>
        <v xml:space="preserve"> WHEN COUNTRY = 'CIB' THEN 0</v>
      </c>
      <c r="AE37" t="str">
        <f t="shared" si="14"/>
        <v/>
      </c>
      <c r="AF37" t="str">
        <f t="shared" si="15"/>
        <v/>
      </c>
      <c r="AG37" s="96" t="str">
        <f t="shared" si="3"/>
        <v/>
      </c>
      <c r="AI37" t="str">
        <f t="shared" si="16"/>
        <v xml:space="preserve"> WHEN COUNTRY = 'CIB' THEN 0</v>
      </c>
      <c r="AJ37" t="str">
        <f t="shared" si="17"/>
        <v>CASE  WHEN COUNTRY = 'CIB' THEN 0 END AS MISSING_VAL_IND_34,</v>
      </c>
    </row>
    <row r="38" spans="1:36" ht="16.5" thickBot="1" x14ac:dyDescent="0.3">
      <c r="A38" s="85">
        <f t="shared" si="18"/>
        <v>35</v>
      </c>
      <c r="B38" s="99" t="s">
        <v>1297</v>
      </c>
      <c r="C38" s="99"/>
      <c r="D38" s="99"/>
      <c r="E38" s="105" t="s">
        <v>1297</v>
      </c>
      <c r="F38" s="120"/>
      <c r="G38" s="120"/>
      <c r="H38" s="99"/>
      <c r="I38" s="99"/>
      <c r="J38" s="99"/>
      <c r="K38" s="99"/>
      <c r="L38" s="99"/>
      <c r="M38" s="268"/>
      <c r="N38" s="272">
        <v>0</v>
      </c>
      <c r="O38" s="273"/>
      <c r="P38" s="273"/>
      <c r="R38" t="str">
        <f t="shared" si="4"/>
        <v xml:space="preserve"> WHEN COUNTRY = 'BIB' THEN 0</v>
      </c>
      <c r="S38" t="str">
        <f t="shared" si="19"/>
        <v/>
      </c>
      <c r="T38" t="str">
        <f t="shared" si="20"/>
        <v/>
      </c>
      <c r="U38" s="95" t="str">
        <f t="shared" si="7"/>
        <v xml:space="preserve"> WHEN COUNTRY = 'KOPER' THEN 0</v>
      </c>
      <c r="V38" s="95" t="str">
        <f t="shared" si="21"/>
        <v/>
      </c>
      <c r="W38" s="95" t="str">
        <f t="shared" si="22"/>
        <v/>
      </c>
      <c r="X38" t="str">
        <f t="shared" si="8"/>
        <v/>
      </c>
      <c r="Y38" t="str">
        <f t="shared" si="9"/>
        <v/>
      </c>
      <c r="Z38" t="str">
        <f t="shared" si="23"/>
        <v/>
      </c>
      <c r="AA38" t="str">
        <f t="shared" si="10"/>
        <v/>
      </c>
      <c r="AB38" t="str">
        <f t="shared" si="11"/>
        <v/>
      </c>
      <c r="AC38" t="str">
        <f t="shared" si="12"/>
        <v/>
      </c>
      <c r="AD38" t="str">
        <f t="shared" si="13"/>
        <v xml:space="preserve"> WHEN COUNTRY = 'CIB' THEN 0</v>
      </c>
      <c r="AE38" t="str">
        <f t="shared" si="14"/>
        <v/>
      </c>
      <c r="AF38" t="str">
        <f t="shared" si="15"/>
        <v/>
      </c>
      <c r="AG38" s="96" t="str">
        <f t="shared" si="3"/>
        <v/>
      </c>
      <c r="AI38" t="str">
        <f t="shared" si="16"/>
        <v xml:space="preserve"> WHEN COUNTRY = 'BIB' THEN 0 WHEN COUNTRY = 'KOPER' THEN 0 WHEN COUNTRY = 'CIB' THEN 0</v>
      </c>
      <c r="AJ38" t="str">
        <f t="shared" si="17"/>
        <v>CASE  WHEN COUNTRY = 'BIB' THEN 0 WHEN COUNTRY = 'KOPER' THEN 0 WHEN COUNTRY = 'CIB' THEN 0 END AS MISSING_VAL_IND_35,</v>
      </c>
    </row>
    <row r="39" spans="1:36" ht="16.5" thickBot="1" x14ac:dyDescent="0.3">
      <c r="A39" s="85">
        <f t="shared" si="18"/>
        <v>36</v>
      </c>
      <c r="B39" s="99"/>
      <c r="C39" s="99"/>
      <c r="D39" s="99"/>
      <c r="E39" s="105"/>
      <c r="F39" s="120"/>
      <c r="G39" s="120"/>
      <c r="H39" s="99"/>
      <c r="I39" s="99"/>
      <c r="J39" s="99"/>
      <c r="K39" s="99"/>
      <c r="L39" s="99"/>
      <c r="M39" s="268"/>
      <c r="N39" s="272">
        <v>0</v>
      </c>
      <c r="O39" s="273"/>
      <c r="P39" s="273"/>
      <c r="R39" t="str">
        <f t="shared" si="4"/>
        <v/>
      </c>
      <c r="S39" t="str">
        <f t="shared" si="19"/>
        <v/>
      </c>
      <c r="T39" t="str">
        <f t="shared" si="20"/>
        <v/>
      </c>
      <c r="U39" s="95" t="str">
        <f t="shared" si="7"/>
        <v/>
      </c>
      <c r="V39" s="95" t="str">
        <f t="shared" si="21"/>
        <v/>
      </c>
      <c r="W39" s="95" t="str">
        <f t="shared" si="22"/>
        <v/>
      </c>
      <c r="X39" t="str">
        <f t="shared" si="8"/>
        <v/>
      </c>
      <c r="Y39" t="str">
        <f t="shared" si="9"/>
        <v/>
      </c>
      <c r="Z39" t="str">
        <f t="shared" si="23"/>
        <v/>
      </c>
      <c r="AA39" t="str">
        <f t="shared" si="10"/>
        <v/>
      </c>
      <c r="AB39" t="str">
        <f t="shared" si="11"/>
        <v/>
      </c>
      <c r="AC39" t="str">
        <f t="shared" si="12"/>
        <v/>
      </c>
      <c r="AD39" t="str">
        <f t="shared" si="13"/>
        <v xml:space="preserve"> WHEN COUNTRY = 'CIB' THEN 0</v>
      </c>
      <c r="AE39" t="str">
        <f t="shared" si="14"/>
        <v/>
      </c>
      <c r="AF39" t="str">
        <f t="shared" si="15"/>
        <v/>
      </c>
      <c r="AG39" s="96" t="str">
        <f t="shared" si="3"/>
        <v/>
      </c>
      <c r="AI39" t="str">
        <f t="shared" si="16"/>
        <v xml:space="preserve"> WHEN COUNTRY = 'CIB' THEN 0</v>
      </c>
      <c r="AJ39" t="str">
        <f t="shared" si="17"/>
        <v>CASE  WHEN COUNTRY = 'CIB' THEN 0 END AS MISSING_VAL_IND_36,</v>
      </c>
    </row>
    <row r="40" spans="1:36" ht="16.5" thickBot="1" x14ac:dyDescent="0.3">
      <c r="A40" s="85">
        <f t="shared" si="18"/>
        <v>37</v>
      </c>
      <c r="B40" s="99"/>
      <c r="C40" s="99"/>
      <c r="D40" s="99"/>
      <c r="E40" s="105"/>
      <c r="F40" s="120"/>
      <c r="G40" s="120"/>
      <c r="H40" s="99"/>
      <c r="I40" s="99"/>
      <c r="J40" s="99"/>
      <c r="K40" s="99"/>
      <c r="L40" s="99"/>
      <c r="M40" s="268"/>
      <c r="N40" s="272">
        <v>0</v>
      </c>
      <c r="O40" s="273"/>
      <c r="P40" s="273"/>
      <c r="R40" t="str">
        <f t="shared" si="4"/>
        <v/>
      </c>
      <c r="S40" t="str">
        <f t="shared" si="19"/>
        <v/>
      </c>
      <c r="T40" t="str">
        <f t="shared" si="20"/>
        <v/>
      </c>
      <c r="U40" s="95" t="str">
        <f t="shared" si="7"/>
        <v/>
      </c>
      <c r="V40" s="95" t="str">
        <f t="shared" si="21"/>
        <v/>
      </c>
      <c r="W40" s="95" t="str">
        <f t="shared" si="22"/>
        <v/>
      </c>
      <c r="X40" t="str">
        <f t="shared" si="8"/>
        <v/>
      </c>
      <c r="Y40" t="str">
        <f t="shared" si="9"/>
        <v/>
      </c>
      <c r="Z40" t="str">
        <f t="shared" si="23"/>
        <v/>
      </c>
      <c r="AA40" t="str">
        <f t="shared" si="10"/>
        <v/>
      </c>
      <c r="AB40" t="str">
        <f t="shared" si="11"/>
        <v/>
      </c>
      <c r="AC40" t="str">
        <f t="shared" si="12"/>
        <v/>
      </c>
      <c r="AD40" t="str">
        <f t="shared" si="13"/>
        <v xml:space="preserve"> WHEN COUNTRY = 'CIB' THEN 0</v>
      </c>
      <c r="AE40" t="str">
        <f t="shared" si="14"/>
        <v/>
      </c>
      <c r="AF40" t="str">
        <f t="shared" si="15"/>
        <v/>
      </c>
      <c r="AG40" s="96" t="str">
        <f t="shared" si="3"/>
        <v/>
      </c>
      <c r="AI40" t="str">
        <f t="shared" si="16"/>
        <v xml:space="preserve"> WHEN COUNTRY = 'CIB' THEN 0</v>
      </c>
      <c r="AJ40" t="str">
        <f t="shared" si="17"/>
        <v>CASE  WHEN COUNTRY = 'CIB' THEN 0 END AS MISSING_VAL_IND_37,</v>
      </c>
    </row>
    <row r="41" spans="1:36" ht="16.5" thickBot="1" x14ac:dyDescent="0.3">
      <c r="A41" s="85">
        <f t="shared" si="18"/>
        <v>38</v>
      </c>
      <c r="B41" s="99"/>
      <c r="C41" s="99"/>
      <c r="D41" s="99"/>
      <c r="E41" s="105"/>
      <c r="F41" s="120"/>
      <c r="G41" s="120"/>
      <c r="H41" s="99"/>
      <c r="I41" s="99"/>
      <c r="J41" s="99"/>
      <c r="K41" s="99"/>
      <c r="L41" s="99"/>
      <c r="M41" s="268"/>
      <c r="N41" s="272">
        <v>0</v>
      </c>
      <c r="O41" s="273"/>
      <c r="P41" s="273"/>
      <c r="R41" t="str">
        <f t="shared" si="4"/>
        <v/>
      </c>
      <c r="S41" t="str">
        <f t="shared" si="19"/>
        <v/>
      </c>
      <c r="T41" t="str">
        <f t="shared" si="20"/>
        <v/>
      </c>
      <c r="U41" s="95" t="str">
        <f t="shared" si="7"/>
        <v/>
      </c>
      <c r="V41" s="95" t="str">
        <f t="shared" si="21"/>
        <v/>
      </c>
      <c r="W41" s="95" t="str">
        <f t="shared" si="22"/>
        <v/>
      </c>
      <c r="X41" t="str">
        <f t="shared" si="8"/>
        <v/>
      </c>
      <c r="Y41" t="str">
        <f t="shared" si="9"/>
        <v/>
      </c>
      <c r="Z41" t="str">
        <f t="shared" si="23"/>
        <v/>
      </c>
      <c r="AA41" t="str">
        <f t="shared" si="10"/>
        <v/>
      </c>
      <c r="AB41" t="str">
        <f t="shared" si="11"/>
        <v/>
      </c>
      <c r="AC41" t="str">
        <f t="shared" si="12"/>
        <v/>
      </c>
      <c r="AD41" t="str">
        <f t="shared" si="13"/>
        <v xml:space="preserve"> WHEN COUNTRY = 'CIB' THEN 0</v>
      </c>
      <c r="AE41" t="str">
        <f t="shared" si="14"/>
        <v/>
      </c>
      <c r="AF41" t="str">
        <f t="shared" si="15"/>
        <v/>
      </c>
      <c r="AG41" s="96" t="str">
        <f t="shared" si="3"/>
        <v/>
      </c>
      <c r="AI41" t="str">
        <f t="shared" si="16"/>
        <v xml:space="preserve"> WHEN COUNTRY = 'CIB' THEN 0</v>
      </c>
      <c r="AJ41" t="str">
        <f t="shared" si="17"/>
        <v>CASE  WHEN COUNTRY = 'CIB' THEN 0 END AS MISSING_VAL_IND_38,</v>
      </c>
    </row>
    <row r="42" spans="1:36" ht="16.5" thickBot="1" x14ac:dyDescent="0.3">
      <c r="A42" s="85">
        <f t="shared" si="18"/>
        <v>39</v>
      </c>
      <c r="B42" s="99"/>
      <c r="C42" s="99"/>
      <c r="D42" s="99"/>
      <c r="E42" s="105"/>
      <c r="F42" s="120"/>
      <c r="G42" s="120"/>
      <c r="H42" s="99"/>
      <c r="I42" s="99"/>
      <c r="J42" s="99"/>
      <c r="K42" s="99"/>
      <c r="L42" s="99"/>
      <c r="M42" s="268"/>
      <c r="N42" s="272">
        <v>0</v>
      </c>
      <c r="O42" s="273"/>
      <c r="P42" s="273"/>
      <c r="R42" t="str">
        <f t="shared" si="4"/>
        <v/>
      </c>
      <c r="S42" t="str">
        <f t="shared" si="19"/>
        <v/>
      </c>
      <c r="T42" t="str">
        <f t="shared" si="20"/>
        <v/>
      </c>
      <c r="U42" s="95" t="str">
        <f t="shared" si="7"/>
        <v/>
      </c>
      <c r="V42" s="95" t="str">
        <f t="shared" si="21"/>
        <v/>
      </c>
      <c r="W42" s="95" t="str">
        <f t="shared" si="22"/>
        <v/>
      </c>
      <c r="X42" t="str">
        <f t="shared" si="8"/>
        <v/>
      </c>
      <c r="Y42" t="str">
        <f t="shared" si="9"/>
        <v/>
      </c>
      <c r="Z42" t="str">
        <f t="shared" si="23"/>
        <v/>
      </c>
      <c r="AA42" t="str">
        <f t="shared" si="10"/>
        <v/>
      </c>
      <c r="AB42" t="str">
        <f t="shared" si="11"/>
        <v/>
      </c>
      <c r="AC42" t="str">
        <f t="shared" si="12"/>
        <v/>
      </c>
      <c r="AD42" t="str">
        <f t="shared" si="13"/>
        <v xml:space="preserve"> WHEN COUNTRY = 'CIB' THEN 0</v>
      </c>
      <c r="AE42" t="str">
        <f t="shared" si="14"/>
        <v/>
      </c>
      <c r="AF42" t="str">
        <f t="shared" si="15"/>
        <v/>
      </c>
      <c r="AG42" s="96" t="str">
        <f t="shared" si="3"/>
        <v/>
      </c>
      <c r="AI42" t="str">
        <f t="shared" si="16"/>
        <v xml:space="preserve"> WHEN COUNTRY = 'CIB' THEN 0</v>
      </c>
      <c r="AJ42" t="str">
        <f t="shared" si="17"/>
        <v>CASE  WHEN COUNTRY = 'CIB' THEN 0 END AS MISSING_VAL_IND_39,</v>
      </c>
    </row>
    <row r="43" spans="1:36" ht="16.5" thickBot="1" x14ac:dyDescent="0.3">
      <c r="A43" s="85">
        <f t="shared" si="18"/>
        <v>40</v>
      </c>
      <c r="B43" s="99"/>
      <c r="C43" s="99" t="s">
        <v>1226</v>
      </c>
      <c r="D43" s="99" t="s">
        <v>1227</v>
      </c>
      <c r="E43" s="105"/>
      <c r="F43" s="120" t="s">
        <v>1228</v>
      </c>
      <c r="G43" s="120" t="s">
        <v>1229</v>
      </c>
      <c r="H43" s="99"/>
      <c r="I43" s="99" t="s">
        <v>1495</v>
      </c>
      <c r="J43" s="99" t="s">
        <v>1495</v>
      </c>
      <c r="K43" s="99"/>
      <c r="L43" s="99" t="s">
        <v>1585</v>
      </c>
      <c r="M43" s="268" t="s">
        <v>1586</v>
      </c>
      <c r="N43" s="272"/>
      <c r="O43" s="273" t="s">
        <v>1660</v>
      </c>
      <c r="P43" s="273" t="s">
        <v>1692</v>
      </c>
      <c r="R43" t="str">
        <f t="shared" si="4"/>
        <v/>
      </c>
      <c r="S43" t="str">
        <f>IF(LEN(C43)&gt;0,CONCATENATE(" WHEN COUNTRY = '",$B$2,"' AND SEGMENT= '",$C$3, "'  THEN ",C43 ),"")</f>
        <v xml:space="preserve"> WHEN COUNTRY = 'BIB' AND SEGMENT= 'CORPORATE'  THEN 0.79426789</v>
      </c>
      <c r="T43" t="str">
        <f>IF(LEN(D43)&gt;0,CONCATENATE(" WHEN COUNTRY = '",$B$2,"' AND SEGMENT= '",$D$3, "'  THEN ",D43 ),"")</f>
        <v xml:space="preserve"> WHEN COUNTRY = 'BIB' AND SEGMENT= 'RETAIL'  THEN 0.58823532</v>
      </c>
      <c r="U43" s="95" t="str">
        <f t="shared" si="7"/>
        <v/>
      </c>
      <c r="V43" s="95" t="str">
        <f>IF(LEN(F43)&gt;0,CONCATENATE(" WHEN COUNTRY = '",$E$2,"' AND SEGMENT= '",$F$3, "'  THEN ",F43 ),"")</f>
        <v xml:space="preserve"> WHEN COUNTRY = 'KOPER' AND SEGMENT= 'CORPORATE'  THEN 0.9966705</v>
      </c>
      <c r="W43" s="95" t="str">
        <f>IF(LEN(G43)&gt;0,CONCATENATE(" WHEN COUNTRY = '",$E$2,"' AND SEGMENT= '",$G$3, "'  THEN ",G43 ),"")</f>
        <v xml:space="preserve"> WHEN COUNTRY = 'KOPER' AND SEGMENT= 'SMALL/MICRO'  THEN 0.9145281</v>
      </c>
      <c r="X43" t="str">
        <f t="shared" si="8"/>
        <v/>
      </c>
      <c r="Y43" t="str">
        <f t="shared" si="9"/>
        <v xml:space="preserve"> WHEN COUNTRY = 'BIR' AND SEGMENT IN ('CORPORATE','SME Corporate')  THEN 1.00</v>
      </c>
      <c r="Z43" t="str">
        <f t="shared" si="23"/>
        <v xml:space="preserve"> WHEN COUNTRY = 'BIR' AND SEGMENT= 'SME Retail'  THEN 1.00</v>
      </c>
      <c r="AA43" t="str">
        <f t="shared" si="10"/>
        <v/>
      </c>
      <c r="AB43" t="str">
        <f t="shared" si="11"/>
        <v xml:space="preserve"> WHEN COUNTRY = 'ALEX' AND SEGMENT IN ('CORPORATE','SME Corporate')  THEN 0.0517188</v>
      </c>
      <c r="AC43" t="str">
        <f t="shared" si="12"/>
        <v xml:space="preserve"> WHEN COUNTRY = 'ALEX' AND SEGMENT= 'SME Retail'  THEN 0.3333333</v>
      </c>
      <c r="AD43" t="str">
        <f t="shared" si="13"/>
        <v/>
      </c>
      <c r="AE43" t="str">
        <f t="shared" si="14"/>
        <v xml:space="preserve"> WHEN COUNTRY = 'CIB' AND SEGMENT IN ('CORPORATE','SME Corporate')  THEN 0.2167367</v>
      </c>
      <c r="AF43" t="str">
        <f t="shared" si="15"/>
        <v xml:space="preserve"> WHEN COUNTRY = 'CIB' AND SEGMENT= 'Small Business'  THEN 0.472973</v>
      </c>
      <c r="AG43" s="96" t="str">
        <f t="shared" si="3"/>
        <v/>
      </c>
      <c r="AI43" t="str">
        <f t="shared" si="16"/>
        <v xml:space="preserv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v>
      </c>
      <c r="AJ43" t="str">
        <f t="shared" si="17"/>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 END AS MISSING_VAL_IND_40,</v>
      </c>
    </row>
    <row r="44" spans="1:36" ht="16.5" thickBot="1" x14ac:dyDescent="0.3">
      <c r="A44" s="85">
        <f t="shared" si="18"/>
        <v>41</v>
      </c>
      <c r="B44" s="99"/>
      <c r="C44" s="99"/>
      <c r="D44" s="99"/>
      <c r="E44" s="105"/>
      <c r="F44" s="120"/>
      <c r="G44" s="120"/>
      <c r="H44" s="99"/>
      <c r="I44" s="99"/>
      <c r="J44" s="99"/>
      <c r="K44" s="99"/>
      <c r="L44" s="99"/>
      <c r="M44" s="268"/>
      <c r="N44" s="272">
        <v>0</v>
      </c>
      <c r="O44" s="273"/>
      <c r="P44" s="273"/>
      <c r="R44" t="str">
        <f t="shared" si="4"/>
        <v/>
      </c>
      <c r="S44" t="str">
        <f t="shared" ref="S44:S58" si="24">IF(LEN(C44)&gt;0,CONCATENATE(" WHEN COUNTRY = '",$B$2, "' THEN ",C44 ),"")</f>
        <v/>
      </c>
      <c r="T44" t="str">
        <f t="shared" ref="T44:T58" si="25">IF(LEN(D44)&gt;0,CONCATENATE(" WHEN COUNTRY = '",$B$2, "' THEN ",D44 ),"")</f>
        <v/>
      </c>
      <c r="U44" s="95" t="str">
        <f t="shared" si="7"/>
        <v/>
      </c>
      <c r="V44" s="95" t="str">
        <f t="shared" ref="V44:W50" si="26">IF(LEN(F44)&gt;0,CONCATENATE(" WHEN COUNTRY = '",$E$2, "' THEN ",F44 ),"")</f>
        <v/>
      </c>
      <c r="W44" s="95" t="str">
        <f t="shared" si="26"/>
        <v/>
      </c>
      <c r="X44" t="str">
        <f t="shared" si="8"/>
        <v/>
      </c>
      <c r="Y44" t="str">
        <f t="shared" si="9"/>
        <v/>
      </c>
      <c r="Z44" t="str">
        <f t="shared" si="23"/>
        <v/>
      </c>
      <c r="AA44" t="str">
        <f t="shared" si="10"/>
        <v/>
      </c>
      <c r="AB44" t="str">
        <f t="shared" si="11"/>
        <v/>
      </c>
      <c r="AC44" t="str">
        <f t="shared" si="12"/>
        <v/>
      </c>
      <c r="AD44" t="str">
        <f t="shared" si="13"/>
        <v xml:space="preserve"> WHEN COUNTRY = 'CIB' THEN 0</v>
      </c>
      <c r="AE44" t="str">
        <f t="shared" si="14"/>
        <v/>
      </c>
      <c r="AF44" t="str">
        <f t="shared" si="15"/>
        <v/>
      </c>
      <c r="AG44" s="96" t="str">
        <f t="shared" si="3"/>
        <v/>
      </c>
      <c r="AI44" t="str">
        <f t="shared" si="16"/>
        <v xml:space="preserve"> WHEN COUNTRY = 'CIB' THEN 0</v>
      </c>
      <c r="AJ44" t="str">
        <f t="shared" si="17"/>
        <v>CASE  WHEN COUNTRY = 'CIB' THEN 0 END AS MISSING_VAL_IND_41,</v>
      </c>
    </row>
    <row r="45" spans="1:36" ht="16.5" thickBot="1" x14ac:dyDescent="0.3">
      <c r="A45" s="85">
        <f t="shared" si="18"/>
        <v>42</v>
      </c>
      <c r="B45" s="99"/>
      <c r="C45" s="99"/>
      <c r="D45" s="99"/>
      <c r="E45" s="105"/>
      <c r="F45" s="120"/>
      <c r="G45" s="120"/>
      <c r="H45" s="99"/>
      <c r="I45" s="99"/>
      <c r="J45" s="99"/>
      <c r="K45" s="99"/>
      <c r="L45" s="99"/>
      <c r="M45" s="268"/>
      <c r="N45" s="272">
        <v>0</v>
      </c>
      <c r="O45" s="273"/>
      <c r="P45" s="273"/>
      <c r="R45" t="str">
        <f t="shared" si="4"/>
        <v/>
      </c>
      <c r="S45" t="str">
        <f t="shared" si="24"/>
        <v/>
      </c>
      <c r="T45" t="str">
        <f t="shared" si="25"/>
        <v/>
      </c>
      <c r="U45" s="95" t="str">
        <f t="shared" si="7"/>
        <v/>
      </c>
      <c r="V45" s="95" t="str">
        <f t="shared" si="26"/>
        <v/>
      </c>
      <c r="W45" s="95" t="str">
        <f t="shared" si="26"/>
        <v/>
      </c>
      <c r="X45" t="str">
        <f t="shared" si="8"/>
        <v/>
      </c>
      <c r="Y45" t="str">
        <f t="shared" si="9"/>
        <v/>
      </c>
      <c r="Z45" t="str">
        <f t="shared" si="23"/>
        <v/>
      </c>
      <c r="AA45" t="str">
        <f t="shared" si="10"/>
        <v/>
      </c>
      <c r="AB45" t="str">
        <f t="shared" si="11"/>
        <v/>
      </c>
      <c r="AC45" t="str">
        <f t="shared" si="12"/>
        <v/>
      </c>
      <c r="AD45" t="str">
        <f t="shared" si="13"/>
        <v xml:space="preserve"> WHEN COUNTRY = 'CIB' THEN 0</v>
      </c>
      <c r="AE45" t="str">
        <f t="shared" si="14"/>
        <v/>
      </c>
      <c r="AF45" t="str">
        <f t="shared" si="15"/>
        <v/>
      </c>
      <c r="AG45" s="96" t="str">
        <f t="shared" si="3"/>
        <v/>
      </c>
      <c r="AI45" t="str">
        <f t="shared" si="16"/>
        <v xml:space="preserve"> WHEN COUNTRY = 'CIB' THEN 0</v>
      </c>
      <c r="AJ45" t="str">
        <f t="shared" si="17"/>
        <v>CASE  WHEN COUNTRY = 'CIB' THEN 0 END AS MISSING_VAL_IND_42,</v>
      </c>
    </row>
    <row r="46" spans="1:36" ht="16.5" thickBot="1" x14ac:dyDescent="0.3">
      <c r="A46" s="85">
        <f t="shared" si="18"/>
        <v>43</v>
      </c>
      <c r="B46" s="99"/>
      <c r="C46" s="99"/>
      <c r="D46" s="99"/>
      <c r="E46" s="105"/>
      <c r="F46" s="120"/>
      <c r="G46" s="120"/>
      <c r="H46" s="99"/>
      <c r="I46" s="99"/>
      <c r="J46" s="99"/>
      <c r="K46" s="99"/>
      <c r="L46" s="99"/>
      <c r="M46" s="268"/>
      <c r="N46" s="272">
        <v>0</v>
      </c>
      <c r="O46" s="273"/>
      <c r="P46" s="273"/>
      <c r="R46" t="str">
        <f t="shared" si="4"/>
        <v/>
      </c>
      <c r="S46" t="str">
        <f t="shared" si="24"/>
        <v/>
      </c>
      <c r="T46" t="str">
        <f t="shared" si="25"/>
        <v/>
      </c>
      <c r="U46" s="95" t="str">
        <f t="shared" si="7"/>
        <v/>
      </c>
      <c r="V46" s="95" t="str">
        <f t="shared" si="26"/>
        <v/>
      </c>
      <c r="W46" s="95" t="str">
        <f t="shared" si="26"/>
        <v/>
      </c>
      <c r="X46" t="str">
        <f t="shared" si="8"/>
        <v/>
      </c>
      <c r="Y46" t="str">
        <f t="shared" si="9"/>
        <v/>
      </c>
      <c r="Z46" t="str">
        <f t="shared" si="23"/>
        <v/>
      </c>
      <c r="AA46" t="str">
        <f t="shared" si="10"/>
        <v/>
      </c>
      <c r="AB46" t="str">
        <f t="shared" si="11"/>
        <v/>
      </c>
      <c r="AC46" t="str">
        <f t="shared" si="12"/>
        <v/>
      </c>
      <c r="AD46" t="str">
        <f t="shared" si="13"/>
        <v xml:space="preserve"> WHEN COUNTRY = 'CIB' THEN 0</v>
      </c>
      <c r="AE46" t="str">
        <f t="shared" si="14"/>
        <v/>
      </c>
      <c r="AF46" t="str">
        <f t="shared" si="15"/>
        <v/>
      </c>
      <c r="AG46" s="96" t="str">
        <f t="shared" si="3"/>
        <v/>
      </c>
      <c r="AI46" t="str">
        <f t="shared" si="16"/>
        <v xml:space="preserve"> WHEN COUNTRY = 'CIB' THEN 0</v>
      </c>
      <c r="AJ46" t="str">
        <f t="shared" si="17"/>
        <v>CASE  WHEN COUNTRY = 'CIB' THEN 0 END AS MISSING_VAL_IND_43,</v>
      </c>
    </row>
    <row r="47" spans="1:36" ht="16.5" thickBot="1" x14ac:dyDescent="0.3">
      <c r="A47" s="85">
        <f t="shared" si="18"/>
        <v>44</v>
      </c>
      <c r="B47" s="99" t="s">
        <v>1297</v>
      </c>
      <c r="C47" s="99"/>
      <c r="D47" s="99"/>
      <c r="E47" s="105" t="s">
        <v>1297</v>
      </c>
      <c r="F47" s="120"/>
      <c r="G47" s="120"/>
      <c r="H47" s="99" t="s">
        <v>1297</v>
      </c>
      <c r="I47" s="99"/>
      <c r="J47" s="99"/>
      <c r="K47" s="99">
        <v>0</v>
      </c>
      <c r="L47" s="99"/>
      <c r="M47" s="268"/>
      <c r="N47" s="272">
        <v>0</v>
      </c>
      <c r="O47" s="273"/>
      <c r="P47" s="273"/>
      <c r="R47" t="str">
        <f t="shared" si="4"/>
        <v xml:space="preserve"> WHEN COUNTRY = 'BIB' THEN 0</v>
      </c>
      <c r="S47" t="str">
        <f t="shared" si="24"/>
        <v/>
      </c>
      <c r="T47" t="str">
        <f t="shared" si="25"/>
        <v/>
      </c>
      <c r="U47" s="95" t="str">
        <f t="shared" si="7"/>
        <v xml:space="preserve"> WHEN COUNTRY = 'KOPER' THEN 0</v>
      </c>
      <c r="V47" s="95" t="str">
        <f t="shared" si="26"/>
        <v/>
      </c>
      <c r="W47" s="95" t="str">
        <f t="shared" si="26"/>
        <v/>
      </c>
      <c r="X47" t="str">
        <f t="shared" si="8"/>
        <v xml:space="preserve"> WHEN COUNTRY = 'BIR' THEN 0</v>
      </c>
      <c r="Y47" t="str">
        <f t="shared" si="9"/>
        <v/>
      </c>
      <c r="Z47" t="str">
        <f t="shared" si="23"/>
        <v/>
      </c>
      <c r="AA47" t="str">
        <f t="shared" si="10"/>
        <v xml:space="preserve"> WHEN COUNTRY = 'ALEX' THEN 0</v>
      </c>
      <c r="AB47" t="str">
        <f t="shared" si="11"/>
        <v/>
      </c>
      <c r="AC47" t="str">
        <f t="shared" si="12"/>
        <v/>
      </c>
      <c r="AD47" t="str">
        <f t="shared" si="13"/>
        <v xml:space="preserve"> WHEN COUNTRY = 'CIB' THEN 0</v>
      </c>
      <c r="AE47" t="str">
        <f t="shared" si="14"/>
        <v/>
      </c>
      <c r="AF47" t="str">
        <f t="shared" si="15"/>
        <v/>
      </c>
      <c r="AG47" s="96" t="str">
        <f t="shared" si="3"/>
        <v/>
      </c>
      <c r="AI47" t="str">
        <f t="shared" si="16"/>
        <v xml:space="preserve"> WHEN COUNTRY = 'BIB' THEN 0 WHEN COUNTRY = 'KOPER' THEN 0 WHEN COUNTRY = 'BIR' THEN 0 WHEN COUNTRY = 'ALEX' THEN 0 WHEN COUNTRY = 'CIB' THEN 0</v>
      </c>
      <c r="AJ47" t="str">
        <f t="shared" si="17"/>
        <v>CASE  WHEN COUNTRY = 'BIB' THEN 0 WHEN COUNTRY = 'KOPER' THEN 0 WHEN COUNTRY = 'BIR' THEN 0 WHEN COUNTRY = 'ALEX' THEN 0 WHEN COUNTRY = 'CIB' THEN 0 END AS MISSING_VAL_IND_44,</v>
      </c>
    </row>
    <row r="48" spans="1:36" ht="16.5" thickBot="1" x14ac:dyDescent="0.3">
      <c r="A48" s="85">
        <f t="shared" si="18"/>
        <v>45</v>
      </c>
      <c r="B48" s="99"/>
      <c r="C48" s="99"/>
      <c r="D48" s="99"/>
      <c r="E48" s="105"/>
      <c r="F48" s="120"/>
      <c r="G48" s="120"/>
      <c r="H48" s="99"/>
      <c r="I48" s="99"/>
      <c r="J48" s="99"/>
      <c r="K48" s="99">
        <v>0</v>
      </c>
      <c r="L48" s="99"/>
      <c r="M48" s="268"/>
      <c r="N48" s="272"/>
      <c r="O48" s="273"/>
      <c r="P48" s="273"/>
      <c r="R48" t="str">
        <f t="shared" si="4"/>
        <v/>
      </c>
      <c r="S48" t="str">
        <f t="shared" si="24"/>
        <v/>
      </c>
      <c r="T48" t="str">
        <f t="shared" si="25"/>
        <v/>
      </c>
      <c r="U48" s="95" t="str">
        <f t="shared" si="7"/>
        <v/>
      </c>
      <c r="V48" s="95" t="str">
        <f t="shared" si="26"/>
        <v/>
      </c>
      <c r="W48" s="95" t="str">
        <f t="shared" si="26"/>
        <v/>
      </c>
      <c r="X48" t="str">
        <f t="shared" si="8"/>
        <v/>
      </c>
      <c r="Y48" t="str">
        <f t="shared" si="9"/>
        <v/>
      </c>
      <c r="Z48" t="str">
        <f t="shared" si="23"/>
        <v/>
      </c>
      <c r="AA48" t="str">
        <f t="shared" si="10"/>
        <v xml:space="preserve"> WHEN COUNTRY = 'ALEX' THEN 0</v>
      </c>
      <c r="AB48" t="str">
        <f t="shared" si="11"/>
        <v/>
      </c>
      <c r="AC48" t="str">
        <f t="shared" si="12"/>
        <v/>
      </c>
      <c r="AD48" t="str">
        <f t="shared" si="13"/>
        <v/>
      </c>
      <c r="AE48" t="str">
        <f t="shared" si="14"/>
        <v/>
      </c>
      <c r="AF48" t="str">
        <f t="shared" si="15"/>
        <v/>
      </c>
      <c r="AG48" s="96" t="str">
        <f t="shared" si="3"/>
        <v/>
      </c>
      <c r="AI48" t="str">
        <f t="shared" si="16"/>
        <v xml:space="preserve"> WHEN COUNTRY = 'ALEX' THEN 0</v>
      </c>
      <c r="AJ48" t="str">
        <f t="shared" si="17"/>
        <v>CASE  WHEN COUNTRY = 'ALEX' THEN 0 END AS MISSING_VAL_IND_45,</v>
      </c>
    </row>
    <row r="49" spans="1:36" ht="16.5" thickBot="1" x14ac:dyDescent="0.3">
      <c r="A49" s="85">
        <f t="shared" si="18"/>
        <v>46</v>
      </c>
      <c r="B49" s="99"/>
      <c r="C49" s="99"/>
      <c r="D49" s="99"/>
      <c r="E49" s="105"/>
      <c r="F49" s="120"/>
      <c r="G49" s="120"/>
      <c r="H49" s="99"/>
      <c r="I49" s="99"/>
      <c r="J49" s="99"/>
      <c r="K49" s="99"/>
      <c r="L49" s="99"/>
      <c r="M49" s="268"/>
      <c r="N49" s="272"/>
      <c r="O49" s="273"/>
      <c r="P49" s="273"/>
      <c r="R49" t="str">
        <f t="shared" si="4"/>
        <v/>
      </c>
      <c r="S49" t="str">
        <f t="shared" si="24"/>
        <v/>
      </c>
      <c r="T49" t="str">
        <f t="shared" si="25"/>
        <v/>
      </c>
      <c r="U49" s="95" t="str">
        <f t="shared" si="7"/>
        <v/>
      </c>
      <c r="V49" s="95" t="str">
        <f t="shared" si="26"/>
        <v/>
      </c>
      <c r="W49" s="95" t="str">
        <f t="shared" si="26"/>
        <v/>
      </c>
      <c r="X49" t="str">
        <f t="shared" si="8"/>
        <v/>
      </c>
      <c r="Y49" t="str">
        <f t="shared" si="9"/>
        <v/>
      </c>
      <c r="Z49" t="str">
        <f t="shared" si="23"/>
        <v/>
      </c>
      <c r="AA49" t="str">
        <f t="shared" si="10"/>
        <v/>
      </c>
      <c r="AB49" t="str">
        <f t="shared" si="11"/>
        <v/>
      </c>
      <c r="AC49" t="str">
        <f t="shared" si="12"/>
        <v/>
      </c>
      <c r="AD49" t="str">
        <f t="shared" si="13"/>
        <v/>
      </c>
      <c r="AE49" t="str">
        <f t="shared" si="14"/>
        <v/>
      </c>
      <c r="AF49" t="str">
        <f t="shared" si="15"/>
        <v/>
      </c>
      <c r="AG49" s="96" t="str">
        <f t="shared" si="3"/>
        <v/>
      </c>
      <c r="AI49" t="str">
        <f t="shared" si="16"/>
        <v/>
      </c>
      <c r="AJ49" t="str">
        <f t="shared" si="17"/>
        <v/>
      </c>
    </row>
    <row r="50" spans="1:36" ht="16.5" thickBot="1" x14ac:dyDescent="0.3">
      <c r="A50" s="85">
        <f t="shared" si="18"/>
        <v>47</v>
      </c>
      <c r="B50" s="99"/>
      <c r="C50" s="99"/>
      <c r="D50" s="99"/>
      <c r="E50" s="105"/>
      <c r="F50" s="120"/>
      <c r="G50" s="120"/>
      <c r="H50" s="99"/>
      <c r="I50" s="99"/>
      <c r="J50" s="99"/>
      <c r="K50" s="99"/>
      <c r="L50" s="99"/>
      <c r="M50" s="268"/>
      <c r="N50" s="272">
        <v>0</v>
      </c>
      <c r="O50" s="273"/>
      <c r="P50" s="273"/>
      <c r="R50" t="str">
        <f t="shared" si="4"/>
        <v/>
      </c>
      <c r="S50" t="str">
        <f t="shared" si="24"/>
        <v/>
      </c>
      <c r="T50" t="str">
        <f t="shared" si="25"/>
        <v/>
      </c>
      <c r="U50" s="95" t="str">
        <f t="shared" si="7"/>
        <v/>
      </c>
      <c r="V50" s="95" t="str">
        <f t="shared" si="26"/>
        <v/>
      </c>
      <c r="W50" s="95" t="str">
        <f t="shared" si="26"/>
        <v/>
      </c>
      <c r="X50" t="str">
        <f t="shared" si="8"/>
        <v/>
      </c>
      <c r="Y50" t="str">
        <f t="shared" si="9"/>
        <v/>
      </c>
      <c r="Z50" t="str">
        <f t="shared" si="23"/>
        <v/>
      </c>
      <c r="AA50" t="str">
        <f t="shared" si="10"/>
        <v/>
      </c>
      <c r="AB50" t="str">
        <f t="shared" si="11"/>
        <v/>
      </c>
      <c r="AC50" t="str">
        <f t="shared" si="12"/>
        <v/>
      </c>
      <c r="AD50" t="str">
        <f t="shared" si="13"/>
        <v xml:space="preserve"> WHEN COUNTRY = 'CIB' THEN 0</v>
      </c>
      <c r="AE50" t="str">
        <f t="shared" si="14"/>
        <v/>
      </c>
      <c r="AF50" t="str">
        <f t="shared" si="15"/>
        <v/>
      </c>
      <c r="AG50" s="96" t="str">
        <f t="shared" si="3"/>
        <v/>
      </c>
      <c r="AI50" t="str">
        <f t="shared" si="16"/>
        <v xml:space="preserve"> WHEN COUNTRY = 'CIB' THEN 0</v>
      </c>
      <c r="AJ50" t="str">
        <f t="shared" si="17"/>
        <v>CASE  WHEN COUNTRY = 'CIB' THEN 0 END AS MISSING_VAL_IND_47,</v>
      </c>
    </row>
    <row r="51" spans="1:36" ht="16.5" thickBot="1" x14ac:dyDescent="0.3">
      <c r="A51" s="85">
        <f t="shared" si="18"/>
        <v>48</v>
      </c>
      <c r="B51" s="99"/>
      <c r="C51" s="99"/>
      <c r="D51" s="99"/>
      <c r="E51" s="105"/>
      <c r="F51" s="120" t="s">
        <v>1230</v>
      </c>
      <c r="G51" s="120" t="s">
        <v>1231</v>
      </c>
      <c r="H51" s="99"/>
      <c r="I51" s="99"/>
      <c r="J51" s="99"/>
      <c r="K51" s="99"/>
      <c r="L51" s="99"/>
      <c r="M51" s="268"/>
      <c r="N51" s="272"/>
      <c r="O51" s="273" t="s">
        <v>1661</v>
      </c>
      <c r="P51" s="273" t="s">
        <v>1693</v>
      </c>
      <c r="R51" t="str">
        <f t="shared" si="4"/>
        <v/>
      </c>
      <c r="S51" t="str">
        <f t="shared" si="24"/>
        <v/>
      </c>
      <c r="T51" t="str">
        <f t="shared" si="25"/>
        <v/>
      </c>
      <c r="U51" s="95" t="str">
        <f t="shared" si="7"/>
        <v/>
      </c>
      <c r="V51" s="95" t="str">
        <f>IF(LEN(F51)&gt;0,CONCATENATE(" WHEN COUNTRY = '",$E$2,"' AND SEGMENT= '",$F$3, "'  THEN ",F51 ),"")</f>
        <v xml:space="preserve"> WHEN COUNTRY = 'KOPER' AND SEGMENT= 'CORPORATE'  THEN 0.4015377</v>
      </c>
      <c r="W51" s="95" t="str">
        <f>IF(LEN(G51)&gt;0,CONCATENATE(" WHEN COUNTRY = '",$E$2,"' AND SEGMENT= '",$G$3, "'  THEN ",G51 ),"")</f>
        <v xml:space="preserve"> WHEN COUNTRY = 'KOPER' AND SEGMENT= 'SMALL/MICRO'  THEN 0.3516507</v>
      </c>
      <c r="X51" t="str">
        <f t="shared" si="8"/>
        <v/>
      </c>
      <c r="Y51" t="str">
        <f t="shared" si="9"/>
        <v/>
      </c>
      <c r="Z51" t="str">
        <f t="shared" si="23"/>
        <v/>
      </c>
      <c r="AA51" t="str">
        <f t="shared" si="10"/>
        <v/>
      </c>
      <c r="AB51" t="str">
        <f t="shared" si="11"/>
        <v/>
      </c>
      <c r="AC51" t="str">
        <f t="shared" si="12"/>
        <v/>
      </c>
      <c r="AD51" t="str">
        <f t="shared" si="13"/>
        <v/>
      </c>
      <c r="AE51" t="str">
        <f t="shared" si="14"/>
        <v xml:space="preserve"> WHEN COUNTRY = 'CIB' AND SEGMENT IN ('CORPORATE','SME Corporate')  THEN 0.2405182</v>
      </c>
      <c r="AF51" t="str">
        <f t="shared" si="15"/>
        <v xml:space="preserve"> WHEN COUNTRY = 'CIB' AND SEGMENT= 'Small Business'  THEN 0.3119493</v>
      </c>
      <c r="AG51" s="96" t="str">
        <f t="shared" si="3"/>
        <v/>
      </c>
      <c r="AI51" t="str">
        <f t="shared" si="16"/>
        <v xml:space="preserve"> WHEN COUNTRY = 'KOPER' AND SEGMENT= 'CORPORATE'  THEN 0.4015377 WHEN COUNTRY = 'KOPER' AND SEGMENT= 'SMALL/MICRO'  THEN 0.3516507 WHEN COUNTRY = 'CIB' AND SEGMENT IN ('CORPORATE','SME Corporate')  THEN 0.2405182 WHEN COUNTRY = 'CIB' AND SEGMENT= 'Small Business'  THEN 0.3119493</v>
      </c>
      <c r="AJ51" t="str">
        <f t="shared" si="17"/>
        <v>CASE  WHEN COUNTRY = 'KOPER' AND SEGMENT= 'CORPORATE'  THEN 0.4015377 WHEN COUNTRY = 'KOPER' AND SEGMENT= 'SMALL/MICRO'  THEN 0.3516507 WHEN COUNTRY = 'CIB' AND SEGMENT IN ('CORPORATE','SME Corporate')  THEN 0.2405182 WHEN COUNTRY = 'CIB' AND SEGMENT= 'Small Business'  THEN 0.3119493 END AS MISSING_VAL_IND_48,</v>
      </c>
    </row>
    <row r="52" spans="1:36" ht="16.5" thickBot="1" x14ac:dyDescent="0.3">
      <c r="A52" s="85">
        <f t="shared" si="18"/>
        <v>49</v>
      </c>
      <c r="B52" s="99"/>
      <c r="C52" s="99"/>
      <c r="D52" s="99"/>
      <c r="E52" s="105"/>
      <c r="F52" s="120"/>
      <c r="G52" s="120"/>
      <c r="H52" s="99"/>
      <c r="I52" s="99"/>
      <c r="J52" s="99"/>
      <c r="K52" s="99"/>
      <c r="L52" s="99"/>
      <c r="M52" s="268"/>
      <c r="N52" s="272">
        <v>0</v>
      </c>
      <c r="O52" s="273"/>
      <c r="P52" s="273"/>
      <c r="R52" t="str">
        <f t="shared" si="4"/>
        <v/>
      </c>
      <c r="S52" t="str">
        <f t="shared" si="24"/>
        <v/>
      </c>
      <c r="T52" t="str">
        <f t="shared" si="25"/>
        <v/>
      </c>
      <c r="U52" s="95" t="str">
        <f t="shared" si="7"/>
        <v/>
      </c>
      <c r="V52" s="95" t="str">
        <f t="shared" ref="V52:W58" si="27">IF(LEN(F52)&gt;0,CONCATENATE(" WHEN COUNTRY = '",$E$2, "' THEN ",F52 ),"")</f>
        <v/>
      </c>
      <c r="W52" s="95" t="str">
        <f t="shared" si="27"/>
        <v/>
      </c>
      <c r="X52" t="str">
        <f t="shared" si="8"/>
        <v/>
      </c>
      <c r="Y52" t="str">
        <f t="shared" si="9"/>
        <v/>
      </c>
      <c r="Z52" t="str">
        <f t="shared" si="23"/>
        <v/>
      </c>
      <c r="AA52" t="str">
        <f t="shared" si="10"/>
        <v/>
      </c>
      <c r="AB52" t="str">
        <f t="shared" si="11"/>
        <v/>
      </c>
      <c r="AC52" t="str">
        <f t="shared" si="12"/>
        <v/>
      </c>
      <c r="AD52" t="str">
        <f t="shared" si="13"/>
        <v xml:space="preserve"> WHEN COUNTRY = 'CIB' THEN 0</v>
      </c>
      <c r="AE52" t="str">
        <f t="shared" si="14"/>
        <v/>
      </c>
      <c r="AF52" t="str">
        <f t="shared" si="15"/>
        <v/>
      </c>
      <c r="AG52" s="96" t="str">
        <f t="shared" si="3"/>
        <v/>
      </c>
      <c r="AI52" t="str">
        <f t="shared" si="16"/>
        <v xml:space="preserve"> WHEN COUNTRY = 'CIB' THEN 0</v>
      </c>
      <c r="AJ52" t="str">
        <f t="shared" si="17"/>
        <v>CASE  WHEN COUNTRY = 'CIB' THEN 0 END AS MISSING_VAL_IND_49,</v>
      </c>
    </row>
    <row r="53" spans="1:36" ht="16.5" thickBot="1" x14ac:dyDescent="0.3">
      <c r="A53" s="85">
        <f t="shared" si="18"/>
        <v>50</v>
      </c>
      <c r="B53" s="99"/>
      <c r="C53" s="99"/>
      <c r="D53" s="99"/>
      <c r="E53" s="105"/>
      <c r="F53" s="120"/>
      <c r="G53" s="120"/>
      <c r="H53" s="99"/>
      <c r="I53" s="99"/>
      <c r="J53" s="99"/>
      <c r="K53" s="99"/>
      <c r="L53" s="99"/>
      <c r="M53" s="268"/>
      <c r="N53" s="272">
        <v>0</v>
      </c>
      <c r="O53" s="273"/>
      <c r="P53" s="273"/>
      <c r="R53" t="str">
        <f t="shared" si="4"/>
        <v/>
      </c>
      <c r="S53" t="str">
        <f t="shared" si="24"/>
        <v/>
      </c>
      <c r="T53" t="str">
        <f t="shared" si="25"/>
        <v/>
      </c>
      <c r="U53" s="95" t="str">
        <f t="shared" si="7"/>
        <v/>
      </c>
      <c r="V53" s="95" t="str">
        <f t="shared" si="27"/>
        <v/>
      </c>
      <c r="W53" s="95" t="str">
        <f t="shared" si="27"/>
        <v/>
      </c>
      <c r="X53" t="str">
        <f t="shared" si="8"/>
        <v/>
      </c>
      <c r="Y53" t="str">
        <f t="shared" si="9"/>
        <v/>
      </c>
      <c r="Z53" t="str">
        <f t="shared" si="23"/>
        <v/>
      </c>
      <c r="AA53" t="str">
        <f t="shared" si="10"/>
        <v/>
      </c>
      <c r="AB53" t="str">
        <f t="shared" si="11"/>
        <v/>
      </c>
      <c r="AC53" t="str">
        <f t="shared" si="12"/>
        <v/>
      </c>
      <c r="AD53" t="str">
        <f t="shared" si="13"/>
        <v xml:space="preserve"> WHEN COUNTRY = 'CIB' THEN 0</v>
      </c>
      <c r="AE53" t="str">
        <f t="shared" si="14"/>
        <v/>
      </c>
      <c r="AF53" t="str">
        <f t="shared" si="15"/>
        <v/>
      </c>
      <c r="AG53" s="96" t="str">
        <f t="shared" si="3"/>
        <v/>
      </c>
      <c r="AI53" t="str">
        <f t="shared" si="16"/>
        <v xml:space="preserve"> WHEN COUNTRY = 'CIB' THEN 0</v>
      </c>
      <c r="AJ53" t="str">
        <f t="shared" si="17"/>
        <v>CASE  WHEN COUNTRY = 'CIB' THEN 0 END AS MISSING_VAL_IND_50,</v>
      </c>
    </row>
    <row r="54" spans="1:36" ht="16.5" thickBot="1" x14ac:dyDescent="0.3">
      <c r="A54" s="85">
        <f t="shared" si="18"/>
        <v>51</v>
      </c>
      <c r="B54" s="99"/>
      <c r="C54" s="99"/>
      <c r="D54" s="99"/>
      <c r="E54" s="105"/>
      <c r="F54" s="120"/>
      <c r="G54" s="120"/>
      <c r="H54" s="99"/>
      <c r="I54" s="99"/>
      <c r="J54" s="99"/>
      <c r="K54" s="99">
        <v>0</v>
      </c>
      <c r="L54" s="99"/>
      <c r="M54" s="268"/>
      <c r="N54" s="272">
        <v>0</v>
      </c>
      <c r="O54" s="273"/>
      <c r="P54" s="273"/>
      <c r="R54" t="str">
        <f t="shared" si="4"/>
        <v/>
      </c>
      <c r="S54" t="str">
        <f t="shared" si="24"/>
        <v/>
      </c>
      <c r="T54" t="str">
        <f t="shared" si="25"/>
        <v/>
      </c>
      <c r="U54" s="95" t="str">
        <f t="shared" si="7"/>
        <v/>
      </c>
      <c r="V54" s="95" t="str">
        <f t="shared" si="27"/>
        <v/>
      </c>
      <c r="W54" s="95" t="str">
        <f t="shared" si="27"/>
        <v/>
      </c>
      <c r="X54" t="str">
        <f t="shared" si="8"/>
        <v/>
      </c>
      <c r="Y54" t="str">
        <f t="shared" si="9"/>
        <v/>
      </c>
      <c r="Z54" t="str">
        <f t="shared" si="23"/>
        <v/>
      </c>
      <c r="AA54" t="str">
        <f t="shared" si="10"/>
        <v xml:space="preserve"> WHEN COUNTRY = 'ALEX' THEN 0</v>
      </c>
      <c r="AB54" t="str">
        <f t="shared" si="11"/>
        <v/>
      </c>
      <c r="AC54" t="str">
        <f t="shared" si="12"/>
        <v/>
      </c>
      <c r="AD54" t="str">
        <f t="shared" si="13"/>
        <v xml:space="preserve"> WHEN COUNTRY = 'CIB' THEN 0</v>
      </c>
      <c r="AE54" t="str">
        <f t="shared" si="14"/>
        <v/>
      </c>
      <c r="AF54" t="str">
        <f t="shared" si="15"/>
        <v/>
      </c>
      <c r="AG54" s="96" t="str">
        <f t="shared" si="3"/>
        <v/>
      </c>
      <c r="AI54" t="str">
        <f t="shared" si="16"/>
        <v xml:space="preserve"> WHEN COUNTRY = 'ALEX' THEN 0 WHEN COUNTRY = 'CIB' THEN 0</v>
      </c>
      <c r="AJ54" t="str">
        <f t="shared" si="17"/>
        <v>CASE  WHEN COUNTRY = 'ALEX' THEN 0 WHEN COUNTRY = 'CIB' THEN 0 END AS MISSING_VAL_IND_51,</v>
      </c>
    </row>
    <row r="55" spans="1:36" ht="16.5" thickBot="1" x14ac:dyDescent="0.3">
      <c r="A55" s="85">
        <f t="shared" si="18"/>
        <v>52</v>
      </c>
      <c r="B55" s="99"/>
      <c r="C55" s="99"/>
      <c r="D55" s="99"/>
      <c r="E55" s="105"/>
      <c r="F55" s="120"/>
      <c r="G55" s="120"/>
      <c r="H55" s="99"/>
      <c r="I55" s="99"/>
      <c r="J55" s="99"/>
      <c r="K55" s="99"/>
      <c r="L55" s="99"/>
      <c r="M55" s="268"/>
      <c r="N55" s="272"/>
      <c r="O55" s="273"/>
      <c r="P55" s="273"/>
      <c r="R55" t="str">
        <f t="shared" si="4"/>
        <v/>
      </c>
      <c r="S55" t="str">
        <f t="shared" si="24"/>
        <v/>
      </c>
      <c r="T55" t="str">
        <f t="shared" si="25"/>
        <v/>
      </c>
      <c r="U55" s="95" t="str">
        <f t="shared" si="7"/>
        <v/>
      </c>
      <c r="V55" s="95" t="str">
        <f t="shared" si="27"/>
        <v/>
      </c>
      <c r="W55" s="95" t="str">
        <f t="shared" si="27"/>
        <v/>
      </c>
      <c r="X55" t="str">
        <f t="shared" si="8"/>
        <v/>
      </c>
      <c r="Y55" t="str">
        <f t="shared" si="9"/>
        <v/>
      </c>
      <c r="Z55" t="str">
        <f t="shared" si="23"/>
        <v/>
      </c>
      <c r="AA55" t="str">
        <f t="shared" si="10"/>
        <v/>
      </c>
      <c r="AB55" t="str">
        <f t="shared" si="11"/>
        <v/>
      </c>
      <c r="AC55" t="str">
        <f t="shared" si="12"/>
        <v/>
      </c>
      <c r="AD55" t="str">
        <f t="shared" si="13"/>
        <v/>
      </c>
      <c r="AE55" t="str">
        <f t="shared" si="14"/>
        <v/>
      </c>
      <c r="AF55" t="str">
        <f t="shared" si="15"/>
        <v/>
      </c>
      <c r="AG55" s="96" t="str">
        <f t="shared" si="3"/>
        <v/>
      </c>
      <c r="AI55" t="str">
        <f t="shared" si="16"/>
        <v/>
      </c>
      <c r="AJ55" t="str">
        <f t="shared" si="17"/>
        <v/>
      </c>
    </row>
    <row r="56" spans="1:36" ht="16.5" thickBot="1" x14ac:dyDescent="0.3">
      <c r="A56" s="85">
        <f t="shared" si="18"/>
        <v>53</v>
      </c>
      <c r="B56" s="99"/>
      <c r="C56" s="99"/>
      <c r="D56" s="99"/>
      <c r="E56" s="105"/>
      <c r="F56" s="120"/>
      <c r="G56" s="120"/>
      <c r="H56" s="99"/>
      <c r="I56" s="99"/>
      <c r="J56" s="99"/>
      <c r="K56" s="99"/>
      <c r="L56" s="99"/>
      <c r="M56" s="268"/>
      <c r="N56" s="272"/>
      <c r="O56" s="273"/>
      <c r="P56" s="273"/>
      <c r="R56" t="str">
        <f t="shared" si="4"/>
        <v/>
      </c>
      <c r="S56" t="str">
        <f t="shared" si="24"/>
        <v/>
      </c>
      <c r="T56" t="str">
        <f t="shared" si="25"/>
        <v/>
      </c>
      <c r="U56" s="95" t="str">
        <f t="shared" si="7"/>
        <v/>
      </c>
      <c r="V56" s="95" t="str">
        <f t="shared" si="27"/>
        <v/>
      </c>
      <c r="W56" s="95" t="str">
        <f t="shared" si="27"/>
        <v/>
      </c>
      <c r="X56" t="str">
        <f t="shared" si="8"/>
        <v/>
      </c>
      <c r="Y56" t="str">
        <f t="shared" si="9"/>
        <v/>
      </c>
      <c r="Z56" t="str">
        <f t="shared" si="23"/>
        <v/>
      </c>
      <c r="AA56" t="str">
        <f t="shared" si="10"/>
        <v/>
      </c>
      <c r="AB56" t="str">
        <f t="shared" si="11"/>
        <v/>
      </c>
      <c r="AC56" t="str">
        <f t="shared" si="12"/>
        <v/>
      </c>
      <c r="AD56" t="str">
        <f t="shared" si="13"/>
        <v/>
      </c>
      <c r="AE56" t="str">
        <f t="shared" si="14"/>
        <v/>
      </c>
      <c r="AF56" t="str">
        <f t="shared" si="15"/>
        <v/>
      </c>
      <c r="AG56" s="96" t="str">
        <f t="shared" si="3"/>
        <v/>
      </c>
      <c r="AI56" t="str">
        <f t="shared" si="16"/>
        <v/>
      </c>
      <c r="AJ56" t="str">
        <f t="shared" si="17"/>
        <v/>
      </c>
    </row>
    <row r="57" spans="1:36" ht="16.5" thickBot="1" x14ac:dyDescent="0.3">
      <c r="A57" s="85">
        <f t="shared" si="18"/>
        <v>54</v>
      </c>
      <c r="B57" s="99"/>
      <c r="C57" s="99"/>
      <c r="D57" s="99"/>
      <c r="E57" s="105"/>
      <c r="F57" s="120"/>
      <c r="G57" s="120"/>
      <c r="H57" s="99"/>
      <c r="I57" s="99"/>
      <c r="J57" s="99"/>
      <c r="K57" s="99"/>
      <c r="L57" s="99"/>
      <c r="M57" s="268"/>
      <c r="N57" s="272">
        <v>0</v>
      </c>
      <c r="O57" s="273"/>
      <c r="P57" s="273"/>
      <c r="R57" t="str">
        <f t="shared" si="4"/>
        <v/>
      </c>
      <c r="S57" t="str">
        <f t="shared" si="24"/>
        <v/>
      </c>
      <c r="T57" t="str">
        <f t="shared" si="25"/>
        <v/>
      </c>
      <c r="U57" s="95" t="str">
        <f t="shared" si="7"/>
        <v/>
      </c>
      <c r="V57" s="95" t="str">
        <f t="shared" si="27"/>
        <v/>
      </c>
      <c r="W57" s="95" t="str">
        <f t="shared" si="27"/>
        <v/>
      </c>
      <c r="X57" t="str">
        <f t="shared" si="8"/>
        <v/>
      </c>
      <c r="Y57" t="str">
        <f t="shared" si="9"/>
        <v/>
      </c>
      <c r="Z57" t="str">
        <f t="shared" si="23"/>
        <v/>
      </c>
      <c r="AA57" t="str">
        <f t="shared" si="10"/>
        <v/>
      </c>
      <c r="AB57" t="str">
        <f t="shared" si="11"/>
        <v/>
      </c>
      <c r="AC57" t="str">
        <f t="shared" si="12"/>
        <v/>
      </c>
      <c r="AD57" t="str">
        <f t="shared" si="13"/>
        <v xml:space="preserve"> WHEN COUNTRY = 'CIB' THEN 0</v>
      </c>
      <c r="AE57" t="str">
        <f t="shared" si="14"/>
        <v/>
      </c>
      <c r="AF57" t="str">
        <f t="shared" si="15"/>
        <v/>
      </c>
      <c r="AG57" s="96" t="str">
        <f t="shared" si="3"/>
        <v/>
      </c>
      <c r="AI57" t="str">
        <f t="shared" si="16"/>
        <v xml:space="preserve"> WHEN COUNTRY = 'CIB' THEN 0</v>
      </c>
      <c r="AJ57" t="str">
        <f t="shared" si="17"/>
        <v>CASE  WHEN COUNTRY = 'CIB' THEN 0 END AS MISSING_VAL_IND_54,</v>
      </c>
    </row>
    <row r="58" spans="1:36" ht="16.5" thickBot="1" x14ac:dyDescent="0.3">
      <c r="A58" s="85">
        <f t="shared" si="18"/>
        <v>55</v>
      </c>
      <c r="B58" s="99"/>
      <c r="C58" s="99"/>
      <c r="D58" s="99"/>
      <c r="E58" s="105"/>
      <c r="F58" s="120"/>
      <c r="G58" s="120"/>
      <c r="H58" s="99"/>
      <c r="I58" s="99"/>
      <c r="J58" s="99"/>
      <c r="K58" s="99"/>
      <c r="L58" s="99"/>
      <c r="M58" s="268"/>
      <c r="N58" s="272">
        <v>0</v>
      </c>
      <c r="O58" s="273"/>
      <c r="P58" s="273"/>
      <c r="R58" t="str">
        <f t="shared" si="4"/>
        <v/>
      </c>
      <c r="S58" t="str">
        <f t="shared" si="24"/>
        <v/>
      </c>
      <c r="T58" t="str">
        <f t="shared" si="25"/>
        <v/>
      </c>
      <c r="U58" s="95" t="str">
        <f t="shared" si="7"/>
        <v/>
      </c>
      <c r="V58" s="95" t="str">
        <f t="shared" si="27"/>
        <v/>
      </c>
      <c r="W58" s="95" t="str">
        <f t="shared" si="27"/>
        <v/>
      </c>
      <c r="X58" t="str">
        <f t="shared" si="8"/>
        <v/>
      </c>
      <c r="Y58" t="str">
        <f t="shared" si="9"/>
        <v/>
      </c>
      <c r="Z58" t="str">
        <f t="shared" si="23"/>
        <v/>
      </c>
      <c r="AA58" t="str">
        <f t="shared" si="10"/>
        <v/>
      </c>
      <c r="AB58" t="str">
        <f t="shared" si="11"/>
        <v/>
      </c>
      <c r="AC58" t="str">
        <f t="shared" si="12"/>
        <v/>
      </c>
      <c r="AD58" t="str">
        <f t="shared" si="13"/>
        <v xml:space="preserve"> WHEN COUNTRY = 'CIB' THEN 0</v>
      </c>
      <c r="AE58" t="str">
        <f t="shared" si="14"/>
        <v/>
      </c>
      <c r="AF58" t="str">
        <f t="shared" si="15"/>
        <v/>
      </c>
      <c r="AG58" s="96" t="str">
        <f t="shared" si="3"/>
        <v/>
      </c>
      <c r="AI58" t="str">
        <f t="shared" si="16"/>
        <v xml:space="preserve"> WHEN COUNTRY = 'CIB' THEN 0</v>
      </c>
      <c r="AJ58" t="str">
        <f t="shared" si="17"/>
        <v>CASE  WHEN COUNTRY = 'CIB' THEN 0 END AS MISSING_VAL_IND_55,</v>
      </c>
    </row>
    <row r="59" spans="1:36" ht="16.5" thickBot="1" x14ac:dyDescent="0.3">
      <c r="A59" s="85">
        <f t="shared" si="18"/>
        <v>56</v>
      </c>
      <c r="B59" s="99"/>
      <c r="C59" s="99" t="s">
        <v>1232</v>
      </c>
      <c r="D59" s="99" t="s">
        <v>1233</v>
      </c>
      <c r="E59" s="105"/>
      <c r="F59" s="120" t="s">
        <v>1234</v>
      </c>
      <c r="G59" s="120" t="s">
        <v>1235</v>
      </c>
      <c r="H59" s="99"/>
      <c r="I59" s="99" t="s">
        <v>1496</v>
      </c>
      <c r="J59" s="99" t="s">
        <v>1502</v>
      </c>
      <c r="K59" s="99"/>
      <c r="L59" s="99" t="s">
        <v>1587</v>
      </c>
      <c r="M59" s="268" t="s">
        <v>1588</v>
      </c>
      <c r="N59" s="272"/>
      <c r="O59" s="273" t="s">
        <v>1662</v>
      </c>
      <c r="P59" s="273" t="s">
        <v>1694</v>
      </c>
      <c r="R59" t="str">
        <f t="shared" si="4"/>
        <v/>
      </c>
      <c r="S59" t="str">
        <f>IF(LEN(C59)&gt;0,CONCATENATE(" WHEN COUNTRY = '",$B$2,"' AND SEGMENT= '",$C$3, "'  THEN ",C59 ),"")</f>
        <v xml:space="preserve"> WHEN COUNTRY = 'BIB' AND SEGMENT= 'CORPORATE'  THEN 0.51284325</v>
      </c>
      <c r="T59" t="str">
        <f>IF(LEN(D59)&gt;0,CONCATENATE(" WHEN COUNTRY = '",$B$2,"' AND SEGMENT= '",$D$3, "'  THEN ",D59 ),"")</f>
        <v xml:space="preserve"> WHEN COUNTRY = 'BIB' AND SEGMENT= 'RETAIL'  THEN 0.71321386</v>
      </c>
      <c r="U59" s="95" t="str">
        <f t="shared" si="7"/>
        <v/>
      </c>
      <c r="V59" s="95" t="str">
        <f>IF(LEN(F59)&gt;0,CONCATENATE(" WHEN COUNTRY = '",$E$2,"' AND SEGMENT= '",$F$3, "'  THEN ",F59 ),"")</f>
        <v xml:space="preserve"> WHEN COUNTRY = 'KOPER' AND SEGMENT= 'CORPORATE'  THEN 0.9748662</v>
      </c>
      <c r="W59" s="95" t="str">
        <f>IF(LEN(G59)&gt;0,CONCATENATE(" WHEN COUNTRY = '",$E$2,"' AND SEGMENT= '",$G$3, "'  THEN ",G59 ),"")</f>
        <v xml:space="preserve"> WHEN COUNTRY = 'KOPER' AND SEGMENT= 'SMALL/MICRO'  THEN 0.6357476</v>
      </c>
      <c r="X59" t="str">
        <f t="shared" si="8"/>
        <v/>
      </c>
      <c r="Y59" t="str">
        <f t="shared" si="9"/>
        <v xml:space="preserve"> WHEN COUNTRY = 'BIR' AND SEGMENT IN ('CORPORATE','SME Corporate')  THEN 0.5744479</v>
      </c>
      <c r="Z59" t="str">
        <f t="shared" si="23"/>
        <v xml:space="preserve"> WHEN COUNTRY = 'BIR' AND SEGMENT= 'SME Retail'  THEN 0.5759107</v>
      </c>
      <c r="AA59" t="str">
        <f t="shared" si="10"/>
        <v/>
      </c>
      <c r="AB59" t="str">
        <f t="shared" si="11"/>
        <v xml:space="preserve"> WHEN COUNTRY = 'ALEX' AND SEGMENT IN ('CORPORATE','SME Corporate')  THEN 0.9385118</v>
      </c>
      <c r="AC59" t="str">
        <f t="shared" si="12"/>
        <v xml:space="preserve"> WHEN COUNTRY = 'ALEX' AND SEGMENT= 'SME Retail'  THEN 0.7260989</v>
      </c>
      <c r="AD59" t="str">
        <f t="shared" si="13"/>
        <v/>
      </c>
      <c r="AE59" t="str">
        <f t="shared" si="14"/>
        <v xml:space="preserve"> WHEN COUNTRY = 'CIB' AND SEGMENT IN ('CORPORATE','SME Corporate')  THEN 1.43181</v>
      </c>
      <c r="AF59" t="str">
        <f t="shared" si="15"/>
        <v xml:space="preserve"> WHEN COUNTRY = 'CIB' AND SEGMENT= 'Small Business'  THEN 756.673</v>
      </c>
      <c r="AG59" s="96" t="str">
        <f t="shared" si="3"/>
        <v/>
      </c>
      <c r="AI59" t="str">
        <f t="shared" si="16"/>
        <v xml:space="preserv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v>
      </c>
      <c r="AJ59" t="str">
        <f t="shared" si="17"/>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 END AS MISSING_VAL_IND_56,</v>
      </c>
    </row>
    <row r="60" spans="1:36" ht="16.5" thickBot="1" x14ac:dyDescent="0.3">
      <c r="A60" s="85">
        <f t="shared" si="18"/>
        <v>57</v>
      </c>
      <c r="B60" s="99" t="s">
        <v>1297</v>
      </c>
      <c r="C60" s="99"/>
      <c r="D60" s="99"/>
      <c r="E60" s="105"/>
      <c r="F60" s="120"/>
      <c r="G60" s="120"/>
      <c r="H60" s="99"/>
      <c r="I60" s="99"/>
      <c r="J60" s="99"/>
      <c r="K60" s="99"/>
      <c r="L60" s="99"/>
      <c r="M60" s="268"/>
      <c r="N60" s="272"/>
      <c r="O60" s="273"/>
      <c r="P60" s="273"/>
      <c r="R60" t="str">
        <f t="shared" si="4"/>
        <v xml:space="preserve"> WHEN COUNTRY = 'BIB' THEN 0</v>
      </c>
      <c r="S60" t="str">
        <f>IF(LEN(C60)&gt;0,CONCATENATE(" WHEN COUNTRY = '",$B$2, "' THEN ",C60 ),"")</f>
        <v/>
      </c>
      <c r="T60" t="str">
        <f>IF(LEN(D60)&gt;0,CONCATENATE(" WHEN COUNTRY = '",$B$2, "' THEN ",D60 ),"")</f>
        <v/>
      </c>
      <c r="U60" s="95" t="str">
        <f t="shared" si="7"/>
        <v/>
      </c>
      <c r="V60" s="95" t="str">
        <f>IF(LEN(F60)&gt;0,CONCATENATE(" WHEN COUNTRY = '",$E$2, "' THEN ",F60 ),"")</f>
        <v/>
      </c>
      <c r="W60" s="95" t="str">
        <f>IF(LEN(G60)&gt;0,CONCATENATE(" WHEN COUNTRY = '",$E$2, "' THEN ",G60 ),"")</f>
        <v/>
      </c>
      <c r="X60" t="str">
        <f t="shared" si="8"/>
        <v/>
      </c>
      <c r="Y60" t="str">
        <f t="shared" si="9"/>
        <v/>
      </c>
      <c r="Z60" t="str">
        <f t="shared" si="23"/>
        <v/>
      </c>
      <c r="AA60" t="str">
        <f t="shared" si="10"/>
        <v/>
      </c>
      <c r="AB60" t="str">
        <f t="shared" si="11"/>
        <v/>
      </c>
      <c r="AC60" t="str">
        <f t="shared" si="12"/>
        <v/>
      </c>
      <c r="AD60" t="str">
        <f t="shared" si="13"/>
        <v/>
      </c>
      <c r="AE60" t="str">
        <f t="shared" si="14"/>
        <v/>
      </c>
      <c r="AF60" t="str">
        <f t="shared" si="15"/>
        <v/>
      </c>
      <c r="AG60" s="96" t="str">
        <f t="shared" si="3"/>
        <v/>
      </c>
      <c r="AI60" t="str">
        <f t="shared" si="16"/>
        <v xml:space="preserve"> WHEN COUNTRY = 'BIB' THEN 0</v>
      </c>
      <c r="AJ60" t="str">
        <f t="shared" si="17"/>
        <v>CASE  WHEN COUNTRY = 'BIB' THEN 0 END AS MISSING_VAL_IND_57,</v>
      </c>
    </row>
    <row r="61" spans="1:36" ht="16.5" thickBot="1" x14ac:dyDescent="0.3">
      <c r="A61" s="85">
        <f t="shared" si="18"/>
        <v>58</v>
      </c>
      <c r="B61" s="99" t="s">
        <v>1297</v>
      </c>
      <c r="C61" s="99"/>
      <c r="D61" s="99"/>
      <c r="E61" s="105" t="s">
        <v>1297</v>
      </c>
      <c r="F61" s="120"/>
      <c r="G61" s="120"/>
      <c r="H61" s="99" t="s">
        <v>1297</v>
      </c>
      <c r="I61" s="99"/>
      <c r="J61" s="99"/>
      <c r="K61" s="99" t="s">
        <v>1297</v>
      </c>
      <c r="L61" s="99"/>
      <c r="M61" s="268"/>
      <c r="N61" s="272">
        <v>0</v>
      </c>
      <c r="O61" s="273"/>
      <c r="P61" s="273"/>
      <c r="R61" t="str">
        <f t="shared" si="4"/>
        <v xml:space="preserve"> WHEN COUNTRY = 'BIB' THEN 0</v>
      </c>
      <c r="S61" t="str">
        <f>IF(LEN(C61)&gt;0,CONCATENATE(" WHEN COUNTRY = '",$B$2, "' THEN ",C61 ),"")</f>
        <v/>
      </c>
      <c r="T61" t="str">
        <f>IF(LEN(D61)&gt;0,CONCATENATE(" WHEN COUNTRY = '",$B$2, "' THEN ",D61 ),"")</f>
        <v/>
      </c>
      <c r="U61" s="95" t="str">
        <f t="shared" si="7"/>
        <v xml:space="preserve"> WHEN COUNTRY = 'KOPER' THEN 0</v>
      </c>
      <c r="V61" s="95" t="str">
        <f>IF(LEN(F61)&gt;0,CONCATENATE(" WHEN COUNTRY = '",$E$2, "' THEN ",F61 ),"")</f>
        <v/>
      </c>
      <c r="W61" s="95" t="str">
        <f>IF(LEN(G61)&gt;0,CONCATENATE(" WHEN COUNTRY = '",$E$2, "' THEN ",G61 ),"")</f>
        <v/>
      </c>
      <c r="X61" t="str">
        <f t="shared" si="8"/>
        <v xml:space="preserve"> WHEN COUNTRY = 'BIR' THEN 0</v>
      </c>
      <c r="Y61" t="str">
        <f t="shared" si="9"/>
        <v/>
      </c>
      <c r="Z61" t="str">
        <f t="shared" si="23"/>
        <v/>
      </c>
      <c r="AA61" t="str">
        <f t="shared" si="10"/>
        <v xml:space="preserve"> WHEN COUNTRY = 'ALEX' THEN 0</v>
      </c>
      <c r="AB61" t="str">
        <f t="shared" si="11"/>
        <v/>
      </c>
      <c r="AC61" t="str">
        <f t="shared" si="12"/>
        <v/>
      </c>
      <c r="AD61" t="str">
        <f t="shared" si="13"/>
        <v xml:space="preserve"> WHEN COUNTRY = 'CIB' THEN 0</v>
      </c>
      <c r="AE61" t="str">
        <f t="shared" si="14"/>
        <v/>
      </c>
      <c r="AF61" t="str">
        <f t="shared" si="15"/>
        <v/>
      </c>
      <c r="AG61" s="96" t="str">
        <f t="shared" si="3"/>
        <v/>
      </c>
      <c r="AI61" t="str">
        <f t="shared" si="16"/>
        <v xml:space="preserve"> WHEN COUNTRY = 'BIB' THEN 0 WHEN COUNTRY = 'KOPER' THEN 0 WHEN COUNTRY = 'BIR' THEN 0 WHEN COUNTRY = 'ALEX' THEN 0 WHEN COUNTRY = 'CIB' THEN 0</v>
      </c>
      <c r="AJ61" t="str">
        <f t="shared" si="17"/>
        <v>CASE  WHEN COUNTRY = 'BIB' THEN 0 WHEN COUNTRY = 'KOPER' THEN 0 WHEN COUNTRY = 'BIR' THEN 0 WHEN COUNTRY = 'ALEX' THEN 0 WHEN COUNTRY = 'CIB' THEN 0 END AS MISSING_VAL_IND_58,</v>
      </c>
    </row>
    <row r="62" spans="1:36" ht="16.5" thickBot="1" x14ac:dyDescent="0.3">
      <c r="A62" s="85">
        <v>60</v>
      </c>
      <c r="B62" s="99"/>
      <c r="C62" s="99" t="s">
        <v>1236</v>
      </c>
      <c r="D62" s="99" t="s">
        <v>1301</v>
      </c>
      <c r="E62" s="105"/>
      <c r="F62" s="120" t="s">
        <v>1237</v>
      </c>
      <c r="G62" s="120" t="s">
        <v>1302</v>
      </c>
      <c r="H62" s="99"/>
      <c r="I62" s="99" t="s">
        <v>1497</v>
      </c>
      <c r="J62" s="99" t="s">
        <v>1503</v>
      </c>
      <c r="K62" s="99"/>
      <c r="L62" s="99"/>
      <c r="M62" s="268"/>
      <c r="N62" s="272"/>
      <c r="O62" s="273" t="s">
        <v>1663</v>
      </c>
      <c r="P62" s="273" t="s">
        <v>1695</v>
      </c>
      <c r="R62" t="str">
        <f t="shared" si="4"/>
        <v/>
      </c>
      <c r="S62" t="str">
        <f>IF(LEN(C62)&gt;0,CONCATENATE(" WHEN COUNTRY = '",$B$2,"' AND SEGMENT= '",$C$3, "'  THEN ",C62 ),"")</f>
        <v xml:space="preserve"> WHEN COUNTRY = 'BIB' AND SEGMENT= 'CORPORATE'  THEN 179082.13</v>
      </c>
      <c r="T62" t="str">
        <f>IF(LEN(D62)&gt;0,CONCATENATE(" WHEN COUNTRY = '",$B$2,"' AND SEGMENT= '",$D$3, "'  THEN ",D62 ),"")</f>
        <v xml:space="preserve"> WHEN COUNTRY = 'BIB' AND SEGMENT= 'RETAIL'  THEN 6362.064</v>
      </c>
      <c r="U62" s="95" t="str">
        <f t="shared" si="7"/>
        <v/>
      </c>
      <c r="V62" s="95" t="str">
        <f>IF(LEN(F62)&gt;0,CONCATENATE(" WHEN COUNTRY = '",$E$2,"' AND SEGMENT= '",$F$3, "'  THEN ",F62 ),"")</f>
        <v xml:space="preserve"> WHEN COUNTRY = 'KOPER' AND SEGMENT= 'CORPORATE'  THEN 183674.6</v>
      </c>
      <c r="W62" s="95" t="str">
        <f>IF(LEN(G62)&gt;0,CONCATENATE(" WHEN COUNTRY = '",$E$2,"' AND SEGMENT= '",$G$3, "'  THEN ",G62 ),"")</f>
        <v xml:space="preserve"> WHEN COUNTRY = 'KOPER' AND SEGMENT= 'SMALL/MICRO'  THEN 9216.291</v>
      </c>
      <c r="X62" t="str">
        <f t="shared" si="8"/>
        <v/>
      </c>
      <c r="Y62" t="str">
        <f t="shared" si="9"/>
        <v xml:space="preserve"> WHEN COUNTRY = 'BIR' AND SEGMENT IN ('CORPORATE','SME Corporate')  THEN 234458.5</v>
      </c>
      <c r="Z62" t="str">
        <f t="shared" si="23"/>
        <v xml:space="preserve"> WHEN COUNTRY = 'BIR' AND SEGMENT= 'SME Retail'  THEN 294732.4</v>
      </c>
      <c r="AA62" t="str">
        <f t="shared" si="10"/>
        <v/>
      </c>
      <c r="AB62" t="str">
        <f t="shared" si="11"/>
        <v/>
      </c>
      <c r="AC62" t="str">
        <f t="shared" si="12"/>
        <v/>
      </c>
      <c r="AD62" t="str">
        <f t="shared" si="13"/>
        <v/>
      </c>
      <c r="AE62" t="str">
        <f t="shared" si="14"/>
        <v xml:space="preserve"> WHEN COUNTRY = 'CIB' AND SEGMENT IN ('CORPORATE','SME Corporate')  THEN 40500000</v>
      </c>
      <c r="AF62" t="str">
        <f t="shared" si="15"/>
        <v xml:space="preserve"> WHEN COUNTRY = 'CIB' AND SEGMENT= 'Small Business'  THEN 2894946</v>
      </c>
      <c r="AG62" s="96" t="str">
        <f t="shared" si="3"/>
        <v/>
      </c>
      <c r="AI62" t="str">
        <f t="shared" si="16"/>
        <v xml:space="preserv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v>
      </c>
      <c r="AJ62" t="str">
        <f t="shared" si="17"/>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 END AS MISSING_VAL_IND_60,</v>
      </c>
    </row>
    <row r="63" spans="1:36" ht="16.5" thickBot="1" x14ac:dyDescent="0.3">
      <c r="A63" s="85">
        <f t="shared" si="18"/>
        <v>61</v>
      </c>
      <c r="B63" s="99"/>
      <c r="C63" s="99" t="s">
        <v>1238</v>
      </c>
      <c r="D63" s="99" t="s">
        <v>1303</v>
      </c>
      <c r="E63" s="105"/>
      <c r="F63" s="120" t="s">
        <v>1239</v>
      </c>
      <c r="G63" s="120" t="s">
        <v>1304</v>
      </c>
      <c r="H63" s="99"/>
      <c r="I63" s="99" t="s">
        <v>1498</v>
      </c>
      <c r="J63" s="99" t="s">
        <v>1504</v>
      </c>
      <c r="K63" s="99"/>
      <c r="L63" s="99"/>
      <c r="M63" s="268"/>
      <c r="N63" s="272"/>
      <c r="O63" s="273" t="s">
        <v>1664</v>
      </c>
      <c r="P63" s="273" t="s">
        <v>1696</v>
      </c>
      <c r="R63" t="str">
        <f t="shared" si="4"/>
        <v/>
      </c>
      <c r="S63" t="str">
        <f>IF(LEN(C63)&gt;0,CONCATENATE(" WHEN COUNTRY = '",$B$2,"' AND SEGMENT= '",$C$3, "'  THEN ",C63 ),"")</f>
        <v xml:space="preserve"> WHEN COUNTRY = 'BIB' AND SEGMENT= 'CORPORATE'  THEN 178372.33</v>
      </c>
      <c r="T63" t="str">
        <f>IF(LEN(D63)&gt;0,CONCATENATE(" WHEN COUNTRY = '",$B$2,"' AND SEGMENT= '",$D$3, "'  THEN ",D63 ),"")</f>
        <v xml:space="preserve"> WHEN COUNTRY = 'BIB' AND SEGMENT= 'RETAIL'  THEN 6343.7617</v>
      </c>
      <c r="U63" s="95" t="str">
        <f t="shared" si="7"/>
        <v/>
      </c>
      <c r="V63" s="95" t="str">
        <f>IF(LEN(F63)&gt;0,CONCATENATE(" WHEN COUNTRY = '",$E$2,"' AND SEGMENT= '",$F$3, "'  THEN ",F63 ),"")</f>
        <v xml:space="preserve"> WHEN COUNTRY = 'KOPER' AND SEGMENT= 'CORPORATE'  THEN 193535.4</v>
      </c>
      <c r="W63" s="95" t="str">
        <f>IF(LEN(G63)&gt;0,CONCATENATE(" WHEN COUNTRY = '",$E$2,"' AND SEGMENT= '",$G$3, "'  THEN ",G63 ),"")</f>
        <v xml:space="preserve"> WHEN COUNTRY = 'KOPER' AND SEGMENT= 'SMALL/MICRO'  THEN 8190.569</v>
      </c>
      <c r="X63" t="str">
        <f t="shared" si="8"/>
        <v/>
      </c>
      <c r="Y63" t="str">
        <f t="shared" si="9"/>
        <v xml:space="preserve"> WHEN COUNTRY = 'BIR' AND SEGMENT IN ('CORPORATE','SME Corporate')  THEN 132096.9</v>
      </c>
      <c r="Z63" t="str">
        <f t="shared" si="23"/>
        <v xml:space="preserve"> WHEN COUNTRY = 'BIR' AND SEGMENT= 'SME Retail'  THEN 327326.2</v>
      </c>
      <c r="AA63" t="str">
        <f t="shared" si="10"/>
        <v/>
      </c>
      <c r="AB63" t="str">
        <f t="shared" si="11"/>
        <v/>
      </c>
      <c r="AC63" t="str">
        <f t="shared" si="12"/>
        <v/>
      </c>
      <c r="AD63" t="str">
        <f t="shared" si="13"/>
        <v/>
      </c>
      <c r="AE63" t="str">
        <f t="shared" si="14"/>
        <v xml:space="preserve"> WHEN COUNTRY = 'CIB' AND SEGMENT IN ('CORPORATE','SME Corporate')  THEN 40300000</v>
      </c>
      <c r="AF63" t="str">
        <f t="shared" si="15"/>
        <v xml:space="preserve"> WHEN COUNTRY = 'CIB' AND SEGMENT= 'Small Business'  THEN 2710462</v>
      </c>
      <c r="AG63" s="96" t="str">
        <f t="shared" si="3"/>
        <v/>
      </c>
      <c r="AI63" t="str">
        <f t="shared" si="16"/>
        <v xml:space="preserv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v>
      </c>
      <c r="AJ63" t="str">
        <f t="shared" si="17"/>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 END AS MISSING_VAL_IND_61,</v>
      </c>
    </row>
    <row r="64" spans="1:36" ht="16.5" thickBot="1" x14ac:dyDescent="0.3">
      <c r="A64" s="85">
        <f t="shared" si="18"/>
        <v>62</v>
      </c>
      <c r="B64" s="99"/>
      <c r="C64" s="99" t="s">
        <v>1305</v>
      </c>
      <c r="D64" s="99" t="s">
        <v>1306</v>
      </c>
      <c r="E64" s="105"/>
      <c r="F64" s="120" t="s">
        <v>1240</v>
      </c>
      <c r="G64" s="120" t="s">
        <v>1307</v>
      </c>
      <c r="H64" s="99"/>
      <c r="I64" s="99">
        <v>8921244</v>
      </c>
      <c r="J64" s="99" t="s">
        <v>1505</v>
      </c>
      <c r="K64" s="99"/>
      <c r="L64" s="99"/>
      <c r="M64" s="268"/>
      <c r="N64" s="272"/>
      <c r="O64" s="273" t="s">
        <v>1665</v>
      </c>
      <c r="P64" s="273" t="s">
        <v>1697</v>
      </c>
      <c r="R64" t="str">
        <f t="shared" si="4"/>
        <v/>
      </c>
      <c r="S64" t="str">
        <f>IF(LEN(C64)&gt;0,CONCATENATE(" WHEN COUNTRY = '",$B$2,"' AND SEGMENT= '",$C$3, "'  THEN ",C64 ),"")</f>
        <v xml:space="preserve"> WHEN COUNTRY = 'BIB' AND SEGMENT= 'CORPORATE'  THEN 10391.223</v>
      </c>
      <c r="T64" t="str">
        <f>IF(LEN(D64)&gt;0,CONCATENATE(" WHEN COUNTRY = '",$B$2,"' AND SEGMENT= '",$D$3, "'  THEN ",D64 ),"")</f>
        <v xml:space="preserve"> WHEN COUNTRY = 'BIB' AND SEGMENT= 'RETAIL'  THEN 353.39893</v>
      </c>
      <c r="U64" s="95" t="str">
        <f t="shared" si="7"/>
        <v/>
      </c>
      <c r="V64" s="95" t="str">
        <f>IF(LEN(F64)&gt;0,CONCATENATE(" WHEN COUNTRY = '",$E$2,"' AND SEGMENT= '",$F$3, "'  THEN ",F64 ),"")</f>
        <v xml:space="preserve"> WHEN COUNTRY = 'KOPER' AND SEGMENT= 'CORPORATE'  THEN 29388.63</v>
      </c>
      <c r="W64" s="95" t="str">
        <f>IF(LEN(G64)&gt;0,CONCATENATE(" WHEN COUNTRY = '",$E$2,"' AND SEGMENT= '",$G$3, "'  THEN ",G64 ),"")</f>
        <v xml:space="preserve"> WHEN COUNTRY = 'KOPER' AND SEGMENT= 'SMALL/MICRO'  THEN 3093.536</v>
      </c>
      <c r="X64" t="str">
        <f t="shared" si="8"/>
        <v/>
      </c>
      <c r="Y64" t="str">
        <f t="shared" si="9"/>
        <v xml:space="preserve"> WHEN COUNTRY = 'BIR' AND SEGMENT IN ('CORPORATE','SME Corporate')  THEN 8921244</v>
      </c>
      <c r="Z64" t="str">
        <f t="shared" si="23"/>
        <v xml:space="preserve"> WHEN COUNTRY = 'BIR' AND SEGMENT= 'SME Retail'  THEN 17364.96</v>
      </c>
      <c r="AA64" t="str">
        <f t="shared" si="10"/>
        <v/>
      </c>
      <c r="AB64" t="str">
        <f t="shared" si="11"/>
        <v/>
      </c>
      <c r="AC64" t="str">
        <f t="shared" si="12"/>
        <v/>
      </c>
      <c r="AD64" t="str">
        <f t="shared" si="13"/>
        <v/>
      </c>
      <c r="AE64" t="str">
        <f t="shared" si="14"/>
        <v xml:space="preserve"> WHEN COUNTRY = 'CIB' AND SEGMENT IN ('CORPORATE','SME Corporate')  THEN 4548672</v>
      </c>
      <c r="AF64" t="str">
        <f t="shared" si="15"/>
        <v xml:space="preserve"> WHEN COUNTRY = 'CIB' AND SEGMENT= 'Small Business'  THEN 613527.6</v>
      </c>
      <c r="AG64" s="96" t="str">
        <f t="shared" si="3"/>
        <v/>
      </c>
      <c r="AI64" t="str">
        <f t="shared" si="16"/>
        <v xml:space="preserv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v>
      </c>
      <c r="AJ64" t="str">
        <f t="shared" si="17"/>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 END AS MISSING_VAL_IND_62,</v>
      </c>
    </row>
    <row r="65" spans="1:36" ht="16.5" thickBot="1" x14ac:dyDescent="0.3">
      <c r="A65" s="85">
        <f t="shared" si="18"/>
        <v>63</v>
      </c>
      <c r="B65" s="99"/>
      <c r="C65" s="99" t="s">
        <v>1241</v>
      </c>
      <c r="D65" s="99" t="s">
        <v>1308</v>
      </c>
      <c r="E65" s="105"/>
      <c r="F65" s="120" t="s">
        <v>1242</v>
      </c>
      <c r="G65" s="120" t="s">
        <v>1243</v>
      </c>
      <c r="H65" s="99"/>
      <c r="I65" s="99">
        <v>238127</v>
      </c>
      <c r="J65" s="99" t="s">
        <v>1506</v>
      </c>
      <c r="K65" s="99"/>
      <c r="L65" s="99"/>
      <c r="M65" s="268"/>
      <c r="N65" s="272"/>
      <c r="O65" s="273" t="s">
        <v>1666</v>
      </c>
      <c r="P65" s="273" t="s">
        <v>1698</v>
      </c>
      <c r="R65" t="str">
        <f t="shared" si="4"/>
        <v/>
      </c>
      <c r="S65" t="str">
        <f>IF(LEN(C65)&gt;0,CONCATENATE(" WHEN COUNTRY = '",$B$2,"' AND SEGMENT= '",$C$3, "'  THEN ",C65 ),"")</f>
        <v xml:space="preserve"> WHEN COUNTRY = 'BIB' AND SEGMENT= 'CORPORATE'  THEN 202969.25</v>
      </c>
      <c r="T65" t="str">
        <f>IF(LEN(D65)&gt;0,CONCATENATE(" WHEN COUNTRY = '",$B$2,"' AND SEGMENT= '",$D$3, "'  THEN ",D65 ),"")</f>
        <v xml:space="preserve"> WHEN COUNTRY = 'BIB' AND SEGMENT= 'RETAIL'  THEN 7435.1768</v>
      </c>
      <c r="U65" s="95" t="str">
        <f t="shared" si="7"/>
        <v/>
      </c>
      <c r="V65" s="95" t="str">
        <f>IF(LEN(F65)&gt;0,CONCATENATE(" WHEN COUNTRY = '",$E$2,"' AND SEGMENT= '",$F$3, "'  THEN ",F65 ),"")</f>
        <v xml:space="preserve"> WHEN COUNTRY = 'KOPER' AND SEGMENT= 'CORPORATE'  THEN 208980.6</v>
      </c>
      <c r="W65" s="95" t="str">
        <f>IF(LEN(G65)&gt;0,CONCATENATE(" WHEN COUNTRY = '",$E$2,"' AND SEGMENT= '",$G$3, "'  THEN ",G65 ),"")</f>
        <v xml:space="preserve"> WHEN COUNTRY = 'KOPER' AND SEGMENT= 'SMALL/MICRO'  THEN 10417.75</v>
      </c>
      <c r="X65" t="str">
        <f t="shared" si="8"/>
        <v/>
      </c>
      <c r="Y65" t="str">
        <f t="shared" si="9"/>
        <v xml:space="preserve"> WHEN COUNTRY = 'BIR' AND SEGMENT IN ('CORPORATE','SME Corporate')  THEN 238127</v>
      </c>
      <c r="Z65" t="str">
        <f t="shared" si="23"/>
        <v xml:space="preserve"> WHEN COUNTRY = 'BIR' AND SEGMENT= 'SME Retail'  THEN 216981.1</v>
      </c>
      <c r="AA65" t="str">
        <f t="shared" si="10"/>
        <v/>
      </c>
      <c r="AB65" t="str">
        <f t="shared" si="11"/>
        <v/>
      </c>
      <c r="AC65" t="str">
        <f t="shared" si="12"/>
        <v/>
      </c>
      <c r="AD65" t="str">
        <f t="shared" si="13"/>
        <v/>
      </c>
      <c r="AE65" t="str">
        <f t="shared" si="14"/>
        <v xml:space="preserve"> WHEN COUNTRY = 'CIB' AND SEGMENT IN ('CORPORATE','SME Corporate')  THEN 29200000</v>
      </c>
      <c r="AF65" t="str">
        <f t="shared" si="15"/>
        <v xml:space="preserve"> WHEN COUNTRY = 'CIB' AND SEGMENT= 'Small Business'  THEN 2361766</v>
      </c>
      <c r="AG65" s="96" t="str">
        <f t="shared" si="3"/>
        <v/>
      </c>
      <c r="AI65" t="str">
        <f t="shared" si="16"/>
        <v xml:space="preserv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v>
      </c>
      <c r="AJ65" t="str">
        <f t="shared" si="17"/>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 END AS MISSING_VAL_IND_63,</v>
      </c>
    </row>
    <row r="66" spans="1:36" ht="16.5" thickBot="1" x14ac:dyDescent="0.3">
      <c r="A66" s="85">
        <f t="shared" si="18"/>
        <v>64</v>
      </c>
      <c r="B66" s="99"/>
      <c r="C66" s="99" t="s">
        <v>1309</v>
      </c>
      <c r="D66" s="99" t="s">
        <v>1310</v>
      </c>
      <c r="E66" s="105"/>
      <c r="F66" s="120" t="s">
        <v>1311</v>
      </c>
      <c r="G66" s="120" t="s">
        <v>1312</v>
      </c>
      <c r="H66" s="99"/>
      <c r="I66" s="99"/>
      <c r="J66" s="99"/>
      <c r="K66" s="99"/>
      <c r="L66" s="99"/>
      <c r="M66" s="268"/>
      <c r="N66" s="272"/>
      <c r="O66" s="273" t="s">
        <v>1667</v>
      </c>
      <c r="P66" s="273" t="s">
        <v>1699</v>
      </c>
      <c r="R66" t="str">
        <f t="shared" si="4"/>
        <v/>
      </c>
      <c r="S66" t="str">
        <f>IF(LEN(C66)&gt;0,CONCATENATE(" WHEN COUNTRY = '",$B$2,"' AND SEGMENT= '",$C$3, "'  THEN ",C66 ),"")</f>
        <v xml:space="preserve"> WHEN COUNTRY = 'BIB' AND SEGMENT= 'CORPORATE'  THEN 4.5284538</v>
      </c>
      <c r="T66" t="str">
        <f>IF(LEN(D66)&gt;0,CONCATENATE(" WHEN COUNTRY = '",$B$2,"' AND SEGMENT= '",$D$3, "'  THEN ",D66 ),"")</f>
        <v xml:space="preserve"> WHEN COUNTRY = 'BIB' AND SEGMENT= 'RETAIL'  THEN 2.4769738</v>
      </c>
      <c r="U66" s="95" t="str">
        <f t="shared" si="7"/>
        <v/>
      </c>
      <c r="V66" s="95" t="str">
        <f>IF(LEN(F66)&gt;0,CONCATENATE(" WHEN COUNTRY = '",$E$2,"' AND SEGMENT= '",$F$3, "'  THEN ",F66 ),"")</f>
        <v xml:space="preserve"> WHEN COUNTRY = 'KOPER' AND SEGMENT= 'CORPORATE'  THEN 6.201973</v>
      </c>
      <c r="W66" s="95" t="str">
        <f>IF(LEN(G66)&gt;0,CONCATENATE(" WHEN COUNTRY = '",$E$2,"' AND SEGMENT= '",$G$3, "'  THEN ",G66 ),"")</f>
        <v xml:space="preserve"> WHEN COUNTRY = 'KOPER' AND SEGMENT= 'SMALL/MICRO'  THEN 4.904056</v>
      </c>
      <c r="X66" t="str">
        <f t="shared" si="8"/>
        <v/>
      </c>
      <c r="Y66" t="str">
        <f t="shared" si="9"/>
        <v/>
      </c>
      <c r="Z66" t="str">
        <f t="shared" si="23"/>
        <v/>
      </c>
      <c r="AA66" t="str">
        <f t="shared" si="10"/>
        <v/>
      </c>
      <c r="AB66" t="str">
        <f t="shared" si="11"/>
        <v/>
      </c>
      <c r="AC66" t="str">
        <f t="shared" si="12"/>
        <v/>
      </c>
      <c r="AD66" t="str">
        <f t="shared" si="13"/>
        <v/>
      </c>
      <c r="AE66" t="str">
        <f t="shared" si="14"/>
        <v xml:space="preserve"> WHEN COUNTRY = 'CIB' AND SEGMENT IN ('CORPORATE','SME Corporate')  THEN 4.654859</v>
      </c>
      <c r="AF66" t="str">
        <f t="shared" si="15"/>
        <v xml:space="preserve"> WHEN COUNTRY = 'CIB' AND SEGMENT= 'Small Business'  THEN 2.829791</v>
      </c>
      <c r="AG66" s="96" t="str">
        <f t="shared" si="3"/>
        <v/>
      </c>
      <c r="AI66" t="str">
        <f t="shared" si="16"/>
        <v xml:space="preserv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v>
      </c>
      <c r="AJ66" t="str">
        <f t="shared" si="17"/>
        <v>CASE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 END AS MISSING_VAL_IND_64,</v>
      </c>
    </row>
    <row r="67" spans="1:36" ht="16.5" thickBot="1" x14ac:dyDescent="0.3">
      <c r="A67" s="85">
        <f t="shared" si="18"/>
        <v>65</v>
      </c>
      <c r="B67" s="99"/>
      <c r="C67" s="99"/>
      <c r="D67" s="99"/>
      <c r="E67" s="105" t="s">
        <v>1297</v>
      </c>
      <c r="F67" s="120"/>
      <c r="G67" s="120"/>
      <c r="H67" s="99">
        <v>0</v>
      </c>
      <c r="I67" s="99"/>
      <c r="J67" s="99"/>
      <c r="K67" s="99">
        <v>0</v>
      </c>
      <c r="L67" s="99"/>
      <c r="M67" s="268"/>
      <c r="N67" s="272">
        <v>0</v>
      </c>
      <c r="O67" s="273"/>
      <c r="P67" s="273"/>
      <c r="R67" t="str">
        <f t="shared" si="4"/>
        <v/>
      </c>
      <c r="S67" t="str">
        <f>IF(LEN(C67)&gt;0,CONCATENATE(" WHEN COUNTRY = '",$B$2, "' THEN ",C67 ),"")</f>
        <v/>
      </c>
      <c r="T67" t="str">
        <f>IF(LEN(D67)&gt;0,CONCATENATE(" WHEN COUNTRY = '",$B$2, "' THEN ",D67 ),"")</f>
        <v/>
      </c>
      <c r="U67" s="95" t="str">
        <f t="shared" si="7"/>
        <v xml:space="preserve"> WHEN COUNTRY = 'KOPER' THEN 0</v>
      </c>
      <c r="V67" s="95" t="str">
        <f>IF(LEN(F67)&gt;0,CONCATENATE(" WHEN COUNTRY = '",$E$2, "' THEN ",F67 ),"")</f>
        <v/>
      </c>
      <c r="W67" s="95" t="str">
        <f>IF(LEN(G67)&gt;0,CONCATENATE(" WHEN COUNTRY = '",$E$2, "' THEN ",G67 ),"")</f>
        <v/>
      </c>
      <c r="X67" t="str">
        <f t="shared" si="8"/>
        <v xml:space="preserve"> WHEN COUNTRY = 'BIR' THEN 0</v>
      </c>
      <c r="Y67" t="str">
        <f t="shared" si="9"/>
        <v/>
      </c>
      <c r="Z67" t="str">
        <f t="shared" si="23"/>
        <v/>
      </c>
      <c r="AA67" t="str">
        <f t="shared" si="10"/>
        <v xml:space="preserve"> WHEN COUNTRY = 'ALEX' THEN 0</v>
      </c>
      <c r="AB67" t="str">
        <f t="shared" si="11"/>
        <v/>
      </c>
      <c r="AC67" t="str">
        <f t="shared" si="12"/>
        <v/>
      </c>
      <c r="AD67" t="str">
        <f t="shared" si="13"/>
        <v xml:space="preserve"> WHEN COUNTRY = 'CIB' THEN 0</v>
      </c>
      <c r="AE67" t="str">
        <f t="shared" si="14"/>
        <v/>
      </c>
      <c r="AF67" t="str">
        <f t="shared" si="15"/>
        <v/>
      </c>
      <c r="AG67" s="96" t="str">
        <f t="shared" si="3"/>
        <v/>
      </c>
      <c r="AI67" t="str">
        <f t="shared" si="16"/>
        <v xml:space="preserve"> WHEN COUNTRY = 'KOPER' THEN 0 WHEN COUNTRY = 'BIR' THEN 0 WHEN COUNTRY = 'ALEX' THEN 0 WHEN COUNTRY = 'CIB' THEN 0</v>
      </c>
      <c r="AJ67" t="str">
        <f t="shared" si="17"/>
        <v>CASE  WHEN COUNTRY = 'KOPER' THEN 0 WHEN COUNTRY = 'BIR' THEN 0 WHEN COUNTRY = 'ALEX' THEN 0 WHEN COUNTRY = 'CIB' THEN 0 END AS MISSING_VAL_IND_65,</v>
      </c>
    </row>
    <row r="68" spans="1:36" ht="16.5" thickBot="1" x14ac:dyDescent="0.3">
      <c r="A68" s="85">
        <f t="shared" si="18"/>
        <v>66</v>
      </c>
      <c r="B68" s="99"/>
      <c r="C68" s="99" t="s">
        <v>1309</v>
      </c>
      <c r="D68" s="99" t="s">
        <v>1310</v>
      </c>
      <c r="E68" s="105"/>
      <c r="F68" s="120" t="s">
        <v>1311</v>
      </c>
      <c r="G68" s="120" t="s">
        <v>1312</v>
      </c>
      <c r="H68" s="99">
        <v>0</v>
      </c>
      <c r="I68" s="99"/>
      <c r="J68" s="99"/>
      <c r="K68" s="99"/>
      <c r="L68" s="99"/>
      <c r="M68" s="268"/>
      <c r="N68" s="272"/>
      <c r="O68" s="273" t="s">
        <v>1667</v>
      </c>
      <c r="P68" s="273" t="s">
        <v>1699</v>
      </c>
      <c r="R68" t="str">
        <f t="shared" si="4"/>
        <v/>
      </c>
      <c r="S68" t="str">
        <f>IF(LEN(C68)&gt;0,CONCATENATE(" WHEN COUNTRY = '",$B$2,"' AND SEGMENT= '",$C$3, "'  THEN ",C68 ),"")</f>
        <v xml:space="preserve"> WHEN COUNTRY = 'BIB' AND SEGMENT= 'CORPORATE'  THEN 4.5284538</v>
      </c>
      <c r="T68" t="str">
        <f>IF(LEN(D68)&gt;0,CONCATENATE(" WHEN COUNTRY = '",$B$2,"' AND SEGMENT= '",$D$3, "'  THEN ",D68 ),"")</f>
        <v xml:space="preserve"> WHEN COUNTRY = 'BIB' AND SEGMENT= 'RETAIL'  THEN 2.4769738</v>
      </c>
      <c r="U68" s="95" t="str">
        <f t="shared" si="7"/>
        <v/>
      </c>
      <c r="V68" s="95" t="str">
        <f>IF(LEN(F68)&gt;0,CONCATENATE(" WHEN COUNTRY = '",$E$2,"' AND SEGMENT= '",$F$3, "'  THEN ",F68 ),"")</f>
        <v xml:space="preserve"> WHEN COUNTRY = 'KOPER' AND SEGMENT= 'CORPORATE'  THEN 6.201973</v>
      </c>
      <c r="W68" s="95" t="str">
        <f>IF(LEN(G68)&gt;0,CONCATENATE(" WHEN COUNTRY = '",$E$2,"' AND SEGMENT= '",$G$3, "'  THEN ",G68 ),"")</f>
        <v xml:space="preserve"> WHEN COUNTRY = 'KOPER' AND SEGMENT= 'SMALL/MICRO'  THEN 4.904056</v>
      </c>
      <c r="X68" t="str">
        <f t="shared" si="8"/>
        <v xml:space="preserve"> WHEN COUNTRY = 'BIR' THEN 0</v>
      </c>
      <c r="Y68" t="str">
        <f t="shared" si="9"/>
        <v/>
      </c>
      <c r="Z68" t="str">
        <f t="shared" si="23"/>
        <v/>
      </c>
      <c r="AA68" t="str">
        <f t="shared" si="10"/>
        <v/>
      </c>
      <c r="AB68" t="str">
        <f t="shared" si="11"/>
        <v/>
      </c>
      <c r="AC68" t="str">
        <f t="shared" si="12"/>
        <v/>
      </c>
      <c r="AD68" t="str">
        <f t="shared" si="13"/>
        <v/>
      </c>
      <c r="AE68" t="str">
        <f t="shared" si="14"/>
        <v xml:space="preserve"> WHEN COUNTRY = 'CIB' AND SEGMENT IN ('CORPORATE','SME Corporate')  THEN 4.654859</v>
      </c>
      <c r="AF68" t="str">
        <f t="shared" si="15"/>
        <v xml:space="preserve"> WHEN COUNTRY = 'CIB' AND SEGMENT= 'Small Business'  THEN 2.829791</v>
      </c>
      <c r="AG68" s="96" t="str">
        <f t="shared" ref="AG68:AG131" si="28">IF(AND(LEN(R68)=0, LEN(U68)=0, LEN(X68)=0, LEN(AA68)=0, LEN(AQ68)=0,LEN(Q68)&gt;0),CONCATENATE(Q68," AS MISSING_VAL_IND_",A68,","),"")</f>
        <v/>
      </c>
      <c r="AI68" t="str">
        <f t="shared" si="16"/>
        <v xml:space="preserv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v>
      </c>
      <c r="AJ68" t="str">
        <f t="shared" si="17"/>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END AS MISSING_VAL_IND_66,</v>
      </c>
    </row>
    <row r="69" spans="1:36" ht="16.5" thickBot="1" x14ac:dyDescent="0.3">
      <c r="A69" s="85">
        <f t="shared" si="18"/>
        <v>67</v>
      </c>
      <c r="B69" s="99"/>
      <c r="C69" s="99" t="s">
        <v>1309</v>
      </c>
      <c r="D69" s="99" t="s">
        <v>1310</v>
      </c>
      <c r="E69" s="105"/>
      <c r="F69" s="120" t="s">
        <v>1311</v>
      </c>
      <c r="G69" s="120" t="s">
        <v>1312</v>
      </c>
      <c r="H69" s="99">
        <v>0</v>
      </c>
      <c r="I69" s="99"/>
      <c r="J69" s="99"/>
      <c r="K69" s="99"/>
      <c r="L69" s="99"/>
      <c r="M69" s="268"/>
      <c r="N69" s="272"/>
      <c r="O69" s="273" t="s">
        <v>1667</v>
      </c>
      <c r="P69" s="273" t="s">
        <v>1699</v>
      </c>
      <c r="R69" t="str">
        <f t="shared" ref="R69:R132" si="29">IF(LEN(B69)&gt;0,CONCATENATE(" WHEN COUNTRY = '",$B$2, "' THEN ",B69 ),"")</f>
        <v/>
      </c>
      <c r="S69" t="str">
        <f>IF(LEN(C69)&gt;0,CONCATENATE(" WHEN COUNTRY = '",$B$2,"' AND SEGMENT= '",$C$3, "'  THEN ",C69 ),"")</f>
        <v xml:space="preserve"> WHEN COUNTRY = 'BIB' AND SEGMENT= 'CORPORATE'  THEN 4.5284538</v>
      </c>
      <c r="T69" t="str">
        <f>IF(LEN(D69)&gt;0,CONCATENATE(" WHEN COUNTRY = '",$B$2,"' AND SEGMENT= '",$D$3, "'  THEN ",D69 ),"")</f>
        <v xml:space="preserve"> WHEN COUNTRY = 'BIB' AND SEGMENT= 'RETAIL'  THEN 2.4769738</v>
      </c>
      <c r="U69" s="95" t="str">
        <f t="shared" ref="U69:U132" si="30">IF(LEN(E69)&gt;0,CONCATENATE(" WHEN COUNTRY = '",$E$2, "' THEN ",E69 ),"")</f>
        <v/>
      </c>
      <c r="V69" s="95" t="str">
        <f>IF(LEN(F69)&gt;0,CONCATENATE(" WHEN COUNTRY = '",$E$2,"' AND SEGMENT= '",$F$3, "'  THEN ",F69 ),"")</f>
        <v xml:space="preserve"> WHEN COUNTRY = 'KOPER' AND SEGMENT= 'CORPORATE'  THEN 6.201973</v>
      </c>
      <c r="W69" s="95" t="str">
        <f>IF(LEN(G69)&gt;0,CONCATENATE(" WHEN COUNTRY = '",$E$2,"' AND SEGMENT= '",$G$3, "'  THEN ",G69 ),"")</f>
        <v xml:space="preserve"> WHEN COUNTRY = 'KOPER' AND SEGMENT= 'SMALL/MICRO'  THEN 4.904056</v>
      </c>
      <c r="X69" t="str">
        <f t="shared" ref="X69:X132" si="31">IF(LEN(H69)&gt;0,CONCATENATE(" WHEN COUNTRY = '",$H$2, "' THEN ",H69 ),"")</f>
        <v xml:space="preserve"> WHEN COUNTRY = 'BIR' THEN 0</v>
      </c>
      <c r="Y69" t="str">
        <f t="shared" ref="Y69:Y132" si="32">IF(LEN(I69)&gt;0,CONCATENATE(" WHEN COUNTRY = '",$H$2,"' AND SEGMENT IN ",$I$3, "  THEN ",I69 ),"")</f>
        <v/>
      </c>
      <c r="Z69" t="str">
        <f t="shared" si="23"/>
        <v/>
      </c>
      <c r="AA69" t="str">
        <f t="shared" ref="AA69:AA132" si="33">IF(LEN(K69)&gt;0,CONCATENATE(" WHEN COUNTRY = '",$K$2, "' THEN ",K69 ),"")</f>
        <v/>
      </c>
      <c r="AB69" t="str">
        <f t="shared" ref="AB69:AB132" si="34">IF(LEN(L69)&gt;0,CONCATENATE(" WHEN COUNTRY = '",$K$2,"' AND SEGMENT IN ",$L$3, "  THEN ",L69 ),"")</f>
        <v/>
      </c>
      <c r="AC69" t="str">
        <f t="shared" ref="AC69:AC132" si="35">IF(LEN(M69)&gt;0,CONCATENATE(" WHEN COUNTRY = '",$K$2,"' AND SEGMENT= '",$M$3, "'  THEN ",M69 ),"")</f>
        <v/>
      </c>
      <c r="AD69" t="str">
        <f t="shared" ref="AD69:AD132" si="36">IF(LEN(N69)&gt;0,CONCATENATE(" WHEN COUNTRY = '",$N$2, "' THEN ",N69 ),"")</f>
        <v/>
      </c>
      <c r="AE69" t="str">
        <f t="shared" ref="AE69:AE132" si="37">IF(LEN(O69)&gt;0,CONCATENATE(" WHEN COUNTRY = '",$N$2,"' AND SEGMENT IN ",$O$3, "  THEN ",O69 ),"")</f>
        <v xml:space="preserve"> WHEN COUNTRY = 'CIB' AND SEGMENT IN ('CORPORATE','SME Corporate')  THEN 4.654859</v>
      </c>
      <c r="AF69" t="str">
        <f t="shared" ref="AF69:AF132" si="38">IF(LEN(P69)&gt;0,CONCATENATE(" WHEN COUNTRY = '",$N$2,"' AND SEGMENT= '",$P$3, "'  THEN ",P69 ),"")</f>
        <v xml:space="preserve"> WHEN COUNTRY = 'CIB' AND SEGMENT= 'Small Business'  THEN 2.829791</v>
      </c>
      <c r="AG69" s="96" t="str">
        <f t="shared" si="28"/>
        <v/>
      </c>
      <c r="AI69" t="str">
        <f t="shared" ref="AI69:AI132" si="39">CONCATENATE(R69,S69,T69,U69,V69,W69,X69,Y69,Z69,AA69,AB69,AC69,AD69,AE69,AF69)</f>
        <v xml:space="preserv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v>
      </c>
      <c r="AJ69" t="str">
        <f t="shared" ref="AJ69:AJ132" si="40">IF(LEN(AG69)&gt;0,AG69,IF(LEN(AI69)&gt;0,"CASE "&amp;AI69&amp;" END AS MISSING_VAL_IND_"&amp;A69&amp;",",""))</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END AS MISSING_VAL_IND_67,</v>
      </c>
    </row>
    <row r="70" spans="1:36" ht="16.5" thickBot="1" x14ac:dyDescent="0.3">
      <c r="A70" s="85">
        <f t="shared" ref="A70:A133" si="41">+A69+1</f>
        <v>68</v>
      </c>
      <c r="B70" s="99"/>
      <c r="C70" s="99" t="s">
        <v>1244</v>
      </c>
      <c r="D70" s="99" t="s">
        <v>1245</v>
      </c>
      <c r="E70" s="105"/>
      <c r="F70" s="120" t="s">
        <v>1246</v>
      </c>
      <c r="G70" s="120" t="s">
        <v>1247</v>
      </c>
      <c r="H70" s="99">
        <v>0</v>
      </c>
      <c r="I70" s="99"/>
      <c r="J70" s="99"/>
      <c r="K70" s="99"/>
      <c r="L70" s="99"/>
      <c r="M70" s="268"/>
      <c r="N70" s="272"/>
      <c r="O70" s="273" t="s">
        <v>1668</v>
      </c>
      <c r="P70" s="273" t="s">
        <v>1700</v>
      </c>
      <c r="R70" t="str">
        <f t="shared" si="29"/>
        <v/>
      </c>
      <c r="S70" t="str">
        <f>IF(LEN(C70)&gt;0,CONCATENATE(" WHEN COUNTRY = '",$B$2,"' AND SEGMENT= '",$C$3, "'  THEN ",C70 ),"")</f>
        <v xml:space="preserve"> WHEN COUNTRY = 'BIB' AND SEGMENT= 'CORPORATE'  THEN 0.38435042</v>
      </c>
      <c r="T70" t="str">
        <f>IF(LEN(D70)&gt;0,CONCATENATE(" WHEN COUNTRY = '",$B$2,"' AND SEGMENT= '",$D$3, "'  THEN ",D70 ),"")</f>
        <v xml:space="preserve"> WHEN COUNTRY = 'BIB' AND SEGMENT= 'RETAIL'  THEN 0.25999987</v>
      </c>
      <c r="U70" s="95" t="str">
        <f t="shared" si="30"/>
        <v/>
      </c>
      <c r="V70" s="95" t="str">
        <f>IF(LEN(F70)&gt;0,CONCATENATE(" WHEN COUNTRY = '",$E$2,"' AND SEGMENT= '",$F$3, "'  THEN ",F70 ),"")</f>
        <v xml:space="preserve"> WHEN COUNTRY = 'KOPER' AND SEGMENT= 'CORPORATE'  THEN 0.4982336</v>
      </c>
      <c r="W70" s="95" t="str">
        <f>IF(LEN(G70)&gt;0,CONCATENATE(" WHEN COUNTRY = '",$E$2,"' AND SEGMENT= '",$G$3, "'  THEN ",G70 ),"")</f>
        <v xml:space="preserve"> WHEN COUNTRY = 'KOPER' AND SEGMENT= 'SMALL/MICRO'  THEN 0.3419732</v>
      </c>
      <c r="X70" t="str">
        <f t="shared" si="31"/>
        <v xml:space="preserve"> WHEN COUNTRY = 'BIR' THEN 0</v>
      </c>
      <c r="Y70" t="str">
        <f t="shared" si="32"/>
        <v/>
      </c>
      <c r="Z70" t="str">
        <f t="shared" si="23"/>
        <v/>
      </c>
      <c r="AA70" t="str">
        <f t="shared" si="33"/>
        <v/>
      </c>
      <c r="AB70" t="str">
        <f t="shared" si="34"/>
        <v/>
      </c>
      <c r="AC70" t="str">
        <f t="shared" si="35"/>
        <v/>
      </c>
      <c r="AD70" t="str">
        <f t="shared" si="36"/>
        <v/>
      </c>
      <c r="AE70" t="str">
        <f t="shared" si="37"/>
        <v xml:space="preserve"> WHEN COUNTRY = 'CIB' AND SEGMENT IN ('CORPORATE','SME Corporate')  THEN 0.3555136</v>
      </c>
      <c r="AF70" t="str">
        <f t="shared" si="38"/>
        <v xml:space="preserve"> WHEN COUNTRY = 'CIB' AND SEGMENT= 'Small Business'  THEN 0.3397027</v>
      </c>
      <c r="AG70" s="96" t="str">
        <f t="shared" si="28"/>
        <v/>
      </c>
      <c r="AI70" t="str">
        <f t="shared" si="39"/>
        <v xml:space="preserv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v>
      </c>
      <c r="AJ70" t="str">
        <f t="shared" si="40"/>
        <v>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 END AS MISSING_VAL_IND_68,</v>
      </c>
    </row>
    <row r="71" spans="1:36" ht="16.5" thickBot="1" x14ac:dyDescent="0.3">
      <c r="A71" s="85">
        <f t="shared" si="41"/>
        <v>69</v>
      </c>
      <c r="B71" s="99" t="s">
        <v>1297</v>
      </c>
      <c r="C71" s="99"/>
      <c r="D71" s="99"/>
      <c r="E71" s="105" t="s">
        <v>1297</v>
      </c>
      <c r="F71" s="120"/>
      <c r="G71" s="120"/>
      <c r="H71" s="99">
        <v>0</v>
      </c>
      <c r="I71" s="99"/>
      <c r="J71" s="99"/>
      <c r="K71" s="99"/>
      <c r="L71" s="99"/>
      <c r="M71" s="268"/>
      <c r="N71" s="272">
        <v>0</v>
      </c>
      <c r="O71" s="273"/>
      <c r="P71" s="273"/>
      <c r="R71" t="str">
        <f t="shared" si="29"/>
        <v xml:space="preserve"> WHEN COUNTRY = 'BIB' THEN 0</v>
      </c>
      <c r="S71" t="str">
        <f t="shared" ref="S71:T76" si="42">IF(LEN(C71)&gt;0,CONCATENATE(" WHEN COUNTRY = '",$B$2, "' THEN ",C71 ),"")</f>
        <v/>
      </c>
      <c r="T71" t="str">
        <f t="shared" si="42"/>
        <v/>
      </c>
      <c r="U71" s="95" t="str">
        <f t="shared" si="30"/>
        <v xml:space="preserve"> WHEN COUNTRY = 'KOPER' THEN 0</v>
      </c>
      <c r="V71" s="95" t="str">
        <f t="shared" ref="V71:W73" si="43">IF(LEN(F71)&gt;0,CONCATENATE(" WHEN COUNTRY = '",$E$2, "' THEN ",F71 ),"")</f>
        <v/>
      </c>
      <c r="W71" s="95" t="str">
        <f t="shared" si="43"/>
        <v/>
      </c>
      <c r="X71" t="str">
        <f t="shared" si="31"/>
        <v xml:space="preserve"> WHEN COUNTRY = 'BIR' THEN 0</v>
      </c>
      <c r="Y71" t="str">
        <f t="shared" si="32"/>
        <v/>
      </c>
      <c r="Z71" t="str">
        <f t="shared" si="23"/>
        <v/>
      </c>
      <c r="AA71" t="str">
        <f t="shared" si="33"/>
        <v/>
      </c>
      <c r="AB71" t="str">
        <f t="shared" si="34"/>
        <v/>
      </c>
      <c r="AC71" t="str">
        <f t="shared" si="35"/>
        <v/>
      </c>
      <c r="AD71" t="str">
        <f t="shared" si="36"/>
        <v xml:space="preserve"> WHEN COUNTRY = 'CIB' THEN 0</v>
      </c>
      <c r="AE71" t="str">
        <f t="shared" si="37"/>
        <v/>
      </c>
      <c r="AF71" t="str">
        <f t="shared" si="38"/>
        <v/>
      </c>
      <c r="AG71" s="96" t="str">
        <f t="shared" si="28"/>
        <v/>
      </c>
      <c r="AI71" t="str">
        <f t="shared" si="39"/>
        <v xml:space="preserve"> WHEN COUNTRY = 'BIB' THEN 0 WHEN COUNTRY = 'KOPER' THEN 0 WHEN COUNTRY = 'BIR' THEN 0 WHEN COUNTRY = 'CIB' THEN 0</v>
      </c>
      <c r="AJ71" t="str">
        <f t="shared" si="40"/>
        <v>CASE  WHEN COUNTRY = 'BIB' THEN 0 WHEN COUNTRY = 'KOPER' THEN 0 WHEN COUNTRY = 'BIR' THEN 0 WHEN COUNTRY = 'CIB' THEN 0 END AS MISSING_VAL_IND_69,</v>
      </c>
    </row>
    <row r="72" spans="1:36" ht="16.5" thickBot="1" x14ac:dyDescent="0.3">
      <c r="A72" s="85">
        <f t="shared" si="41"/>
        <v>70</v>
      </c>
      <c r="B72" s="99" t="s">
        <v>1297</v>
      </c>
      <c r="C72" s="99"/>
      <c r="D72" s="99"/>
      <c r="E72" s="105" t="s">
        <v>1297</v>
      </c>
      <c r="F72" s="120"/>
      <c r="G72" s="120"/>
      <c r="H72" s="99"/>
      <c r="I72" s="99"/>
      <c r="J72" s="99"/>
      <c r="K72" s="99"/>
      <c r="L72" s="99"/>
      <c r="M72" s="268"/>
      <c r="N72" s="272">
        <v>0</v>
      </c>
      <c r="O72" s="273"/>
      <c r="P72" s="273"/>
      <c r="R72" t="str">
        <f t="shared" si="29"/>
        <v xml:space="preserve"> WHEN COUNTRY = 'BIB' THEN 0</v>
      </c>
      <c r="S72" t="str">
        <f t="shared" si="42"/>
        <v/>
      </c>
      <c r="T72" t="str">
        <f t="shared" si="42"/>
        <v/>
      </c>
      <c r="U72" s="95" t="str">
        <f t="shared" si="30"/>
        <v xml:space="preserve"> WHEN COUNTRY = 'KOPER' THEN 0</v>
      </c>
      <c r="V72" s="95" t="str">
        <f t="shared" si="43"/>
        <v/>
      </c>
      <c r="W72" s="95" t="str">
        <f t="shared" si="43"/>
        <v/>
      </c>
      <c r="X72" t="str">
        <f t="shared" si="31"/>
        <v/>
      </c>
      <c r="Y72" t="str">
        <f t="shared" si="32"/>
        <v/>
      </c>
      <c r="Z72" t="str">
        <f t="shared" si="23"/>
        <v/>
      </c>
      <c r="AA72" t="str">
        <f t="shared" si="33"/>
        <v/>
      </c>
      <c r="AB72" t="str">
        <f t="shared" si="34"/>
        <v/>
      </c>
      <c r="AC72" t="str">
        <f t="shared" si="35"/>
        <v/>
      </c>
      <c r="AD72" t="str">
        <f t="shared" si="36"/>
        <v xml:space="preserve"> WHEN COUNTRY = 'CIB' THEN 0</v>
      </c>
      <c r="AE72" t="str">
        <f t="shared" si="37"/>
        <v/>
      </c>
      <c r="AF72" t="str">
        <f t="shared" si="38"/>
        <v/>
      </c>
      <c r="AG72" s="96" t="str">
        <f t="shared" si="28"/>
        <v/>
      </c>
      <c r="AI72" t="str">
        <f t="shared" si="39"/>
        <v xml:space="preserve"> WHEN COUNTRY = 'BIB' THEN 0 WHEN COUNTRY = 'KOPER' THEN 0 WHEN COUNTRY = 'CIB' THEN 0</v>
      </c>
      <c r="AJ72" t="str">
        <f t="shared" si="40"/>
        <v>CASE  WHEN COUNTRY = 'BIB' THEN 0 WHEN COUNTRY = 'KOPER' THEN 0 WHEN COUNTRY = 'CIB' THEN 0 END AS MISSING_VAL_IND_70,</v>
      </c>
    </row>
    <row r="73" spans="1:36" ht="16.5" thickBot="1" x14ac:dyDescent="0.3">
      <c r="A73" s="85">
        <f t="shared" si="41"/>
        <v>71</v>
      </c>
      <c r="B73" s="99" t="s">
        <v>1297</v>
      </c>
      <c r="C73" s="99"/>
      <c r="D73" s="99"/>
      <c r="E73" s="105" t="s">
        <v>1297</v>
      </c>
      <c r="F73" s="120"/>
      <c r="G73" s="120"/>
      <c r="H73" s="99"/>
      <c r="I73" s="99"/>
      <c r="J73" s="99"/>
      <c r="K73" s="99"/>
      <c r="L73" s="99"/>
      <c r="M73" s="268"/>
      <c r="N73" s="272">
        <v>0</v>
      </c>
      <c r="O73" s="273"/>
      <c r="P73" s="273"/>
      <c r="R73" t="str">
        <f t="shared" si="29"/>
        <v xml:space="preserve"> WHEN COUNTRY = 'BIB' THEN 0</v>
      </c>
      <c r="S73" t="str">
        <f t="shared" si="42"/>
        <v/>
      </c>
      <c r="T73" t="str">
        <f t="shared" si="42"/>
        <v/>
      </c>
      <c r="U73" s="95" t="str">
        <f t="shared" si="30"/>
        <v xml:space="preserve"> WHEN COUNTRY = 'KOPER' THEN 0</v>
      </c>
      <c r="V73" s="95" t="str">
        <f t="shared" si="43"/>
        <v/>
      </c>
      <c r="W73" s="95" t="str">
        <f t="shared" si="43"/>
        <v/>
      </c>
      <c r="X73" t="str">
        <f t="shared" si="31"/>
        <v/>
      </c>
      <c r="Y73" t="str">
        <f t="shared" si="32"/>
        <v/>
      </c>
      <c r="Z73" t="str">
        <f t="shared" si="23"/>
        <v/>
      </c>
      <c r="AA73" t="str">
        <f t="shared" si="33"/>
        <v/>
      </c>
      <c r="AB73" t="str">
        <f t="shared" si="34"/>
        <v/>
      </c>
      <c r="AC73" t="str">
        <f t="shared" si="35"/>
        <v/>
      </c>
      <c r="AD73" t="str">
        <f t="shared" si="36"/>
        <v xml:space="preserve"> WHEN COUNTRY = 'CIB' THEN 0</v>
      </c>
      <c r="AE73" t="str">
        <f t="shared" si="37"/>
        <v/>
      </c>
      <c r="AF73" t="str">
        <f t="shared" si="38"/>
        <v/>
      </c>
      <c r="AG73" s="96" t="str">
        <f t="shared" si="28"/>
        <v/>
      </c>
      <c r="AI73" t="str">
        <f t="shared" si="39"/>
        <v xml:space="preserve"> WHEN COUNTRY = 'BIB' THEN 0 WHEN COUNTRY = 'KOPER' THEN 0 WHEN COUNTRY = 'CIB' THEN 0</v>
      </c>
      <c r="AJ73" t="str">
        <f t="shared" si="40"/>
        <v>CASE  WHEN COUNTRY = 'BIB' THEN 0 WHEN COUNTRY = 'KOPER' THEN 0 WHEN COUNTRY = 'CIB' THEN 0 END AS MISSING_VAL_IND_71,</v>
      </c>
    </row>
    <row r="74" spans="1:36" ht="16.5" thickBot="1" x14ac:dyDescent="0.3">
      <c r="A74" s="85">
        <f t="shared" si="41"/>
        <v>72</v>
      </c>
      <c r="B74" s="99"/>
      <c r="C74" s="99"/>
      <c r="D74" s="99"/>
      <c r="E74" s="105"/>
      <c r="F74" s="120" t="s">
        <v>1248</v>
      </c>
      <c r="G74" s="120" t="s">
        <v>1249</v>
      </c>
      <c r="H74" s="99"/>
      <c r="I74" s="99"/>
      <c r="J74" s="99"/>
      <c r="K74" s="99"/>
      <c r="L74" s="99"/>
      <c r="M74" s="268"/>
      <c r="N74" s="272"/>
      <c r="O74" s="273" t="s">
        <v>1669</v>
      </c>
      <c r="P74" s="273" t="s">
        <v>1701</v>
      </c>
      <c r="R74" t="str">
        <f t="shared" si="29"/>
        <v/>
      </c>
      <c r="S74" t="str">
        <f t="shared" si="42"/>
        <v/>
      </c>
      <c r="T74" t="str">
        <f t="shared" si="42"/>
        <v/>
      </c>
      <c r="U74" s="95" t="str">
        <f t="shared" si="30"/>
        <v/>
      </c>
      <c r="V74" s="95" t="str">
        <f>IF(LEN(F74)&gt;0,CONCATENATE(" WHEN COUNTRY = '",$E$2,"' AND SEGMENT= '",$F$3, "'  THEN ",F74 ),"")</f>
        <v xml:space="preserve"> WHEN COUNTRY = 'KOPER' AND SEGMENT= 'CORPORATE'  THEN 0.1480531</v>
      </c>
      <c r="W74" s="95" t="str">
        <f>IF(LEN(G74)&gt;0,CONCATENATE(" WHEN COUNTRY = '",$E$2,"' AND SEGMENT= '",$G$3, "'  THEN ",G74 ),"")</f>
        <v xml:space="preserve"> WHEN COUNTRY = 'KOPER' AND SEGMENT= 'SMALL/MICRO'  THEN 0.1109992</v>
      </c>
      <c r="X74" t="str">
        <f t="shared" si="31"/>
        <v/>
      </c>
      <c r="Y74" t="str">
        <f t="shared" si="32"/>
        <v/>
      </c>
      <c r="Z74" t="str">
        <f t="shared" si="23"/>
        <v/>
      </c>
      <c r="AA74" t="str">
        <f t="shared" si="33"/>
        <v/>
      </c>
      <c r="AB74" t="str">
        <f t="shared" si="34"/>
        <v/>
      </c>
      <c r="AC74" t="str">
        <f t="shared" si="35"/>
        <v/>
      </c>
      <c r="AD74" t="str">
        <f t="shared" si="36"/>
        <v/>
      </c>
      <c r="AE74" t="str">
        <f t="shared" si="37"/>
        <v xml:space="preserve"> WHEN COUNTRY = 'CIB' AND SEGMENT IN ('CORPORATE','SME Corporate')  THEN 8.971643</v>
      </c>
      <c r="AF74" t="str">
        <f t="shared" si="38"/>
        <v xml:space="preserve"> WHEN COUNTRY = 'CIB' AND SEGMENT= 'Small Business'  THEN 82.77694</v>
      </c>
      <c r="AG74" s="96" t="str">
        <f t="shared" si="28"/>
        <v/>
      </c>
      <c r="AI74" t="str">
        <f t="shared" si="39"/>
        <v xml:space="preserve"> WHEN COUNTRY = 'KOPER' AND SEGMENT= 'CORPORATE'  THEN 0.1480531 WHEN COUNTRY = 'KOPER' AND SEGMENT= 'SMALL/MICRO'  THEN 0.1109992 WHEN COUNTRY = 'CIB' AND SEGMENT IN ('CORPORATE','SME Corporate')  THEN 8.971643 WHEN COUNTRY = 'CIB' AND SEGMENT= 'Small Business'  THEN 82.77694</v>
      </c>
      <c r="AJ74" t="str">
        <f t="shared" si="40"/>
        <v>CASE  WHEN COUNTRY = 'KOPER' AND SEGMENT= 'CORPORATE'  THEN 0.1480531 WHEN COUNTRY = 'KOPER' AND SEGMENT= 'SMALL/MICRO'  THEN 0.1109992 WHEN COUNTRY = 'CIB' AND SEGMENT IN ('CORPORATE','SME Corporate')  THEN 8.971643 WHEN COUNTRY = 'CIB' AND SEGMENT= 'Small Business'  THEN 82.77694 END AS MISSING_VAL_IND_72,</v>
      </c>
    </row>
    <row r="75" spans="1:36" ht="16.5" thickBot="1" x14ac:dyDescent="0.3">
      <c r="A75" s="85">
        <f t="shared" si="41"/>
        <v>73</v>
      </c>
      <c r="B75" s="99"/>
      <c r="C75" s="99"/>
      <c r="D75" s="99"/>
      <c r="E75" s="105" t="s">
        <v>1297</v>
      </c>
      <c r="F75" s="120"/>
      <c r="G75" s="120"/>
      <c r="H75" s="99"/>
      <c r="I75" s="99"/>
      <c r="J75" s="99"/>
      <c r="K75" s="99"/>
      <c r="L75" s="99"/>
      <c r="M75" s="268"/>
      <c r="N75" s="272">
        <v>0</v>
      </c>
      <c r="O75" s="273"/>
      <c r="P75" s="273"/>
      <c r="R75" t="str">
        <f t="shared" si="29"/>
        <v/>
      </c>
      <c r="S75" t="str">
        <f t="shared" si="42"/>
        <v/>
      </c>
      <c r="T75" t="str">
        <f t="shared" si="42"/>
        <v/>
      </c>
      <c r="U75" s="95" t="str">
        <f t="shared" si="30"/>
        <v xml:space="preserve"> WHEN COUNTRY = 'KOPER' THEN 0</v>
      </c>
      <c r="V75" s="95" t="str">
        <f>IF(LEN(F75)&gt;0,CONCATENATE(" WHEN COUNTRY = '",$E$2, "' THEN ",F75 ),"")</f>
        <v/>
      </c>
      <c r="W75" s="95" t="str">
        <f>IF(LEN(G75)&gt;0,CONCATENATE(" WHEN COUNTRY = '",$E$2, "' THEN ",G75 ),"")</f>
        <v/>
      </c>
      <c r="X75" t="str">
        <f t="shared" si="31"/>
        <v/>
      </c>
      <c r="Y75" t="str">
        <f t="shared" si="32"/>
        <v/>
      </c>
      <c r="Z75" t="str">
        <f t="shared" si="23"/>
        <v/>
      </c>
      <c r="AA75" t="str">
        <f t="shared" si="33"/>
        <v/>
      </c>
      <c r="AB75" t="str">
        <f t="shared" si="34"/>
        <v/>
      </c>
      <c r="AC75" t="str">
        <f t="shared" si="35"/>
        <v/>
      </c>
      <c r="AD75" t="str">
        <f t="shared" si="36"/>
        <v xml:space="preserve"> WHEN COUNTRY = 'CIB' THEN 0</v>
      </c>
      <c r="AE75" t="str">
        <f t="shared" si="37"/>
        <v/>
      </c>
      <c r="AF75" t="str">
        <f t="shared" si="38"/>
        <v/>
      </c>
      <c r="AG75" s="96" t="str">
        <f t="shared" si="28"/>
        <v/>
      </c>
      <c r="AI75" t="str">
        <f t="shared" si="39"/>
        <v xml:space="preserve"> WHEN COUNTRY = 'KOPER' THEN 0 WHEN COUNTRY = 'CIB' THEN 0</v>
      </c>
      <c r="AJ75" t="str">
        <f t="shared" si="40"/>
        <v>CASE  WHEN COUNTRY = 'KOPER' THEN 0 WHEN COUNTRY = 'CIB' THEN 0 END AS MISSING_VAL_IND_73,</v>
      </c>
    </row>
    <row r="76" spans="1:36" ht="16.5" thickBot="1" x14ac:dyDescent="0.3">
      <c r="A76" s="85">
        <f t="shared" si="41"/>
        <v>74</v>
      </c>
      <c r="B76" s="99" t="s">
        <v>1297</v>
      </c>
      <c r="C76" s="99"/>
      <c r="D76" s="99"/>
      <c r="E76" s="105" t="s">
        <v>1297</v>
      </c>
      <c r="F76" s="120"/>
      <c r="G76" s="120"/>
      <c r="H76" s="99"/>
      <c r="I76" s="99"/>
      <c r="J76" s="99"/>
      <c r="K76" s="99"/>
      <c r="L76" s="99"/>
      <c r="M76" s="268"/>
      <c r="N76" s="272">
        <v>0</v>
      </c>
      <c r="O76" s="273"/>
      <c r="P76" s="273"/>
      <c r="R76" t="str">
        <f t="shared" si="29"/>
        <v xml:space="preserve"> WHEN COUNTRY = 'BIB' THEN 0</v>
      </c>
      <c r="S76" t="str">
        <f t="shared" si="42"/>
        <v/>
      </c>
      <c r="T76" t="str">
        <f t="shared" si="42"/>
        <v/>
      </c>
      <c r="U76" s="95" t="str">
        <f t="shared" si="30"/>
        <v xml:space="preserve"> WHEN COUNTRY = 'KOPER' THEN 0</v>
      </c>
      <c r="V76" s="95" t="str">
        <f>IF(LEN(F76)&gt;0,CONCATENATE(" WHEN COUNTRY = '",$E$2, "' THEN ",F76 ),"")</f>
        <v/>
      </c>
      <c r="W76" s="95" t="str">
        <f>IF(LEN(G76)&gt;0,CONCATENATE(" WHEN COUNTRY = '",$E$2, "' THEN ",G76 ),"")</f>
        <v/>
      </c>
      <c r="X76" t="str">
        <f t="shared" si="31"/>
        <v/>
      </c>
      <c r="Y76" t="str">
        <f t="shared" si="32"/>
        <v/>
      </c>
      <c r="Z76" t="str">
        <f t="shared" si="23"/>
        <v/>
      </c>
      <c r="AA76" t="str">
        <f t="shared" si="33"/>
        <v/>
      </c>
      <c r="AB76" t="str">
        <f t="shared" si="34"/>
        <v/>
      </c>
      <c r="AC76" t="str">
        <f t="shared" si="35"/>
        <v/>
      </c>
      <c r="AD76" t="str">
        <f t="shared" si="36"/>
        <v xml:space="preserve"> WHEN COUNTRY = 'CIB' THEN 0</v>
      </c>
      <c r="AE76" t="str">
        <f t="shared" si="37"/>
        <v/>
      </c>
      <c r="AF76" t="str">
        <f t="shared" si="38"/>
        <v/>
      </c>
      <c r="AG76" s="96" t="str">
        <f t="shared" si="28"/>
        <v/>
      </c>
      <c r="AI76" t="str">
        <f t="shared" si="39"/>
        <v xml:space="preserve"> WHEN COUNTRY = 'BIB' THEN 0 WHEN COUNTRY = 'KOPER' THEN 0 WHEN COUNTRY = 'CIB' THEN 0</v>
      </c>
      <c r="AJ76" t="str">
        <f t="shared" si="40"/>
        <v>CASE  WHEN COUNTRY = 'BIB' THEN 0 WHEN COUNTRY = 'KOPER' THEN 0 WHEN COUNTRY = 'CIB' THEN 0 END AS MISSING_VAL_IND_74,</v>
      </c>
    </row>
    <row r="77" spans="1:36" ht="16.5" thickBot="1" x14ac:dyDescent="0.3">
      <c r="A77" s="85">
        <f t="shared" si="41"/>
        <v>75</v>
      </c>
      <c r="B77" s="99"/>
      <c r="C77" s="99" t="s">
        <v>1250</v>
      </c>
      <c r="D77" s="99" t="s">
        <v>1251</v>
      </c>
      <c r="E77" s="105"/>
      <c r="F77" s="120" t="s">
        <v>1252</v>
      </c>
      <c r="G77" s="120" t="s">
        <v>1253</v>
      </c>
      <c r="H77" s="99"/>
      <c r="I77" s="99"/>
      <c r="J77" s="99"/>
      <c r="K77" s="99"/>
      <c r="L77" s="99"/>
      <c r="M77" s="268"/>
      <c r="N77" s="272"/>
      <c r="O77" s="273" t="s">
        <v>1670</v>
      </c>
      <c r="P77" s="273" t="s">
        <v>1702</v>
      </c>
      <c r="R77" t="str">
        <f t="shared" si="29"/>
        <v/>
      </c>
      <c r="S77" t="str">
        <f>IF(LEN(C77)&gt;0,CONCATENATE(" WHEN COUNTRY = '",$B$2,"' AND SEGMENT= '",$C$3, "'  THEN ",C77 ),"")</f>
        <v xml:space="preserve"> WHEN COUNTRY = 'BIB' AND SEGMENT= 'CORPORATE'  THEN 0.23026249</v>
      </c>
      <c r="T77" t="str">
        <f>IF(LEN(D77)&gt;0,CONCATENATE(" WHEN COUNTRY = '",$B$2,"' AND SEGMENT= '",$D$3, "'  THEN ",D77 ),"")</f>
        <v xml:space="preserve"> WHEN COUNTRY = 'BIB' AND SEGMENT= 'RETAIL'  THEN 0.1971831</v>
      </c>
      <c r="U77" s="95" t="str">
        <f t="shared" si="30"/>
        <v/>
      </c>
      <c r="V77" s="95" t="str">
        <f>IF(LEN(F77)&gt;0,CONCATENATE(" WHEN COUNTRY = '",$E$2,"' AND SEGMENT= '",$F$3, "'  THEN ",F77 ),"")</f>
        <v xml:space="preserve"> WHEN COUNTRY = 'KOPER' AND SEGMENT= 'CORPORATE'  THEN 0.2008283</v>
      </c>
      <c r="W77" s="95" t="str">
        <f>IF(LEN(G77)&gt;0,CONCATENATE(" WHEN COUNTRY = '",$E$2,"' AND SEGMENT= '",$G$3, "'  THEN ",G77 ),"")</f>
        <v xml:space="preserve"> WHEN COUNTRY = 'KOPER' AND SEGMENT= 'SMALL/MICRO'  THEN 0.1877206</v>
      </c>
      <c r="X77" t="str">
        <f t="shared" si="31"/>
        <v/>
      </c>
      <c r="Y77" t="str">
        <f t="shared" si="32"/>
        <v/>
      </c>
      <c r="Z77" t="str">
        <f t="shared" si="23"/>
        <v/>
      </c>
      <c r="AA77" t="str">
        <f t="shared" si="33"/>
        <v/>
      </c>
      <c r="AB77" t="str">
        <f t="shared" si="34"/>
        <v/>
      </c>
      <c r="AC77" t="str">
        <f t="shared" si="35"/>
        <v/>
      </c>
      <c r="AD77" t="str">
        <f t="shared" si="36"/>
        <v/>
      </c>
      <c r="AE77" t="str">
        <f t="shared" si="37"/>
        <v xml:space="preserve"> WHEN COUNTRY = 'CIB' AND SEGMENT IN ('CORPORATE','SME Corporate')  THEN 1.261127</v>
      </c>
      <c r="AF77" t="str">
        <f t="shared" si="38"/>
        <v xml:space="preserve"> WHEN COUNTRY = 'CIB' AND SEGMENT= 'Small Business'  THEN 1.484087</v>
      </c>
      <c r="AG77" s="96" t="str">
        <f t="shared" si="28"/>
        <v/>
      </c>
      <c r="AI77" t="str">
        <f t="shared" si="39"/>
        <v xml:space="preserv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v>
      </c>
      <c r="AJ77" t="str">
        <f t="shared" si="40"/>
        <v>CASE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 END AS MISSING_VAL_IND_75,</v>
      </c>
    </row>
    <row r="78" spans="1:36" ht="16.5" thickBot="1" x14ac:dyDescent="0.3">
      <c r="A78" s="85">
        <f t="shared" si="41"/>
        <v>76</v>
      </c>
      <c r="B78" s="99" t="s">
        <v>1297</v>
      </c>
      <c r="C78" s="99"/>
      <c r="D78" s="99"/>
      <c r="E78" s="105" t="s">
        <v>1297</v>
      </c>
      <c r="F78" s="120"/>
      <c r="G78" s="120"/>
      <c r="H78" s="99"/>
      <c r="I78" s="99"/>
      <c r="J78" s="99"/>
      <c r="K78" s="99"/>
      <c r="L78" s="99"/>
      <c r="M78" s="268"/>
      <c r="N78" s="272">
        <v>0</v>
      </c>
      <c r="O78" s="273"/>
      <c r="P78" s="273"/>
      <c r="R78" t="str">
        <f t="shared" si="29"/>
        <v xml:space="preserve"> WHEN COUNTRY = 'BIB' THEN 0</v>
      </c>
      <c r="S78" t="str">
        <f>IF(LEN(C78)&gt;0,CONCATENATE(" WHEN COUNTRY = '",$B$2, "' THEN ",C78 ),"")</f>
        <v/>
      </c>
      <c r="T78" t="str">
        <f>IF(LEN(D78)&gt;0,CONCATENATE(" WHEN COUNTRY = '",$B$2, "' THEN ",D78 ),"")</f>
        <v/>
      </c>
      <c r="U78" s="95" t="str">
        <f t="shared" si="30"/>
        <v xml:space="preserve"> WHEN COUNTRY = 'KOPER' THEN 0</v>
      </c>
      <c r="V78" s="95" t="str">
        <f>IF(LEN(F78)&gt;0,CONCATENATE(" WHEN COUNTRY = '",$E$2, "' THEN ",F78 ),"")</f>
        <v/>
      </c>
      <c r="W78" s="95" t="str">
        <f>IF(LEN(G78)&gt;0,CONCATENATE(" WHEN COUNTRY = '",$E$2, "' THEN ",G78 ),"")</f>
        <v/>
      </c>
      <c r="X78" t="str">
        <f t="shared" si="31"/>
        <v/>
      </c>
      <c r="Y78" t="str">
        <f t="shared" si="32"/>
        <v/>
      </c>
      <c r="Z78" t="str">
        <f t="shared" si="23"/>
        <v/>
      </c>
      <c r="AA78" t="str">
        <f t="shared" si="33"/>
        <v/>
      </c>
      <c r="AB78" t="str">
        <f t="shared" si="34"/>
        <v/>
      </c>
      <c r="AC78" t="str">
        <f t="shared" si="35"/>
        <v/>
      </c>
      <c r="AD78" t="str">
        <f t="shared" si="36"/>
        <v xml:space="preserve"> WHEN COUNTRY = 'CIB' THEN 0</v>
      </c>
      <c r="AE78" t="str">
        <f t="shared" si="37"/>
        <v/>
      </c>
      <c r="AF78" t="str">
        <f t="shared" si="38"/>
        <v/>
      </c>
      <c r="AG78" s="96" t="str">
        <f t="shared" si="28"/>
        <v/>
      </c>
      <c r="AI78" t="str">
        <f t="shared" si="39"/>
        <v xml:space="preserve"> WHEN COUNTRY = 'BIB' THEN 0 WHEN COUNTRY = 'KOPER' THEN 0 WHEN COUNTRY = 'CIB' THEN 0</v>
      </c>
      <c r="AJ78" t="str">
        <f t="shared" si="40"/>
        <v>CASE  WHEN COUNTRY = 'BIB' THEN 0 WHEN COUNTRY = 'KOPER' THEN 0 WHEN COUNTRY = 'CIB' THEN 0 END AS MISSING_VAL_IND_76,</v>
      </c>
    </row>
    <row r="79" spans="1:36" ht="16.5" thickBot="1" x14ac:dyDescent="0.3">
      <c r="A79" s="85">
        <f t="shared" si="41"/>
        <v>77</v>
      </c>
      <c r="B79" s="99" t="s">
        <v>1297</v>
      </c>
      <c r="C79" s="99"/>
      <c r="D79" s="99"/>
      <c r="E79" s="105" t="s">
        <v>1297</v>
      </c>
      <c r="F79" s="120"/>
      <c r="G79" s="120"/>
      <c r="H79" s="99"/>
      <c r="I79" s="99"/>
      <c r="J79" s="99"/>
      <c r="K79" s="99"/>
      <c r="L79" s="99"/>
      <c r="M79" s="268"/>
      <c r="N79" s="272">
        <v>0</v>
      </c>
      <c r="O79" s="273"/>
      <c r="P79" s="273"/>
      <c r="R79" t="str">
        <f t="shared" si="29"/>
        <v xml:space="preserve"> WHEN COUNTRY = 'BIB' THEN 0</v>
      </c>
      <c r="S79" t="str">
        <f>IF(LEN(C79)&gt;0,CONCATENATE(" WHEN COUNTRY = '",$B$2, "' THEN ",C79 ),"")</f>
        <v/>
      </c>
      <c r="T79" t="str">
        <f>IF(LEN(D79)&gt;0,CONCATENATE(" WHEN COUNTRY = '",$B$2, "' THEN ",D79 ),"")</f>
        <v/>
      </c>
      <c r="U79" s="95" t="str">
        <f t="shared" si="30"/>
        <v xml:space="preserve"> WHEN COUNTRY = 'KOPER' THEN 0</v>
      </c>
      <c r="V79" s="95" t="str">
        <f>IF(LEN(F79)&gt;0,CONCATENATE(" WHEN COUNTRY = '",$E$2, "' THEN ",F79 ),"")</f>
        <v/>
      </c>
      <c r="W79" s="95" t="str">
        <f>IF(LEN(G79)&gt;0,CONCATENATE(" WHEN COUNTRY = '",$E$2, "' THEN ",G79 ),"")</f>
        <v/>
      </c>
      <c r="X79" t="str">
        <f t="shared" si="31"/>
        <v/>
      </c>
      <c r="Y79" t="str">
        <f t="shared" si="32"/>
        <v/>
      </c>
      <c r="Z79" t="str">
        <f t="shared" si="23"/>
        <v/>
      </c>
      <c r="AA79" t="str">
        <f t="shared" si="33"/>
        <v/>
      </c>
      <c r="AB79" t="str">
        <f t="shared" si="34"/>
        <v/>
      </c>
      <c r="AC79" t="str">
        <f t="shared" si="35"/>
        <v/>
      </c>
      <c r="AD79" t="str">
        <f t="shared" si="36"/>
        <v xml:space="preserve"> WHEN COUNTRY = 'CIB' THEN 0</v>
      </c>
      <c r="AE79" t="str">
        <f t="shared" si="37"/>
        <v/>
      </c>
      <c r="AF79" t="str">
        <f t="shared" si="38"/>
        <v/>
      </c>
      <c r="AG79" s="96" t="str">
        <f t="shared" si="28"/>
        <v/>
      </c>
      <c r="AI79" t="str">
        <f t="shared" si="39"/>
        <v xml:space="preserve"> WHEN COUNTRY = 'BIB' THEN 0 WHEN COUNTRY = 'KOPER' THEN 0 WHEN COUNTRY = 'CIB' THEN 0</v>
      </c>
      <c r="AJ79" t="str">
        <f t="shared" si="40"/>
        <v>CASE  WHEN COUNTRY = 'BIB' THEN 0 WHEN COUNTRY = 'KOPER' THEN 0 WHEN COUNTRY = 'CIB' THEN 0 END AS MISSING_VAL_IND_77,</v>
      </c>
    </row>
    <row r="80" spans="1:36" ht="16.5" thickBot="1" x14ac:dyDescent="0.3">
      <c r="A80" s="85">
        <f t="shared" si="41"/>
        <v>78</v>
      </c>
      <c r="B80" s="99"/>
      <c r="C80" s="99" t="s">
        <v>1254</v>
      </c>
      <c r="D80" s="99" t="s">
        <v>1255</v>
      </c>
      <c r="E80" s="105"/>
      <c r="F80" s="120" t="s">
        <v>1256</v>
      </c>
      <c r="G80" s="120" t="s">
        <v>1257</v>
      </c>
      <c r="H80" s="99"/>
      <c r="I80" s="99"/>
      <c r="J80" s="99"/>
      <c r="K80" s="99"/>
      <c r="L80" s="99"/>
      <c r="M80" s="268"/>
      <c r="N80" s="272"/>
      <c r="O80" s="273" t="s">
        <v>1671</v>
      </c>
      <c r="P80" s="273" t="s">
        <v>1703</v>
      </c>
      <c r="R80" t="str">
        <f t="shared" si="29"/>
        <v/>
      </c>
      <c r="S80" t="str">
        <f>IF(LEN(C80)&gt;0,CONCATENATE(" WHEN COUNTRY = '",$B$2,"' AND SEGMENT= '",$C$3, "'  THEN ",C80 ),"")</f>
        <v xml:space="preserve"> WHEN COUNTRY = 'BIB' AND SEGMENT= 'CORPORATE'  THEN 0.4570232</v>
      </c>
      <c r="T80" t="str">
        <f>IF(LEN(D80)&gt;0,CONCATENATE(" WHEN COUNTRY = '",$B$2,"' AND SEGMENT= '",$D$3, "'  THEN ",D80 ),"")</f>
        <v xml:space="preserve"> WHEN COUNTRY = 'BIB' AND SEGMENT= 'RETAIL'  THEN 0.62583858</v>
      </c>
      <c r="U80" s="95" t="str">
        <f t="shared" si="30"/>
        <v/>
      </c>
      <c r="V80" s="95" t="str">
        <f>IF(LEN(F80)&gt;0,CONCATENATE(" WHEN COUNTRY = '",$E$2,"' AND SEGMENT= '",$F$3, "'  THEN ",F80 ),"")</f>
        <v xml:space="preserve"> WHEN COUNTRY = 'KOPER' AND SEGMENT= 'CORPORATE'  THEN 0.3646888</v>
      </c>
      <c r="W80" s="95" t="str">
        <f>IF(LEN(G80)&gt;0,CONCATENATE(" WHEN COUNTRY = '",$E$2,"' AND SEGMENT= '",$G$3, "'  THEN ",G80 ),"")</f>
        <v xml:space="preserve"> WHEN COUNTRY = 'KOPER' AND SEGMENT= 'SMALL/MICRO'  THEN 0.4255371</v>
      </c>
      <c r="X80" t="str">
        <f t="shared" si="31"/>
        <v/>
      </c>
      <c r="Y80" t="str">
        <f t="shared" si="32"/>
        <v/>
      </c>
      <c r="Z80" t="str">
        <f t="shared" si="23"/>
        <v/>
      </c>
      <c r="AA80" t="str">
        <f t="shared" si="33"/>
        <v/>
      </c>
      <c r="AB80" t="str">
        <f t="shared" si="34"/>
        <v/>
      </c>
      <c r="AC80" t="str">
        <f t="shared" si="35"/>
        <v/>
      </c>
      <c r="AD80" t="str">
        <f t="shared" si="36"/>
        <v/>
      </c>
      <c r="AE80" t="str">
        <f t="shared" si="37"/>
        <v xml:space="preserve"> WHEN COUNTRY = 'CIB' AND SEGMENT IN ('CORPORATE','SME Corporate')  THEN 0.4070179</v>
      </c>
      <c r="AF80" t="str">
        <f t="shared" si="38"/>
        <v xml:space="preserve"> WHEN COUNTRY = 'CIB' AND SEGMENT= 'Small Business'  THEN 0.3557541</v>
      </c>
      <c r="AG80" s="96" t="str">
        <f t="shared" si="28"/>
        <v/>
      </c>
      <c r="AI80" t="str">
        <f t="shared" si="39"/>
        <v xml:space="preserv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v>
      </c>
      <c r="AJ80" t="str">
        <f t="shared" si="40"/>
        <v>CASE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 END AS MISSING_VAL_IND_78,</v>
      </c>
    </row>
    <row r="81" spans="1:36" ht="16.5" thickBot="1" x14ac:dyDescent="0.3">
      <c r="A81" s="85">
        <f t="shared" si="41"/>
        <v>79</v>
      </c>
      <c r="B81" s="99" t="s">
        <v>1297</v>
      </c>
      <c r="C81" s="99"/>
      <c r="D81" s="99"/>
      <c r="E81" s="105" t="s">
        <v>1297</v>
      </c>
      <c r="F81" s="120"/>
      <c r="G81" s="120"/>
      <c r="H81" s="99"/>
      <c r="I81" s="99"/>
      <c r="J81" s="99"/>
      <c r="K81" s="99"/>
      <c r="L81" s="99"/>
      <c r="M81" s="268"/>
      <c r="N81" s="272">
        <v>0</v>
      </c>
      <c r="O81" s="273"/>
      <c r="P81" s="273"/>
      <c r="R81" t="str">
        <f t="shared" si="29"/>
        <v xml:space="preserve"> WHEN COUNTRY = 'BIB' THEN 0</v>
      </c>
      <c r="S81" t="str">
        <f>IF(LEN(C81)&gt;0,CONCATENATE(" WHEN COUNTRY = '",$B$2, "' THEN ",C81 ),"")</f>
        <v/>
      </c>
      <c r="T81" t="str">
        <f>IF(LEN(D81)&gt;0,CONCATENATE(" WHEN COUNTRY = '",$B$2, "' THEN ",D81 ),"")</f>
        <v/>
      </c>
      <c r="U81" s="95" t="str">
        <f t="shared" si="30"/>
        <v xml:space="preserve"> WHEN COUNTRY = 'KOPER' THEN 0</v>
      </c>
      <c r="V81" s="95" t="str">
        <f>IF(LEN(F81)&gt;0,CONCATENATE(" WHEN COUNTRY = '",$E$2, "' THEN ",F81 ),"")</f>
        <v/>
      </c>
      <c r="W81" s="95" t="str">
        <f>IF(LEN(G81)&gt;0,CONCATENATE(" WHEN COUNTRY = '",$E$2, "' THEN ",G81 ),"")</f>
        <v/>
      </c>
      <c r="X81" t="str">
        <f t="shared" si="31"/>
        <v/>
      </c>
      <c r="Y81" t="str">
        <f t="shared" si="32"/>
        <v/>
      </c>
      <c r="Z81" t="str">
        <f t="shared" ref="Z81:Z144" si="44">IF(LEN(J81)&gt;0,CONCATENATE(" WHEN COUNTRY = '",$H$2,"' AND SEGMENT= '",$J$3, "'  THEN ",J81 ),"")</f>
        <v/>
      </c>
      <c r="AA81" t="str">
        <f t="shared" si="33"/>
        <v/>
      </c>
      <c r="AB81" t="str">
        <f t="shared" si="34"/>
        <v/>
      </c>
      <c r="AC81" t="str">
        <f t="shared" si="35"/>
        <v/>
      </c>
      <c r="AD81" t="str">
        <f t="shared" si="36"/>
        <v xml:space="preserve"> WHEN COUNTRY = 'CIB' THEN 0</v>
      </c>
      <c r="AE81" t="str">
        <f t="shared" si="37"/>
        <v/>
      </c>
      <c r="AF81" t="str">
        <f t="shared" si="38"/>
        <v/>
      </c>
      <c r="AG81" s="96" t="str">
        <f t="shared" si="28"/>
        <v/>
      </c>
      <c r="AI81" t="str">
        <f t="shared" si="39"/>
        <v xml:space="preserve"> WHEN COUNTRY = 'BIB' THEN 0 WHEN COUNTRY = 'KOPER' THEN 0 WHEN COUNTRY = 'CIB' THEN 0</v>
      </c>
      <c r="AJ81" t="str">
        <f t="shared" si="40"/>
        <v>CASE  WHEN COUNTRY = 'BIB' THEN 0 WHEN COUNTRY = 'KOPER' THEN 0 WHEN COUNTRY = 'CIB' THEN 0 END AS MISSING_VAL_IND_79,</v>
      </c>
    </row>
    <row r="82" spans="1:36" ht="16.5" thickBot="1" x14ac:dyDescent="0.3">
      <c r="A82" s="85">
        <f t="shared" si="41"/>
        <v>80</v>
      </c>
      <c r="B82" s="99"/>
      <c r="C82" s="99" t="s">
        <v>1313</v>
      </c>
      <c r="D82" s="99" t="s">
        <v>1314</v>
      </c>
      <c r="E82" s="105"/>
      <c r="F82" s="120" t="s">
        <v>1315</v>
      </c>
      <c r="G82" s="120" t="s">
        <v>1316</v>
      </c>
      <c r="H82" s="99"/>
      <c r="I82" s="99"/>
      <c r="J82" s="99"/>
      <c r="K82" s="99"/>
      <c r="L82" s="99"/>
      <c r="M82" s="268"/>
      <c r="N82" s="272"/>
      <c r="O82" s="273" t="s">
        <v>1672</v>
      </c>
      <c r="P82" s="273" t="s">
        <v>1704</v>
      </c>
      <c r="R82" t="str">
        <f t="shared" si="29"/>
        <v/>
      </c>
      <c r="S82" t="str">
        <f>IF(LEN(C82)&gt;0,CONCATENATE(" WHEN COUNTRY = '",$B$2,"' AND SEGMENT= '",$C$3, "'  THEN ",C82 ),"")</f>
        <v xml:space="preserve"> WHEN COUNTRY = 'BIB' AND SEGMENT= 'CORPORATE'  THEN 5.9253654</v>
      </c>
      <c r="T82" t="str">
        <f>IF(LEN(D82)&gt;0,CONCATENATE(" WHEN COUNTRY = '",$B$2,"' AND SEGMENT= '",$D$3, "'  THEN ",D82 ),"")</f>
        <v xml:space="preserve"> WHEN COUNTRY = 'BIB' AND SEGMENT= 'RETAIL'  THEN 6.5795145</v>
      </c>
      <c r="U82" s="95" t="str">
        <f t="shared" si="30"/>
        <v/>
      </c>
      <c r="V82" s="95" t="str">
        <f>IF(LEN(F82)&gt;0,CONCATENATE(" WHEN COUNTRY = '",$E$2,"' AND SEGMENT= '",$F$3, "'  THEN ",F82 ),"")</f>
        <v xml:space="preserve"> WHEN COUNTRY = 'KOPER' AND SEGMENT= 'CORPORATE'  THEN 4.854529</v>
      </c>
      <c r="W82" s="95" t="str">
        <f>IF(LEN(G82)&gt;0,CONCATENATE(" WHEN COUNTRY = '",$E$2,"' AND SEGMENT= '",$G$3, "'  THEN ",G82 ),"")</f>
        <v xml:space="preserve"> WHEN COUNTRY = 'KOPER' AND SEGMENT= 'SMALL/MICRO'  THEN 5.92368</v>
      </c>
      <c r="X82" t="str">
        <f t="shared" si="31"/>
        <v/>
      </c>
      <c r="Y82" t="str">
        <f t="shared" si="32"/>
        <v/>
      </c>
      <c r="Z82" t="str">
        <f t="shared" si="44"/>
        <v/>
      </c>
      <c r="AA82" t="str">
        <f t="shared" si="33"/>
        <v/>
      </c>
      <c r="AB82" t="str">
        <f t="shared" si="34"/>
        <v/>
      </c>
      <c r="AC82" t="str">
        <f t="shared" si="35"/>
        <v/>
      </c>
      <c r="AD82" t="str">
        <f t="shared" si="36"/>
        <v/>
      </c>
      <c r="AE82" t="str">
        <f t="shared" si="37"/>
        <v xml:space="preserve"> WHEN COUNTRY = 'CIB' AND SEGMENT IN ('CORPORATE','SME Corporate')  THEN 9.505834</v>
      </c>
      <c r="AF82" t="str">
        <f t="shared" si="38"/>
        <v xml:space="preserve"> WHEN COUNTRY = 'CIB' AND SEGMENT= 'Small Business'  THEN 10.35578</v>
      </c>
      <c r="AG82" s="96" t="str">
        <f t="shared" si="28"/>
        <v/>
      </c>
      <c r="AI82" t="str">
        <f t="shared" si="39"/>
        <v xml:space="preserv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v>
      </c>
      <c r="AJ82" t="str">
        <f t="shared" si="40"/>
        <v>CASE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 END AS MISSING_VAL_IND_80,</v>
      </c>
    </row>
    <row r="83" spans="1:36" ht="16.5" thickBot="1" x14ac:dyDescent="0.3">
      <c r="A83" s="85">
        <f t="shared" si="41"/>
        <v>81</v>
      </c>
      <c r="B83" s="99" t="s">
        <v>1297</v>
      </c>
      <c r="C83" s="99"/>
      <c r="D83" s="99"/>
      <c r="E83" s="105" t="s">
        <v>1297</v>
      </c>
      <c r="F83" s="120"/>
      <c r="G83" s="120"/>
      <c r="H83" s="99"/>
      <c r="I83" s="99"/>
      <c r="J83" s="99"/>
      <c r="K83" s="99"/>
      <c r="L83" s="99"/>
      <c r="M83" s="268"/>
      <c r="N83" s="272">
        <v>0</v>
      </c>
      <c r="O83" s="273"/>
      <c r="P83" s="273"/>
      <c r="R83" t="str">
        <f t="shared" si="29"/>
        <v xml:space="preserve"> WHEN COUNTRY = 'BIB' THEN 0</v>
      </c>
      <c r="S83" t="str">
        <f t="shared" ref="S83:T89" si="45">IF(LEN(C83)&gt;0,CONCATENATE(" WHEN COUNTRY = '",$B$2, "' THEN ",C83 ),"")</f>
        <v/>
      </c>
      <c r="T83" t="str">
        <f t="shared" si="45"/>
        <v/>
      </c>
      <c r="U83" s="95" t="str">
        <f t="shared" si="30"/>
        <v xml:space="preserve"> WHEN COUNTRY = 'KOPER' THEN 0</v>
      </c>
      <c r="V83" s="95" t="str">
        <f t="shared" ref="V83:W89" si="46">IF(LEN(F83)&gt;0,CONCATENATE(" WHEN COUNTRY = '",$E$2, "' THEN ",F83 ),"")</f>
        <v/>
      </c>
      <c r="W83" s="95" t="str">
        <f t="shared" si="46"/>
        <v/>
      </c>
      <c r="X83" t="str">
        <f t="shared" si="31"/>
        <v/>
      </c>
      <c r="Y83" t="str">
        <f t="shared" si="32"/>
        <v/>
      </c>
      <c r="Z83" t="str">
        <f t="shared" si="44"/>
        <v/>
      </c>
      <c r="AA83" t="str">
        <f t="shared" si="33"/>
        <v/>
      </c>
      <c r="AB83" t="str">
        <f t="shared" si="34"/>
        <v/>
      </c>
      <c r="AC83" t="str">
        <f t="shared" si="35"/>
        <v/>
      </c>
      <c r="AD83" t="str">
        <f t="shared" si="36"/>
        <v xml:space="preserve"> WHEN COUNTRY = 'CIB' THEN 0</v>
      </c>
      <c r="AE83" t="str">
        <f t="shared" si="37"/>
        <v/>
      </c>
      <c r="AF83" t="str">
        <f t="shared" si="38"/>
        <v/>
      </c>
      <c r="AG83" s="96" t="str">
        <f t="shared" si="28"/>
        <v/>
      </c>
      <c r="AI83" t="str">
        <f t="shared" si="39"/>
        <v xml:space="preserve"> WHEN COUNTRY = 'BIB' THEN 0 WHEN COUNTRY = 'KOPER' THEN 0 WHEN COUNTRY = 'CIB' THEN 0</v>
      </c>
      <c r="AJ83" t="str">
        <f t="shared" si="40"/>
        <v>CASE  WHEN COUNTRY = 'BIB' THEN 0 WHEN COUNTRY = 'KOPER' THEN 0 WHEN COUNTRY = 'CIB' THEN 0 END AS MISSING_VAL_IND_81,</v>
      </c>
    </row>
    <row r="84" spans="1:36" ht="16.5" thickBot="1" x14ac:dyDescent="0.3">
      <c r="A84" s="85">
        <f t="shared" si="41"/>
        <v>82</v>
      </c>
      <c r="B84" s="99" t="s">
        <v>1297</v>
      </c>
      <c r="C84" s="99"/>
      <c r="D84" s="99"/>
      <c r="E84" s="105" t="s">
        <v>1297</v>
      </c>
      <c r="F84" s="120"/>
      <c r="G84" s="120"/>
      <c r="H84" s="99"/>
      <c r="I84" s="99"/>
      <c r="J84" s="99"/>
      <c r="K84" s="99"/>
      <c r="L84" s="99"/>
      <c r="M84" s="268"/>
      <c r="N84" s="272">
        <v>0</v>
      </c>
      <c r="O84" s="273"/>
      <c r="P84" s="273"/>
      <c r="R84" t="str">
        <f t="shared" si="29"/>
        <v xml:space="preserve"> WHEN COUNTRY = 'BIB' THEN 0</v>
      </c>
      <c r="S84" t="str">
        <f t="shared" si="45"/>
        <v/>
      </c>
      <c r="T84" t="str">
        <f t="shared" si="45"/>
        <v/>
      </c>
      <c r="U84" s="95" t="str">
        <f t="shared" si="30"/>
        <v xml:space="preserve"> WHEN COUNTRY = 'KOPER' THEN 0</v>
      </c>
      <c r="V84" s="95" t="str">
        <f t="shared" si="46"/>
        <v/>
      </c>
      <c r="W84" s="95" t="str">
        <f t="shared" si="46"/>
        <v/>
      </c>
      <c r="X84" t="str">
        <f t="shared" si="31"/>
        <v/>
      </c>
      <c r="Y84" t="str">
        <f t="shared" si="32"/>
        <v/>
      </c>
      <c r="Z84" t="str">
        <f t="shared" si="44"/>
        <v/>
      </c>
      <c r="AA84" t="str">
        <f t="shared" si="33"/>
        <v/>
      </c>
      <c r="AB84" t="str">
        <f t="shared" si="34"/>
        <v/>
      </c>
      <c r="AC84" t="str">
        <f t="shared" si="35"/>
        <v/>
      </c>
      <c r="AD84" t="str">
        <f t="shared" si="36"/>
        <v xml:space="preserve"> WHEN COUNTRY = 'CIB' THEN 0</v>
      </c>
      <c r="AE84" t="str">
        <f t="shared" si="37"/>
        <v/>
      </c>
      <c r="AF84" t="str">
        <f t="shared" si="38"/>
        <v/>
      </c>
      <c r="AG84" s="96" t="str">
        <f t="shared" si="28"/>
        <v/>
      </c>
      <c r="AI84" t="str">
        <f t="shared" si="39"/>
        <v xml:space="preserve"> WHEN COUNTRY = 'BIB' THEN 0 WHEN COUNTRY = 'KOPER' THEN 0 WHEN COUNTRY = 'CIB' THEN 0</v>
      </c>
      <c r="AJ84" t="str">
        <f t="shared" si="40"/>
        <v>CASE  WHEN COUNTRY = 'BIB' THEN 0 WHEN COUNTRY = 'KOPER' THEN 0 WHEN COUNTRY = 'CIB' THEN 0 END AS MISSING_VAL_IND_82,</v>
      </c>
    </row>
    <row r="85" spans="1:36" ht="16.5" thickBot="1" x14ac:dyDescent="0.3">
      <c r="A85" s="85">
        <f t="shared" si="41"/>
        <v>83</v>
      </c>
      <c r="B85" s="99" t="s">
        <v>1297</v>
      </c>
      <c r="C85" s="99"/>
      <c r="D85" s="99"/>
      <c r="E85" s="105" t="s">
        <v>1297</v>
      </c>
      <c r="F85" s="120"/>
      <c r="G85" s="120"/>
      <c r="H85" s="99"/>
      <c r="I85" s="99"/>
      <c r="J85" s="99"/>
      <c r="K85" s="99"/>
      <c r="L85" s="99"/>
      <c r="M85" s="268"/>
      <c r="N85" s="272">
        <v>0</v>
      </c>
      <c r="O85" s="273"/>
      <c r="P85" s="273"/>
      <c r="R85" t="str">
        <f t="shared" si="29"/>
        <v xml:space="preserve"> WHEN COUNTRY = 'BIB' THEN 0</v>
      </c>
      <c r="S85" t="str">
        <f t="shared" si="45"/>
        <v/>
      </c>
      <c r="T85" t="str">
        <f t="shared" si="45"/>
        <v/>
      </c>
      <c r="U85" s="95" t="str">
        <f t="shared" si="30"/>
        <v xml:space="preserve"> WHEN COUNTRY = 'KOPER' THEN 0</v>
      </c>
      <c r="V85" s="95" t="str">
        <f t="shared" si="46"/>
        <v/>
      </c>
      <c r="W85" s="95" t="str">
        <f t="shared" si="46"/>
        <v/>
      </c>
      <c r="X85" t="str">
        <f t="shared" si="31"/>
        <v/>
      </c>
      <c r="Y85" t="str">
        <f t="shared" si="32"/>
        <v/>
      </c>
      <c r="Z85" t="str">
        <f t="shared" si="44"/>
        <v/>
      </c>
      <c r="AA85" t="str">
        <f t="shared" si="33"/>
        <v/>
      </c>
      <c r="AB85" t="str">
        <f t="shared" si="34"/>
        <v/>
      </c>
      <c r="AC85" t="str">
        <f t="shared" si="35"/>
        <v/>
      </c>
      <c r="AD85" t="str">
        <f t="shared" si="36"/>
        <v xml:space="preserve"> WHEN COUNTRY = 'CIB' THEN 0</v>
      </c>
      <c r="AE85" t="str">
        <f t="shared" si="37"/>
        <v/>
      </c>
      <c r="AF85" t="str">
        <f t="shared" si="38"/>
        <v/>
      </c>
      <c r="AG85" s="96" t="str">
        <f t="shared" si="28"/>
        <v/>
      </c>
      <c r="AI85" t="str">
        <f t="shared" si="39"/>
        <v xml:space="preserve"> WHEN COUNTRY = 'BIB' THEN 0 WHEN COUNTRY = 'KOPER' THEN 0 WHEN COUNTRY = 'CIB' THEN 0</v>
      </c>
      <c r="AJ85" t="str">
        <f t="shared" si="40"/>
        <v>CASE  WHEN COUNTRY = 'BIB' THEN 0 WHEN COUNTRY = 'KOPER' THEN 0 WHEN COUNTRY = 'CIB' THEN 0 END AS MISSING_VAL_IND_83,</v>
      </c>
    </row>
    <row r="86" spans="1:36" ht="16.5" thickBot="1" x14ac:dyDescent="0.3">
      <c r="A86" s="85">
        <f t="shared" si="41"/>
        <v>84</v>
      </c>
      <c r="B86" s="99" t="s">
        <v>1297</v>
      </c>
      <c r="C86" s="99"/>
      <c r="D86" s="99"/>
      <c r="E86" s="105" t="s">
        <v>1297</v>
      </c>
      <c r="F86" s="120"/>
      <c r="G86" s="120"/>
      <c r="H86" s="99"/>
      <c r="I86" s="99"/>
      <c r="J86" s="99"/>
      <c r="K86" s="99"/>
      <c r="L86" s="99"/>
      <c r="M86" s="268"/>
      <c r="N86" s="272">
        <v>0</v>
      </c>
      <c r="O86" s="273"/>
      <c r="P86" s="273"/>
      <c r="R86" t="str">
        <f t="shared" si="29"/>
        <v xml:space="preserve"> WHEN COUNTRY = 'BIB' THEN 0</v>
      </c>
      <c r="S86" t="str">
        <f t="shared" si="45"/>
        <v/>
      </c>
      <c r="T86" t="str">
        <f t="shared" si="45"/>
        <v/>
      </c>
      <c r="U86" s="95" t="str">
        <f t="shared" si="30"/>
        <v xml:space="preserve"> WHEN COUNTRY = 'KOPER' THEN 0</v>
      </c>
      <c r="V86" s="95" t="str">
        <f t="shared" si="46"/>
        <v/>
      </c>
      <c r="W86" s="95" t="str">
        <f t="shared" si="46"/>
        <v/>
      </c>
      <c r="X86" t="str">
        <f t="shared" si="31"/>
        <v/>
      </c>
      <c r="Y86" t="str">
        <f t="shared" si="32"/>
        <v/>
      </c>
      <c r="Z86" t="str">
        <f t="shared" si="44"/>
        <v/>
      </c>
      <c r="AA86" t="str">
        <f t="shared" si="33"/>
        <v/>
      </c>
      <c r="AB86" t="str">
        <f t="shared" si="34"/>
        <v/>
      </c>
      <c r="AC86" t="str">
        <f t="shared" si="35"/>
        <v/>
      </c>
      <c r="AD86" t="str">
        <f t="shared" si="36"/>
        <v xml:space="preserve"> WHEN COUNTRY = 'CIB' THEN 0</v>
      </c>
      <c r="AE86" t="str">
        <f t="shared" si="37"/>
        <v/>
      </c>
      <c r="AF86" t="str">
        <f t="shared" si="38"/>
        <v/>
      </c>
      <c r="AG86" s="96" t="str">
        <f t="shared" si="28"/>
        <v/>
      </c>
      <c r="AI86" t="str">
        <f t="shared" si="39"/>
        <v xml:space="preserve"> WHEN COUNTRY = 'BIB' THEN 0 WHEN COUNTRY = 'KOPER' THEN 0 WHEN COUNTRY = 'CIB' THEN 0</v>
      </c>
      <c r="AJ86" t="str">
        <f t="shared" si="40"/>
        <v>CASE  WHEN COUNTRY = 'BIB' THEN 0 WHEN COUNTRY = 'KOPER' THEN 0 WHEN COUNTRY = 'CIB' THEN 0 END AS MISSING_VAL_IND_84,</v>
      </c>
    </row>
    <row r="87" spans="1:36" ht="16.5" thickBot="1" x14ac:dyDescent="0.3">
      <c r="A87" s="85">
        <f t="shared" si="41"/>
        <v>85</v>
      </c>
      <c r="B87" s="99" t="s">
        <v>1297</v>
      </c>
      <c r="C87" s="99"/>
      <c r="D87" s="99"/>
      <c r="E87" s="105" t="s">
        <v>1297</v>
      </c>
      <c r="F87" s="120"/>
      <c r="G87" s="120"/>
      <c r="H87" s="99"/>
      <c r="I87" s="99"/>
      <c r="J87" s="99"/>
      <c r="K87" s="99"/>
      <c r="L87" s="99"/>
      <c r="M87" s="268"/>
      <c r="N87" s="272">
        <v>0</v>
      </c>
      <c r="O87" s="273"/>
      <c r="P87" s="273"/>
      <c r="R87" t="str">
        <f t="shared" si="29"/>
        <v xml:space="preserve"> WHEN COUNTRY = 'BIB' THEN 0</v>
      </c>
      <c r="S87" t="str">
        <f t="shared" si="45"/>
        <v/>
      </c>
      <c r="T87" t="str">
        <f t="shared" si="45"/>
        <v/>
      </c>
      <c r="U87" s="95" t="str">
        <f t="shared" si="30"/>
        <v xml:space="preserve"> WHEN COUNTRY = 'KOPER' THEN 0</v>
      </c>
      <c r="V87" s="95" t="str">
        <f t="shared" si="46"/>
        <v/>
      </c>
      <c r="W87" s="95" t="str">
        <f t="shared" si="46"/>
        <v/>
      </c>
      <c r="X87" t="str">
        <f t="shared" si="31"/>
        <v/>
      </c>
      <c r="Y87" t="str">
        <f t="shared" si="32"/>
        <v/>
      </c>
      <c r="Z87" t="str">
        <f t="shared" si="44"/>
        <v/>
      </c>
      <c r="AA87" t="str">
        <f t="shared" si="33"/>
        <v/>
      </c>
      <c r="AB87" t="str">
        <f t="shared" si="34"/>
        <v/>
      </c>
      <c r="AC87" t="str">
        <f t="shared" si="35"/>
        <v/>
      </c>
      <c r="AD87" t="str">
        <f t="shared" si="36"/>
        <v xml:space="preserve"> WHEN COUNTRY = 'CIB' THEN 0</v>
      </c>
      <c r="AE87" t="str">
        <f t="shared" si="37"/>
        <v/>
      </c>
      <c r="AF87" t="str">
        <f t="shared" si="38"/>
        <v/>
      </c>
      <c r="AG87" s="96" t="str">
        <f t="shared" si="28"/>
        <v/>
      </c>
      <c r="AI87" t="str">
        <f t="shared" si="39"/>
        <v xml:space="preserve"> WHEN COUNTRY = 'BIB' THEN 0 WHEN COUNTRY = 'KOPER' THEN 0 WHEN COUNTRY = 'CIB' THEN 0</v>
      </c>
      <c r="AJ87" t="str">
        <f t="shared" si="40"/>
        <v>CASE  WHEN COUNTRY = 'BIB' THEN 0 WHEN COUNTRY = 'KOPER' THEN 0 WHEN COUNTRY = 'CIB' THEN 0 END AS MISSING_VAL_IND_85,</v>
      </c>
    </row>
    <row r="88" spans="1:36" ht="16.5" thickBot="1" x14ac:dyDescent="0.3">
      <c r="A88" s="85">
        <f t="shared" si="41"/>
        <v>86</v>
      </c>
      <c r="B88" s="99" t="s">
        <v>1297</v>
      </c>
      <c r="C88" s="99"/>
      <c r="D88" s="99"/>
      <c r="E88" s="105" t="s">
        <v>1297</v>
      </c>
      <c r="F88" s="120"/>
      <c r="G88" s="120"/>
      <c r="H88" s="99"/>
      <c r="I88" s="99"/>
      <c r="J88" s="99"/>
      <c r="K88" s="99"/>
      <c r="L88" s="99"/>
      <c r="M88" s="268"/>
      <c r="N88" s="272">
        <v>0</v>
      </c>
      <c r="O88" s="273"/>
      <c r="P88" s="273"/>
      <c r="R88" t="str">
        <f t="shared" si="29"/>
        <v xml:space="preserve"> WHEN COUNTRY = 'BIB' THEN 0</v>
      </c>
      <c r="S88" t="str">
        <f t="shared" si="45"/>
        <v/>
      </c>
      <c r="T88" t="str">
        <f t="shared" si="45"/>
        <v/>
      </c>
      <c r="U88" s="95" t="str">
        <f t="shared" si="30"/>
        <v xml:space="preserve"> WHEN COUNTRY = 'KOPER' THEN 0</v>
      </c>
      <c r="V88" s="95" t="str">
        <f t="shared" si="46"/>
        <v/>
      </c>
      <c r="W88" s="95" t="str">
        <f t="shared" si="46"/>
        <v/>
      </c>
      <c r="X88" t="str">
        <f t="shared" si="31"/>
        <v/>
      </c>
      <c r="Y88" t="str">
        <f t="shared" si="32"/>
        <v/>
      </c>
      <c r="Z88" t="str">
        <f t="shared" si="44"/>
        <v/>
      </c>
      <c r="AA88" t="str">
        <f t="shared" si="33"/>
        <v/>
      </c>
      <c r="AB88" t="str">
        <f t="shared" si="34"/>
        <v/>
      </c>
      <c r="AC88" t="str">
        <f t="shared" si="35"/>
        <v/>
      </c>
      <c r="AD88" t="str">
        <f t="shared" si="36"/>
        <v xml:space="preserve"> WHEN COUNTRY = 'CIB' THEN 0</v>
      </c>
      <c r="AE88" t="str">
        <f t="shared" si="37"/>
        <v/>
      </c>
      <c r="AF88" t="str">
        <f t="shared" si="38"/>
        <v/>
      </c>
      <c r="AG88" s="96" t="str">
        <f t="shared" si="28"/>
        <v/>
      </c>
      <c r="AI88" t="str">
        <f t="shared" si="39"/>
        <v xml:space="preserve"> WHEN COUNTRY = 'BIB' THEN 0 WHEN COUNTRY = 'KOPER' THEN 0 WHEN COUNTRY = 'CIB' THEN 0</v>
      </c>
      <c r="AJ88" t="str">
        <f t="shared" si="40"/>
        <v>CASE  WHEN COUNTRY = 'BIB' THEN 0 WHEN COUNTRY = 'KOPER' THEN 0 WHEN COUNTRY = 'CIB' THEN 0 END AS MISSING_VAL_IND_86,</v>
      </c>
    </row>
    <row r="89" spans="1:36" ht="16.5" thickBot="1" x14ac:dyDescent="0.3">
      <c r="A89" s="85">
        <f t="shared" si="41"/>
        <v>87</v>
      </c>
      <c r="B89" s="99" t="s">
        <v>1297</v>
      </c>
      <c r="C89" s="99"/>
      <c r="D89" s="99"/>
      <c r="E89" s="105" t="s">
        <v>1297</v>
      </c>
      <c r="F89" s="120"/>
      <c r="G89" s="120"/>
      <c r="H89" s="99"/>
      <c r="I89" s="99"/>
      <c r="J89" s="99"/>
      <c r="K89" s="99"/>
      <c r="L89" s="99"/>
      <c r="M89" s="268"/>
      <c r="N89" s="272">
        <v>0</v>
      </c>
      <c r="O89" s="273"/>
      <c r="P89" s="273"/>
      <c r="R89" t="str">
        <f t="shared" si="29"/>
        <v xml:space="preserve"> WHEN COUNTRY = 'BIB' THEN 0</v>
      </c>
      <c r="S89" t="str">
        <f t="shared" si="45"/>
        <v/>
      </c>
      <c r="T89" t="str">
        <f t="shared" si="45"/>
        <v/>
      </c>
      <c r="U89" s="95" t="str">
        <f t="shared" si="30"/>
        <v xml:space="preserve"> WHEN COUNTRY = 'KOPER' THEN 0</v>
      </c>
      <c r="V89" s="95" t="str">
        <f t="shared" si="46"/>
        <v/>
      </c>
      <c r="W89" s="95" t="str">
        <f t="shared" si="46"/>
        <v/>
      </c>
      <c r="X89" t="str">
        <f t="shared" si="31"/>
        <v/>
      </c>
      <c r="Y89" t="str">
        <f t="shared" si="32"/>
        <v/>
      </c>
      <c r="Z89" t="str">
        <f t="shared" si="44"/>
        <v/>
      </c>
      <c r="AA89" t="str">
        <f t="shared" si="33"/>
        <v/>
      </c>
      <c r="AB89" t="str">
        <f t="shared" si="34"/>
        <v/>
      </c>
      <c r="AC89" t="str">
        <f t="shared" si="35"/>
        <v/>
      </c>
      <c r="AD89" t="str">
        <f t="shared" si="36"/>
        <v xml:space="preserve"> WHEN COUNTRY = 'CIB' THEN 0</v>
      </c>
      <c r="AE89" t="str">
        <f t="shared" si="37"/>
        <v/>
      </c>
      <c r="AF89" t="str">
        <f t="shared" si="38"/>
        <v/>
      </c>
      <c r="AG89" s="96" t="str">
        <f t="shared" si="28"/>
        <v/>
      </c>
      <c r="AI89" t="str">
        <f t="shared" si="39"/>
        <v xml:space="preserve"> WHEN COUNTRY = 'BIB' THEN 0 WHEN COUNTRY = 'KOPER' THEN 0 WHEN COUNTRY = 'CIB' THEN 0</v>
      </c>
      <c r="AJ89" t="str">
        <f t="shared" si="40"/>
        <v>CASE  WHEN COUNTRY = 'BIB' THEN 0 WHEN COUNTRY = 'KOPER' THEN 0 WHEN COUNTRY = 'CIB' THEN 0 END AS MISSING_VAL_IND_87,</v>
      </c>
    </row>
    <row r="90" spans="1:36" ht="16.5" thickBot="1" x14ac:dyDescent="0.3">
      <c r="A90" s="85">
        <f t="shared" si="41"/>
        <v>88</v>
      </c>
      <c r="B90" s="99"/>
      <c r="C90" s="99" t="s">
        <v>1258</v>
      </c>
      <c r="D90" s="99" t="s">
        <v>1259</v>
      </c>
      <c r="E90" s="105"/>
      <c r="F90" s="120" t="s">
        <v>1260</v>
      </c>
      <c r="G90" s="120" t="s">
        <v>1261</v>
      </c>
      <c r="H90" s="99"/>
      <c r="I90" s="99"/>
      <c r="J90" s="99"/>
      <c r="K90" s="99"/>
      <c r="L90" s="99"/>
      <c r="M90" s="268"/>
      <c r="N90" s="272"/>
      <c r="O90" s="273" t="s">
        <v>1673</v>
      </c>
      <c r="P90" s="273" t="s">
        <v>1705</v>
      </c>
      <c r="R90" t="str">
        <f t="shared" si="29"/>
        <v/>
      </c>
      <c r="S90" t="str">
        <f>IF(LEN(C90)&gt;0,CONCATENATE(" WHEN COUNTRY = '",$B$2,"' AND SEGMENT= '",$C$3, "'  THEN ",C90 ),"")</f>
        <v xml:space="preserve"> WHEN COUNTRY = 'BIB' AND SEGMENT= 'CORPORATE'  THEN 0.0641645</v>
      </c>
      <c r="T90" t="str">
        <f>IF(LEN(D90)&gt;0,CONCATENATE(" WHEN COUNTRY = '",$B$2,"' AND SEGMENT= '",$D$3, "'  THEN ",D90 ),"")</f>
        <v xml:space="preserve"> WHEN COUNTRY = 'BIB' AND SEGMENT= 'RETAIL'  THEN 0.04885011</v>
      </c>
      <c r="U90" s="95" t="str">
        <f t="shared" si="30"/>
        <v/>
      </c>
      <c r="V90" s="95" t="str">
        <f>IF(LEN(F90)&gt;0,CONCATENATE(" WHEN COUNTRY = '",$E$2,"' AND SEGMENT= '",$F$3, "'  THEN ",F90 ),"")</f>
        <v xml:space="preserve"> WHEN COUNTRY = 'KOPER' AND SEGMENT= 'CORPORATE'  THEN 0.0853213</v>
      </c>
      <c r="W90" s="95" t="str">
        <f>IF(LEN(G90)&gt;0,CONCATENATE(" WHEN COUNTRY = '",$E$2,"' AND SEGMENT= '",$G$3, "'  THEN ",G90 ),"")</f>
        <v xml:space="preserve"> WHEN COUNTRY = 'KOPER' AND SEGMENT= 'SMALL/MICRO'  THEN 0.0687933</v>
      </c>
      <c r="X90" t="str">
        <f t="shared" si="31"/>
        <v/>
      </c>
      <c r="Y90" t="str">
        <f t="shared" si="32"/>
        <v/>
      </c>
      <c r="Z90" t="str">
        <f t="shared" si="44"/>
        <v/>
      </c>
      <c r="AA90" t="str">
        <f t="shared" si="33"/>
        <v/>
      </c>
      <c r="AB90" t="str">
        <f t="shared" si="34"/>
        <v/>
      </c>
      <c r="AC90" t="str">
        <f t="shared" si="35"/>
        <v/>
      </c>
      <c r="AD90" t="str">
        <f t="shared" si="36"/>
        <v/>
      </c>
      <c r="AE90" t="str">
        <f t="shared" si="37"/>
        <v xml:space="preserve"> WHEN COUNTRY = 'CIB' AND SEGMENT IN ('CORPORATE','SME Corporate')  THEN 0.0611782</v>
      </c>
      <c r="AF90" t="str">
        <f t="shared" si="38"/>
        <v xml:space="preserve"> WHEN COUNTRY = 'CIB' AND SEGMENT= 'Small Business'  THEN 0.0804977</v>
      </c>
      <c r="AG90" s="96" t="str">
        <f t="shared" si="28"/>
        <v/>
      </c>
      <c r="AI90" t="str">
        <f t="shared" si="39"/>
        <v xml:space="preserv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v>
      </c>
      <c r="AJ90" t="str">
        <f t="shared" si="40"/>
        <v>CASE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 END AS MISSING_VAL_IND_88,</v>
      </c>
    </row>
    <row r="91" spans="1:36" ht="16.5" thickBot="1" x14ac:dyDescent="0.3">
      <c r="A91" s="85">
        <f t="shared" si="41"/>
        <v>89</v>
      </c>
      <c r="B91" s="99" t="s">
        <v>1297</v>
      </c>
      <c r="C91" s="99"/>
      <c r="D91" s="99"/>
      <c r="E91" s="105" t="s">
        <v>1297</v>
      </c>
      <c r="F91" s="120"/>
      <c r="G91" s="120"/>
      <c r="H91" s="99"/>
      <c r="I91" s="99"/>
      <c r="J91" s="99"/>
      <c r="K91" s="99"/>
      <c r="L91" s="99"/>
      <c r="M91" s="268"/>
      <c r="N91" s="272">
        <v>0</v>
      </c>
      <c r="O91" s="273"/>
      <c r="P91" s="273"/>
      <c r="R91" t="str">
        <f t="shared" si="29"/>
        <v xml:space="preserve"> WHEN COUNTRY = 'BIB' THEN 0</v>
      </c>
      <c r="S91" t="str">
        <f t="shared" ref="S91:T95" si="47">IF(LEN(C91)&gt;0,CONCATENATE(" WHEN COUNTRY = '",$B$2, "' THEN ",C91 ),"")</f>
        <v/>
      </c>
      <c r="T91" t="str">
        <f t="shared" si="47"/>
        <v/>
      </c>
      <c r="U91" s="95" t="str">
        <f t="shared" si="30"/>
        <v xml:space="preserve"> WHEN COUNTRY = 'KOPER' THEN 0</v>
      </c>
      <c r="V91" s="95" t="str">
        <f>IF(LEN(F91)&gt;0,CONCATENATE(" WHEN COUNTRY = '",$E$2, "' THEN ",F91 ),"")</f>
        <v/>
      </c>
      <c r="W91" s="95" t="str">
        <f>IF(LEN(G91)&gt;0,CONCATENATE(" WHEN COUNTRY = '",$E$2, "' THEN ",G91 ),"")</f>
        <v/>
      </c>
      <c r="X91" t="str">
        <f t="shared" si="31"/>
        <v/>
      </c>
      <c r="Y91" t="str">
        <f t="shared" si="32"/>
        <v/>
      </c>
      <c r="Z91" t="str">
        <f t="shared" si="44"/>
        <v/>
      </c>
      <c r="AA91" t="str">
        <f t="shared" si="33"/>
        <v/>
      </c>
      <c r="AB91" t="str">
        <f t="shared" si="34"/>
        <v/>
      </c>
      <c r="AC91" t="str">
        <f t="shared" si="35"/>
        <v/>
      </c>
      <c r="AD91" t="str">
        <f t="shared" si="36"/>
        <v xml:space="preserve"> WHEN COUNTRY = 'CIB' THEN 0</v>
      </c>
      <c r="AE91" t="str">
        <f t="shared" si="37"/>
        <v/>
      </c>
      <c r="AF91" t="str">
        <f t="shared" si="38"/>
        <v/>
      </c>
      <c r="AG91" s="96" t="str">
        <f t="shared" si="28"/>
        <v/>
      </c>
      <c r="AI91" t="str">
        <f t="shared" si="39"/>
        <v xml:space="preserve"> WHEN COUNTRY = 'BIB' THEN 0 WHEN COUNTRY = 'KOPER' THEN 0 WHEN COUNTRY = 'CIB' THEN 0</v>
      </c>
      <c r="AJ91" t="str">
        <f t="shared" si="40"/>
        <v>CASE  WHEN COUNTRY = 'BIB' THEN 0 WHEN COUNTRY = 'KOPER' THEN 0 WHEN COUNTRY = 'CIB' THEN 0 END AS MISSING_VAL_IND_89,</v>
      </c>
    </row>
    <row r="92" spans="1:36" ht="16.5" thickBot="1" x14ac:dyDescent="0.3">
      <c r="A92" s="85">
        <f t="shared" si="41"/>
        <v>90</v>
      </c>
      <c r="B92" s="99"/>
      <c r="C92" s="99"/>
      <c r="D92" s="99"/>
      <c r="E92" s="105"/>
      <c r="F92" s="120" t="s">
        <v>1262</v>
      </c>
      <c r="G92" s="120" t="s">
        <v>1263</v>
      </c>
      <c r="H92" s="99"/>
      <c r="I92" s="99"/>
      <c r="J92" s="99"/>
      <c r="K92" s="99"/>
      <c r="L92" s="99"/>
      <c r="M92" s="268"/>
      <c r="N92" s="272"/>
      <c r="O92" s="273" t="s">
        <v>1297</v>
      </c>
      <c r="P92" s="273" t="s">
        <v>1297</v>
      </c>
      <c r="R92" t="str">
        <f t="shared" si="29"/>
        <v/>
      </c>
      <c r="S92" t="str">
        <f t="shared" si="47"/>
        <v/>
      </c>
      <c r="T92" t="str">
        <f t="shared" si="47"/>
        <v/>
      </c>
      <c r="U92" s="95" t="str">
        <f t="shared" si="30"/>
        <v/>
      </c>
      <c r="V92" s="95" t="str">
        <f>IF(LEN(F92)&gt;0,CONCATENATE(" WHEN COUNTRY = '",$E$2,"' AND SEGMENT= '",$F$3, "'  THEN ",F92 ),"")</f>
        <v xml:space="preserve"> WHEN COUNTRY = 'KOPER' AND SEGMENT= 'CORPORATE'  THEN 0.0218502</v>
      </c>
      <c r="W92" s="95" t="str">
        <f>IF(LEN(G92)&gt;0,CONCATENATE(" WHEN COUNTRY = '",$E$2,"' AND SEGMENT= '",$G$3, "'  THEN ",G92 ),"")</f>
        <v xml:space="preserve"> WHEN COUNTRY = 'KOPER' AND SEGMENT= 'SMALL/MICRO'  THEN 0.0249093</v>
      </c>
      <c r="X92" t="str">
        <f t="shared" si="31"/>
        <v/>
      </c>
      <c r="Y92" t="str">
        <f t="shared" si="32"/>
        <v/>
      </c>
      <c r="Z92" t="str">
        <f t="shared" si="44"/>
        <v/>
      </c>
      <c r="AA92" t="str">
        <f t="shared" si="33"/>
        <v/>
      </c>
      <c r="AB92" t="str">
        <f t="shared" si="34"/>
        <v/>
      </c>
      <c r="AC92" t="str">
        <f t="shared" si="35"/>
        <v/>
      </c>
      <c r="AD92" t="str">
        <f t="shared" si="36"/>
        <v/>
      </c>
      <c r="AE92" t="str">
        <f t="shared" si="37"/>
        <v xml:space="preserve"> WHEN COUNTRY = 'CIB' AND SEGMENT IN ('CORPORATE','SME Corporate')  THEN 0</v>
      </c>
      <c r="AF92" t="str">
        <f t="shared" si="38"/>
        <v xml:space="preserve"> WHEN COUNTRY = 'CIB' AND SEGMENT= 'Small Business'  THEN 0</v>
      </c>
      <c r="AG92" s="96" t="str">
        <f t="shared" si="28"/>
        <v/>
      </c>
      <c r="AI92" t="str">
        <f t="shared" si="39"/>
        <v xml:space="preserve"> WHEN COUNTRY = 'KOPER' AND SEGMENT= 'CORPORATE'  THEN 0.0218502 WHEN COUNTRY = 'KOPER' AND SEGMENT= 'SMALL/MICRO'  THEN 0.0249093 WHEN COUNTRY = 'CIB' AND SEGMENT IN ('CORPORATE','SME Corporate')  THEN 0 WHEN COUNTRY = 'CIB' AND SEGMENT= 'Small Business'  THEN 0</v>
      </c>
      <c r="AJ92" t="str">
        <f t="shared" si="40"/>
        <v>CASE  WHEN COUNTRY = 'KOPER' AND SEGMENT= 'CORPORATE'  THEN 0.0218502 WHEN COUNTRY = 'KOPER' AND SEGMENT= 'SMALL/MICRO'  THEN 0.0249093 WHEN COUNTRY = 'CIB' AND SEGMENT IN ('CORPORATE','SME Corporate')  THEN 0 WHEN COUNTRY = 'CIB' AND SEGMENT= 'Small Business'  THEN 0 END AS MISSING_VAL_IND_90,</v>
      </c>
    </row>
    <row r="93" spans="1:36" ht="16.5" thickBot="1" x14ac:dyDescent="0.3">
      <c r="A93" s="85">
        <f t="shared" si="41"/>
        <v>91</v>
      </c>
      <c r="B93" s="99"/>
      <c r="C93" s="99"/>
      <c r="D93" s="99"/>
      <c r="E93" s="105" t="s">
        <v>1297</v>
      </c>
      <c r="F93" s="120"/>
      <c r="G93" s="120"/>
      <c r="H93" s="99"/>
      <c r="I93" s="99"/>
      <c r="J93" s="99"/>
      <c r="K93" s="99"/>
      <c r="L93" s="99"/>
      <c r="M93" s="268"/>
      <c r="N93" s="272">
        <v>0</v>
      </c>
      <c r="O93" s="273"/>
      <c r="P93" s="273"/>
      <c r="R93" t="str">
        <f t="shared" si="29"/>
        <v/>
      </c>
      <c r="S93" t="str">
        <f t="shared" si="47"/>
        <v/>
      </c>
      <c r="T93" t="str">
        <f t="shared" si="47"/>
        <v/>
      </c>
      <c r="U93" s="95" t="str">
        <f t="shared" si="30"/>
        <v xml:space="preserve"> WHEN COUNTRY = 'KOPER' THEN 0</v>
      </c>
      <c r="V93" s="95" t="str">
        <f>IF(LEN(F93)&gt;0,CONCATENATE(" WHEN COUNTRY = '",$E$2, "' THEN ",F93 ),"")</f>
        <v/>
      </c>
      <c r="W93" s="95" t="str">
        <f>IF(LEN(G93)&gt;0,CONCATENATE(" WHEN COUNTRY = '",$E$2, "' THEN ",G93 ),"")</f>
        <v/>
      </c>
      <c r="X93" t="str">
        <f t="shared" si="31"/>
        <v/>
      </c>
      <c r="Y93" t="str">
        <f t="shared" si="32"/>
        <v/>
      </c>
      <c r="Z93" t="str">
        <f t="shared" si="44"/>
        <v/>
      </c>
      <c r="AA93" t="str">
        <f t="shared" si="33"/>
        <v/>
      </c>
      <c r="AB93" t="str">
        <f t="shared" si="34"/>
        <v/>
      </c>
      <c r="AC93" t="str">
        <f t="shared" si="35"/>
        <v/>
      </c>
      <c r="AD93" t="str">
        <f t="shared" si="36"/>
        <v xml:space="preserve"> WHEN COUNTRY = 'CIB' THEN 0</v>
      </c>
      <c r="AE93" t="str">
        <f t="shared" si="37"/>
        <v/>
      </c>
      <c r="AF93" t="str">
        <f t="shared" si="38"/>
        <v/>
      </c>
      <c r="AG93" s="96" t="str">
        <f t="shared" si="28"/>
        <v/>
      </c>
      <c r="AI93" t="str">
        <f t="shared" si="39"/>
        <v xml:space="preserve"> WHEN COUNTRY = 'KOPER' THEN 0 WHEN COUNTRY = 'CIB' THEN 0</v>
      </c>
      <c r="AJ93" t="str">
        <f t="shared" si="40"/>
        <v>CASE  WHEN COUNTRY = 'KOPER' THEN 0 WHEN COUNTRY = 'CIB' THEN 0 END AS MISSING_VAL_IND_91,</v>
      </c>
    </row>
    <row r="94" spans="1:36" ht="16.5" thickBot="1" x14ac:dyDescent="0.3">
      <c r="A94" s="85">
        <f t="shared" si="41"/>
        <v>92</v>
      </c>
      <c r="B94" s="99"/>
      <c r="C94" s="99"/>
      <c r="D94" s="99"/>
      <c r="E94" s="105"/>
      <c r="F94" s="120" t="s">
        <v>1264</v>
      </c>
      <c r="G94" s="120" t="s">
        <v>1265</v>
      </c>
      <c r="H94" s="99"/>
      <c r="I94" s="99"/>
      <c r="J94" s="99"/>
      <c r="K94" s="99"/>
      <c r="L94" s="99"/>
      <c r="M94" s="268"/>
      <c r="N94" s="272"/>
      <c r="O94" s="273" t="s">
        <v>1297</v>
      </c>
      <c r="P94" s="273" t="s">
        <v>1297</v>
      </c>
      <c r="R94" t="str">
        <f t="shared" si="29"/>
        <v/>
      </c>
      <c r="S94" t="str">
        <f t="shared" si="47"/>
        <v/>
      </c>
      <c r="T94" t="str">
        <f t="shared" si="47"/>
        <v/>
      </c>
      <c r="U94" s="95" t="str">
        <f t="shared" si="30"/>
        <v/>
      </c>
      <c r="V94" s="95" t="str">
        <f>IF(LEN(F94)&gt;0,CONCATENATE(" WHEN COUNTRY = '",$E$2,"' AND SEGMENT= '",$F$3, "'  THEN ",F94 ),"")</f>
        <v xml:space="preserve"> WHEN COUNTRY = 'KOPER' AND SEGMENT= 'CORPORATE'  THEN 0.00789</v>
      </c>
      <c r="W94" s="95" t="str">
        <f>IF(LEN(G94)&gt;0,CONCATENATE(" WHEN COUNTRY = '",$E$2,"' AND SEGMENT= '",$G$3, "'  THEN ",G94 ),"")</f>
        <v xml:space="preserve"> WHEN COUNTRY = 'KOPER' AND SEGMENT= 'SMALL/MICRO'  THEN 0.00998</v>
      </c>
      <c r="X94" t="str">
        <f t="shared" si="31"/>
        <v/>
      </c>
      <c r="Y94" t="str">
        <f t="shared" si="32"/>
        <v/>
      </c>
      <c r="Z94" t="str">
        <f t="shared" si="44"/>
        <v/>
      </c>
      <c r="AA94" t="str">
        <f t="shared" si="33"/>
        <v/>
      </c>
      <c r="AB94" t="str">
        <f t="shared" si="34"/>
        <v/>
      </c>
      <c r="AC94" t="str">
        <f t="shared" si="35"/>
        <v/>
      </c>
      <c r="AD94" t="str">
        <f t="shared" si="36"/>
        <v/>
      </c>
      <c r="AE94" t="str">
        <f t="shared" si="37"/>
        <v xml:space="preserve"> WHEN COUNTRY = 'CIB' AND SEGMENT IN ('CORPORATE','SME Corporate')  THEN 0</v>
      </c>
      <c r="AF94" t="str">
        <f t="shared" si="38"/>
        <v xml:space="preserve"> WHEN COUNTRY = 'CIB' AND SEGMENT= 'Small Business'  THEN 0</v>
      </c>
      <c r="AG94" s="96" t="str">
        <f t="shared" si="28"/>
        <v/>
      </c>
      <c r="AI94" t="str">
        <f t="shared" si="39"/>
        <v xml:space="preserve"> WHEN COUNTRY = 'KOPER' AND SEGMENT= 'CORPORATE'  THEN 0.00789 WHEN COUNTRY = 'KOPER' AND SEGMENT= 'SMALL/MICRO'  THEN 0.00998 WHEN COUNTRY = 'CIB' AND SEGMENT IN ('CORPORATE','SME Corporate')  THEN 0 WHEN COUNTRY = 'CIB' AND SEGMENT= 'Small Business'  THEN 0</v>
      </c>
      <c r="AJ94" t="str">
        <f t="shared" si="40"/>
        <v>CASE  WHEN COUNTRY = 'KOPER' AND SEGMENT= 'CORPORATE'  THEN 0.00789 WHEN COUNTRY = 'KOPER' AND SEGMENT= 'SMALL/MICRO'  THEN 0.00998 WHEN COUNTRY = 'CIB' AND SEGMENT IN ('CORPORATE','SME Corporate')  THEN 0 WHEN COUNTRY = 'CIB' AND SEGMENT= 'Small Business'  THEN 0 END AS MISSING_VAL_IND_92,</v>
      </c>
    </row>
    <row r="95" spans="1:36" ht="16.5" thickBot="1" x14ac:dyDescent="0.3">
      <c r="A95" s="85">
        <f t="shared" si="41"/>
        <v>93</v>
      </c>
      <c r="B95" s="99"/>
      <c r="C95" s="99"/>
      <c r="D95" s="99"/>
      <c r="E95" s="105" t="s">
        <v>1297</v>
      </c>
      <c r="F95" s="120"/>
      <c r="G95" s="120"/>
      <c r="H95" s="99"/>
      <c r="I95" s="99"/>
      <c r="J95" s="99"/>
      <c r="K95" s="99"/>
      <c r="L95" s="99"/>
      <c r="M95" s="268"/>
      <c r="N95" s="272">
        <v>0</v>
      </c>
      <c r="O95" s="273"/>
      <c r="P95" s="273"/>
      <c r="R95" t="str">
        <f t="shared" si="29"/>
        <v/>
      </c>
      <c r="S95" t="str">
        <f t="shared" si="47"/>
        <v/>
      </c>
      <c r="T95" t="str">
        <f t="shared" si="47"/>
        <v/>
      </c>
      <c r="U95" s="95" t="str">
        <f t="shared" si="30"/>
        <v xml:space="preserve"> WHEN COUNTRY = 'KOPER' THEN 0</v>
      </c>
      <c r="V95" s="95" t="str">
        <f>IF(LEN(F95)&gt;0,CONCATENATE(" WHEN COUNTRY = '",$E$2, "' THEN ",F95 ),"")</f>
        <v/>
      </c>
      <c r="W95" s="95" t="str">
        <f>IF(LEN(G95)&gt;0,CONCATENATE(" WHEN COUNTRY = '",$E$2, "' THEN ",G95 ),"")</f>
        <v/>
      </c>
      <c r="X95" t="str">
        <f t="shared" si="31"/>
        <v/>
      </c>
      <c r="Y95" t="str">
        <f t="shared" si="32"/>
        <v/>
      </c>
      <c r="Z95" t="str">
        <f t="shared" si="44"/>
        <v/>
      </c>
      <c r="AA95" t="str">
        <f t="shared" si="33"/>
        <v/>
      </c>
      <c r="AB95" t="str">
        <f t="shared" si="34"/>
        <v/>
      </c>
      <c r="AC95" t="str">
        <f t="shared" si="35"/>
        <v/>
      </c>
      <c r="AD95" t="str">
        <f t="shared" si="36"/>
        <v xml:space="preserve"> WHEN COUNTRY = 'CIB' THEN 0</v>
      </c>
      <c r="AE95" t="str">
        <f t="shared" si="37"/>
        <v/>
      </c>
      <c r="AF95" t="str">
        <f t="shared" si="38"/>
        <v/>
      </c>
      <c r="AG95" s="96" t="str">
        <f t="shared" si="28"/>
        <v/>
      </c>
      <c r="AI95" t="str">
        <f t="shared" si="39"/>
        <v xml:space="preserve"> WHEN COUNTRY = 'KOPER' THEN 0 WHEN COUNTRY = 'CIB' THEN 0</v>
      </c>
      <c r="AJ95" t="str">
        <f t="shared" si="40"/>
        <v>CASE  WHEN COUNTRY = 'KOPER' THEN 0 WHEN COUNTRY = 'CIB' THEN 0 END AS MISSING_VAL_IND_93,</v>
      </c>
    </row>
    <row r="96" spans="1:36" ht="16.5" thickBot="1" x14ac:dyDescent="0.3">
      <c r="A96" s="85">
        <f t="shared" si="41"/>
        <v>94</v>
      </c>
      <c r="B96" s="99"/>
      <c r="C96" s="99" t="s">
        <v>1266</v>
      </c>
      <c r="D96" s="99" t="s">
        <v>1317</v>
      </c>
      <c r="E96" s="105"/>
      <c r="F96" s="120" t="s">
        <v>1318</v>
      </c>
      <c r="G96" s="120" t="s">
        <v>1319</v>
      </c>
      <c r="H96" s="99"/>
      <c r="I96" s="99"/>
      <c r="J96" s="99"/>
      <c r="K96" s="99"/>
      <c r="L96" s="99"/>
      <c r="M96" s="268"/>
      <c r="N96" s="272"/>
      <c r="O96" s="273" t="s">
        <v>1674</v>
      </c>
      <c r="P96" s="273" t="s">
        <v>1706</v>
      </c>
      <c r="R96" t="str">
        <f t="shared" si="29"/>
        <v/>
      </c>
      <c r="S96" t="str">
        <f>IF(LEN(C96)&gt;0,CONCATENATE(" WHEN COUNTRY = '",$B$2,"' AND SEGMENT= '",$C$3, "'  THEN ",C96 ),"")</f>
        <v xml:space="preserve"> WHEN COUNTRY = 'BIB' AND SEGMENT= 'CORPORATE'  THEN 1175196.5</v>
      </c>
      <c r="T96" t="str">
        <f>IF(LEN(D96)&gt;0,CONCATENATE(" WHEN COUNTRY = '",$B$2,"' AND SEGMENT= '",$D$3, "'  THEN ",D96 ),"")</f>
        <v xml:space="preserve"> WHEN COUNTRY = 'BIB' AND SEGMENT= 'RETAIL'  THEN 32091.178</v>
      </c>
      <c r="U96" s="95" t="str">
        <f t="shared" si="30"/>
        <v/>
      </c>
      <c r="V96" s="95" t="str">
        <f>IF(LEN(F96)&gt;0,CONCATENATE(" WHEN COUNTRY = '",$E$2,"' AND SEGMENT= '",$F$3, "'  THEN ",F96 ),"")</f>
        <v xml:space="preserve"> WHEN COUNTRY = 'KOPER' AND SEGMENT= 'CORPORATE'  THEN 3176191</v>
      </c>
      <c r="W96" s="95" t="str">
        <f>IF(LEN(G96)&gt;0,CONCATENATE(" WHEN COUNTRY = '",$E$2,"' AND SEGMENT= '",$G$3, "'  THEN ",G96 ),"")</f>
        <v xml:space="preserve"> WHEN COUNTRY = 'KOPER' AND SEGMENT= 'SMALL/MICRO'  THEN 38238</v>
      </c>
      <c r="X96" t="str">
        <f t="shared" si="31"/>
        <v/>
      </c>
      <c r="Y96" t="str">
        <f t="shared" si="32"/>
        <v/>
      </c>
      <c r="Z96" t="str">
        <f t="shared" si="44"/>
        <v/>
      </c>
      <c r="AA96" t="str">
        <f t="shared" si="33"/>
        <v/>
      </c>
      <c r="AB96" t="str">
        <f t="shared" si="34"/>
        <v/>
      </c>
      <c r="AC96" t="str">
        <f t="shared" si="35"/>
        <v/>
      </c>
      <c r="AD96" t="str">
        <f t="shared" si="36"/>
        <v/>
      </c>
      <c r="AE96" t="str">
        <f t="shared" si="37"/>
        <v xml:space="preserve"> WHEN COUNTRY = 'CIB' AND SEGMENT IN ('CORPORATE','SME Corporate')  THEN 903000000</v>
      </c>
      <c r="AF96" t="str">
        <f t="shared" si="38"/>
        <v xml:space="preserve"> WHEN COUNTRY = 'CIB' AND SEGMENT= 'Small Business'  THEN 61100000</v>
      </c>
      <c r="AG96" s="96" t="str">
        <f t="shared" si="28"/>
        <v/>
      </c>
      <c r="AI96" t="str">
        <f t="shared" si="39"/>
        <v xml:space="preserv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v>
      </c>
      <c r="AJ96" t="str">
        <f t="shared" si="40"/>
        <v>CASE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 END AS MISSING_VAL_IND_94,</v>
      </c>
    </row>
    <row r="97" spans="1:36" ht="16.5" thickBot="1" x14ac:dyDescent="0.3">
      <c r="A97" s="85">
        <f t="shared" si="41"/>
        <v>95</v>
      </c>
      <c r="B97" s="99" t="s">
        <v>1297</v>
      </c>
      <c r="C97" s="99"/>
      <c r="D97" s="99"/>
      <c r="E97" s="105" t="s">
        <v>1297</v>
      </c>
      <c r="F97" s="120"/>
      <c r="G97" s="120"/>
      <c r="H97" s="99"/>
      <c r="I97" s="99"/>
      <c r="J97" s="99"/>
      <c r="K97" s="99"/>
      <c r="L97" s="99"/>
      <c r="M97" s="268"/>
      <c r="N97" s="272">
        <v>0</v>
      </c>
      <c r="O97" s="273"/>
      <c r="P97" s="273"/>
      <c r="R97" t="str">
        <f t="shared" si="29"/>
        <v xml:space="preserve"> WHEN COUNTRY = 'BIB' THEN 0</v>
      </c>
      <c r="S97" t="str">
        <f>IF(LEN(C97)&gt;0,CONCATENATE(" WHEN COUNTRY = '",$B$2, "' THEN ",C97 ),"")</f>
        <v/>
      </c>
      <c r="T97" t="str">
        <f>IF(LEN(D97)&gt;0,CONCATENATE(" WHEN COUNTRY = '",$B$2, "' THEN ",D97 ),"")</f>
        <v/>
      </c>
      <c r="U97" s="95" t="str">
        <f t="shared" si="30"/>
        <v xml:space="preserve"> WHEN COUNTRY = 'KOPER' THEN 0</v>
      </c>
      <c r="V97" s="95" t="str">
        <f>IF(LEN(F97)&gt;0,CONCATENATE(" WHEN COUNTRY = '",$E$2, "' THEN ",F97 ),"")</f>
        <v/>
      </c>
      <c r="W97" s="95" t="str">
        <f>IF(LEN(G97)&gt;0,CONCATENATE(" WHEN COUNTRY = '",$E$2, "' THEN ",G97 ),"")</f>
        <v/>
      </c>
      <c r="X97" t="str">
        <f t="shared" si="31"/>
        <v/>
      </c>
      <c r="Y97" t="str">
        <f t="shared" si="32"/>
        <v/>
      </c>
      <c r="Z97" t="str">
        <f t="shared" si="44"/>
        <v/>
      </c>
      <c r="AA97" t="str">
        <f t="shared" si="33"/>
        <v/>
      </c>
      <c r="AB97" t="str">
        <f t="shared" si="34"/>
        <v/>
      </c>
      <c r="AC97" t="str">
        <f t="shared" si="35"/>
        <v/>
      </c>
      <c r="AD97" t="str">
        <f t="shared" si="36"/>
        <v xml:space="preserve"> WHEN COUNTRY = 'CIB' THEN 0</v>
      </c>
      <c r="AE97" t="str">
        <f t="shared" si="37"/>
        <v/>
      </c>
      <c r="AF97" t="str">
        <f t="shared" si="38"/>
        <v/>
      </c>
      <c r="AG97" s="96" t="str">
        <f t="shared" si="28"/>
        <v/>
      </c>
      <c r="AI97" t="str">
        <f t="shared" si="39"/>
        <v xml:space="preserve"> WHEN COUNTRY = 'BIB' THEN 0 WHEN COUNTRY = 'KOPER' THEN 0 WHEN COUNTRY = 'CIB' THEN 0</v>
      </c>
      <c r="AJ97" t="str">
        <f t="shared" si="40"/>
        <v>CASE  WHEN COUNTRY = 'BIB' THEN 0 WHEN COUNTRY = 'KOPER' THEN 0 WHEN COUNTRY = 'CIB' THEN 0 END AS MISSING_VAL_IND_95,</v>
      </c>
    </row>
    <row r="98" spans="1:36" ht="16.5" thickBot="1" x14ac:dyDescent="0.3">
      <c r="A98" s="85">
        <f t="shared" si="41"/>
        <v>96</v>
      </c>
      <c r="B98" s="99"/>
      <c r="C98" s="99" t="s">
        <v>1267</v>
      </c>
      <c r="D98" s="99" t="s">
        <v>1268</v>
      </c>
      <c r="E98" s="105"/>
      <c r="F98" s="120" t="s">
        <v>1269</v>
      </c>
      <c r="G98" s="120" t="s">
        <v>1270</v>
      </c>
      <c r="H98" s="99"/>
      <c r="I98" s="99"/>
      <c r="J98" s="99"/>
      <c r="K98" s="99"/>
      <c r="L98" s="99"/>
      <c r="M98" s="268"/>
      <c r="N98" s="272"/>
      <c r="O98" s="273" t="s">
        <v>1675</v>
      </c>
      <c r="P98" s="273" t="s">
        <v>818</v>
      </c>
      <c r="R98" t="str">
        <f t="shared" si="29"/>
        <v/>
      </c>
      <c r="S98" t="str">
        <f>IF(LEN(C98)&gt;0,CONCATENATE(" WHEN COUNTRY = '",$B$2,"' AND SEGMENT= '",$C$3, "'  THEN ",C98 ),"")</f>
        <v xml:space="preserve"> WHEN COUNTRY = 'BIB' AND SEGMENT= 'CORPORATE'  THEN 0.25418279</v>
      </c>
      <c r="T98" t="str">
        <f>IF(LEN(D98)&gt;0,CONCATENATE(" WHEN COUNTRY = '",$B$2,"' AND SEGMENT= '",$D$3, "'  THEN ",D98 ),"")</f>
        <v xml:space="preserve"> WHEN COUNTRY = 'BIB' AND SEGMENT= 'RETAIL'  THEN 0.27879429</v>
      </c>
      <c r="U98" s="95" t="str">
        <f t="shared" si="30"/>
        <v/>
      </c>
      <c r="V98" s="95" t="str">
        <f>IF(LEN(F98)&gt;0,CONCATENATE(" WHEN COUNTRY = '",$E$2,"' AND SEGMENT= '",$F$3, "'  THEN ",F98 ),"")</f>
        <v xml:space="preserve"> WHEN COUNTRY = 'KOPER' AND SEGMENT= 'CORPORATE'  THEN 0.7651813</v>
      </c>
      <c r="W98" s="95" t="str">
        <f>IF(LEN(G98)&gt;0,CONCATENATE(" WHEN COUNTRY = '",$E$2,"' AND SEGMENT= '",$G$3, "'  THEN ",G98 ),"")</f>
        <v xml:space="preserve"> WHEN COUNTRY = 'KOPER' AND SEGMENT= 'SMALL/MICRO'  THEN 0.7044486</v>
      </c>
      <c r="X98" t="str">
        <f t="shared" si="31"/>
        <v/>
      </c>
      <c r="Y98" t="str">
        <f t="shared" si="32"/>
        <v/>
      </c>
      <c r="Z98" t="str">
        <f t="shared" si="44"/>
        <v/>
      </c>
      <c r="AA98" t="str">
        <f t="shared" si="33"/>
        <v/>
      </c>
      <c r="AB98" t="str">
        <f t="shared" si="34"/>
        <v/>
      </c>
      <c r="AC98" t="str">
        <f t="shared" si="35"/>
        <v/>
      </c>
      <c r="AD98" t="str">
        <f t="shared" si="36"/>
        <v/>
      </c>
      <c r="AE98" t="str">
        <f t="shared" si="37"/>
        <v xml:space="preserve"> WHEN COUNTRY = 'CIB' AND SEGMENT IN ('CORPORATE','SME Corporate')  THEN 0.9457279</v>
      </c>
      <c r="AF98" t="str">
        <f t="shared" si="38"/>
        <v xml:space="preserve"> WHEN COUNTRY = 'CIB' AND SEGMENT= 'Small Business'  THEN 1</v>
      </c>
      <c r="AG98" s="96" t="str">
        <f t="shared" si="28"/>
        <v/>
      </c>
      <c r="AI98" t="str">
        <f t="shared" si="39"/>
        <v xml:space="preserv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v>
      </c>
      <c r="AJ98" t="str">
        <f t="shared" si="40"/>
        <v>CASE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 END AS MISSING_VAL_IND_96,</v>
      </c>
    </row>
    <row r="99" spans="1:36" ht="16.5" thickBot="1" x14ac:dyDescent="0.3">
      <c r="A99" s="85">
        <f t="shared" si="41"/>
        <v>97</v>
      </c>
      <c r="B99" s="99" t="s">
        <v>1297</v>
      </c>
      <c r="C99" s="99"/>
      <c r="D99" s="99"/>
      <c r="E99" s="105" t="s">
        <v>1297</v>
      </c>
      <c r="F99" s="120"/>
      <c r="G99" s="120"/>
      <c r="H99" s="99"/>
      <c r="I99" s="99"/>
      <c r="J99" s="99"/>
      <c r="K99" s="99"/>
      <c r="L99" s="99"/>
      <c r="M99" s="268"/>
      <c r="N99" s="272">
        <v>0</v>
      </c>
      <c r="O99" s="273"/>
      <c r="P99" s="273"/>
      <c r="R99" t="str">
        <f t="shared" si="29"/>
        <v xml:space="preserve"> WHEN COUNTRY = 'BIB' THEN 0</v>
      </c>
      <c r="S99" t="str">
        <f t="shared" ref="S99:T103" si="48">IF(LEN(C99)&gt;0,CONCATENATE(" WHEN COUNTRY = '",$B$2, "' THEN ",C99 ),"")</f>
        <v/>
      </c>
      <c r="T99" t="str">
        <f t="shared" si="48"/>
        <v/>
      </c>
      <c r="U99" s="95" t="str">
        <f t="shared" si="30"/>
        <v xml:space="preserve"> WHEN COUNTRY = 'KOPER' THEN 0</v>
      </c>
      <c r="V99" s="95" t="str">
        <f>IF(LEN(F99)&gt;0,CONCATENATE(" WHEN COUNTRY = '",$E$2, "' THEN ",F99 ),"")</f>
        <v/>
      </c>
      <c r="W99" s="95" t="str">
        <f>IF(LEN(G99)&gt;0,CONCATENATE(" WHEN COUNTRY = '",$E$2, "' THEN ",G99 ),"")</f>
        <v/>
      </c>
      <c r="X99" t="str">
        <f t="shared" si="31"/>
        <v/>
      </c>
      <c r="Y99" t="str">
        <f t="shared" si="32"/>
        <v/>
      </c>
      <c r="Z99" t="str">
        <f t="shared" si="44"/>
        <v/>
      </c>
      <c r="AA99" t="str">
        <f t="shared" si="33"/>
        <v/>
      </c>
      <c r="AB99" t="str">
        <f t="shared" si="34"/>
        <v/>
      </c>
      <c r="AC99" t="str">
        <f t="shared" si="35"/>
        <v/>
      </c>
      <c r="AD99" t="str">
        <f t="shared" si="36"/>
        <v xml:space="preserve"> WHEN COUNTRY = 'CIB' THEN 0</v>
      </c>
      <c r="AE99" t="str">
        <f t="shared" si="37"/>
        <v/>
      </c>
      <c r="AF99" t="str">
        <f t="shared" si="38"/>
        <v/>
      </c>
      <c r="AG99" s="96" t="str">
        <f t="shared" si="28"/>
        <v/>
      </c>
      <c r="AI99" t="str">
        <f t="shared" si="39"/>
        <v xml:space="preserve"> WHEN COUNTRY = 'BIB' THEN 0 WHEN COUNTRY = 'KOPER' THEN 0 WHEN COUNTRY = 'CIB' THEN 0</v>
      </c>
      <c r="AJ99" t="str">
        <f t="shared" si="40"/>
        <v>CASE  WHEN COUNTRY = 'BIB' THEN 0 WHEN COUNTRY = 'KOPER' THEN 0 WHEN COUNTRY = 'CIB' THEN 0 END AS MISSING_VAL_IND_97,</v>
      </c>
    </row>
    <row r="100" spans="1:36" ht="16.5" thickBot="1" x14ac:dyDescent="0.3">
      <c r="A100" s="85">
        <f t="shared" si="41"/>
        <v>98</v>
      </c>
      <c r="B100" s="99" t="s">
        <v>1297</v>
      </c>
      <c r="C100" s="99"/>
      <c r="D100" s="99"/>
      <c r="E100" s="105" t="s">
        <v>1297</v>
      </c>
      <c r="F100" s="120"/>
      <c r="G100" s="120"/>
      <c r="H100" s="99"/>
      <c r="I100" s="99"/>
      <c r="J100" s="99"/>
      <c r="K100" s="99"/>
      <c r="L100" s="99"/>
      <c r="M100" s="268"/>
      <c r="N100" s="272">
        <v>0</v>
      </c>
      <c r="O100" s="273"/>
      <c r="P100" s="273"/>
      <c r="R100" t="str">
        <f t="shared" si="29"/>
        <v xml:space="preserve"> WHEN COUNTRY = 'BIB' THEN 0</v>
      </c>
      <c r="S100" t="str">
        <f t="shared" si="48"/>
        <v/>
      </c>
      <c r="T100" t="str">
        <f t="shared" si="48"/>
        <v/>
      </c>
      <c r="U100" s="95" t="str">
        <f t="shared" si="30"/>
        <v xml:space="preserve"> WHEN COUNTRY = 'KOPER' THEN 0</v>
      </c>
      <c r="V100" s="95" t="str">
        <f>IF(LEN(F100)&gt;0,CONCATENATE(" WHEN COUNTRY = '",$E$2, "' THEN ",F100 ),"")</f>
        <v/>
      </c>
      <c r="W100" s="95" t="str">
        <f>IF(LEN(G100)&gt;0,CONCATENATE(" WHEN COUNTRY = '",$E$2, "' THEN ",G100 ),"")</f>
        <v/>
      </c>
      <c r="X100" t="str">
        <f t="shared" si="31"/>
        <v/>
      </c>
      <c r="Y100" t="str">
        <f t="shared" si="32"/>
        <v/>
      </c>
      <c r="Z100" t="str">
        <f t="shared" si="44"/>
        <v/>
      </c>
      <c r="AA100" t="str">
        <f t="shared" si="33"/>
        <v/>
      </c>
      <c r="AB100" t="str">
        <f t="shared" si="34"/>
        <v/>
      </c>
      <c r="AC100" t="str">
        <f t="shared" si="35"/>
        <v/>
      </c>
      <c r="AD100" t="str">
        <f t="shared" si="36"/>
        <v xml:space="preserve"> WHEN COUNTRY = 'CIB' THEN 0</v>
      </c>
      <c r="AE100" t="str">
        <f t="shared" si="37"/>
        <v/>
      </c>
      <c r="AF100" t="str">
        <f t="shared" si="38"/>
        <v/>
      </c>
      <c r="AG100" s="96" t="str">
        <f t="shared" si="28"/>
        <v/>
      </c>
      <c r="AI100" t="str">
        <f t="shared" si="39"/>
        <v xml:space="preserve"> WHEN COUNTRY = 'BIB' THEN 0 WHEN COUNTRY = 'KOPER' THEN 0 WHEN COUNTRY = 'CIB' THEN 0</v>
      </c>
      <c r="AJ100" t="str">
        <f t="shared" si="40"/>
        <v>CASE  WHEN COUNTRY = 'BIB' THEN 0 WHEN COUNTRY = 'KOPER' THEN 0 WHEN COUNTRY = 'CIB' THEN 0 END AS MISSING_VAL_IND_98,</v>
      </c>
    </row>
    <row r="101" spans="1:36" ht="16.5" thickBot="1" x14ac:dyDescent="0.3">
      <c r="A101" s="85">
        <f t="shared" si="41"/>
        <v>99</v>
      </c>
      <c r="B101" s="99"/>
      <c r="C101" s="99"/>
      <c r="D101" s="99"/>
      <c r="E101" s="105"/>
      <c r="F101" s="120" t="s">
        <v>1320</v>
      </c>
      <c r="G101" s="120" t="s">
        <v>1321</v>
      </c>
      <c r="H101" s="99"/>
      <c r="I101" s="99"/>
      <c r="J101" s="99"/>
      <c r="K101" s="99"/>
      <c r="L101" s="99"/>
      <c r="M101" s="268"/>
      <c r="N101" s="272"/>
      <c r="O101" s="273" t="s">
        <v>1676</v>
      </c>
      <c r="P101" s="273" t="s">
        <v>1707</v>
      </c>
      <c r="R101" t="str">
        <f t="shared" si="29"/>
        <v/>
      </c>
      <c r="S101" t="str">
        <f t="shared" si="48"/>
        <v/>
      </c>
      <c r="T101" t="str">
        <f t="shared" si="48"/>
        <v/>
      </c>
      <c r="U101" s="95" t="str">
        <f t="shared" si="30"/>
        <v/>
      </c>
      <c r="V101" s="95" t="str">
        <f>IF(LEN(F101)&gt;0,CONCATENATE(" WHEN COUNTRY = '",$E$2,"' AND SEGMENT= '",$F$3, "'  THEN ",F101 ),"")</f>
        <v xml:space="preserve"> WHEN COUNTRY = 'KOPER' AND SEGMENT= 'CORPORATE'  THEN 4.319317</v>
      </c>
      <c r="W101" s="95" t="str">
        <f>IF(LEN(G101)&gt;0,CONCATENATE(" WHEN COUNTRY = '",$E$2,"' AND SEGMENT= '",$G$3, "'  THEN ",G101 ),"")</f>
        <v xml:space="preserve"> WHEN COUNTRY = 'KOPER' AND SEGMENT= 'SMALL/MICRO'  THEN 4.160491</v>
      </c>
      <c r="X101" t="str">
        <f t="shared" si="31"/>
        <v/>
      </c>
      <c r="Y101" t="str">
        <f t="shared" si="32"/>
        <v/>
      </c>
      <c r="Z101" t="str">
        <f t="shared" si="44"/>
        <v/>
      </c>
      <c r="AA101" t="str">
        <f t="shared" si="33"/>
        <v/>
      </c>
      <c r="AB101" t="str">
        <f t="shared" si="34"/>
        <v/>
      </c>
      <c r="AC101" t="str">
        <f t="shared" si="35"/>
        <v/>
      </c>
      <c r="AD101" t="str">
        <f t="shared" si="36"/>
        <v/>
      </c>
      <c r="AE101" t="str">
        <f t="shared" si="37"/>
        <v xml:space="preserve"> WHEN COUNTRY = 'CIB' AND SEGMENT IN ('CORPORATE','SME Corporate')  THEN 5.088045</v>
      </c>
      <c r="AF101" t="str">
        <f t="shared" si="38"/>
        <v xml:space="preserve"> WHEN COUNTRY = 'CIB' AND SEGMENT= 'Small Business'  THEN 4.526389</v>
      </c>
      <c r="AG101" s="96" t="str">
        <f t="shared" si="28"/>
        <v/>
      </c>
      <c r="AI101" t="str">
        <f t="shared" si="39"/>
        <v xml:space="preserve"> WHEN COUNTRY = 'KOPER' AND SEGMENT= 'CORPORATE'  THEN 4.319317 WHEN COUNTRY = 'KOPER' AND SEGMENT= 'SMALL/MICRO'  THEN 4.160491 WHEN COUNTRY = 'CIB' AND SEGMENT IN ('CORPORATE','SME Corporate')  THEN 5.088045 WHEN COUNTRY = 'CIB' AND SEGMENT= 'Small Business'  THEN 4.526389</v>
      </c>
      <c r="AJ101" t="str">
        <f t="shared" si="40"/>
        <v>CASE  WHEN COUNTRY = 'KOPER' AND SEGMENT= 'CORPORATE'  THEN 4.319317 WHEN COUNTRY = 'KOPER' AND SEGMENT= 'SMALL/MICRO'  THEN 4.160491 WHEN COUNTRY = 'CIB' AND SEGMENT IN ('CORPORATE','SME Corporate')  THEN 5.088045 WHEN COUNTRY = 'CIB' AND SEGMENT= 'Small Business'  THEN 4.526389 END AS MISSING_VAL_IND_99,</v>
      </c>
    </row>
    <row r="102" spans="1:36" ht="16.5" thickBot="1" x14ac:dyDescent="0.3">
      <c r="A102" s="85">
        <f t="shared" si="41"/>
        <v>100</v>
      </c>
      <c r="B102" s="99"/>
      <c r="C102" s="99"/>
      <c r="D102" s="99"/>
      <c r="E102" s="105" t="s">
        <v>1297</v>
      </c>
      <c r="F102" s="120"/>
      <c r="G102" s="120"/>
      <c r="H102" s="99"/>
      <c r="I102" s="99"/>
      <c r="J102" s="99"/>
      <c r="K102" s="99"/>
      <c r="L102" s="99"/>
      <c r="M102" s="268"/>
      <c r="N102" s="272">
        <v>0</v>
      </c>
      <c r="O102" s="273"/>
      <c r="P102" s="273"/>
      <c r="R102" t="str">
        <f t="shared" si="29"/>
        <v/>
      </c>
      <c r="S102" t="str">
        <f t="shared" si="48"/>
        <v/>
      </c>
      <c r="T102" t="str">
        <f t="shared" si="48"/>
        <v/>
      </c>
      <c r="U102" s="95" t="str">
        <f t="shared" si="30"/>
        <v xml:space="preserve"> WHEN COUNTRY = 'KOPER' THEN 0</v>
      </c>
      <c r="V102" s="95" t="str">
        <f>IF(LEN(F102)&gt;0,CONCATENATE(" WHEN COUNTRY = '",$E$2, "' THEN ",F102 ),"")</f>
        <v/>
      </c>
      <c r="W102" s="95" t="str">
        <f>IF(LEN(G102)&gt;0,CONCATENATE(" WHEN COUNTRY = '",$E$2, "' THEN ",G102 ),"")</f>
        <v/>
      </c>
      <c r="X102" t="str">
        <f t="shared" si="31"/>
        <v/>
      </c>
      <c r="Y102" t="str">
        <f t="shared" si="32"/>
        <v/>
      </c>
      <c r="Z102" t="str">
        <f t="shared" si="44"/>
        <v/>
      </c>
      <c r="AA102" t="str">
        <f t="shared" si="33"/>
        <v/>
      </c>
      <c r="AB102" t="str">
        <f t="shared" si="34"/>
        <v/>
      </c>
      <c r="AC102" t="str">
        <f t="shared" si="35"/>
        <v/>
      </c>
      <c r="AD102" t="str">
        <f t="shared" si="36"/>
        <v xml:space="preserve"> WHEN COUNTRY = 'CIB' THEN 0</v>
      </c>
      <c r="AE102" t="str">
        <f t="shared" si="37"/>
        <v/>
      </c>
      <c r="AF102" t="str">
        <f t="shared" si="38"/>
        <v/>
      </c>
      <c r="AG102" s="96" t="str">
        <f t="shared" si="28"/>
        <v/>
      </c>
      <c r="AI102" t="str">
        <f t="shared" si="39"/>
        <v xml:space="preserve"> WHEN COUNTRY = 'KOPER' THEN 0 WHEN COUNTRY = 'CIB' THEN 0</v>
      </c>
      <c r="AJ102" t="str">
        <f t="shared" si="40"/>
        <v>CASE  WHEN COUNTRY = 'KOPER' THEN 0 WHEN COUNTRY = 'CIB' THEN 0 END AS MISSING_VAL_IND_100,</v>
      </c>
    </row>
    <row r="103" spans="1:36" ht="16.5" thickBot="1" x14ac:dyDescent="0.3">
      <c r="A103" s="85">
        <f t="shared" si="41"/>
        <v>101</v>
      </c>
      <c r="B103" s="99"/>
      <c r="C103" s="99"/>
      <c r="D103" s="99"/>
      <c r="E103" s="105" t="s">
        <v>1297</v>
      </c>
      <c r="F103" s="120"/>
      <c r="G103" s="120"/>
      <c r="H103" s="99"/>
      <c r="I103" s="99"/>
      <c r="J103" s="99"/>
      <c r="K103" s="99"/>
      <c r="L103" s="99"/>
      <c r="M103" s="268"/>
      <c r="N103" s="272">
        <v>0</v>
      </c>
      <c r="O103" s="273"/>
      <c r="P103" s="273"/>
      <c r="R103" t="str">
        <f t="shared" si="29"/>
        <v/>
      </c>
      <c r="S103" t="str">
        <f t="shared" si="48"/>
        <v/>
      </c>
      <c r="T103" t="str">
        <f t="shared" si="48"/>
        <v/>
      </c>
      <c r="U103" s="95" t="str">
        <f t="shared" si="30"/>
        <v xml:space="preserve"> WHEN COUNTRY = 'KOPER' THEN 0</v>
      </c>
      <c r="V103" s="95" t="str">
        <f>IF(LEN(F103)&gt;0,CONCATENATE(" WHEN COUNTRY = '",$E$2, "' THEN ",F103 ),"")</f>
        <v/>
      </c>
      <c r="W103" s="95" t="str">
        <f>IF(LEN(G103)&gt;0,CONCATENATE(" WHEN COUNTRY = '",$E$2, "' THEN ",G103 ),"")</f>
        <v/>
      </c>
      <c r="X103" t="str">
        <f t="shared" si="31"/>
        <v/>
      </c>
      <c r="Y103" t="str">
        <f t="shared" si="32"/>
        <v/>
      </c>
      <c r="Z103" t="str">
        <f t="shared" si="44"/>
        <v/>
      </c>
      <c r="AA103" t="str">
        <f t="shared" si="33"/>
        <v/>
      </c>
      <c r="AB103" t="str">
        <f t="shared" si="34"/>
        <v/>
      </c>
      <c r="AC103" t="str">
        <f t="shared" si="35"/>
        <v/>
      </c>
      <c r="AD103" t="str">
        <f t="shared" si="36"/>
        <v xml:space="preserve"> WHEN COUNTRY = 'CIB' THEN 0</v>
      </c>
      <c r="AE103" t="str">
        <f t="shared" si="37"/>
        <v/>
      </c>
      <c r="AF103" t="str">
        <f t="shared" si="38"/>
        <v/>
      </c>
      <c r="AG103" s="96" t="str">
        <f t="shared" si="28"/>
        <v/>
      </c>
      <c r="AI103" t="str">
        <f t="shared" si="39"/>
        <v xml:space="preserve"> WHEN COUNTRY = 'KOPER' THEN 0 WHEN COUNTRY = 'CIB' THEN 0</v>
      </c>
      <c r="AJ103" t="str">
        <f t="shared" si="40"/>
        <v>CASE  WHEN COUNTRY = 'KOPER' THEN 0 WHEN COUNTRY = 'CIB' THEN 0 END AS MISSING_VAL_IND_101,</v>
      </c>
    </row>
    <row r="104" spans="1:36" ht="16.5" thickBot="1" x14ac:dyDescent="0.3">
      <c r="A104" s="85">
        <f t="shared" si="41"/>
        <v>102</v>
      </c>
      <c r="B104" s="99"/>
      <c r="C104" s="99" t="s">
        <v>1271</v>
      </c>
      <c r="D104" s="99" t="s">
        <v>1272</v>
      </c>
      <c r="E104" s="105"/>
      <c r="F104" s="120" t="s">
        <v>1273</v>
      </c>
      <c r="G104" s="120" t="s">
        <v>1274</v>
      </c>
      <c r="H104" s="99"/>
      <c r="I104" s="99"/>
      <c r="J104" s="99"/>
      <c r="K104" s="99"/>
      <c r="L104" s="99"/>
      <c r="M104" s="268"/>
      <c r="N104" s="272"/>
      <c r="O104" s="273" t="s">
        <v>1677</v>
      </c>
      <c r="P104" s="273" t="s">
        <v>1708</v>
      </c>
      <c r="R104" t="str">
        <f t="shared" si="29"/>
        <v/>
      </c>
      <c r="S104" t="str">
        <f>IF(LEN(C104)&gt;0,CONCATENATE(" WHEN COUNTRY = '",$B$2,"' AND SEGMENT= '",$C$3, "'  THEN ",C104 ),"")</f>
        <v xml:space="preserve"> WHEN COUNTRY = 'BIB' AND SEGMENT= 'CORPORATE'  THEN 0.07693736</v>
      </c>
      <c r="T104" t="str">
        <f>IF(LEN(D104)&gt;0,CONCATENATE(" WHEN COUNTRY = '",$B$2,"' AND SEGMENT= '",$D$3, "'  THEN ",D104 ),"")</f>
        <v xml:space="preserve"> WHEN COUNTRY = 'BIB' AND SEGMENT= 'RETAIL'  THEN 0.09840684</v>
      </c>
      <c r="U104" s="95" t="str">
        <f t="shared" si="30"/>
        <v/>
      </c>
      <c r="V104" s="95" t="str">
        <f>IF(LEN(F104)&gt;0,CONCATENATE(" WHEN COUNTRY = '",$E$2,"' AND SEGMENT= '",$F$3, "'  THEN ",F104 ),"")</f>
        <v xml:space="preserve"> WHEN COUNTRY = 'KOPER' AND SEGMENT= 'CORPORATE'  THEN 0.1440417</v>
      </c>
      <c r="W104" s="95" t="str">
        <f>IF(LEN(G104)&gt;0,CONCATENATE(" WHEN COUNTRY = '",$E$2,"' AND SEGMENT= '",$G$3, "'  THEN ",G104 ),"")</f>
        <v xml:space="preserve"> WHEN COUNTRY = 'KOPER' AND SEGMENT= 'SMALL/MICRO'  THEN 0.1251156</v>
      </c>
      <c r="X104" t="str">
        <f t="shared" si="31"/>
        <v/>
      </c>
      <c r="Y104" t="str">
        <f t="shared" si="32"/>
        <v/>
      </c>
      <c r="Z104" t="str">
        <f t="shared" si="44"/>
        <v/>
      </c>
      <c r="AA104" t="str">
        <f t="shared" si="33"/>
        <v/>
      </c>
      <c r="AB104" t="str">
        <f t="shared" si="34"/>
        <v/>
      </c>
      <c r="AC104" t="str">
        <f t="shared" si="35"/>
        <v/>
      </c>
      <c r="AD104" t="str">
        <f t="shared" si="36"/>
        <v/>
      </c>
      <c r="AE104" t="str">
        <f t="shared" si="37"/>
        <v xml:space="preserve"> WHEN COUNTRY = 'CIB' AND SEGMENT IN ('CORPORATE','SME Corporate')  THEN 0.0866222</v>
      </c>
      <c r="AF104" t="str">
        <f t="shared" si="38"/>
        <v xml:space="preserve"> WHEN COUNTRY = 'CIB' AND SEGMENT= 'Small Business'  THEN 0.1400549</v>
      </c>
      <c r="AG104" s="96" t="str">
        <f t="shared" si="28"/>
        <v/>
      </c>
      <c r="AI104" t="str">
        <f t="shared" si="39"/>
        <v xml:space="preserv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v>
      </c>
      <c r="AJ104" t="str">
        <f t="shared" si="40"/>
        <v>CASE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 END AS MISSING_VAL_IND_102,</v>
      </c>
    </row>
    <row r="105" spans="1:36" ht="16.5" thickBot="1" x14ac:dyDescent="0.3">
      <c r="A105" s="85">
        <f t="shared" si="41"/>
        <v>103</v>
      </c>
      <c r="B105" s="99" t="s">
        <v>1297</v>
      </c>
      <c r="C105" s="99"/>
      <c r="D105" s="99"/>
      <c r="E105" s="105" t="s">
        <v>1297</v>
      </c>
      <c r="F105" s="120"/>
      <c r="G105" s="120"/>
      <c r="H105" s="99"/>
      <c r="I105" s="99"/>
      <c r="J105" s="99"/>
      <c r="K105" s="99"/>
      <c r="L105" s="99"/>
      <c r="M105" s="268"/>
      <c r="N105" s="272">
        <v>0</v>
      </c>
      <c r="O105" s="273"/>
      <c r="P105" s="273"/>
      <c r="R105" t="str">
        <f t="shared" si="29"/>
        <v xml:space="preserve"> WHEN COUNTRY = 'BIB' THEN 0</v>
      </c>
      <c r="S105" t="str">
        <f>IF(LEN(C105)&gt;0,CONCATENATE(" WHEN COUNTRY = '",$B$2, "' THEN ",C105 ),"")</f>
        <v/>
      </c>
      <c r="T105" t="str">
        <f>IF(LEN(D105)&gt;0,CONCATENATE(" WHEN COUNTRY = '",$B$2, "' THEN ",D105 ),"")</f>
        <v/>
      </c>
      <c r="U105" s="95" t="str">
        <f t="shared" si="30"/>
        <v xml:space="preserve"> WHEN COUNTRY = 'KOPER' THEN 0</v>
      </c>
      <c r="V105" s="95" t="str">
        <f>IF(LEN(F105)&gt;0,CONCATENATE(" WHEN COUNTRY = '",$E$2, "' THEN ",F105 ),"")</f>
        <v/>
      </c>
      <c r="W105" s="95" t="str">
        <f>IF(LEN(G105)&gt;0,CONCATENATE(" WHEN COUNTRY = '",$E$2, "' THEN ",G105 ),"")</f>
        <v/>
      </c>
      <c r="X105" t="str">
        <f t="shared" si="31"/>
        <v/>
      </c>
      <c r="Y105" t="str">
        <f t="shared" si="32"/>
        <v/>
      </c>
      <c r="Z105" t="str">
        <f t="shared" si="44"/>
        <v/>
      </c>
      <c r="AA105" t="str">
        <f t="shared" si="33"/>
        <v/>
      </c>
      <c r="AB105" t="str">
        <f t="shared" si="34"/>
        <v/>
      </c>
      <c r="AC105" t="str">
        <f t="shared" si="35"/>
        <v/>
      </c>
      <c r="AD105" t="str">
        <f t="shared" si="36"/>
        <v xml:space="preserve"> WHEN COUNTRY = 'CIB' THEN 0</v>
      </c>
      <c r="AE105" t="str">
        <f t="shared" si="37"/>
        <v/>
      </c>
      <c r="AF105" t="str">
        <f t="shared" si="38"/>
        <v/>
      </c>
      <c r="AG105" s="96" t="str">
        <f t="shared" si="28"/>
        <v/>
      </c>
      <c r="AI105" t="str">
        <f t="shared" si="39"/>
        <v xml:space="preserve"> WHEN COUNTRY = 'BIB' THEN 0 WHEN COUNTRY = 'KOPER' THEN 0 WHEN COUNTRY = 'CIB' THEN 0</v>
      </c>
      <c r="AJ105" t="str">
        <f t="shared" si="40"/>
        <v>CASE  WHEN COUNTRY = 'BIB' THEN 0 WHEN COUNTRY = 'KOPER' THEN 0 WHEN COUNTRY = 'CIB' THEN 0 END AS MISSING_VAL_IND_103,</v>
      </c>
    </row>
    <row r="106" spans="1:36" ht="16.5" thickBot="1" x14ac:dyDescent="0.3">
      <c r="A106" s="85">
        <f t="shared" si="41"/>
        <v>104</v>
      </c>
      <c r="B106" s="99"/>
      <c r="C106" s="99" t="s">
        <v>1322</v>
      </c>
      <c r="D106" s="99" t="s">
        <v>1323</v>
      </c>
      <c r="E106" s="105"/>
      <c r="F106" s="120" t="s">
        <v>1324</v>
      </c>
      <c r="G106" s="120" t="s">
        <v>1325</v>
      </c>
      <c r="H106" s="99"/>
      <c r="I106" s="99"/>
      <c r="J106" s="99"/>
      <c r="K106" s="99"/>
      <c r="L106" s="99"/>
      <c r="M106" s="268"/>
      <c r="N106" s="272"/>
      <c r="O106" s="273" t="s">
        <v>1678</v>
      </c>
      <c r="P106" s="273" t="s">
        <v>1709</v>
      </c>
      <c r="R106" t="str">
        <f t="shared" si="29"/>
        <v/>
      </c>
      <c r="S106" t="str">
        <f>IF(LEN(C106)&gt;0,CONCATENATE(" WHEN COUNTRY = '",$B$2,"' AND SEGMENT= '",$C$3, "'  THEN ",C106 ),"")</f>
        <v xml:space="preserve"> WHEN COUNTRY = 'BIB' AND SEGMENT= 'CORPORATE'  THEN 3.6227205</v>
      </c>
      <c r="T106" t="str">
        <f>IF(LEN(D106)&gt;0,CONCATENATE(" WHEN COUNTRY = '",$B$2,"' AND SEGMENT= '",$D$3, "'  THEN ",D106 ),"")</f>
        <v xml:space="preserve"> WHEN COUNTRY = 'BIB' AND SEGMENT= 'RETAIL'  THEN 2.1221309</v>
      </c>
      <c r="U106" s="95" t="str">
        <f t="shared" si="30"/>
        <v/>
      </c>
      <c r="V106" s="95" t="str">
        <f>IF(LEN(F106)&gt;0,CONCATENATE(" WHEN COUNTRY = '",$E$2,"' AND SEGMENT= '",$F$3, "'  THEN ",F106 ),"")</f>
        <v xml:space="preserve"> WHEN COUNTRY = 'KOPER' AND SEGMENT= 'CORPORATE'  THEN 2.708896</v>
      </c>
      <c r="W106" s="95" t="str">
        <f>IF(LEN(G106)&gt;0,CONCATENATE(" WHEN COUNTRY = '",$E$2,"' AND SEGMENT= '",$G$3, "'  THEN ",G106 ),"")</f>
        <v xml:space="preserve"> WHEN COUNTRY = 'KOPER' AND SEGMENT= 'SMALL/MICRO'  THEN 1.950781</v>
      </c>
      <c r="X106" t="str">
        <f t="shared" si="31"/>
        <v/>
      </c>
      <c r="Y106" t="str">
        <f t="shared" si="32"/>
        <v/>
      </c>
      <c r="Z106" t="str">
        <f t="shared" si="44"/>
        <v/>
      </c>
      <c r="AA106" t="str">
        <f t="shared" si="33"/>
        <v/>
      </c>
      <c r="AB106" t="str">
        <f t="shared" si="34"/>
        <v/>
      </c>
      <c r="AC106" t="str">
        <f t="shared" si="35"/>
        <v/>
      </c>
      <c r="AD106" t="str">
        <f t="shared" si="36"/>
        <v/>
      </c>
      <c r="AE106" t="str">
        <f t="shared" si="37"/>
        <v xml:space="preserve"> WHEN COUNTRY = 'CIB' AND SEGMENT IN ('CORPORATE','SME Corporate')  THEN 3.57801</v>
      </c>
      <c r="AF106" t="str">
        <f t="shared" si="38"/>
        <v xml:space="preserve"> WHEN COUNTRY = 'CIB' AND SEGMENT= 'Small Business'  THEN 1.927889</v>
      </c>
      <c r="AG106" s="96" t="str">
        <f t="shared" si="28"/>
        <v/>
      </c>
      <c r="AI106" t="str">
        <f t="shared" si="39"/>
        <v xml:space="preserv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v>
      </c>
      <c r="AJ106" t="str">
        <f t="shared" si="40"/>
        <v>CASE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 END AS MISSING_VAL_IND_104,</v>
      </c>
    </row>
    <row r="107" spans="1:36" ht="16.5" thickBot="1" x14ac:dyDescent="0.3">
      <c r="A107" s="85">
        <f t="shared" si="41"/>
        <v>105</v>
      </c>
      <c r="B107" s="99"/>
      <c r="C107" s="99" t="s">
        <v>1275</v>
      </c>
      <c r="D107" s="99" t="s">
        <v>1276</v>
      </c>
      <c r="E107" s="105"/>
      <c r="F107" s="120" t="s">
        <v>1277</v>
      </c>
      <c r="G107" s="120" t="s">
        <v>1278</v>
      </c>
      <c r="H107" s="99"/>
      <c r="I107" s="99"/>
      <c r="J107" s="99"/>
      <c r="K107" s="99"/>
      <c r="L107" s="99"/>
      <c r="M107" s="268"/>
      <c r="N107" s="272"/>
      <c r="O107" s="273" t="s">
        <v>1679</v>
      </c>
      <c r="P107" s="273" t="s">
        <v>1710</v>
      </c>
      <c r="R107" t="str">
        <f t="shared" si="29"/>
        <v/>
      </c>
      <c r="S107" t="str">
        <f>IF(LEN(C107)&gt;0,CONCATENATE(" WHEN COUNTRY = '",$B$2,"' AND SEGMENT= '",$C$3, "'  THEN ",C107 ),"")</f>
        <v xml:space="preserve"> WHEN COUNTRY = 'BIB' AND SEGMENT= 'CORPORATE'  THEN 0.10588412</v>
      </c>
      <c r="T107" t="str">
        <f>IF(LEN(D107)&gt;0,CONCATENATE(" WHEN COUNTRY = '",$B$2,"' AND SEGMENT= '",$D$3, "'  THEN ",D107 ),"")</f>
        <v xml:space="preserve"> WHEN COUNTRY = 'BIB' AND SEGMENT= 'RETAIL'  THEN 0.05298038</v>
      </c>
      <c r="U107" s="95" t="str">
        <f t="shared" si="30"/>
        <v/>
      </c>
      <c r="V107" s="95" t="str">
        <f>IF(LEN(F107)&gt;0,CONCATENATE(" WHEN COUNTRY = '",$E$2,"' AND SEGMENT= '",$F$3, "'  THEN ",F107 ),"")</f>
        <v xml:space="preserve"> WHEN COUNTRY = 'KOPER' AND SEGMENT= 'CORPORATE'  THEN 0.167584</v>
      </c>
      <c r="W107" s="95" t="str">
        <f>IF(LEN(G107)&gt;0,CONCATENATE(" WHEN COUNTRY = '",$E$2,"' AND SEGMENT= '",$G$3, "'  THEN ",G107 ),"")</f>
        <v xml:space="preserve"> WHEN COUNTRY = 'KOPER' AND SEGMENT= 'SMALL/MICRO'  THEN 0.1445877</v>
      </c>
      <c r="X107" t="str">
        <f t="shared" si="31"/>
        <v/>
      </c>
      <c r="Y107" t="str">
        <f t="shared" si="32"/>
        <v/>
      </c>
      <c r="Z107" t="str">
        <f t="shared" si="44"/>
        <v/>
      </c>
      <c r="AA107" t="str">
        <f t="shared" si="33"/>
        <v/>
      </c>
      <c r="AB107" t="str">
        <f t="shared" si="34"/>
        <v/>
      </c>
      <c r="AC107" t="str">
        <f t="shared" si="35"/>
        <v/>
      </c>
      <c r="AD107" t="str">
        <f t="shared" si="36"/>
        <v/>
      </c>
      <c r="AE107" t="str">
        <f t="shared" si="37"/>
        <v xml:space="preserve"> WHEN COUNTRY = 'CIB' AND SEGMENT IN ('CORPORATE','SME Corporate')  THEN 0.8291138</v>
      </c>
      <c r="AF107" t="str">
        <f t="shared" si="38"/>
        <v xml:space="preserve"> WHEN COUNTRY = 'CIB' AND SEGMENT= 'Small Business'  THEN 0.7334428</v>
      </c>
      <c r="AG107" s="96" t="str">
        <f t="shared" si="28"/>
        <v/>
      </c>
      <c r="AI107" t="str">
        <f t="shared" si="39"/>
        <v xml:space="preserv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v>
      </c>
      <c r="AJ107" t="str">
        <f t="shared" si="40"/>
        <v>CASE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 END AS MISSING_VAL_IND_105,</v>
      </c>
    </row>
    <row r="108" spans="1:36" ht="16.5" thickBot="1" x14ac:dyDescent="0.3">
      <c r="A108" s="85">
        <f t="shared" si="41"/>
        <v>106</v>
      </c>
      <c r="B108" s="99" t="s">
        <v>1297</v>
      </c>
      <c r="C108" s="99"/>
      <c r="D108" s="99"/>
      <c r="E108" s="105" t="s">
        <v>1297</v>
      </c>
      <c r="F108" s="120"/>
      <c r="G108" s="120"/>
      <c r="H108" s="99"/>
      <c r="I108" s="99"/>
      <c r="J108" s="99"/>
      <c r="K108" s="99"/>
      <c r="L108" s="99"/>
      <c r="M108" s="268"/>
      <c r="N108" s="272">
        <v>0</v>
      </c>
      <c r="O108" s="273"/>
      <c r="P108" s="273"/>
      <c r="R108" t="str">
        <f t="shared" si="29"/>
        <v xml:space="preserve"> WHEN COUNTRY = 'BIB' THEN 0</v>
      </c>
      <c r="S108" t="str">
        <f>IF(LEN(C108)&gt;0,CONCATENATE(" WHEN COUNTRY = '",$B$2, "' THEN ",C108 ),"")</f>
        <v/>
      </c>
      <c r="T108" t="str">
        <f>IF(LEN(D108)&gt;0,CONCATENATE(" WHEN COUNTRY = '",$B$2, "' THEN ",D108 ),"")</f>
        <v/>
      </c>
      <c r="U108" s="95" t="str">
        <f t="shared" si="30"/>
        <v xml:space="preserve"> WHEN COUNTRY = 'KOPER' THEN 0</v>
      </c>
      <c r="V108" s="95" t="str">
        <f>IF(LEN(F108)&gt;0,CONCATENATE(" WHEN COUNTRY = '",$E$2, "' THEN ",F108 ),"")</f>
        <v/>
      </c>
      <c r="W108" s="95" t="str">
        <f>IF(LEN(G108)&gt;0,CONCATENATE(" WHEN COUNTRY = '",$E$2, "' THEN ",G108 ),"")</f>
        <v/>
      </c>
      <c r="X108" t="str">
        <f t="shared" si="31"/>
        <v/>
      </c>
      <c r="Y108" t="str">
        <f t="shared" si="32"/>
        <v/>
      </c>
      <c r="Z108" t="str">
        <f t="shared" si="44"/>
        <v/>
      </c>
      <c r="AA108" t="str">
        <f t="shared" si="33"/>
        <v/>
      </c>
      <c r="AB108" t="str">
        <f t="shared" si="34"/>
        <v/>
      </c>
      <c r="AC108" t="str">
        <f t="shared" si="35"/>
        <v/>
      </c>
      <c r="AD108" t="str">
        <f t="shared" si="36"/>
        <v xml:space="preserve"> WHEN COUNTRY = 'CIB' THEN 0</v>
      </c>
      <c r="AE108" t="str">
        <f t="shared" si="37"/>
        <v/>
      </c>
      <c r="AF108" t="str">
        <f t="shared" si="38"/>
        <v/>
      </c>
      <c r="AG108" s="96" t="str">
        <f t="shared" si="28"/>
        <v/>
      </c>
      <c r="AI108" t="str">
        <f t="shared" si="39"/>
        <v xml:space="preserve"> WHEN COUNTRY = 'BIB' THEN 0 WHEN COUNTRY = 'KOPER' THEN 0 WHEN COUNTRY = 'CIB' THEN 0</v>
      </c>
      <c r="AJ108" t="str">
        <f t="shared" si="40"/>
        <v>CASE  WHEN COUNTRY = 'BIB' THEN 0 WHEN COUNTRY = 'KOPER' THEN 0 WHEN COUNTRY = 'CIB' THEN 0 END AS MISSING_VAL_IND_106,</v>
      </c>
    </row>
    <row r="109" spans="1:36" ht="16.5" thickBot="1" x14ac:dyDescent="0.3">
      <c r="A109" s="85">
        <f t="shared" si="41"/>
        <v>107</v>
      </c>
      <c r="B109" s="99" t="s">
        <v>1297</v>
      </c>
      <c r="C109" s="99"/>
      <c r="D109" s="99"/>
      <c r="E109" s="105" t="s">
        <v>1297</v>
      </c>
      <c r="F109" s="120"/>
      <c r="G109" s="120"/>
      <c r="H109" s="99"/>
      <c r="I109" s="99"/>
      <c r="J109" s="99"/>
      <c r="K109" s="99"/>
      <c r="L109" s="99"/>
      <c r="M109" s="268"/>
      <c r="N109" s="272">
        <v>0</v>
      </c>
      <c r="O109" s="273"/>
      <c r="P109" s="273"/>
      <c r="R109" t="str">
        <f t="shared" si="29"/>
        <v xml:space="preserve"> WHEN COUNTRY = 'BIB' THEN 0</v>
      </c>
      <c r="S109" t="str">
        <f>IF(LEN(C109)&gt;0,CONCATENATE(" WHEN COUNTRY = '",$B$2, "' THEN ",C109 ),"")</f>
        <v/>
      </c>
      <c r="T109" t="str">
        <f>IF(LEN(D109)&gt;0,CONCATENATE(" WHEN COUNTRY = '",$B$2, "' THEN ",D109 ),"")</f>
        <v/>
      </c>
      <c r="U109" s="95" t="str">
        <f t="shared" si="30"/>
        <v xml:space="preserve"> WHEN COUNTRY = 'KOPER' THEN 0</v>
      </c>
      <c r="V109" s="95" t="str">
        <f>IF(LEN(F109)&gt;0,CONCATENATE(" WHEN COUNTRY = '",$E$2, "' THEN ",F109 ),"")</f>
        <v/>
      </c>
      <c r="W109" s="95" t="str">
        <f>IF(LEN(G109)&gt;0,CONCATENATE(" WHEN COUNTRY = '",$E$2, "' THEN ",G109 ),"")</f>
        <v/>
      </c>
      <c r="X109" t="str">
        <f t="shared" si="31"/>
        <v/>
      </c>
      <c r="Y109" t="str">
        <f t="shared" si="32"/>
        <v/>
      </c>
      <c r="Z109" t="str">
        <f t="shared" si="44"/>
        <v/>
      </c>
      <c r="AA109" t="str">
        <f t="shared" si="33"/>
        <v/>
      </c>
      <c r="AB109" t="str">
        <f t="shared" si="34"/>
        <v/>
      </c>
      <c r="AC109" t="str">
        <f t="shared" si="35"/>
        <v/>
      </c>
      <c r="AD109" t="str">
        <f t="shared" si="36"/>
        <v xml:space="preserve"> WHEN COUNTRY = 'CIB' THEN 0</v>
      </c>
      <c r="AE109" t="str">
        <f t="shared" si="37"/>
        <v/>
      </c>
      <c r="AF109" t="str">
        <f t="shared" si="38"/>
        <v/>
      </c>
      <c r="AG109" s="96" t="str">
        <f t="shared" si="28"/>
        <v/>
      </c>
      <c r="AI109" t="str">
        <f t="shared" si="39"/>
        <v xml:space="preserve"> WHEN COUNTRY = 'BIB' THEN 0 WHEN COUNTRY = 'KOPER' THEN 0 WHEN COUNTRY = 'CIB' THEN 0</v>
      </c>
      <c r="AJ109" t="str">
        <f t="shared" si="40"/>
        <v>CASE  WHEN COUNTRY = 'BIB' THEN 0 WHEN COUNTRY = 'KOPER' THEN 0 WHEN COUNTRY = 'CIB' THEN 0 END AS MISSING_VAL_IND_107,</v>
      </c>
    </row>
    <row r="110" spans="1:36" ht="16.5" thickBot="1" x14ac:dyDescent="0.3">
      <c r="A110" s="85">
        <f t="shared" si="41"/>
        <v>108</v>
      </c>
      <c r="B110" s="99"/>
      <c r="C110" s="99" t="s">
        <v>1326</v>
      </c>
      <c r="D110" s="99" t="s">
        <v>1327</v>
      </c>
      <c r="E110" s="105"/>
      <c r="F110" s="120" t="s">
        <v>1328</v>
      </c>
      <c r="G110" s="120" t="s">
        <v>1329</v>
      </c>
      <c r="H110" s="99"/>
      <c r="I110" s="99"/>
      <c r="J110" s="99"/>
      <c r="K110" s="99"/>
      <c r="L110" s="99"/>
      <c r="M110" s="268"/>
      <c r="N110" s="272"/>
      <c r="O110" s="273" t="s">
        <v>1680</v>
      </c>
      <c r="P110" s="273" t="s">
        <v>1711</v>
      </c>
      <c r="R110" t="str">
        <f t="shared" si="29"/>
        <v/>
      </c>
      <c r="S110" t="str">
        <f>IF(LEN(C110)&gt;0,CONCATENATE(" WHEN COUNTRY = '",$B$2,"' AND SEGMENT= '",$C$3, "'  THEN ",C110 ),"")</f>
        <v xml:space="preserve"> WHEN COUNTRY = 'BIB' AND SEGMENT= 'CORPORATE'  THEN 4.2176456</v>
      </c>
      <c r="T110" t="str">
        <f>IF(LEN(D110)&gt;0,CONCATENATE(" WHEN COUNTRY = '",$B$2,"' AND SEGMENT= '",$D$3, "'  THEN ",D110 ),"")</f>
        <v xml:space="preserve"> WHEN COUNTRY = 'BIB' AND SEGMENT= 'RETAIL'  THEN 2.7173913</v>
      </c>
      <c r="U110" s="95" t="str">
        <f t="shared" si="30"/>
        <v/>
      </c>
      <c r="V110" s="95" t="str">
        <f>IF(LEN(F110)&gt;0,CONCATENATE(" WHEN COUNTRY = '",$E$2,"' AND SEGMENT= '",$F$3, "'  THEN ",F110 ),"")</f>
        <v xml:space="preserve"> WHEN COUNTRY = 'KOPER' AND SEGMENT= 'CORPORATE'  THEN 5.915803</v>
      </c>
      <c r="W110" s="95" t="str">
        <f>IF(LEN(G110)&gt;0,CONCATENATE(" WHEN COUNTRY = '",$E$2,"' AND SEGMENT= '",$G$3, "'  THEN ",G110 ),"")</f>
        <v xml:space="preserve"> WHEN COUNTRY = 'KOPER' AND SEGMENT= 'SMALL/MICRO'  THEN 4.317695</v>
      </c>
      <c r="X110" t="str">
        <f t="shared" si="31"/>
        <v/>
      </c>
      <c r="Y110" t="str">
        <f t="shared" si="32"/>
        <v/>
      </c>
      <c r="Z110" t="str">
        <f t="shared" si="44"/>
        <v/>
      </c>
      <c r="AA110" t="str">
        <f t="shared" si="33"/>
        <v/>
      </c>
      <c r="AB110" t="str">
        <f t="shared" si="34"/>
        <v/>
      </c>
      <c r="AC110" t="str">
        <f t="shared" si="35"/>
        <v/>
      </c>
      <c r="AD110" t="str">
        <f t="shared" si="36"/>
        <v/>
      </c>
      <c r="AE110" t="str">
        <f t="shared" si="37"/>
        <v xml:space="preserve"> WHEN COUNTRY = 'CIB' AND SEGMENT IN ('CORPORATE','SME Corporate')  THEN 3.934493</v>
      </c>
      <c r="AF110" t="str">
        <f t="shared" si="38"/>
        <v xml:space="preserve"> WHEN COUNTRY = 'CIB' AND SEGMENT= 'Small Business'  THEN 1.968547</v>
      </c>
      <c r="AG110" s="96" t="str">
        <f t="shared" si="28"/>
        <v/>
      </c>
      <c r="AI110" t="str">
        <f t="shared" si="39"/>
        <v xml:space="preserv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v>
      </c>
      <c r="AJ110" t="str">
        <f t="shared" si="40"/>
        <v>CASE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 END AS MISSING_VAL_IND_108,</v>
      </c>
    </row>
    <row r="111" spans="1:36" ht="16.5" thickBot="1" x14ac:dyDescent="0.3">
      <c r="A111" s="85">
        <f t="shared" si="41"/>
        <v>109</v>
      </c>
      <c r="B111" s="99" t="s">
        <v>1297</v>
      </c>
      <c r="C111" s="99"/>
      <c r="D111" s="99"/>
      <c r="E111" s="105" t="s">
        <v>1297</v>
      </c>
      <c r="F111" s="120"/>
      <c r="G111" s="120"/>
      <c r="H111" s="99"/>
      <c r="I111" s="99"/>
      <c r="J111" s="99"/>
      <c r="K111" s="99"/>
      <c r="L111" s="99"/>
      <c r="M111" s="268"/>
      <c r="N111" s="272">
        <v>0</v>
      </c>
      <c r="O111" s="273"/>
      <c r="P111" s="273"/>
      <c r="R111" t="str">
        <f t="shared" si="29"/>
        <v xml:space="preserve"> WHEN COUNTRY = 'BIB' THEN 0</v>
      </c>
      <c r="S111" t="str">
        <f>IF(LEN(C111)&gt;0,CONCATENATE(" WHEN COUNTRY = '",$B$2, "' THEN ",C111 ),"")</f>
        <v/>
      </c>
      <c r="T111" t="str">
        <f>IF(LEN(D111)&gt;0,CONCATENATE(" WHEN COUNTRY = '",$B$2, "' THEN ",D111 ),"")</f>
        <v/>
      </c>
      <c r="U111" s="95" t="str">
        <f t="shared" si="30"/>
        <v xml:space="preserve"> WHEN COUNTRY = 'KOPER' THEN 0</v>
      </c>
      <c r="V111" s="95" t="str">
        <f>IF(LEN(F111)&gt;0,CONCATENATE(" WHEN COUNTRY = '",$E$2, "' THEN ",F111 ),"")</f>
        <v/>
      </c>
      <c r="W111" s="95" t="str">
        <f>IF(LEN(G111)&gt;0,CONCATENATE(" WHEN COUNTRY = '",$E$2, "' THEN ",G111 ),"")</f>
        <v/>
      </c>
      <c r="X111" t="str">
        <f t="shared" si="31"/>
        <v/>
      </c>
      <c r="Y111" t="str">
        <f t="shared" si="32"/>
        <v/>
      </c>
      <c r="Z111" t="str">
        <f t="shared" si="44"/>
        <v/>
      </c>
      <c r="AA111" t="str">
        <f t="shared" si="33"/>
        <v/>
      </c>
      <c r="AB111" t="str">
        <f t="shared" si="34"/>
        <v/>
      </c>
      <c r="AC111" t="str">
        <f t="shared" si="35"/>
        <v/>
      </c>
      <c r="AD111" t="str">
        <f t="shared" si="36"/>
        <v xml:space="preserve"> WHEN COUNTRY = 'CIB' THEN 0</v>
      </c>
      <c r="AE111" t="str">
        <f t="shared" si="37"/>
        <v/>
      </c>
      <c r="AF111" t="str">
        <f t="shared" si="38"/>
        <v/>
      </c>
      <c r="AG111" s="96" t="str">
        <f t="shared" si="28"/>
        <v/>
      </c>
      <c r="AI111" t="str">
        <f t="shared" si="39"/>
        <v xml:space="preserve"> WHEN COUNTRY = 'BIB' THEN 0 WHEN COUNTRY = 'KOPER' THEN 0 WHEN COUNTRY = 'CIB' THEN 0</v>
      </c>
      <c r="AJ111" t="str">
        <f t="shared" si="40"/>
        <v>CASE  WHEN COUNTRY = 'BIB' THEN 0 WHEN COUNTRY = 'KOPER' THEN 0 WHEN COUNTRY = 'CIB' THEN 0 END AS MISSING_VAL_IND_109,</v>
      </c>
    </row>
    <row r="112" spans="1:36" ht="16.5" thickBot="1" x14ac:dyDescent="0.3">
      <c r="A112" s="85">
        <f t="shared" si="41"/>
        <v>110</v>
      </c>
      <c r="B112" s="99"/>
      <c r="C112" s="99" t="s">
        <v>1330</v>
      </c>
      <c r="D112" s="99" t="s">
        <v>1331</v>
      </c>
      <c r="E112" s="105"/>
      <c r="F112" s="120" t="s">
        <v>1332</v>
      </c>
      <c r="G112" s="120" t="s">
        <v>1333</v>
      </c>
      <c r="H112" s="99"/>
      <c r="I112" s="99"/>
      <c r="J112" s="99"/>
      <c r="K112" s="99"/>
      <c r="L112" s="99"/>
      <c r="M112" s="268"/>
      <c r="N112" s="272"/>
      <c r="O112" s="273" t="s">
        <v>1681</v>
      </c>
      <c r="P112" s="273" t="s">
        <v>1712</v>
      </c>
      <c r="R112" t="str">
        <f t="shared" si="29"/>
        <v/>
      </c>
      <c r="S112" t="str">
        <f>IF(LEN(C112)&gt;0,CONCATENATE(" WHEN COUNTRY = '",$B$2,"' AND SEGMENT= '",$C$3, "'  THEN ",C112 ),"")</f>
        <v xml:space="preserve"> WHEN COUNTRY = 'BIB' AND SEGMENT= 'CORPORATE'  THEN -216.50633</v>
      </c>
      <c r="T112" t="str">
        <f>IF(LEN(D112)&gt;0,CONCATENATE(" WHEN COUNTRY = '",$B$2,"' AND SEGMENT= '",$D$3, "'  THEN ",D112 ),"")</f>
        <v xml:space="preserve"> WHEN COUNTRY = 'BIB' AND SEGMENT= 'RETAIL'  THEN -108.9804</v>
      </c>
      <c r="U112" s="95" t="str">
        <f t="shared" si="30"/>
        <v/>
      </c>
      <c r="V112" s="95" t="str">
        <f>IF(LEN(F112)&gt;0,CONCATENATE(" WHEN COUNTRY = '",$E$2,"' AND SEGMENT= '",$F$3, "'  THEN ",F112 ),"")</f>
        <v xml:space="preserve"> WHEN COUNTRY = 'KOPER' AND SEGMENT= 'CORPORATE'  THEN -122.5099</v>
      </c>
      <c r="W112" s="95" t="str">
        <f>IF(LEN(G112)&gt;0,CONCATENATE(" WHEN COUNTRY = '",$E$2,"' AND SEGMENT= '",$G$3, "'  THEN ",G112 ),"")</f>
        <v xml:space="preserve"> WHEN COUNTRY = 'KOPER' AND SEGMENT= 'SMALL/MICRO'  THEN -84.6868</v>
      </c>
      <c r="X112" t="str">
        <f t="shared" si="31"/>
        <v/>
      </c>
      <c r="Y112" t="str">
        <f t="shared" si="32"/>
        <v/>
      </c>
      <c r="Z112" t="str">
        <f t="shared" si="44"/>
        <v/>
      </c>
      <c r="AA112" t="str">
        <f t="shared" si="33"/>
        <v/>
      </c>
      <c r="AB112" t="str">
        <f t="shared" si="34"/>
        <v/>
      </c>
      <c r="AC112" t="str">
        <f t="shared" si="35"/>
        <v/>
      </c>
      <c r="AD112" t="str">
        <f t="shared" si="36"/>
        <v/>
      </c>
      <c r="AE112" t="str">
        <f t="shared" si="37"/>
        <v xml:space="preserve"> WHEN COUNTRY = 'CIB' AND SEGMENT IN ('CORPORATE','SME Corporate')  THEN 1.042553</v>
      </c>
      <c r="AF112" t="str">
        <f t="shared" si="38"/>
        <v xml:space="preserve"> WHEN COUNTRY = 'CIB' AND SEGMENT= 'Small Business'  THEN 0.6630268</v>
      </c>
      <c r="AG112" s="96" t="str">
        <f t="shared" si="28"/>
        <v/>
      </c>
      <c r="AI112" t="str">
        <f t="shared" si="39"/>
        <v xml:space="preserv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v>
      </c>
      <c r="AJ112" t="str">
        <f t="shared" si="40"/>
        <v>CASE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 END AS MISSING_VAL_IND_110,</v>
      </c>
    </row>
    <row r="113" spans="1:36" ht="16.5" thickBot="1" x14ac:dyDescent="0.3">
      <c r="A113" s="85">
        <f t="shared" si="41"/>
        <v>111</v>
      </c>
      <c r="B113" s="99" t="s">
        <v>1297</v>
      </c>
      <c r="C113" s="99"/>
      <c r="D113" s="99"/>
      <c r="E113" s="105" t="s">
        <v>1297</v>
      </c>
      <c r="F113" s="120"/>
      <c r="G113" s="120"/>
      <c r="H113" s="99"/>
      <c r="I113" s="99"/>
      <c r="J113" s="99"/>
      <c r="K113" s="99"/>
      <c r="L113" s="99"/>
      <c r="M113" s="268"/>
      <c r="N113" s="272">
        <v>0</v>
      </c>
      <c r="O113" s="273"/>
      <c r="P113" s="273"/>
      <c r="R113" t="str">
        <f t="shared" si="29"/>
        <v xml:space="preserve"> WHEN COUNTRY = 'BIB' THEN 0</v>
      </c>
      <c r="S113" t="str">
        <f>IF(LEN(C113)&gt;0,CONCATENATE(" WHEN COUNTRY = '",$B$2, "' THEN ",C113 ),"")</f>
        <v/>
      </c>
      <c r="T113" t="str">
        <f>IF(LEN(D113)&gt;0,CONCATENATE(" WHEN COUNTRY = '",$B$2, "' THEN ",D113 ),"")</f>
        <v/>
      </c>
      <c r="U113" s="95" t="str">
        <f t="shared" si="30"/>
        <v xml:space="preserve"> WHEN COUNTRY = 'KOPER' THEN 0</v>
      </c>
      <c r="V113" s="95" t="str">
        <f>IF(LEN(F113)&gt;0,CONCATENATE(" WHEN COUNTRY = '",$E$2, "' THEN ",F113 ),"")</f>
        <v/>
      </c>
      <c r="W113" s="95" t="str">
        <f>IF(LEN(G113)&gt;0,CONCATENATE(" WHEN COUNTRY = '",$E$2, "' THEN ",G113 ),"")</f>
        <v/>
      </c>
      <c r="X113" t="str">
        <f t="shared" si="31"/>
        <v/>
      </c>
      <c r="Y113" t="str">
        <f t="shared" si="32"/>
        <v/>
      </c>
      <c r="Z113" t="str">
        <f t="shared" si="44"/>
        <v/>
      </c>
      <c r="AA113" t="str">
        <f t="shared" si="33"/>
        <v/>
      </c>
      <c r="AB113" t="str">
        <f t="shared" si="34"/>
        <v/>
      </c>
      <c r="AC113" t="str">
        <f t="shared" si="35"/>
        <v/>
      </c>
      <c r="AD113" t="str">
        <f t="shared" si="36"/>
        <v xml:space="preserve"> WHEN COUNTRY = 'CIB' THEN 0</v>
      </c>
      <c r="AE113" t="str">
        <f t="shared" si="37"/>
        <v/>
      </c>
      <c r="AF113" t="str">
        <f t="shared" si="38"/>
        <v/>
      </c>
      <c r="AG113" s="96" t="str">
        <f t="shared" si="28"/>
        <v/>
      </c>
      <c r="AI113" t="str">
        <f t="shared" si="39"/>
        <v xml:space="preserve"> WHEN COUNTRY = 'BIB' THEN 0 WHEN COUNTRY = 'KOPER' THEN 0 WHEN COUNTRY = 'CIB' THEN 0</v>
      </c>
      <c r="AJ113" t="str">
        <f t="shared" si="40"/>
        <v>CASE  WHEN COUNTRY = 'BIB' THEN 0 WHEN COUNTRY = 'KOPER' THEN 0 WHEN COUNTRY = 'CIB' THEN 0 END AS MISSING_VAL_IND_111,</v>
      </c>
    </row>
    <row r="114" spans="1:36" ht="16.5" thickBot="1" x14ac:dyDescent="0.3">
      <c r="A114" s="85">
        <f t="shared" si="41"/>
        <v>112</v>
      </c>
      <c r="B114" s="99"/>
      <c r="C114" s="99" t="s">
        <v>1279</v>
      </c>
      <c r="D114" s="99" t="s">
        <v>1280</v>
      </c>
      <c r="E114" s="105"/>
      <c r="F114" s="120" t="s">
        <v>1281</v>
      </c>
      <c r="G114" s="120" t="s">
        <v>1282</v>
      </c>
      <c r="H114" s="99"/>
      <c r="I114" s="99"/>
      <c r="J114" s="99"/>
      <c r="K114" s="99"/>
      <c r="L114" s="99"/>
      <c r="M114" s="268"/>
      <c r="N114" s="272"/>
      <c r="O114" s="273" t="s">
        <v>1682</v>
      </c>
      <c r="P114" s="273" t="s">
        <v>1713</v>
      </c>
      <c r="R114" t="str">
        <f t="shared" si="29"/>
        <v/>
      </c>
      <c r="S114" t="str">
        <f>IF(LEN(C114)&gt;0,CONCATENATE(" WHEN COUNTRY = '",$B$2,"' AND SEGMENT= '",$C$3, "'  THEN ",C114 ),"")</f>
        <v xml:space="preserve"> WHEN COUNTRY = 'BIB' AND SEGMENT= 'CORPORATE'  THEN 0.353852</v>
      </c>
      <c r="T114" t="str">
        <f>IF(LEN(D114)&gt;0,CONCATENATE(" WHEN COUNTRY = '",$B$2,"' AND SEGMENT= '",$D$3, "'  THEN ",D114 ),"")</f>
        <v xml:space="preserve"> WHEN COUNTRY = 'BIB' AND SEGMENT= 'RETAIL'  THEN 0.2644859</v>
      </c>
      <c r="U114" s="95" t="str">
        <f t="shared" si="30"/>
        <v/>
      </c>
      <c r="V114" s="95" t="str">
        <f>IF(LEN(F114)&gt;0,CONCATENATE(" WHEN COUNTRY = '",$E$2,"' AND SEGMENT= '",$F$3, "'  THEN ",F114 ),"")</f>
        <v xml:space="preserve"> WHEN COUNTRY = 'KOPER' AND SEGMENT= 'CORPORATE'  THEN 0.4720106</v>
      </c>
      <c r="W114" s="95" t="str">
        <f>IF(LEN(G114)&gt;0,CONCATENATE(" WHEN COUNTRY = '",$E$2,"' AND SEGMENT= '",$G$3, "'  THEN ",G114 ),"")</f>
        <v xml:space="preserve"> WHEN COUNTRY = 'KOPER' AND SEGMENT= 'SMALL/MICRO'  THEN 0.2991793</v>
      </c>
      <c r="X114" t="str">
        <f t="shared" si="31"/>
        <v/>
      </c>
      <c r="Y114" t="str">
        <f t="shared" si="32"/>
        <v/>
      </c>
      <c r="Z114" t="str">
        <f t="shared" si="44"/>
        <v/>
      </c>
      <c r="AA114" t="str">
        <f t="shared" si="33"/>
        <v/>
      </c>
      <c r="AB114" t="str">
        <f t="shared" si="34"/>
        <v/>
      </c>
      <c r="AC114" t="str">
        <f t="shared" si="35"/>
        <v/>
      </c>
      <c r="AD114" t="str">
        <f t="shared" si="36"/>
        <v/>
      </c>
      <c r="AE114" t="str">
        <f t="shared" si="37"/>
        <v xml:space="preserve"> WHEN COUNTRY = 'CIB' AND SEGMENT IN ('CORPORATE','SME Corporate')  THEN 0.3001155</v>
      </c>
      <c r="AF114" t="str">
        <f t="shared" si="38"/>
        <v xml:space="preserve"> WHEN COUNTRY = 'CIB' AND SEGMENT= 'Small Business'  THEN 0.2424429</v>
      </c>
      <c r="AG114" s="96" t="str">
        <f t="shared" si="28"/>
        <v/>
      </c>
      <c r="AI114" t="str">
        <f t="shared" si="39"/>
        <v xml:space="preserv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v>
      </c>
      <c r="AJ114" t="str">
        <f t="shared" si="40"/>
        <v>CASE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 END AS MISSING_VAL_IND_112,</v>
      </c>
    </row>
    <row r="115" spans="1:36" ht="16.5" thickBot="1" x14ac:dyDescent="0.3">
      <c r="A115" s="85">
        <f t="shared" si="41"/>
        <v>113</v>
      </c>
      <c r="B115" s="99" t="s">
        <v>1297</v>
      </c>
      <c r="C115" s="99"/>
      <c r="D115" s="99"/>
      <c r="E115" s="105" t="s">
        <v>1297</v>
      </c>
      <c r="F115" s="120"/>
      <c r="G115" s="120"/>
      <c r="H115" s="99"/>
      <c r="I115" s="99"/>
      <c r="J115" s="99"/>
      <c r="K115" s="99"/>
      <c r="L115" s="99"/>
      <c r="M115" s="268"/>
      <c r="N115" s="272">
        <v>0</v>
      </c>
      <c r="O115" s="273"/>
      <c r="P115" s="273"/>
      <c r="R115" t="str">
        <f t="shared" si="29"/>
        <v xml:space="preserve"> WHEN COUNTRY = 'BIB' THEN 0</v>
      </c>
      <c r="S115" t="str">
        <f>IF(LEN(C115)&gt;0,CONCATENATE(" WHEN COUNTRY = '",$B$2, "' THEN ",C115 ),"")</f>
        <v/>
      </c>
      <c r="T115" t="str">
        <f>IF(LEN(D115)&gt;0,CONCATENATE(" WHEN COUNTRY = '",$B$2, "' THEN ",D115 ),"")</f>
        <v/>
      </c>
      <c r="U115" s="95" t="str">
        <f t="shared" si="30"/>
        <v xml:space="preserve"> WHEN COUNTRY = 'KOPER' THEN 0</v>
      </c>
      <c r="V115" s="95" t="str">
        <f>IF(LEN(F115)&gt;0,CONCATENATE(" WHEN COUNTRY = '",$E$2, "' THEN ",F115 ),"")</f>
        <v/>
      </c>
      <c r="W115" s="95" t="str">
        <f>IF(LEN(G115)&gt;0,CONCATENATE(" WHEN COUNTRY = '",$E$2, "' THEN ",G115 ),"")</f>
        <v/>
      </c>
      <c r="X115" t="str">
        <f t="shared" si="31"/>
        <v/>
      </c>
      <c r="Y115" t="str">
        <f t="shared" si="32"/>
        <v/>
      </c>
      <c r="Z115" t="str">
        <f t="shared" si="44"/>
        <v/>
      </c>
      <c r="AA115" t="str">
        <f t="shared" si="33"/>
        <v/>
      </c>
      <c r="AB115" t="str">
        <f t="shared" si="34"/>
        <v/>
      </c>
      <c r="AC115" t="str">
        <f t="shared" si="35"/>
        <v/>
      </c>
      <c r="AD115" t="str">
        <f t="shared" si="36"/>
        <v xml:space="preserve"> WHEN COUNTRY = 'CIB' THEN 0</v>
      </c>
      <c r="AE115" t="str">
        <f t="shared" si="37"/>
        <v/>
      </c>
      <c r="AF115" t="str">
        <f t="shared" si="38"/>
        <v/>
      </c>
      <c r="AG115" s="96" t="str">
        <f t="shared" si="28"/>
        <v/>
      </c>
      <c r="AI115" t="str">
        <f t="shared" si="39"/>
        <v xml:space="preserve"> WHEN COUNTRY = 'BIB' THEN 0 WHEN COUNTRY = 'KOPER' THEN 0 WHEN COUNTRY = 'CIB' THEN 0</v>
      </c>
      <c r="AJ115" t="str">
        <f t="shared" si="40"/>
        <v>CASE  WHEN COUNTRY = 'BIB' THEN 0 WHEN COUNTRY = 'KOPER' THEN 0 WHEN COUNTRY = 'CIB' THEN 0 END AS MISSING_VAL_IND_113,</v>
      </c>
    </row>
    <row r="116" spans="1:36" ht="16.5" thickBot="1" x14ac:dyDescent="0.3">
      <c r="A116" s="85">
        <f t="shared" si="41"/>
        <v>114</v>
      </c>
      <c r="B116" s="99" t="s">
        <v>1297</v>
      </c>
      <c r="C116" s="99"/>
      <c r="D116" s="99"/>
      <c r="E116" s="105" t="s">
        <v>1297</v>
      </c>
      <c r="F116" s="120"/>
      <c r="G116" s="120"/>
      <c r="H116" s="99"/>
      <c r="I116" s="99"/>
      <c r="J116" s="99"/>
      <c r="K116" s="99"/>
      <c r="L116" s="99"/>
      <c r="M116" s="268"/>
      <c r="N116" s="272">
        <v>0</v>
      </c>
      <c r="O116" s="273"/>
      <c r="P116" s="273"/>
      <c r="R116" t="str">
        <f t="shared" si="29"/>
        <v xml:space="preserve"> WHEN COUNTRY = 'BIB' THEN 0</v>
      </c>
      <c r="S116" t="str">
        <f>IF(LEN(C116)&gt;0,CONCATENATE(" WHEN COUNTRY = '",$B$2, "' THEN ",C116 ),"")</f>
        <v/>
      </c>
      <c r="T116" t="str">
        <f>IF(LEN(D116)&gt;0,CONCATENATE(" WHEN COUNTRY = '",$B$2, "' THEN ",D116 ),"")</f>
        <v/>
      </c>
      <c r="U116" s="95" t="str">
        <f t="shared" si="30"/>
        <v xml:space="preserve"> WHEN COUNTRY = 'KOPER' THEN 0</v>
      </c>
      <c r="V116" s="95" t="str">
        <f>IF(LEN(F116)&gt;0,CONCATENATE(" WHEN COUNTRY = '",$E$2, "' THEN ",F116 ),"")</f>
        <v/>
      </c>
      <c r="W116" s="95" t="str">
        <f>IF(LEN(G116)&gt;0,CONCATENATE(" WHEN COUNTRY = '",$E$2, "' THEN ",G116 ),"")</f>
        <v/>
      </c>
      <c r="X116" t="str">
        <f t="shared" si="31"/>
        <v/>
      </c>
      <c r="Y116" t="str">
        <f t="shared" si="32"/>
        <v/>
      </c>
      <c r="Z116" t="str">
        <f t="shared" si="44"/>
        <v/>
      </c>
      <c r="AA116" t="str">
        <f t="shared" si="33"/>
        <v/>
      </c>
      <c r="AB116" t="str">
        <f t="shared" si="34"/>
        <v/>
      </c>
      <c r="AC116" t="str">
        <f t="shared" si="35"/>
        <v/>
      </c>
      <c r="AD116" t="str">
        <f t="shared" si="36"/>
        <v xml:space="preserve"> WHEN COUNTRY = 'CIB' THEN 0</v>
      </c>
      <c r="AE116" t="str">
        <f t="shared" si="37"/>
        <v/>
      </c>
      <c r="AF116" t="str">
        <f t="shared" si="38"/>
        <v/>
      </c>
      <c r="AG116" s="96" t="str">
        <f t="shared" si="28"/>
        <v/>
      </c>
      <c r="AI116" t="str">
        <f t="shared" si="39"/>
        <v xml:space="preserve"> WHEN COUNTRY = 'BIB' THEN 0 WHEN COUNTRY = 'KOPER' THEN 0 WHEN COUNTRY = 'CIB' THEN 0</v>
      </c>
      <c r="AJ116" t="str">
        <f t="shared" si="40"/>
        <v>CASE  WHEN COUNTRY = 'BIB' THEN 0 WHEN COUNTRY = 'KOPER' THEN 0 WHEN COUNTRY = 'CIB' THEN 0 END AS MISSING_VAL_IND_114,</v>
      </c>
    </row>
    <row r="117" spans="1:36" ht="16.5" thickBot="1" x14ac:dyDescent="0.3">
      <c r="A117" s="85">
        <f t="shared" si="41"/>
        <v>115</v>
      </c>
      <c r="B117" s="99"/>
      <c r="C117" s="99" t="s">
        <v>1283</v>
      </c>
      <c r="D117" s="99" t="s">
        <v>1284</v>
      </c>
      <c r="E117" s="105"/>
      <c r="F117" s="120" t="s">
        <v>1285</v>
      </c>
      <c r="G117" s="120" t="s">
        <v>1286</v>
      </c>
      <c r="H117" s="99"/>
      <c r="I117" s="99"/>
      <c r="J117" s="99"/>
      <c r="K117" s="99"/>
      <c r="L117" s="99"/>
      <c r="M117" s="268"/>
      <c r="N117" s="272"/>
      <c r="O117" s="273" t="s">
        <v>1683</v>
      </c>
      <c r="P117" s="273" t="s">
        <v>1714</v>
      </c>
      <c r="R117" t="str">
        <f t="shared" si="29"/>
        <v/>
      </c>
      <c r="S117" t="str">
        <f>IF(LEN(C117)&gt;0,CONCATENATE(" WHEN COUNTRY = '",$B$2,"' AND SEGMENT= '",$C$3, "'  THEN ",C117 ),"")</f>
        <v xml:space="preserve"> WHEN COUNTRY = 'BIB' AND SEGMENT= 'CORPORATE'  THEN 0.02171407</v>
      </c>
      <c r="T117" t="str">
        <f>IF(LEN(D117)&gt;0,CONCATENATE(" WHEN COUNTRY = '",$B$2,"' AND SEGMENT= '",$D$3, "'  THEN ",D117 ),"")</f>
        <v xml:space="preserve"> WHEN COUNTRY = 'BIB' AND SEGMENT= 'RETAIL'  THEN 0.01998575</v>
      </c>
      <c r="U117" s="95" t="str">
        <f t="shared" si="30"/>
        <v/>
      </c>
      <c r="V117" s="95" t="str">
        <f>IF(LEN(F117)&gt;0,CONCATENATE(" WHEN COUNTRY = '",$E$2,"' AND SEGMENT= '",$F$3, "'  THEN ",F117 ),"")</f>
        <v xml:space="preserve"> WHEN COUNTRY = 'KOPER' AND SEGMENT= 'CORPORATE'  THEN 0.0217927</v>
      </c>
      <c r="W117" s="95" t="str">
        <f>IF(LEN(G117)&gt;0,CONCATENATE(" WHEN COUNTRY = '",$E$2,"' AND SEGMENT= '",$G$3, "'  THEN ",G117 ),"")</f>
        <v xml:space="preserve"> WHEN COUNTRY = 'KOPER' AND SEGMENT= 'SMALL/MICRO'  THEN 0.0409422</v>
      </c>
      <c r="X117" t="str">
        <f t="shared" si="31"/>
        <v/>
      </c>
      <c r="Y117" t="str">
        <f t="shared" si="32"/>
        <v/>
      </c>
      <c r="Z117" t="str">
        <f t="shared" si="44"/>
        <v/>
      </c>
      <c r="AA117" t="str">
        <f t="shared" si="33"/>
        <v/>
      </c>
      <c r="AB117" t="str">
        <f t="shared" si="34"/>
        <v/>
      </c>
      <c r="AC117" t="str">
        <f t="shared" si="35"/>
        <v/>
      </c>
      <c r="AD117" t="str">
        <f t="shared" si="36"/>
        <v/>
      </c>
      <c r="AE117" t="str">
        <f t="shared" si="37"/>
        <v xml:space="preserve"> WHEN COUNTRY = 'CIB' AND SEGMENT IN ('CORPORATE','SME Corporate')  THEN 0.0257661</v>
      </c>
      <c r="AF117" t="str">
        <f t="shared" si="38"/>
        <v xml:space="preserve"> WHEN COUNTRY = 'CIB' AND SEGMENT= 'Small Business'  THEN 0.0281612</v>
      </c>
      <c r="AG117" s="96" t="str">
        <f t="shared" si="28"/>
        <v/>
      </c>
      <c r="AI117" t="str">
        <f t="shared" si="39"/>
        <v xml:space="preserv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v>
      </c>
      <c r="AJ117" t="str">
        <f t="shared" si="40"/>
        <v>CASE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 END AS MISSING_VAL_IND_115,</v>
      </c>
    </row>
    <row r="118" spans="1:36" ht="16.5" thickBot="1" x14ac:dyDescent="0.3">
      <c r="A118" s="85">
        <f t="shared" si="41"/>
        <v>116</v>
      </c>
      <c r="B118" s="99" t="s">
        <v>1297</v>
      </c>
      <c r="C118" s="99"/>
      <c r="D118" s="99"/>
      <c r="E118" s="105" t="s">
        <v>1297</v>
      </c>
      <c r="F118" s="120"/>
      <c r="G118" s="120"/>
      <c r="H118" s="99"/>
      <c r="I118" s="99"/>
      <c r="J118" s="99"/>
      <c r="K118" s="99"/>
      <c r="L118" s="99"/>
      <c r="M118" s="268"/>
      <c r="N118" s="272">
        <v>0</v>
      </c>
      <c r="O118" s="273"/>
      <c r="P118" s="273"/>
      <c r="R118" t="str">
        <f t="shared" si="29"/>
        <v xml:space="preserve"> WHEN COUNTRY = 'BIB' THEN 0</v>
      </c>
      <c r="S118" t="str">
        <f t="shared" ref="S118:T120" si="49">IF(LEN(C118)&gt;0,CONCATENATE(" WHEN COUNTRY = '",$B$2, "' THEN ",C118 ),"")</f>
        <v/>
      </c>
      <c r="T118" t="str">
        <f t="shared" si="49"/>
        <v/>
      </c>
      <c r="U118" s="95" t="str">
        <f t="shared" si="30"/>
        <v xml:space="preserve"> WHEN COUNTRY = 'KOPER' THEN 0</v>
      </c>
      <c r="V118" s="95" t="str">
        <f>IF(LEN(F118)&gt;0,CONCATENATE(" WHEN COUNTRY = '",$E$2, "' THEN ",F118 ),"")</f>
        <v/>
      </c>
      <c r="W118" s="95" t="str">
        <f>IF(LEN(G118)&gt;0,CONCATENATE(" WHEN COUNTRY = '",$E$2, "' THEN ",G118 ),"")</f>
        <v/>
      </c>
      <c r="X118" t="str">
        <f t="shared" si="31"/>
        <v/>
      </c>
      <c r="Y118" t="str">
        <f t="shared" si="32"/>
        <v/>
      </c>
      <c r="Z118" t="str">
        <f t="shared" si="44"/>
        <v/>
      </c>
      <c r="AA118" t="str">
        <f t="shared" si="33"/>
        <v/>
      </c>
      <c r="AB118" t="str">
        <f t="shared" si="34"/>
        <v/>
      </c>
      <c r="AC118" t="str">
        <f t="shared" si="35"/>
        <v/>
      </c>
      <c r="AD118" t="str">
        <f t="shared" si="36"/>
        <v xml:space="preserve"> WHEN COUNTRY = 'CIB' THEN 0</v>
      </c>
      <c r="AE118" t="str">
        <f t="shared" si="37"/>
        <v/>
      </c>
      <c r="AF118" t="str">
        <f t="shared" si="38"/>
        <v/>
      </c>
      <c r="AG118" s="96" t="str">
        <f t="shared" si="28"/>
        <v/>
      </c>
      <c r="AI118" t="str">
        <f t="shared" si="39"/>
        <v xml:space="preserve"> WHEN COUNTRY = 'BIB' THEN 0 WHEN COUNTRY = 'KOPER' THEN 0 WHEN COUNTRY = 'CIB' THEN 0</v>
      </c>
      <c r="AJ118" t="str">
        <f t="shared" si="40"/>
        <v>CASE  WHEN COUNTRY = 'BIB' THEN 0 WHEN COUNTRY = 'KOPER' THEN 0 WHEN COUNTRY = 'CIB' THEN 0 END AS MISSING_VAL_IND_116,</v>
      </c>
    </row>
    <row r="119" spans="1:36" ht="16.5" thickBot="1" x14ac:dyDescent="0.3">
      <c r="A119" s="85">
        <v>122</v>
      </c>
      <c r="B119" s="99"/>
      <c r="C119" s="99"/>
      <c r="D119" s="99"/>
      <c r="E119" s="105"/>
      <c r="F119" s="120" t="s">
        <v>1334</v>
      </c>
      <c r="G119" s="120" t="s">
        <v>1335</v>
      </c>
      <c r="H119" s="99"/>
      <c r="I119" s="99"/>
      <c r="J119" s="99"/>
      <c r="K119" s="99"/>
      <c r="L119" s="99"/>
      <c r="M119" s="268"/>
      <c r="N119" s="272"/>
      <c r="O119" s="273" t="s">
        <v>1684</v>
      </c>
      <c r="P119" s="273" t="s">
        <v>1715</v>
      </c>
      <c r="R119" t="str">
        <f t="shared" si="29"/>
        <v/>
      </c>
      <c r="S119" t="str">
        <f t="shared" si="49"/>
        <v/>
      </c>
      <c r="T119" t="str">
        <f t="shared" si="49"/>
        <v/>
      </c>
      <c r="U119" s="95" t="str">
        <f t="shared" si="30"/>
        <v/>
      </c>
      <c r="V119" s="95" t="str">
        <f>IF(LEN(F119)&gt;0,CONCATENATE(" WHEN COUNTRY = '",$E$2,"' AND SEGMENT= '",$F$3, "'  THEN ",F119 ),"")</f>
        <v xml:space="preserve"> WHEN COUNTRY = 'KOPER' AND SEGMENT= 'CORPORATE'  THEN 3.177937</v>
      </c>
      <c r="W119" s="95" t="str">
        <f>IF(LEN(G119)&gt;0,CONCATENATE(" WHEN COUNTRY = '",$E$2,"' AND SEGMENT= '",$G$3, "'  THEN ",G119 ),"")</f>
        <v xml:space="preserve"> WHEN COUNTRY = 'KOPER' AND SEGMENT= 'SMALL/MICRO'  THEN 4.598423</v>
      </c>
      <c r="X119" t="str">
        <f t="shared" si="31"/>
        <v/>
      </c>
      <c r="Y119" t="str">
        <f t="shared" si="32"/>
        <v/>
      </c>
      <c r="Z119" t="str">
        <f t="shared" si="44"/>
        <v/>
      </c>
      <c r="AA119" t="str">
        <f t="shared" si="33"/>
        <v/>
      </c>
      <c r="AB119" t="str">
        <f t="shared" si="34"/>
        <v/>
      </c>
      <c r="AC119" t="str">
        <f t="shared" si="35"/>
        <v/>
      </c>
      <c r="AD119" t="str">
        <f t="shared" si="36"/>
        <v/>
      </c>
      <c r="AE119" t="str">
        <f t="shared" si="37"/>
        <v xml:space="preserve"> WHEN COUNTRY = 'CIB' AND SEGMENT IN ('CORPORATE','SME Corporate')  THEN 4.282425</v>
      </c>
      <c r="AF119" t="str">
        <f t="shared" si="38"/>
        <v xml:space="preserve"> WHEN COUNTRY = 'CIB' AND SEGMENT= 'Small Business'  THEN 3.618711</v>
      </c>
      <c r="AG119" s="96" t="str">
        <f t="shared" si="28"/>
        <v/>
      </c>
      <c r="AI119" t="str">
        <f t="shared" si="39"/>
        <v xml:space="preserve"> WHEN COUNTRY = 'KOPER' AND SEGMENT= 'CORPORATE'  THEN 3.177937 WHEN COUNTRY = 'KOPER' AND SEGMENT= 'SMALL/MICRO'  THEN 4.598423 WHEN COUNTRY = 'CIB' AND SEGMENT IN ('CORPORATE','SME Corporate')  THEN 4.282425 WHEN COUNTRY = 'CIB' AND SEGMENT= 'Small Business'  THEN 3.618711</v>
      </c>
      <c r="AJ119" t="str">
        <f t="shared" si="40"/>
        <v>CASE  WHEN COUNTRY = 'KOPER' AND SEGMENT= 'CORPORATE'  THEN 3.177937 WHEN COUNTRY = 'KOPER' AND SEGMENT= 'SMALL/MICRO'  THEN 4.598423 WHEN COUNTRY = 'CIB' AND SEGMENT IN ('CORPORATE','SME Corporate')  THEN 4.282425 WHEN COUNTRY = 'CIB' AND SEGMENT= 'Small Business'  THEN 3.618711 END AS MISSING_VAL_IND_122,</v>
      </c>
    </row>
    <row r="120" spans="1:36" ht="16.5" thickBot="1" x14ac:dyDescent="0.3">
      <c r="A120" s="85">
        <f t="shared" si="41"/>
        <v>123</v>
      </c>
      <c r="B120" s="99"/>
      <c r="C120" s="99"/>
      <c r="D120" s="99"/>
      <c r="E120" s="105" t="s">
        <v>1297</v>
      </c>
      <c r="F120" s="120"/>
      <c r="G120" s="120"/>
      <c r="H120" s="99"/>
      <c r="I120" s="99"/>
      <c r="J120" s="99"/>
      <c r="K120" s="99"/>
      <c r="L120" s="99"/>
      <c r="M120" s="268"/>
      <c r="N120" s="272">
        <v>0</v>
      </c>
      <c r="O120" s="273"/>
      <c r="P120" s="273"/>
      <c r="R120" t="str">
        <f t="shared" si="29"/>
        <v/>
      </c>
      <c r="S120" t="str">
        <f t="shared" si="49"/>
        <v/>
      </c>
      <c r="T120" t="str">
        <f t="shared" si="49"/>
        <v/>
      </c>
      <c r="U120" s="95" t="str">
        <f t="shared" si="30"/>
        <v xml:space="preserve"> WHEN COUNTRY = 'KOPER' THEN 0</v>
      </c>
      <c r="V120" s="95" t="str">
        <f>IF(LEN(F120)&gt;0,CONCATENATE(" WHEN COUNTRY = '",$E$2, "' THEN ",F120 ),"")</f>
        <v/>
      </c>
      <c r="W120" s="95" t="str">
        <f>IF(LEN(G120)&gt;0,CONCATENATE(" WHEN COUNTRY = '",$E$2, "' THEN ",G120 ),"")</f>
        <v/>
      </c>
      <c r="X120" t="str">
        <f t="shared" si="31"/>
        <v/>
      </c>
      <c r="Y120" t="str">
        <f t="shared" si="32"/>
        <v/>
      </c>
      <c r="Z120" t="str">
        <f t="shared" si="44"/>
        <v/>
      </c>
      <c r="AA120" t="str">
        <f t="shared" si="33"/>
        <v/>
      </c>
      <c r="AB120" t="str">
        <f t="shared" si="34"/>
        <v/>
      </c>
      <c r="AC120" t="str">
        <f t="shared" si="35"/>
        <v/>
      </c>
      <c r="AD120" t="str">
        <f t="shared" si="36"/>
        <v xml:space="preserve"> WHEN COUNTRY = 'CIB' THEN 0</v>
      </c>
      <c r="AE120" t="str">
        <f t="shared" si="37"/>
        <v/>
      </c>
      <c r="AF120" t="str">
        <f t="shared" si="38"/>
        <v/>
      </c>
      <c r="AG120" s="96" t="str">
        <f t="shared" si="28"/>
        <v/>
      </c>
      <c r="AI120" t="str">
        <f t="shared" si="39"/>
        <v xml:space="preserve"> WHEN COUNTRY = 'KOPER' THEN 0 WHEN COUNTRY = 'CIB' THEN 0</v>
      </c>
      <c r="AJ120" t="str">
        <f t="shared" si="40"/>
        <v>CASE  WHEN COUNTRY = 'KOPER' THEN 0 WHEN COUNTRY = 'CIB' THEN 0 END AS MISSING_VAL_IND_123,</v>
      </c>
    </row>
    <row r="121" spans="1:36" ht="16.5" thickBot="1" x14ac:dyDescent="0.3">
      <c r="A121" s="85">
        <f t="shared" si="41"/>
        <v>124</v>
      </c>
      <c r="B121" s="99"/>
      <c r="C121" s="99" t="s">
        <v>1287</v>
      </c>
      <c r="D121" s="99" t="s">
        <v>1288</v>
      </c>
      <c r="E121" s="105"/>
      <c r="F121" s="120" t="s">
        <v>1289</v>
      </c>
      <c r="G121" s="120" t="s">
        <v>1290</v>
      </c>
      <c r="H121" s="99"/>
      <c r="I121" s="99"/>
      <c r="J121" s="99"/>
      <c r="K121" s="99"/>
      <c r="L121" s="99"/>
      <c r="M121" s="268"/>
      <c r="N121" s="272"/>
      <c r="O121" s="273" t="s">
        <v>1685</v>
      </c>
      <c r="P121" s="273" t="s">
        <v>1716</v>
      </c>
      <c r="R121" t="str">
        <f t="shared" si="29"/>
        <v/>
      </c>
      <c r="S121" t="str">
        <f>IF(LEN(C121)&gt;0,CONCATENATE(" WHEN COUNTRY = '",$B$2,"' AND SEGMENT= '",$C$3, "'  THEN ",C121 ),"")</f>
        <v xml:space="preserve"> WHEN COUNTRY = 'BIB' AND SEGMENT= 'CORPORATE'  THEN 0.805116</v>
      </c>
      <c r="T121" t="str">
        <f>IF(LEN(D121)&gt;0,CONCATENATE(" WHEN COUNTRY = '",$B$2,"' AND SEGMENT= '",$D$3, "'  THEN ",D121 ),"")</f>
        <v xml:space="preserve"> WHEN COUNTRY = 'BIB' AND SEGMENT= 'RETAIL'  THEN 0.6816625</v>
      </c>
      <c r="U121" s="95" t="str">
        <f t="shared" si="30"/>
        <v/>
      </c>
      <c r="V121" s="95" t="str">
        <f>IF(LEN(F121)&gt;0,CONCATENATE(" WHEN COUNTRY = '",$E$2,"' AND SEGMENT= '",$F$3, "'  THEN ",F121 ),"")</f>
        <v xml:space="preserve"> WHEN COUNTRY = 'KOPER' AND SEGMENT= 'CORPORATE'  THEN 0.8107947</v>
      </c>
      <c r="W121" s="95" t="str">
        <f>IF(LEN(G121)&gt;0,CONCATENATE(" WHEN COUNTRY = '",$E$2,"' AND SEGMENT= '",$G$3, "'  THEN ",G121 ),"")</f>
        <v xml:space="preserve"> WHEN COUNTRY = 'KOPER' AND SEGMENT= 'SMALL/MICRO'  THEN 0.8284199</v>
      </c>
      <c r="X121" t="str">
        <f t="shared" si="31"/>
        <v/>
      </c>
      <c r="Y121" t="str">
        <f t="shared" si="32"/>
        <v/>
      </c>
      <c r="Z121" t="str">
        <f t="shared" si="44"/>
        <v/>
      </c>
      <c r="AA121" t="str">
        <f t="shared" si="33"/>
        <v/>
      </c>
      <c r="AB121" t="str">
        <f t="shared" si="34"/>
        <v/>
      </c>
      <c r="AC121" t="str">
        <f t="shared" si="35"/>
        <v/>
      </c>
      <c r="AD121" t="str">
        <f t="shared" si="36"/>
        <v/>
      </c>
      <c r="AE121" t="str">
        <f t="shared" si="37"/>
        <v xml:space="preserve"> WHEN COUNTRY = 'CIB' AND SEGMENT IN ('CORPORATE','SME Corporate')  THEN 0.8741036</v>
      </c>
      <c r="AF121" t="str">
        <f t="shared" si="38"/>
        <v xml:space="preserve"> WHEN COUNTRY = 'CIB' AND SEGMENT= 'Small Business'  THEN 1.143966</v>
      </c>
      <c r="AG121" s="96" t="str">
        <f t="shared" si="28"/>
        <v/>
      </c>
      <c r="AI121" t="str">
        <f t="shared" si="39"/>
        <v xml:space="preserv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v>
      </c>
      <c r="AJ121" t="str">
        <f t="shared" si="40"/>
        <v>CASE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 END AS MISSING_VAL_IND_124,</v>
      </c>
    </row>
    <row r="122" spans="1:36" ht="16.5" thickBot="1" x14ac:dyDescent="0.3">
      <c r="A122" s="85">
        <f t="shared" si="41"/>
        <v>125</v>
      </c>
      <c r="B122" s="99" t="s">
        <v>1297</v>
      </c>
      <c r="C122" s="99"/>
      <c r="D122" s="99"/>
      <c r="E122" s="105" t="s">
        <v>1297</v>
      </c>
      <c r="F122" s="120"/>
      <c r="G122" s="120"/>
      <c r="H122" s="99"/>
      <c r="I122" s="99"/>
      <c r="J122" s="99"/>
      <c r="K122" s="99"/>
      <c r="L122" s="99"/>
      <c r="M122" s="268"/>
      <c r="N122" s="272">
        <v>0</v>
      </c>
      <c r="O122" s="273"/>
      <c r="P122" s="273"/>
      <c r="R122" t="str">
        <f t="shared" si="29"/>
        <v xml:space="preserve"> WHEN COUNTRY = 'BIB' THEN 0</v>
      </c>
      <c r="S122" t="str">
        <f>IF(LEN(C122)&gt;0,CONCATENATE(" WHEN COUNTRY = '",$B$2, "' THEN ",C122 ),"")</f>
        <v/>
      </c>
      <c r="T122" t="str">
        <f>IF(LEN(D122)&gt;0,CONCATENATE(" WHEN COUNTRY = '",$B$2, "' THEN ",D122 ),"")</f>
        <v/>
      </c>
      <c r="U122" s="95" t="str">
        <f t="shared" si="30"/>
        <v xml:space="preserve"> WHEN COUNTRY = 'KOPER' THEN 0</v>
      </c>
      <c r="V122" s="95" t="str">
        <f>IF(LEN(F122)&gt;0,CONCATENATE(" WHEN COUNTRY = '",$E$2, "' THEN ",F122 ),"")</f>
        <v/>
      </c>
      <c r="W122" s="95" t="str">
        <f>IF(LEN(G122)&gt;0,CONCATENATE(" WHEN COUNTRY = '",$E$2, "' THEN ",G122 ),"")</f>
        <v/>
      </c>
      <c r="X122" t="str">
        <f t="shared" si="31"/>
        <v/>
      </c>
      <c r="Y122" t="str">
        <f t="shared" si="32"/>
        <v/>
      </c>
      <c r="Z122" t="str">
        <f t="shared" si="44"/>
        <v/>
      </c>
      <c r="AA122" t="str">
        <f t="shared" si="33"/>
        <v/>
      </c>
      <c r="AB122" t="str">
        <f t="shared" si="34"/>
        <v/>
      </c>
      <c r="AC122" t="str">
        <f t="shared" si="35"/>
        <v/>
      </c>
      <c r="AD122" t="str">
        <f t="shared" si="36"/>
        <v xml:space="preserve"> WHEN COUNTRY = 'CIB' THEN 0</v>
      </c>
      <c r="AE122" t="str">
        <f t="shared" si="37"/>
        <v/>
      </c>
      <c r="AF122" t="str">
        <f t="shared" si="38"/>
        <v/>
      </c>
      <c r="AG122" s="96" t="str">
        <f t="shared" si="28"/>
        <v/>
      </c>
      <c r="AI122" t="str">
        <f t="shared" si="39"/>
        <v xml:space="preserve"> WHEN COUNTRY = 'BIB' THEN 0 WHEN COUNTRY = 'KOPER' THEN 0 WHEN COUNTRY = 'CIB' THEN 0</v>
      </c>
      <c r="AJ122" t="str">
        <f t="shared" si="40"/>
        <v>CASE  WHEN COUNTRY = 'BIB' THEN 0 WHEN COUNTRY = 'KOPER' THEN 0 WHEN COUNTRY = 'CIB' THEN 0 END AS MISSING_VAL_IND_125,</v>
      </c>
    </row>
    <row r="123" spans="1:36" ht="16.5" thickBot="1" x14ac:dyDescent="0.3">
      <c r="A123" s="85">
        <f t="shared" si="41"/>
        <v>126</v>
      </c>
      <c r="B123" s="99"/>
      <c r="C123" s="99" t="s">
        <v>1291</v>
      </c>
      <c r="D123" s="99" t="s">
        <v>1292</v>
      </c>
      <c r="E123" s="105"/>
      <c r="F123" s="120" t="s">
        <v>1293</v>
      </c>
      <c r="G123" s="120" t="s">
        <v>1294</v>
      </c>
      <c r="H123" s="99"/>
      <c r="I123" s="99"/>
      <c r="J123" s="99"/>
      <c r="K123" s="99"/>
      <c r="L123" s="99"/>
      <c r="M123" s="268"/>
      <c r="N123" s="272"/>
      <c r="O123" s="273" t="s">
        <v>1686</v>
      </c>
      <c r="P123" s="273" t="s">
        <v>1717</v>
      </c>
      <c r="R123" t="str">
        <f t="shared" si="29"/>
        <v/>
      </c>
      <c r="S123" t="str">
        <f>IF(LEN(C123)&gt;0,CONCATENATE(" WHEN COUNTRY = '",$B$2,"' AND SEGMENT= '",$C$3, "'  THEN ",C123 ),"")</f>
        <v xml:space="preserve"> WHEN COUNTRY = 'BIB' AND SEGMENT= 'CORPORATE'  THEN 0.03870615</v>
      </c>
      <c r="T123" t="str">
        <f>IF(LEN(D123)&gt;0,CONCATENATE(" WHEN COUNTRY = '",$B$2,"' AND SEGMENT= '",$D$3, "'  THEN ",D123 ),"")</f>
        <v xml:space="preserve"> WHEN COUNTRY = 'BIB' AND SEGMENT= 'RETAIL'  THEN 0.02951718</v>
      </c>
      <c r="U123" s="95" t="str">
        <f t="shared" si="30"/>
        <v/>
      </c>
      <c r="V123" s="95" t="str">
        <f>IF(LEN(F123)&gt;0,CONCATENATE(" WHEN COUNTRY = '",$E$2,"' AND SEGMENT= '",$F$3, "'  THEN ",F123 ),"")</f>
        <v xml:space="preserve"> WHEN COUNTRY = 'KOPER' AND SEGMENT= 'CORPORATE'  THEN 0.0423064</v>
      </c>
      <c r="W123" s="95" t="str">
        <f>IF(LEN(G123)&gt;0,CONCATENATE(" WHEN COUNTRY = '",$E$2,"' AND SEGMENT= '",$G$3, "'  THEN ",G123 ),"")</f>
        <v xml:space="preserve"> WHEN COUNTRY = 'KOPER' AND SEGMENT= 'SMALL/MICRO'  THEN 0.0404819</v>
      </c>
      <c r="X123" t="str">
        <f t="shared" si="31"/>
        <v/>
      </c>
      <c r="Y123" t="str">
        <f t="shared" si="32"/>
        <v/>
      </c>
      <c r="Z123" t="str">
        <f t="shared" si="44"/>
        <v/>
      </c>
      <c r="AA123" t="str">
        <f t="shared" si="33"/>
        <v/>
      </c>
      <c r="AB123" t="str">
        <f t="shared" si="34"/>
        <v/>
      </c>
      <c r="AC123" t="str">
        <f t="shared" si="35"/>
        <v/>
      </c>
      <c r="AD123" t="str">
        <f t="shared" si="36"/>
        <v/>
      </c>
      <c r="AE123" t="str">
        <f t="shared" si="37"/>
        <v xml:space="preserve"> WHEN COUNTRY = 'CIB' AND SEGMENT IN ('CORPORATE','SME Corporate')  THEN 0.0327239</v>
      </c>
      <c r="AF123" t="str">
        <f t="shared" si="38"/>
        <v xml:space="preserve"> WHEN COUNTRY = 'CIB' AND SEGMENT= 'Small Business'  THEN 0.032116</v>
      </c>
      <c r="AG123" s="96" t="str">
        <f t="shared" si="28"/>
        <v/>
      </c>
      <c r="AI123" t="str">
        <f t="shared" si="39"/>
        <v xml:space="preserv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v>
      </c>
      <c r="AJ123" t="str">
        <f t="shared" si="40"/>
        <v>CASE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 END AS MISSING_VAL_IND_126,</v>
      </c>
    </row>
    <row r="124" spans="1:36" ht="16.5" thickBot="1" x14ac:dyDescent="0.3">
      <c r="A124" s="85">
        <f t="shared" si="41"/>
        <v>127</v>
      </c>
      <c r="B124" s="99" t="s">
        <v>1297</v>
      </c>
      <c r="C124" s="99"/>
      <c r="D124" s="99"/>
      <c r="E124" s="105" t="s">
        <v>1297</v>
      </c>
      <c r="F124" s="120"/>
      <c r="G124" s="120"/>
      <c r="H124" s="99"/>
      <c r="I124" s="99"/>
      <c r="J124" s="99"/>
      <c r="K124" s="99"/>
      <c r="L124" s="99"/>
      <c r="M124" s="268"/>
      <c r="N124" s="272">
        <v>0</v>
      </c>
      <c r="O124" s="273"/>
      <c r="P124" s="273"/>
      <c r="R124" t="str">
        <f t="shared" si="29"/>
        <v xml:space="preserve"> WHEN COUNTRY = 'BIB' THEN 0</v>
      </c>
      <c r="S124" t="str">
        <f>IF(LEN(C124)&gt;0,CONCATENATE(" WHEN COUNTRY = '",$B$2, "' THEN ",C124 ),"")</f>
        <v/>
      </c>
      <c r="T124" t="str">
        <f>IF(LEN(D124)&gt;0,CONCATENATE(" WHEN COUNTRY = '",$B$2, "' THEN ",D124 ),"")</f>
        <v/>
      </c>
      <c r="U124" s="95" t="str">
        <f t="shared" si="30"/>
        <v xml:space="preserve"> WHEN COUNTRY = 'KOPER' THEN 0</v>
      </c>
      <c r="V124" s="95" t="str">
        <f>IF(LEN(F124)&gt;0,CONCATENATE(" WHEN COUNTRY = '",$E$2, "' THEN ",F124 ),"")</f>
        <v/>
      </c>
      <c r="W124" s="95" t="str">
        <f>IF(LEN(G124)&gt;0,CONCATENATE(" WHEN COUNTRY = '",$E$2, "' THEN ",G124 ),"")</f>
        <v/>
      </c>
      <c r="X124" t="str">
        <f t="shared" si="31"/>
        <v/>
      </c>
      <c r="Y124" t="str">
        <f t="shared" si="32"/>
        <v/>
      </c>
      <c r="Z124" t="str">
        <f t="shared" si="44"/>
        <v/>
      </c>
      <c r="AA124" t="str">
        <f t="shared" si="33"/>
        <v/>
      </c>
      <c r="AB124" t="str">
        <f t="shared" si="34"/>
        <v/>
      </c>
      <c r="AC124" t="str">
        <f t="shared" si="35"/>
        <v/>
      </c>
      <c r="AD124" t="str">
        <f t="shared" si="36"/>
        <v xml:space="preserve"> WHEN COUNTRY = 'CIB' THEN 0</v>
      </c>
      <c r="AE124" t="str">
        <f t="shared" si="37"/>
        <v/>
      </c>
      <c r="AF124" t="str">
        <f t="shared" si="38"/>
        <v/>
      </c>
      <c r="AG124" s="96" t="str">
        <f t="shared" si="28"/>
        <v/>
      </c>
      <c r="AI124" t="str">
        <f t="shared" si="39"/>
        <v xml:space="preserve"> WHEN COUNTRY = 'BIB' THEN 0 WHEN COUNTRY = 'KOPER' THEN 0 WHEN COUNTRY = 'CIB' THEN 0</v>
      </c>
      <c r="AJ124" t="str">
        <f t="shared" si="40"/>
        <v>CASE  WHEN COUNTRY = 'BIB' THEN 0 WHEN COUNTRY = 'KOPER' THEN 0 WHEN COUNTRY = 'CIB' THEN 0 END AS MISSING_VAL_IND_127,</v>
      </c>
    </row>
    <row r="125" spans="1:36" ht="16.5" thickBot="1" x14ac:dyDescent="0.3">
      <c r="A125" s="85">
        <f t="shared" si="41"/>
        <v>128</v>
      </c>
      <c r="B125" s="99" t="s">
        <v>1297</v>
      </c>
      <c r="C125" s="99"/>
      <c r="D125" s="99"/>
      <c r="E125" s="105" t="s">
        <v>1297</v>
      </c>
      <c r="F125" s="120"/>
      <c r="G125" s="120"/>
      <c r="H125" s="99"/>
      <c r="I125" s="99"/>
      <c r="J125" s="99"/>
      <c r="K125" s="99"/>
      <c r="L125" s="99"/>
      <c r="M125" s="268"/>
      <c r="N125" s="272">
        <v>0</v>
      </c>
      <c r="O125" s="273"/>
      <c r="P125" s="273"/>
      <c r="R125" t="str">
        <f t="shared" si="29"/>
        <v xml:space="preserve"> WHEN COUNTRY = 'BIB' THEN 0</v>
      </c>
      <c r="S125" t="str">
        <f>IF(LEN(C125)&gt;0,CONCATENATE(" WHEN COUNTRY = '",$B$2, "' THEN ",C125 ),"")</f>
        <v/>
      </c>
      <c r="T125" t="str">
        <f>IF(LEN(D125)&gt;0,CONCATENATE(" WHEN COUNTRY = '",$B$2, "' THEN ",D125 ),"")</f>
        <v/>
      </c>
      <c r="U125" s="95" t="str">
        <f t="shared" si="30"/>
        <v xml:space="preserve"> WHEN COUNTRY = 'KOPER' THEN 0</v>
      </c>
      <c r="V125" s="95" t="str">
        <f>IF(LEN(F125)&gt;0,CONCATENATE(" WHEN COUNTRY = '",$E$2, "' THEN ",F125 ),"")</f>
        <v/>
      </c>
      <c r="W125" s="95" t="str">
        <f>IF(LEN(G125)&gt;0,CONCATENATE(" WHEN COUNTRY = '",$E$2, "' THEN ",G125 ),"")</f>
        <v/>
      </c>
      <c r="X125" t="str">
        <f t="shared" si="31"/>
        <v/>
      </c>
      <c r="Y125" t="str">
        <f t="shared" si="32"/>
        <v/>
      </c>
      <c r="Z125" t="str">
        <f t="shared" si="44"/>
        <v/>
      </c>
      <c r="AA125" t="str">
        <f t="shared" si="33"/>
        <v/>
      </c>
      <c r="AB125" t="str">
        <f t="shared" si="34"/>
        <v/>
      </c>
      <c r="AC125" t="str">
        <f t="shared" si="35"/>
        <v/>
      </c>
      <c r="AD125" t="str">
        <f t="shared" si="36"/>
        <v xml:space="preserve"> WHEN COUNTRY = 'CIB' THEN 0</v>
      </c>
      <c r="AE125" t="str">
        <f t="shared" si="37"/>
        <v/>
      </c>
      <c r="AF125" t="str">
        <f t="shared" si="38"/>
        <v/>
      </c>
      <c r="AG125" s="96" t="str">
        <f t="shared" si="28"/>
        <v/>
      </c>
      <c r="AI125" t="str">
        <f t="shared" si="39"/>
        <v xml:space="preserve"> WHEN COUNTRY = 'BIB' THEN 0 WHEN COUNTRY = 'KOPER' THEN 0 WHEN COUNTRY = 'CIB' THEN 0</v>
      </c>
      <c r="AJ125" t="str">
        <f t="shared" si="40"/>
        <v>CASE  WHEN COUNTRY = 'BIB' THEN 0 WHEN COUNTRY = 'KOPER' THEN 0 WHEN COUNTRY = 'CIB' THEN 0 END AS MISSING_VAL_IND_128,</v>
      </c>
    </row>
    <row r="126" spans="1:36" ht="16.5" thickBot="1" x14ac:dyDescent="0.3">
      <c r="A126" s="85">
        <f t="shared" si="41"/>
        <v>129</v>
      </c>
      <c r="B126" s="99"/>
      <c r="C126" s="99" t="s">
        <v>1336</v>
      </c>
      <c r="D126" s="99" t="s">
        <v>1337</v>
      </c>
      <c r="E126" s="105"/>
      <c r="F126" s="120" t="s">
        <v>1338</v>
      </c>
      <c r="G126" s="120" t="s">
        <v>1339</v>
      </c>
      <c r="H126" s="99"/>
      <c r="I126" s="99"/>
      <c r="J126" s="99"/>
      <c r="K126" s="99"/>
      <c r="L126" s="99"/>
      <c r="M126" s="268"/>
      <c r="N126" s="272"/>
      <c r="O126" s="273" t="s">
        <v>1687</v>
      </c>
      <c r="P126" s="273" t="s">
        <v>1718</v>
      </c>
      <c r="R126" t="str">
        <f t="shared" si="29"/>
        <v/>
      </c>
      <c r="S126" t="str">
        <f>IF(LEN(C126)&gt;0,CONCATENATE(" WHEN COUNTRY = '",$B$2,"' AND SEGMENT= '",$C$3, "'  THEN ",C126 ),"")</f>
        <v xml:space="preserve"> WHEN COUNTRY = 'BIB' AND SEGMENT= 'CORPORATE'  THEN 9.109025</v>
      </c>
      <c r="T126" t="str">
        <f>IF(LEN(D126)&gt;0,CONCATENATE(" WHEN COUNTRY = '",$B$2,"' AND SEGMENT= '",$D$3, "'  THEN ",D126 ),"")</f>
        <v xml:space="preserve"> WHEN COUNTRY = 'BIB' AND SEGMENT= 'RETAIL'  THEN 6.1172247</v>
      </c>
      <c r="U126" s="95" t="str">
        <f t="shared" si="30"/>
        <v/>
      </c>
      <c r="V126" s="95" t="str">
        <f>IF(LEN(F126)&gt;0,CONCATENATE(" WHEN COUNTRY = '",$E$2,"' AND SEGMENT= '",$F$3, "'  THEN ",F126 ),"")</f>
        <v xml:space="preserve"> WHEN COUNTRY = 'KOPER' AND SEGMENT= 'CORPORATE'  THEN 10.182</v>
      </c>
      <c r="W126" s="95" t="str">
        <f>IF(LEN(G126)&gt;0,CONCATENATE(" WHEN COUNTRY = '",$E$2,"' AND SEGMENT= '",$G$3, "'  THEN ",G126 ),"")</f>
        <v xml:space="preserve"> WHEN COUNTRY = 'KOPER' AND SEGMENT= 'SMALL/MICRO'  THEN 12.60775</v>
      </c>
      <c r="X126" t="str">
        <f t="shared" si="31"/>
        <v/>
      </c>
      <c r="Y126" t="str">
        <f t="shared" si="32"/>
        <v/>
      </c>
      <c r="Z126" t="str">
        <f t="shared" si="44"/>
        <v/>
      </c>
      <c r="AA126" t="str">
        <f t="shared" si="33"/>
        <v/>
      </c>
      <c r="AB126" t="str">
        <f t="shared" si="34"/>
        <v/>
      </c>
      <c r="AC126" t="str">
        <f t="shared" si="35"/>
        <v/>
      </c>
      <c r="AD126" t="str">
        <f t="shared" si="36"/>
        <v/>
      </c>
      <c r="AE126" t="str">
        <f t="shared" si="37"/>
        <v xml:space="preserve"> WHEN COUNTRY = 'CIB' AND SEGMENT IN ('CORPORATE','SME Corporate')  THEN 11.49542</v>
      </c>
      <c r="AF126" t="str">
        <f t="shared" si="38"/>
        <v xml:space="preserve"> WHEN COUNTRY = 'CIB' AND SEGMENT= 'Small Business'  THEN 10.62415</v>
      </c>
      <c r="AG126" s="96" t="str">
        <f t="shared" si="28"/>
        <v/>
      </c>
      <c r="AI126" t="str">
        <f t="shared" si="39"/>
        <v xml:space="preserv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v>
      </c>
      <c r="AJ126" t="str">
        <f t="shared" si="40"/>
        <v>CASE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 END AS MISSING_VAL_IND_129,</v>
      </c>
    </row>
    <row r="127" spans="1:36" ht="16.5" thickBot="1" x14ac:dyDescent="0.3">
      <c r="A127" s="85">
        <f t="shared" si="41"/>
        <v>130</v>
      </c>
      <c r="B127" s="99" t="s">
        <v>1297</v>
      </c>
      <c r="C127" s="99"/>
      <c r="D127" s="99"/>
      <c r="E127" s="105" t="s">
        <v>1297</v>
      </c>
      <c r="F127" s="120"/>
      <c r="G127" s="120"/>
      <c r="H127" s="99"/>
      <c r="I127" s="99"/>
      <c r="J127" s="99"/>
      <c r="K127" s="99"/>
      <c r="L127" s="99"/>
      <c r="M127" s="268"/>
      <c r="N127" s="272">
        <v>0</v>
      </c>
      <c r="O127" s="273"/>
      <c r="P127" s="273"/>
      <c r="R127" t="str">
        <f t="shared" si="29"/>
        <v xml:space="preserve"> WHEN COUNTRY = 'BIB' THEN 0</v>
      </c>
      <c r="S127" t="str">
        <f>IF(LEN(C127)&gt;0,CONCATENATE(" WHEN COUNTRY = '",$B$2, "' THEN ",C127 ),"")</f>
        <v/>
      </c>
      <c r="T127" t="str">
        <f>IF(LEN(D127)&gt;0,CONCATENATE(" WHEN COUNTRY = '",$B$2, "' THEN ",D127 ),"")</f>
        <v/>
      </c>
      <c r="U127" s="95" t="str">
        <f t="shared" si="30"/>
        <v xml:space="preserve"> WHEN COUNTRY = 'KOPER' THEN 0</v>
      </c>
      <c r="V127" s="95" t="str">
        <f>IF(LEN(F127)&gt;0,CONCATENATE(" WHEN COUNTRY = '",$E$2, "' THEN ",F127 ),"")</f>
        <v/>
      </c>
      <c r="W127" s="95" t="str">
        <f>IF(LEN(G127)&gt;0,CONCATENATE(" WHEN COUNTRY = '",$E$2, "' THEN ",G127 ),"")</f>
        <v/>
      </c>
      <c r="X127" t="str">
        <f t="shared" si="31"/>
        <v/>
      </c>
      <c r="Y127" t="str">
        <f t="shared" si="32"/>
        <v/>
      </c>
      <c r="Z127" t="str">
        <f t="shared" si="44"/>
        <v/>
      </c>
      <c r="AA127" t="str">
        <f t="shared" si="33"/>
        <v/>
      </c>
      <c r="AB127" t="str">
        <f t="shared" si="34"/>
        <v/>
      </c>
      <c r="AC127" t="str">
        <f t="shared" si="35"/>
        <v/>
      </c>
      <c r="AD127" t="str">
        <f t="shared" si="36"/>
        <v xml:space="preserve"> WHEN COUNTRY = 'CIB' THEN 0</v>
      </c>
      <c r="AE127" t="str">
        <f t="shared" si="37"/>
        <v/>
      </c>
      <c r="AF127" t="str">
        <f t="shared" si="38"/>
        <v/>
      </c>
      <c r="AG127" s="96" t="str">
        <f t="shared" si="28"/>
        <v/>
      </c>
      <c r="AI127" t="str">
        <f t="shared" si="39"/>
        <v xml:space="preserve"> WHEN COUNTRY = 'BIB' THEN 0 WHEN COUNTRY = 'KOPER' THEN 0 WHEN COUNTRY = 'CIB' THEN 0</v>
      </c>
      <c r="AJ127" t="str">
        <f t="shared" si="40"/>
        <v>CASE  WHEN COUNTRY = 'BIB' THEN 0 WHEN COUNTRY = 'KOPER' THEN 0 WHEN COUNTRY = 'CIB' THEN 0 END AS MISSING_VAL_IND_130,</v>
      </c>
    </row>
    <row r="128" spans="1:36" ht="16.5" thickBot="1" x14ac:dyDescent="0.3">
      <c r="A128" s="85">
        <f t="shared" si="41"/>
        <v>131</v>
      </c>
      <c r="B128" s="99"/>
      <c r="C128" s="99" t="s">
        <v>1244</v>
      </c>
      <c r="D128" s="99" t="s">
        <v>1245</v>
      </c>
      <c r="E128" s="105"/>
      <c r="F128" s="120" t="s">
        <v>1246</v>
      </c>
      <c r="G128" s="120" t="s">
        <v>1247</v>
      </c>
      <c r="H128" s="99"/>
      <c r="I128" s="99"/>
      <c r="J128" s="99"/>
      <c r="K128" s="99"/>
      <c r="L128" s="99"/>
      <c r="M128" s="268"/>
      <c r="N128" s="272"/>
      <c r="O128" s="273" t="s">
        <v>1668</v>
      </c>
      <c r="P128" s="273" t="s">
        <v>1700</v>
      </c>
      <c r="R128" t="str">
        <f t="shared" si="29"/>
        <v/>
      </c>
      <c r="S128" t="str">
        <f>IF(LEN(C128)&gt;0,CONCATENATE(" WHEN COUNTRY = '",$B$2,"' AND SEGMENT= '",$C$3, "'  THEN ",C128 ),"")</f>
        <v xml:space="preserve"> WHEN COUNTRY = 'BIB' AND SEGMENT= 'CORPORATE'  THEN 0.38435042</v>
      </c>
      <c r="T128" t="str">
        <f>IF(LEN(D128)&gt;0,CONCATENATE(" WHEN COUNTRY = '",$B$2,"' AND SEGMENT= '",$D$3, "'  THEN ",D128 ),"")</f>
        <v xml:space="preserve"> WHEN COUNTRY = 'BIB' AND SEGMENT= 'RETAIL'  THEN 0.25999987</v>
      </c>
      <c r="U128" s="95" t="str">
        <f t="shared" si="30"/>
        <v/>
      </c>
      <c r="V128" s="95" t="str">
        <f>IF(LEN(F128)&gt;0,CONCATENATE(" WHEN COUNTRY = '",$E$2,"' AND SEGMENT= '",$F$3, "'  THEN ",F128 ),"")</f>
        <v xml:space="preserve"> WHEN COUNTRY = 'KOPER' AND SEGMENT= 'CORPORATE'  THEN 0.4982336</v>
      </c>
      <c r="W128" s="95" t="str">
        <f>IF(LEN(G128)&gt;0,CONCATENATE(" WHEN COUNTRY = '",$E$2,"' AND SEGMENT= '",$G$3, "'  THEN ",G128 ),"")</f>
        <v xml:space="preserve"> WHEN COUNTRY = 'KOPER' AND SEGMENT= 'SMALL/MICRO'  THEN 0.3419732</v>
      </c>
      <c r="X128" t="str">
        <f t="shared" si="31"/>
        <v/>
      </c>
      <c r="Y128" t="str">
        <f t="shared" si="32"/>
        <v/>
      </c>
      <c r="Z128" t="str">
        <f t="shared" si="44"/>
        <v/>
      </c>
      <c r="AA128" t="str">
        <f t="shared" si="33"/>
        <v/>
      </c>
      <c r="AB128" t="str">
        <f t="shared" si="34"/>
        <v/>
      </c>
      <c r="AC128" t="str">
        <f t="shared" si="35"/>
        <v/>
      </c>
      <c r="AD128" t="str">
        <f t="shared" si="36"/>
        <v/>
      </c>
      <c r="AE128" t="str">
        <f t="shared" si="37"/>
        <v xml:space="preserve"> WHEN COUNTRY = 'CIB' AND SEGMENT IN ('CORPORATE','SME Corporate')  THEN 0.3555136</v>
      </c>
      <c r="AF128" t="str">
        <f t="shared" si="38"/>
        <v xml:space="preserve"> WHEN COUNTRY = 'CIB' AND SEGMENT= 'Small Business'  THEN 0.3397027</v>
      </c>
      <c r="AG128" s="96" t="str">
        <f t="shared" si="28"/>
        <v/>
      </c>
      <c r="AI128" t="str">
        <f t="shared" si="39"/>
        <v xml:space="preserv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v>
      </c>
      <c r="AJ128" t="str">
        <f t="shared" si="40"/>
        <v>CASE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 END AS MISSING_VAL_IND_131,</v>
      </c>
    </row>
    <row r="129" spans="1:36" ht="16.5" thickBot="1" x14ac:dyDescent="0.3">
      <c r="A129" s="85">
        <f t="shared" si="41"/>
        <v>132</v>
      </c>
      <c r="B129" s="99" t="s">
        <v>1297</v>
      </c>
      <c r="C129" s="99"/>
      <c r="D129" s="99"/>
      <c r="E129" s="105" t="s">
        <v>1297</v>
      </c>
      <c r="F129" s="120"/>
      <c r="G129" s="120"/>
      <c r="H129" s="99"/>
      <c r="I129" s="99"/>
      <c r="J129" s="99"/>
      <c r="K129" s="99"/>
      <c r="L129" s="99"/>
      <c r="M129" s="268"/>
      <c r="N129" s="272">
        <v>0</v>
      </c>
      <c r="O129" s="273"/>
      <c r="P129" s="273"/>
      <c r="R129" t="str">
        <f t="shared" si="29"/>
        <v xml:space="preserve"> WHEN COUNTRY = 'BIB' THEN 0</v>
      </c>
      <c r="S129" t="str">
        <f t="shared" ref="S129:S176" si="50">IF(LEN(C129)&gt;0,CONCATENATE(" WHEN COUNTRY = '",$B$2, "' THEN ",C129 ),"")</f>
        <v/>
      </c>
      <c r="T129" t="str">
        <f t="shared" ref="T129:T176" si="51">IF(LEN(D129)&gt;0,CONCATENATE(" WHEN COUNTRY = '",$B$2, "' THEN ",D129 ),"")</f>
        <v/>
      </c>
      <c r="U129" s="95" t="str">
        <f t="shared" si="30"/>
        <v xml:space="preserve"> WHEN COUNTRY = 'KOPER' THEN 0</v>
      </c>
      <c r="V129" s="95" t="str">
        <f t="shared" ref="V129:V176" si="52">IF(LEN(F129)&gt;0,CONCATENATE(" WHEN COUNTRY = '",$E$2, "' THEN ",F129 ),"")</f>
        <v/>
      </c>
      <c r="W129" s="95" t="str">
        <f t="shared" ref="W129:W176" si="53">IF(LEN(G129)&gt;0,CONCATENATE(" WHEN COUNTRY = '",$E$2, "' THEN ",G129 ),"")</f>
        <v/>
      </c>
      <c r="X129" t="str">
        <f t="shared" si="31"/>
        <v/>
      </c>
      <c r="Y129" t="str">
        <f t="shared" si="32"/>
        <v/>
      </c>
      <c r="Z129" t="str">
        <f t="shared" si="44"/>
        <v/>
      </c>
      <c r="AA129" t="str">
        <f t="shared" si="33"/>
        <v/>
      </c>
      <c r="AB129" t="str">
        <f t="shared" si="34"/>
        <v/>
      </c>
      <c r="AC129" t="str">
        <f t="shared" si="35"/>
        <v/>
      </c>
      <c r="AD129" t="str">
        <f t="shared" si="36"/>
        <v xml:space="preserve"> WHEN COUNTRY = 'CIB' THEN 0</v>
      </c>
      <c r="AE129" t="str">
        <f t="shared" si="37"/>
        <v/>
      </c>
      <c r="AF129" t="str">
        <f t="shared" si="38"/>
        <v/>
      </c>
      <c r="AG129" s="96" t="str">
        <f t="shared" si="28"/>
        <v/>
      </c>
      <c r="AI129" t="str">
        <f t="shared" si="39"/>
        <v xml:space="preserve"> WHEN COUNTRY = 'BIB' THEN 0 WHEN COUNTRY = 'KOPER' THEN 0 WHEN COUNTRY = 'CIB' THEN 0</v>
      </c>
      <c r="AJ129" t="str">
        <f t="shared" si="40"/>
        <v>CASE  WHEN COUNTRY = 'BIB' THEN 0 WHEN COUNTRY = 'KOPER' THEN 0 WHEN COUNTRY = 'CIB' THEN 0 END AS MISSING_VAL_IND_132,</v>
      </c>
    </row>
    <row r="130" spans="1:36" ht="16.5" thickBot="1" x14ac:dyDescent="0.3">
      <c r="A130" s="85">
        <f t="shared" si="41"/>
        <v>133</v>
      </c>
      <c r="B130" s="99" t="s">
        <v>1297</v>
      </c>
      <c r="C130" s="99"/>
      <c r="D130" s="99"/>
      <c r="E130" s="105" t="s">
        <v>1297</v>
      </c>
      <c r="F130" s="120"/>
      <c r="G130" s="120"/>
      <c r="H130" s="99"/>
      <c r="I130" s="99"/>
      <c r="J130" s="99"/>
      <c r="K130" s="99"/>
      <c r="L130" s="99"/>
      <c r="M130" s="268"/>
      <c r="N130" s="272">
        <v>0</v>
      </c>
      <c r="O130" s="273"/>
      <c r="P130" s="273"/>
      <c r="R130" t="str">
        <f t="shared" si="29"/>
        <v xml:space="preserve"> WHEN COUNTRY = 'BIB' THEN 0</v>
      </c>
      <c r="S130" t="str">
        <f t="shared" si="50"/>
        <v/>
      </c>
      <c r="T130" t="str">
        <f t="shared" si="51"/>
        <v/>
      </c>
      <c r="U130" s="95" t="str">
        <f t="shared" si="30"/>
        <v xml:space="preserve"> WHEN COUNTRY = 'KOPER' THEN 0</v>
      </c>
      <c r="V130" s="95" t="str">
        <f t="shared" si="52"/>
        <v/>
      </c>
      <c r="W130" s="95" t="str">
        <f t="shared" si="53"/>
        <v/>
      </c>
      <c r="X130" t="str">
        <f t="shared" si="31"/>
        <v/>
      </c>
      <c r="Y130" t="str">
        <f t="shared" si="32"/>
        <v/>
      </c>
      <c r="Z130" t="str">
        <f t="shared" si="44"/>
        <v/>
      </c>
      <c r="AA130" t="str">
        <f t="shared" si="33"/>
        <v/>
      </c>
      <c r="AB130" t="str">
        <f t="shared" si="34"/>
        <v/>
      </c>
      <c r="AC130" t="str">
        <f t="shared" si="35"/>
        <v/>
      </c>
      <c r="AD130" t="str">
        <f t="shared" si="36"/>
        <v xml:space="preserve"> WHEN COUNTRY = 'CIB' THEN 0</v>
      </c>
      <c r="AE130" t="str">
        <f t="shared" si="37"/>
        <v/>
      </c>
      <c r="AF130" t="str">
        <f t="shared" si="38"/>
        <v/>
      </c>
      <c r="AG130" s="96" t="str">
        <f t="shared" si="28"/>
        <v/>
      </c>
      <c r="AI130" t="str">
        <f t="shared" si="39"/>
        <v xml:space="preserve"> WHEN COUNTRY = 'BIB' THEN 0 WHEN COUNTRY = 'KOPER' THEN 0 WHEN COUNTRY = 'CIB' THEN 0</v>
      </c>
      <c r="AJ130" t="str">
        <f t="shared" si="40"/>
        <v>CASE  WHEN COUNTRY = 'BIB' THEN 0 WHEN COUNTRY = 'KOPER' THEN 0 WHEN COUNTRY = 'CIB' THEN 0 END AS MISSING_VAL_IND_133,</v>
      </c>
    </row>
    <row r="131" spans="1:36" ht="16.5" thickBot="1" x14ac:dyDescent="0.3">
      <c r="A131" s="85">
        <f t="shared" si="41"/>
        <v>134</v>
      </c>
      <c r="B131" s="99"/>
      <c r="C131" s="99"/>
      <c r="D131" s="99"/>
      <c r="E131" s="105"/>
      <c r="F131" s="120"/>
      <c r="G131" s="120"/>
      <c r="H131" s="99"/>
      <c r="I131" s="99"/>
      <c r="J131" s="99"/>
      <c r="K131" s="99"/>
      <c r="L131" s="99"/>
      <c r="M131" s="268"/>
      <c r="N131" s="272"/>
      <c r="O131" s="273"/>
      <c r="P131" s="273"/>
      <c r="R131" t="str">
        <f t="shared" si="29"/>
        <v/>
      </c>
      <c r="S131" t="str">
        <f t="shared" si="50"/>
        <v/>
      </c>
      <c r="T131" t="str">
        <f t="shared" si="51"/>
        <v/>
      </c>
      <c r="U131" s="95" t="str">
        <f t="shared" si="30"/>
        <v/>
      </c>
      <c r="V131" s="95" t="str">
        <f t="shared" si="52"/>
        <v/>
      </c>
      <c r="W131" s="95" t="str">
        <f t="shared" si="53"/>
        <v/>
      </c>
      <c r="X131" t="str">
        <f t="shared" si="31"/>
        <v/>
      </c>
      <c r="Y131" t="str">
        <f t="shared" si="32"/>
        <v/>
      </c>
      <c r="Z131" t="str">
        <f t="shared" si="44"/>
        <v/>
      </c>
      <c r="AA131" t="str">
        <f t="shared" si="33"/>
        <v/>
      </c>
      <c r="AB131" t="str">
        <f t="shared" si="34"/>
        <v/>
      </c>
      <c r="AC131" t="str">
        <f t="shared" si="35"/>
        <v/>
      </c>
      <c r="AD131" t="str">
        <f t="shared" si="36"/>
        <v/>
      </c>
      <c r="AE131" t="str">
        <f t="shared" si="37"/>
        <v/>
      </c>
      <c r="AF131" t="str">
        <f t="shared" si="38"/>
        <v/>
      </c>
      <c r="AG131" s="96" t="str">
        <f t="shared" si="28"/>
        <v/>
      </c>
      <c r="AI131" t="str">
        <f t="shared" si="39"/>
        <v/>
      </c>
      <c r="AJ131" t="str">
        <f t="shared" si="40"/>
        <v/>
      </c>
    </row>
    <row r="132" spans="1:36" ht="16.5" thickBot="1" x14ac:dyDescent="0.3">
      <c r="A132" s="85">
        <f t="shared" si="41"/>
        <v>135</v>
      </c>
      <c r="B132" s="99"/>
      <c r="C132" s="99"/>
      <c r="D132" s="99"/>
      <c r="E132" s="105"/>
      <c r="F132" s="120"/>
      <c r="G132" s="120"/>
      <c r="H132" s="99"/>
      <c r="I132" s="99"/>
      <c r="J132" s="99"/>
      <c r="K132" s="99"/>
      <c r="L132" s="99"/>
      <c r="M132" s="268"/>
      <c r="N132" s="272"/>
      <c r="O132" s="273"/>
      <c r="P132" s="273"/>
      <c r="R132" t="str">
        <f t="shared" si="29"/>
        <v/>
      </c>
      <c r="S132" t="str">
        <f t="shared" si="50"/>
        <v/>
      </c>
      <c r="T132" t="str">
        <f t="shared" si="51"/>
        <v/>
      </c>
      <c r="U132" s="95" t="str">
        <f t="shared" si="30"/>
        <v/>
      </c>
      <c r="V132" s="95" t="str">
        <f t="shared" si="52"/>
        <v/>
      </c>
      <c r="W132" s="95" t="str">
        <f t="shared" si="53"/>
        <v/>
      </c>
      <c r="X132" t="str">
        <f t="shared" si="31"/>
        <v/>
      </c>
      <c r="Y132" t="str">
        <f t="shared" si="32"/>
        <v/>
      </c>
      <c r="Z132" t="str">
        <f t="shared" si="44"/>
        <v/>
      </c>
      <c r="AA132" t="str">
        <f t="shared" si="33"/>
        <v/>
      </c>
      <c r="AB132" t="str">
        <f t="shared" si="34"/>
        <v/>
      </c>
      <c r="AC132" t="str">
        <f t="shared" si="35"/>
        <v/>
      </c>
      <c r="AD132" t="str">
        <f t="shared" si="36"/>
        <v/>
      </c>
      <c r="AE132" t="str">
        <f t="shared" si="37"/>
        <v/>
      </c>
      <c r="AF132" t="str">
        <f t="shared" si="38"/>
        <v/>
      </c>
      <c r="AG132" s="96" t="str">
        <f t="shared" ref="AG132:AG195" si="54">IF(AND(LEN(R132)=0, LEN(U132)=0, LEN(X132)=0, LEN(AA132)=0, LEN(AQ132)=0,LEN(Q132)&gt;0),CONCATENATE(Q132," AS MISSING_VAL_IND_",A132,","),"")</f>
        <v/>
      </c>
      <c r="AI132" t="str">
        <f t="shared" si="39"/>
        <v/>
      </c>
      <c r="AJ132" t="str">
        <f t="shared" si="40"/>
        <v/>
      </c>
    </row>
    <row r="133" spans="1:36" ht="16.5" thickBot="1" x14ac:dyDescent="0.3">
      <c r="A133" s="85">
        <f t="shared" si="41"/>
        <v>136</v>
      </c>
      <c r="B133" s="99"/>
      <c r="C133" s="99"/>
      <c r="D133" s="99"/>
      <c r="E133" s="105"/>
      <c r="F133" s="120"/>
      <c r="G133" s="120"/>
      <c r="H133" s="99"/>
      <c r="I133" s="99"/>
      <c r="J133" s="99"/>
      <c r="K133" s="99"/>
      <c r="L133" s="99"/>
      <c r="M133" s="268"/>
      <c r="N133" s="272"/>
      <c r="O133" s="273"/>
      <c r="P133" s="273"/>
      <c r="R133" t="str">
        <f t="shared" ref="R133:R196" si="55">IF(LEN(B133)&gt;0,CONCATENATE(" WHEN COUNTRY = '",$B$2, "' THEN ",B133 ),"")</f>
        <v/>
      </c>
      <c r="S133" t="str">
        <f t="shared" si="50"/>
        <v/>
      </c>
      <c r="T133" t="str">
        <f t="shared" si="51"/>
        <v/>
      </c>
      <c r="U133" s="95" t="str">
        <f t="shared" ref="U133:U196" si="56">IF(LEN(E133)&gt;0,CONCATENATE(" WHEN COUNTRY = '",$E$2, "' THEN ",E133 ),"")</f>
        <v/>
      </c>
      <c r="V133" s="95" t="str">
        <f t="shared" si="52"/>
        <v/>
      </c>
      <c r="W133" s="95" t="str">
        <f t="shared" si="53"/>
        <v/>
      </c>
      <c r="X133" t="str">
        <f t="shared" ref="X133:X196" si="57">IF(LEN(H133)&gt;0,CONCATENATE(" WHEN COUNTRY = '",$H$2, "' THEN ",H133 ),"")</f>
        <v/>
      </c>
      <c r="Y133" t="str">
        <f t="shared" ref="Y133:Y196" si="58">IF(LEN(I133)&gt;0,CONCATENATE(" WHEN COUNTRY = '",$H$2,"' AND SEGMENT IN ",$I$3, "  THEN ",I133 ),"")</f>
        <v/>
      </c>
      <c r="Z133" t="str">
        <f t="shared" si="44"/>
        <v/>
      </c>
      <c r="AA133" t="str">
        <f t="shared" ref="AA133:AA196" si="59">IF(LEN(K133)&gt;0,CONCATENATE(" WHEN COUNTRY = '",$K$2, "' THEN ",K133 ),"")</f>
        <v/>
      </c>
      <c r="AB133" t="str">
        <f t="shared" ref="AB133:AB196" si="60">IF(LEN(L133)&gt;0,CONCATENATE(" WHEN COUNTRY = '",$K$2,"' AND SEGMENT IN ",$L$3, "  THEN ",L133 ),"")</f>
        <v/>
      </c>
      <c r="AC133" t="str">
        <f t="shared" ref="AC133:AC196" si="61">IF(LEN(M133)&gt;0,CONCATENATE(" WHEN COUNTRY = '",$K$2,"' AND SEGMENT= '",$M$3, "'  THEN ",M133 ),"")</f>
        <v/>
      </c>
      <c r="AD133" t="str">
        <f t="shared" ref="AD133:AD196" si="62">IF(LEN(N133)&gt;0,CONCATENATE(" WHEN COUNTRY = '",$N$2, "' THEN ",N133 ),"")</f>
        <v/>
      </c>
      <c r="AE133" t="str">
        <f t="shared" ref="AE133:AE196" si="63">IF(LEN(O133)&gt;0,CONCATENATE(" WHEN COUNTRY = '",$N$2,"' AND SEGMENT IN ",$O$3, "  THEN ",O133 ),"")</f>
        <v/>
      </c>
      <c r="AF133" t="str">
        <f t="shared" ref="AF133:AF196" si="64">IF(LEN(P133)&gt;0,CONCATENATE(" WHEN COUNTRY = '",$N$2,"' AND SEGMENT= '",$P$3, "'  THEN ",P133 ),"")</f>
        <v/>
      </c>
      <c r="AG133" s="96" t="str">
        <f t="shared" si="54"/>
        <v/>
      </c>
      <c r="AI133" t="str">
        <f t="shared" ref="AI133:AI196" si="65">CONCATENATE(R133,S133,T133,U133,V133,W133,X133,Y133,Z133,AA133,AB133,AC133,AD133,AE133,AF133)</f>
        <v/>
      </c>
      <c r="AJ133" t="str">
        <f t="shared" ref="AJ133:AJ196" si="66">IF(LEN(AG133)&gt;0,AG133,IF(LEN(AI133)&gt;0,"CASE "&amp;AI133&amp;" END AS MISSING_VAL_IND_"&amp;A133&amp;",",""))</f>
        <v/>
      </c>
    </row>
    <row r="134" spans="1:36" ht="16.5" thickBot="1" x14ac:dyDescent="0.3">
      <c r="A134" s="85">
        <f t="shared" ref="A134:A197" si="67">+A133+1</f>
        <v>137</v>
      </c>
      <c r="B134" s="99"/>
      <c r="C134" s="99"/>
      <c r="D134" s="99"/>
      <c r="E134" s="105"/>
      <c r="F134" s="120"/>
      <c r="G134" s="120"/>
      <c r="H134" s="99"/>
      <c r="I134" s="99"/>
      <c r="J134" s="99"/>
      <c r="K134" s="99"/>
      <c r="L134" s="99"/>
      <c r="M134" s="268"/>
      <c r="N134" s="272"/>
      <c r="O134" s="273"/>
      <c r="P134" s="273"/>
      <c r="R134" t="str">
        <f t="shared" si="55"/>
        <v/>
      </c>
      <c r="S134" t="str">
        <f t="shared" si="50"/>
        <v/>
      </c>
      <c r="T134" t="str">
        <f t="shared" si="51"/>
        <v/>
      </c>
      <c r="U134" s="95" t="str">
        <f t="shared" si="56"/>
        <v/>
      </c>
      <c r="V134" s="95" t="str">
        <f t="shared" si="52"/>
        <v/>
      </c>
      <c r="W134" s="95" t="str">
        <f t="shared" si="53"/>
        <v/>
      </c>
      <c r="X134" t="str">
        <f t="shared" si="57"/>
        <v/>
      </c>
      <c r="Y134" t="str">
        <f t="shared" si="58"/>
        <v/>
      </c>
      <c r="Z134" t="str">
        <f t="shared" si="44"/>
        <v/>
      </c>
      <c r="AA134" t="str">
        <f t="shared" si="59"/>
        <v/>
      </c>
      <c r="AB134" t="str">
        <f t="shared" si="60"/>
        <v/>
      </c>
      <c r="AC134" t="str">
        <f t="shared" si="61"/>
        <v/>
      </c>
      <c r="AD134" t="str">
        <f t="shared" si="62"/>
        <v/>
      </c>
      <c r="AE134" t="str">
        <f t="shared" si="63"/>
        <v/>
      </c>
      <c r="AF134" t="str">
        <f t="shared" si="64"/>
        <v/>
      </c>
      <c r="AG134" s="96" t="str">
        <f t="shared" si="54"/>
        <v/>
      </c>
      <c r="AI134" t="str">
        <f t="shared" si="65"/>
        <v/>
      </c>
      <c r="AJ134" t="str">
        <f t="shared" si="66"/>
        <v/>
      </c>
    </row>
    <row r="135" spans="1:36" ht="16.5" thickBot="1" x14ac:dyDescent="0.3">
      <c r="A135" s="85">
        <f t="shared" si="67"/>
        <v>138</v>
      </c>
      <c r="B135" s="99"/>
      <c r="C135" s="99"/>
      <c r="D135" s="99"/>
      <c r="E135" s="105"/>
      <c r="F135" s="120"/>
      <c r="G135" s="120"/>
      <c r="H135" s="99"/>
      <c r="I135" s="99"/>
      <c r="J135" s="99"/>
      <c r="K135" s="99"/>
      <c r="L135" s="99"/>
      <c r="M135" s="268"/>
      <c r="N135" s="272"/>
      <c r="O135" s="273"/>
      <c r="P135" s="273"/>
      <c r="Q135" s="145">
        <v>-999</v>
      </c>
      <c r="R135" t="str">
        <f t="shared" si="55"/>
        <v/>
      </c>
      <c r="S135" t="str">
        <f t="shared" si="50"/>
        <v/>
      </c>
      <c r="T135" t="str">
        <f t="shared" si="51"/>
        <v/>
      </c>
      <c r="U135" s="95" t="str">
        <f t="shared" si="56"/>
        <v/>
      </c>
      <c r="V135" s="95" t="str">
        <f t="shared" si="52"/>
        <v/>
      </c>
      <c r="W135" s="95" t="str">
        <f t="shared" si="53"/>
        <v/>
      </c>
      <c r="X135" t="str">
        <f t="shared" si="57"/>
        <v/>
      </c>
      <c r="Y135" t="str">
        <f t="shared" si="58"/>
        <v/>
      </c>
      <c r="Z135" t="str">
        <f t="shared" si="44"/>
        <v/>
      </c>
      <c r="AA135" t="str">
        <f t="shared" si="59"/>
        <v/>
      </c>
      <c r="AB135" t="str">
        <f t="shared" si="60"/>
        <v/>
      </c>
      <c r="AC135" t="str">
        <f t="shared" si="61"/>
        <v/>
      </c>
      <c r="AD135" t="str">
        <f t="shared" si="62"/>
        <v/>
      </c>
      <c r="AE135" t="str">
        <f t="shared" si="63"/>
        <v/>
      </c>
      <c r="AF135" t="str">
        <f t="shared" si="64"/>
        <v/>
      </c>
      <c r="AG135" s="96" t="str">
        <f t="shared" si="54"/>
        <v>-999 AS MISSING_VAL_IND_138,</v>
      </c>
      <c r="AI135" t="str">
        <f t="shared" si="65"/>
        <v/>
      </c>
      <c r="AJ135" t="str">
        <f t="shared" si="66"/>
        <v>-999 AS MISSING_VAL_IND_138,</v>
      </c>
    </row>
    <row r="136" spans="1:36" ht="16.5" thickBot="1" x14ac:dyDescent="0.3">
      <c r="A136" s="85">
        <f t="shared" si="67"/>
        <v>139</v>
      </c>
      <c r="B136" s="99"/>
      <c r="C136" s="99"/>
      <c r="D136" s="99"/>
      <c r="E136" s="105"/>
      <c r="F136" s="120"/>
      <c r="G136" s="120"/>
      <c r="H136" s="99"/>
      <c r="I136" s="99"/>
      <c r="J136" s="99"/>
      <c r="K136" s="99"/>
      <c r="L136" s="99"/>
      <c r="M136" s="268"/>
      <c r="N136" s="272"/>
      <c r="O136" s="273"/>
      <c r="P136" s="273"/>
      <c r="Q136" s="145">
        <v>-999</v>
      </c>
      <c r="R136" t="str">
        <f t="shared" si="55"/>
        <v/>
      </c>
      <c r="S136" t="str">
        <f t="shared" si="50"/>
        <v/>
      </c>
      <c r="T136" t="str">
        <f t="shared" si="51"/>
        <v/>
      </c>
      <c r="U136" s="95" t="str">
        <f t="shared" si="56"/>
        <v/>
      </c>
      <c r="V136" s="95" t="str">
        <f t="shared" si="52"/>
        <v/>
      </c>
      <c r="W136" s="95" t="str">
        <f t="shared" si="53"/>
        <v/>
      </c>
      <c r="X136" t="str">
        <f t="shared" si="57"/>
        <v/>
      </c>
      <c r="Y136" t="str">
        <f t="shared" si="58"/>
        <v/>
      </c>
      <c r="Z136" t="str">
        <f t="shared" si="44"/>
        <v/>
      </c>
      <c r="AA136" t="str">
        <f t="shared" si="59"/>
        <v/>
      </c>
      <c r="AB136" t="str">
        <f t="shared" si="60"/>
        <v/>
      </c>
      <c r="AC136" t="str">
        <f t="shared" si="61"/>
        <v/>
      </c>
      <c r="AD136" t="str">
        <f t="shared" si="62"/>
        <v/>
      </c>
      <c r="AE136" t="str">
        <f t="shared" si="63"/>
        <v/>
      </c>
      <c r="AF136" t="str">
        <f t="shared" si="64"/>
        <v/>
      </c>
      <c r="AG136" s="96" t="str">
        <f t="shared" si="54"/>
        <v>-999 AS MISSING_VAL_IND_139,</v>
      </c>
      <c r="AI136" t="str">
        <f t="shared" si="65"/>
        <v/>
      </c>
      <c r="AJ136" t="str">
        <f t="shared" si="66"/>
        <v>-999 AS MISSING_VAL_IND_139,</v>
      </c>
    </row>
    <row r="137" spans="1:36" ht="16.5" thickBot="1" x14ac:dyDescent="0.3">
      <c r="A137" s="85">
        <f t="shared" si="67"/>
        <v>140</v>
      </c>
      <c r="B137" s="99"/>
      <c r="C137" s="99"/>
      <c r="D137" s="99"/>
      <c r="E137" s="105"/>
      <c r="F137" s="120"/>
      <c r="G137" s="120"/>
      <c r="H137" s="99"/>
      <c r="I137" s="99"/>
      <c r="J137" s="99"/>
      <c r="K137" s="99"/>
      <c r="L137" s="99"/>
      <c r="M137" s="268"/>
      <c r="N137" s="272"/>
      <c r="O137" s="273"/>
      <c r="P137" s="273"/>
      <c r="Q137" s="145">
        <v>-999</v>
      </c>
      <c r="R137" t="str">
        <f t="shared" si="55"/>
        <v/>
      </c>
      <c r="S137" t="str">
        <f t="shared" si="50"/>
        <v/>
      </c>
      <c r="T137" t="str">
        <f t="shared" si="51"/>
        <v/>
      </c>
      <c r="U137" s="95" t="str">
        <f t="shared" si="56"/>
        <v/>
      </c>
      <c r="V137" s="95" t="str">
        <f t="shared" si="52"/>
        <v/>
      </c>
      <c r="W137" s="95" t="str">
        <f t="shared" si="53"/>
        <v/>
      </c>
      <c r="X137" t="str">
        <f t="shared" si="57"/>
        <v/>
      </c>
      <c r="Y137" t="str">
        <f t="shared" si="58"/>
        <v/>
      </c>
      <c r="Z137" t="str">
        <f t="shared" si="44"/>
        <v/>
      </c>
      <c r="AA137" t="str">
        <f t="shared" si="59"/>
        <v/>
      </c>
      <c r="AB137" t="str">
        <f t="shared" si="60"/>
        <v/>
      </c>
      <c r="AC137" t="str">
        <f t="shared" si="61"/>
        <v/>
      </c>
      <c r="AD137" t="str">
        <f t="shared" si="62"/>
        <v/>
      </c>
      <c r="AE137" t="str">
        <f t="shared" si="63"/>
        <v/>
      </c>
      <c r="AF137" t="str">
        <f t="shared" si="64"/>
        <v/>
      </c>
      <c r="AG137" s="96" t="str">
        <f t="shared" si="54"/>
        <v>-999 AS MISSING_VAL_IND_140,</v>
      </c>
      <c r="AI137" t="str">
        <f t="shared" si="65"/>
        <v/>
      </c>
      <c r="AJ137" t="str">
        <f t="shared" si="66"/>
        <v>-999 AS MISSING_VAL_IND_140,</v>
      </c>
    </row>
    <row r="138" spans="1:36" ht="16.5" thickBot="1" x14ac:dyDescent="0.3">
      <c r="A138" s="85">
        <f t="shared" si="67"/>
        <v>141</v>
      </c>
      <c r="B138" s="99"/>
      <c r="C138" s="99"/>
      <c r="D138" s="99"/>
      <c r="E138" s="105"/>
      <c r="F138" s="120"/>
      <c r="G138" s="120"/>
      <c r="H138" s="99"/>
      <c r="I138" s="99"/>
      <c r="J138" s="99"/>
      <c r="K138" s="99"/>
      <c r="L138" s="99"/>
      <c r="M138" s="268"/>
      <c r="N138" s="272"/>
      <c r="O138" s="273"/>
      <c r="P138" s="273"/>
      <c r="Q138" s="145">
        <v>-999</v>
      </c>
      <c r="R138" t="str">
        <f t="shared" si="55"/>
        <v/>
      </c>
      <c r="S138" t="str">
        <f t="shared" si="50"/>
        <v/>
      </c>
      <c r="T138" t="str">
        <f t="shared" si="51"/>
        <v/>
      </c>
      <c r="U138" s="95" t="str">
        <f t="shared" si="56"/>
        <v/>
      </c>
      <c r="V138" s="95" t="str">
        <f t="shared" si="52"/>
        <v/>
      </c>
      <c r="W138" s="95" t="str">
        <f t="shared" si="53"/>
        <v/>
      </c>
      <c r="X138" t="str">
        <f t="shared" si="57"/>
        <v/>
      </c>
      <c r="Y138" t="str">
        <f t="shared" si="58"/>
        <v/>
      </c>
      <c r="Z138" t="str">
        <f t="shared" si="44"/>
        <v/>
      </c>
      <c r="AA138" t="str">
        <f t="shared" si="59"/>
        <v/>
      </c>
      <c r="AB138" t="str">
        <f t="shared" si="60"/>
        <v/>
      </c>
      <c r="AC138" t="str">
        <f t="shared" si="61"/>
        <v/>
      </c>
      <c r="AD138" t="str">
        <f t="shared" si="62"/>
        <v/>
      </c>
      <c r="AE138" t="str">
        <f t="shared" si="63"/>
        <v/>
      </c>
      <c r="AF138" t="str">
        <f t="shared" si="64"/>
        <v/>
      </c>
      <c r="AG138" s="96" t="str">
        <f t="shared" si="54"/>
        <v>-999 AS MISSING_VAL_IND_141,</v>
      </c>
      <c r="AI138" t="str">
        <f t="shared" si="65"/>
        <v/>
      </c>
      <c r="AJ138" t="str">
        <f t="shared" si="66"/>
        <v>-999 AS MISSING_VAL_IND_141,</v>
      </c>
    </row>
    <row r="139" spans="1:36" ht="16.5" thickBot="1" x14ac:dyDescent="0.3">
      <c r="A139" s="85">
        <f t="shared" si="67"/>
        <v>142</v>
      </c>
      <c r="B139" s="99"/>
      <c r="C139" s="99"/>
      <c r="D139" s="99"/>
      <c r="E139" s="105"/>
      <c r="F139" s="120"/>
      <c r="G139" s="120"/>
      <c r="H139" s="99"/>
      <c r="I139" s="99"/>
      <c r="J139" s="99"/>
      <c r="K139" s="99"/>
      <c r="L139" s="99"/>
      <c r="M139" s="268"/>
      <c r="N139" s="272"/>
      <c r="O139" s="273"/>
      <c r="P139" s="273"/>
      <c r="Q139" s="145">
        <v>-999</v>
      </c>
      <c r="R139" t="str">
        <f t="shared" si="55"/>
        <v/>
      </c>
      <c r="S139" t="str">
        <f t="shared" si="50"/>
        <v/>
      </c>
      <c r="T139" t="str">
        <f t="shared" si="51"/>
        <v/>
      </c>
      <c r="U139" s="95" t="str">
        <f t="shared" si="56"/>
        <v/>
      </c>
      <c r="V139" s="95" t="str">
        <f t="shared" si="52"/>
        <v/>
      </c>
      <c r="W139" s="95" t="str">
        <f t="shared" si="53"/>
        <v/>
      </c>
      <c r="X139" t="str">
        <f t="shared" si="57"/>
        <v/>
      </c>
      <c r="Y139" t="str">
        <f t="shared" si="58"/>
        <v/>
      </c>
      <c r="Z139" t="str">
        <f t="shared" si="44"/>
        <v/>
      </c>
      <c r="AA139" t="str">
        <f t="shared" si="59"/>
        <v/>
      </c>
      <c r="AB139" t="str">
        <f t="shared" si="60"/>
        <v/>
      </c>
      <c r="AC139" t="str">
        <f t="shared" si="61"/>
        <v/>
      </c>
      <c r="AD139" t="str">
        <f t="shared" si="62"/>
        <v/>
      </c>
      <c r="AE139" t="str">
        <f t="shared" si="63"/>
        <v/>
      </c>
      <c r="AF139" t="str">
        <f t="shared" si="64"/>
        <v/>
      </c>
      <c r="AG139" s="96" t="str">
        <f t="shared" si="54"/>
        <v>-999 AS MISSING_VAL_IND_142,</v>
      </c>
      <c r="AI139" t="str">
        <f t="shared" si="65"/>
        <v/>
      </c>
      <c r="AJ139" t="str">
        <f t="shared" si="66"/>
        <v>-999 AS MISSING_VAL_IND_142,</v>
      </c>
    </row>
    <row r="140" spans="1:36" ht="16.5" thickBot="1" x14ac:dyDescent="0.3">
      <c r="A140" s="85">
        <f t="shared" si="67"/>
        <v>143</v>
      </c>
      <c r="B140" s="99"/>
      <c r="C140" s="99"/>
      <c r="D140" s="99"/>
      <c r="E140" s="105"/>
      <c r="F140" s="120"/>
      <c r="G140" s="120"/>
      <c r="H140" s="99"/>
      <c r="I140" s="99"/>
      <c r="J140" s="99"/>
      <c r="K140" s="99"/>
      <c r="L140" s="99"/>
      <c r="M140" s="268"/>
      <c r="N140" s="272"/>
      <c r="O140" s="273"/>
      <c r="P140" s="273"/>
      <c r="Q140" s="145">
        <v>-999</v>
      </c>
      <c r="R140" t="str">
        <f t="shared" si="55"/>
        <v/>
      </c>
      <c r="S140" t="str">
        <f t="shared" si="50"/>
        <v/>
      </c>
      <c r="T140" t="str">
        <f t="shared" si="51"/>
        <v/>
      </c>
      <c r="U140" s="95" t="str">
        <f t="shared" si="56"/>
        <v/>
      </c>
      <c r="V140" s="95" t="str">
        <f t="shared" si="52"/>
        <v/>
      </c>
      <c r="W140" s="95" t="str">
        <f t="shared" si="53"/>
        <v/>
      </c>
      <c r="X140" t="str">
        <f t="shared" si="57"/>
        <v/>
      </c>
      <c r="Y140" t="str">
        <f t="shared" si="58"/>
        <v/>
      </c>
      <c r="Z140" t="str">
        <f t="shared" si="44"/>
        <v/>
      </c>
      <c r="AA140" t="str">
        <f t="shared" si="59"/>
        <v/>
      </c>
      <c r="AB140" t="str">
        <f t="shared" si="60"/>
        <v/>
      </c>
      <c r="AC140" t="str">
        <f t="shared" si="61"/>
        <v/>
      </c>
      <c r="AD140" t="str">
        <f t="shared" si="62"/>
        <v/>
      </c>
      <c r="AE140" t="str">
        <f t="shared" si="63"/>
        <v/>
      </c>
      <c r="AF140" t="str">
        <f t="shared" si="64"/>
        <v/>
      </c>
      <c r="AG140" s="96" t="str">
        <f t="shared" si="54"/>
        <v>-999 AS MISSING_VAL_IND_143,</v>
      </c>
      <c r="AI140" t="str">
        <f t="shared" si="65"/>
        <v/>
      </c>
      <c r="AJ140" t="str">
        <f t="shared" si="66"/>
        <v>-999 AS MISSING_VAL_IND_143,</v>
      </c>
    </row>
    <row r="141" spans="1:36" ht="16.5" thickBot="1" x14ac:dyDescent="0.3">
      <c r="A141" s="85">
        <f t="shared" si="67"/>
        <v>144</v>
      </c>
      <c r="B141" s="99"/>
      <c r="C141" s="99"/>
      <c r="D141" s="99"/>
      <c r="E141" s="105"/>
      <c r="F141" s="120"/>
      <c r="G141" s="120"/>
      <c r="H141" s="99"/>
      <c r="I141" s="99"/>
      <c r="J141" s="99"/>
      <c r="K141" s="99"/>
      <c r="L141" s="99"/>
      <c r="M141" s="268"/>
      <c r="N141" s="272"/>
      <c r="O141" s="273"/>
      <c r="P141" s="273"/>
      <c r="Q141" s="145">
        <v>-999</v>
      </c>
      <c r="R141" t="str">
        <f t="shared" si="55"/>
        <v/>
      </c>
      <c r="S141" t="str">
        <f t="shared" si="50"/>
        <v/>
      </c>
      <c r="T141" t="str">
        <f t="shared" si="51"/>
        <v/>
      </c>
      <c r="U141" s="95" t="str">
        <f t="shared" si="56"/>
        <v/>
      </c>
      <c r="V141" s="95" t="str">
        <f t="shared" si="52"/>
        <v/>
      </c>
      <c r="W141" s="95" t="str">
        <f t="shared" si="53"/>
        <v/>
      </c>
      <c r="X141" t="str">
        <f t="shared" si="57"/>
        <v/>
      </c>
      <c r="Y141" t="str">
        <f t="shared" si="58"/>
        <v/>
      </c>
      <c r="Z141" t="str">
        <f t="shared" si="44"/>
        <v/>
      </c>
      <c r="AA141" t="str">
        <f t="shared" si="59"/>
        <v/>
      </c>
      <c r="AB141" t="str">
        <f t="shared" si="60"/>
        <v/>
      </c>
      <c r="AC141" t="str">
        <f t="shared" si="61"/>
        <v/>
      </c>
      <c r="AD141" t="str">
        <f t="shared" si="62"/>
        <v/>
      </c>
      <c r="AE141" t="str">
        <f t="shared" si="63"/>
        <v/>
      </c>
      <c r="AF141" t="str">
        <f t="shared" si="64"/>
        <v/>
      </c>
      <c r="AG141" s="96" t="str">
        <f t="shared" si="54"/>
        <v>-999 AS MISSING_VAL_IND_144,</v>
      </c>
      <c r="AI141" t="str">
        <f t="shared" si="65"/>
        <v/>
      </c>
      <c r="AJ141" t="str">
        <f t="shared" si="66"/>
        <v>-999 AS MISSING_VAL_IND_144,</v>
      </c>
    </row>
    <row r="142" spans="1:36" ht="16.5" thickBot="1" x14ac:dyDescent="0.3">
      <c r="A142" s="85">
        <f t="shared" si="67"/>
        <v>145</v>
      </c>
      <c r="B142" s="99"/>
      <c r="C142" s="99"/>
      <c r="D142" s="99"/>
      <c r="E142" s="105"/>
      <c r="F142" s="120"/>
      <c r="G142" s="120"/>
      <c r="H142" s="99"/>
      <c r="I142" s="99"/>
      <c r="J142" s="99"/>
      <c r="K142" s="99"/>
      <c r="L142" s="99"/>
      <c r="M142" s="268"/>
      <c r="N142" s="272"/>
      <c r="O142" s="273"/>
      <c r="P142" s="273"/>
      <c r="Q142" s="145">
        <v>-999</v>
      </c>
      <c r="R142" t="str">
        <f t="shared" si="55"/>
        <v/>
      </c>
      <c r="S142" t="str">
        <f t="shared" si="50"/>
        <v/>
      </c>
      <c r="T142" t="str">
        <f t="shared" si="51"/>
        <v/>
      </c>
      <c r="U142" s="95" t="str">
        <f t="shared" si="56"/>
        <v/>
      </c>
      <c r="V142" s="95" t="str">
        <f t="shared" si="52"/>
        <v/>
      </c>
      <c r="W142" s="95" t="str">
        <f t="shared" si="53"/>
        <v/>
      </c>
      <c r="X142" t="str">
        <f t="shared" si="57"/>
        <v/>
      </c>
      <c r="Y142" t="str">
        <f t="shared" si="58"/>
        <v/>
      </c>
      <c r="Z142" t="str">
        <f t="shared" si="44"/>
        <v/>
      </c>
      <c r="AA142" t="str">
        <f t="shared" si="59"/>
        <v/>
      </c>
      <c r="AB142" t="str">
        <f t="shared" si="60"/>
        <v/>
      </c>
      <c r="AC142" t="str">
        <f t="shared" si="61"/>
        <v/>
      </c>
      <c r="AD142" t="str">
        <f t="shared" si="62"/>
        <v/>
      </c>
      <c r="AE142" t="str">
        <f t="shared" si="63"/>
        <v/>
      </c>
      <c r="AF142" t="str">
        <f t="shared" si="64"/>
        <v/>
      </c>
      <c r="AG142" s="96" t="str">
        <f t="shared" si="54"/>
        <v>-999 AS MISSING_VAL_IND_145,</v>
      </c>
      <c r="AI142" t="str">
        <f t="shared" si="65"/>
        <v/>
      </c>
      <c r="AJ142" t="str">
        <f t="shared" si="66"/>
        <v>-999 AS MISSING_VAL_IND_145,</v>
      </c>
    </row>
    <row r="143" spans="1:36" ht="16.5" thickBot="1" x14ac:dyDescent="0.3">
      <c r="A143" s="85">
        <f t="shared" si="67"/>
        <v>146</v>
      </c>
      <c r="B143" s="99"/>
      <c r="C143" s="99"/>
      <c r="D143" s="99"/>
      <c r="E143" s="105"/>
      <c r="F143" s="120"/>
      <c r="G143" s="120"/>
      <c r="H143" s="99"/>
      <c r="I143" s="99"/>
      <c r="J143" s="99"/>
      <c r="K143" s="99"/>
      <c r="L143" s="99"/>
      <c r="M143" s="268"/>
      <c r="N143" s="272"/>
      <c r="O143" s="273"/>
      <c r="P143" s="273"/>
      <c r="Q143" s="145">
        <v>-999</v>
      </c>
      <c r="R143" t="str">
        <f t="shared" si="55"/>
        <v/>
      </c>
      <c r="S143" t="str">
        <f t="shared" si="50"/>
        <v/>
      </c>
      <c r="T143" t="str">
        <f t="shared" si="51"/>
        <v/>
      </c>
      <c r="U143" s="95" t="str">
        <f t="shared" si="56"/>
        <v/>
      </c>
      <c r="V143" s="95" t="str">
        <f t="shared" si="52"/>
        <v/>
      </c>
      <c r="W143" s="95" t="str">
        <f t="shared" si="53"/>
        <v/>
      </c>
      <c r="X143" t="str">
        <f t="shared" si="57"/>
        <v/>
      </c>
      <c r="Y143" t="str">
        <f t="shared" si="58"/>
        <v/>
      </c>
      <c r="Z143" t="str">
        <f t="shared" si="44"/>
        <v/>
      </c>
      <c r="AA143" t="str">
        <f t="shared" si="59"/>
        <v/>
      </c>
      <c r="AB143" t="str">
        <f t="shared" si="60"/>
        <v/>
      </c>
      <c r="AC143" t="str">
        <f t="shared" si="61"/>
        <v/>
      </c>
      <c r="AD143" t="str">
        <f t="shared" si="62"/>
        <v/>
      </c>
      <c r="AE143" t="str">
        <f t="shared" si="63"/>
        <v/>
      </c>
      <c r="AF143" t="str">
        <f t="shared" si="64"/>
        <v/>
      </c>
      <c r="AG143" s="96" t="str">
        <f t="shared" si="54"/>
        <v>-999 AS MISSING_VAL_IND_146,</v>
      </c>
      <c r="AI143" t="str">
        <f t="shared" si="65"/>
        <v/>
      </c>
      <c r="AJ143" t="str">
        <f t="shared" si="66"/>
        <v>-999 AS MISSING_VAL_IND_146,</v>
      </c>
    </row>
    <row r="144" spans="1:36" ht="16.5" thickBot="1" x14ac:dyDescent="0.3">
      <c r="A144" s="85">
        <f t="shared" si="67"/>
        <v>147</v>
      </c>
      <c r="B144" s="99"/>
      <c r="C144" s="99"/>
      <c r="D144" s="99"/>
      <c r="E144" s="105"/>
      <c r="F144" s="120"/>
      <c r="G144" s="120"/>
      <c r="H144" s="99"/>
      <c r="I144" s="99"/>
      <c r="J144" s="99"/>
      <c r="K144" s="99"/>
      <c r="L144" s="99"/>
      <c r="M144" s="268"/>
      <c r="N144" s="272"/>
      <c r="O144" s="273"/>
      <c r="P144" s="273"/>
      <c r="Q144" s="145">
        <v>-999</v>
      </c>
      <c r="R144" t="str">
        <f t="shared" si="55"/>
        <v/>
      </c>
      <c r="S144" t="str">
        <f t="shared" si="50"/>
        <v/>
      </c>
      <c r="T144" t="str">
        <f t="shared" si="51"/>
        <v/>
      </c>
      <c r="U144" s="95" t="str">
        <f t="shared" si="56"/>
        <v/>
      </c>
      <c r="V144" s="95" t="str">
        <f t="shared" si="52"/>
        <v/>
      </c>
      <c r="W144" s="95" t="str">
        <f t="shared" si="53"/>
        <v/>
      </c>
      <c r="X144" t="str">
        <f t="shared" si="57"/>
        <v/>
      </c>
      <c r="Y144" t="str">
        <f t="shared" si="58"/>
        <v/>
      </c>
      <c r="Z144" t="str">
        <f t="shared" si="44"/>
        <v/>
      </c>
      <c r="AA144" t="str">
        <f t="shared" si="59"/>
        <v/>
      </c>
      <c r="AB144" t="str">
        <f t="shared" si="60"/>
        <v/>
      </c>
      <c r="AC144" t="str">
        <f t="shared" si="61"/>
        <v/>
      </c>
      <c r="AD144" t="str">
        <f t="shared" si="62"/>
        <v/>
      </c>
      <c r="AE144" t="str">
        <f t="shared" si="63"/>
        <v/>
      </c>
      <c r="AF144" t="str">
        <f t="shared" si="64"/>
        <v/>
      </c>
      <c r="AG144" s="96" t="str">
        <f t="shared" si="54"/>
        <v>-999 AS MISSING_VAL_IND_147,</v>
      </c>
      <c r="AI144" t="str">
        <f t="shared" si="65"/>
        <v/>
      </c>
      <c r="AJ144" t="str">
        <f t="shared" si="66"/>
        <v>-999 AS MISSING_VAL_IND_147,</v>
      </c>
    </row>
    <row r="145" spans="1:36" ht="16.5" thickBot="1" x14ac:dyDescent="0.3">
      <c r="A145" s="85">
        <f t="shared" si="67"/>
        <v>148</v>
      </c>
      <c r="B145" s="99"/>
      <c r="C145" s="99"/>
      <c r="D145" s="99"/>
      <c r="E145" s="105"/>
      <c r="F145" s="120"/>
      <c r="G145" s="120"/>
      <c r="H145" s="99"/>
      <c r="I145" s="99"/>
      <c r="J145" s="99"/>
      <c r="K145" s="99"/>
      <c r="L145" s="99"/>
      <c r="M145" s="268"/>
      <c r="N145" s="272"/>
      <c r="O145" s="273"/>
      <c r="P145" s="273"/>
      <c r="Q145" s="145">
        <v>-999</v>
      </c>
      <c r="R145" t="str">
        <f t="shared" si="55"/>
        <v/>
      </c>
      <c r="S145" t="str">
        <f t="shared" si="50"/>
        <v/>
      </c>
      <c r="T145" t="str">
        <f t="shared" si="51"/>
        <v/>
      </c>
      <c r="U145" s="95" t="str">
        <f t="shared" si="56"/>
        <v/>
      </c>
      <c r="V145" s="95" t="str">
        <f t="shared" si="52"/>
        <v/>
      </c>
      <c r="W145" s="95" t="str">
        <f t="shared" si="53"/>
        <v/>
      </c>
      <c r="X145" t="str">
        <f t="shared" si="57"/>
        <v/>
      </c>
      <c r="Y145" t="str">
        <f t="shared" si="58"/>
        <v/>
      </c>
      <c r="Z145" t="str">
        <f t="shared" ref="Z145:Z208" si="68">IF(LEN(J145)&gt;0,CONCATENATE(" WHEN COUNTRY = '",$H$2,"' AND SEGMENT= '",$J$3, "'  THEN ",J145 ),"")</f>
        <v/>
      </c>
      <c r="AA145" t="str">
        <f t="shared" si="59"/>
        <v/>
      </c>
      <c r="AB145" t="str">
        <f t="shared" si="60"/>
        <v/>
      </c>
      <c r="AC145" t="str">
        <f t="shared" si="61"/>
        <v/>
      </c>
      <c r="AD145" t="str">
        <f t="shared" si="62"/>
        <v/>
      </c>
      <c r="AE145" t="str">
        <f t="shared" si="63"/>
        <v/>
      </c>
      <c r="AF145" t="str">
        <f t="shared" si="64"/>
        <v/>
      </c>
      <c r="AG145" s="96" t="str">
        <f t="shared" si="54"/>
        <v>-999 AS MISSING_VAL_IND_148,</v>
      </c>
      <c r="AI145" t="str">
        <f t="shared" si="65"/>
        <v/>
      </c>
      <c r="AJ145" t="str">
        <f t="shared" si="66"/>
        <v>-999 AS MISSING_VAL_IND_148,</v>
      </c>
    </row>
    <row r="146" spans="1:36" ht="16.5" thickBot="1" x14ac:dyDescent="0.3">
      <c r="A146" s="85">
        <f t="shared" si="67"/>
        <v>149</v>
      </c>
      <c r="B146" s="99"/>
      <c r="C146" s="99"/>
      <c r="D146" s="99"/>
      <c r="E146" s="105"/>
      <c r="F146" s="120"/>
      <c r="G146" s="120"/>
      <c r="H146" s="99"/>
      <c r="I146" s="99"/>
      <c r="J146" s="99"/>
      <c r="K146" s="99"/>
      <c r="L146" s="99"/>
      <c r="M146" s="268"/>
      <c r="N146" s="272"/>
      <c r="O146" s="273"/>
      <c r="P146" s="273"/>
      <c r="Q146" s="145">
        <v>-999</v>
      </c>
      <c r="R146" t="str">
        <f t="shared" si="55"/>
        <v/>
      </c>
      <c r="S146" t="str">
        <f t="shared" si="50"/>
        <v/>
      </c>
      <c r="T146" t="str">
        <f t="shared" si="51"/>
        <v/>
      </c>
      <c r="U146" s="95" t="str">
        <f t="shared" si="56"/>
        <v/>
      </c>
      <c r="V146" s="95" t="str">
        <f t="shared" si="52"/>
        <v/>
      </c>
      <c r="W146" s="95" t="str">
        <f t="shared" si="53"/>
        <v/>
      </c>
      <c r="X146" t="str">
        <f t="shared" si="57"/>
        <v/>
      </c>
      <c r="Y146" t="str">
        <f t="shared" si="58"/>
        <v/>
      </c>
      <c r="Z146" t="str">
        <f t="shared" si="68"/>
        <v/>
      </c>
      <c r="AA146" t="str">
        <f t="shared" si="59"/>
        <v/>
      </c>
      <c r="AB146" t="str">
        <f t="shared" si="60"/>
        <v/>
      </c>
      <c r="AC146" t="str">
        <f t="shared" si="61"/>
        <v/>
      </c>
      <c r="AD146" t="str">
        <f t="shared" si="62"/>
        <v/>
      </c>
      <c r="AE146" t="str">
        <f t="shared" si="63"/>
        <v/>
      </c>
      <c r="AF146" t="str">
        <f t="shared" si="64"/>
        <v/>
      </c>
      <c r="AG146" s="96" t="str">
        <f t="shared" si="54"/>
        <v>-999 AS MISSING_VAL_IND_149,</v>
      </c>
      <c r="AI146" t="str">
        <f t="shared" si="65"/>
        <v/>
      </c>
      <c r="AJ146" t="str">
        <f t="shared" si="66"/>
        <v>-999 AS MISSING_VAL_IND_149,</v>
      </c>
    </row>
    <row r="147" spans="1:36" ht="16.5" thickBot="1" x14ac:dyDescent="0.3">
      <c r="A147" s="85">
        <f t="shared" si="67"/>
        <v>150</v>
      </c>
      <c r="B147" s="99"/>
      <c r="C147" s="99"/>
      <c r="D147" s="99"/>
      <c r="E147" s="105"/>
      <c r="F147" s="120"/>
      <c r="G147" s="120"/>
      <c r="H147" s="99"/>
      <c r="I147" s="99"/>
      <c r="J147" s="99"/>
      <c r="K147" s="99"/>
      <c r="L147" s="99"/>
      <c r="M147" s="268"/>
      <c r="N147" s="272"/>
      <c r="O147" s="273"/>
      <c r="P147" s="273"/>
      <c r="Q147" s="145">
        <v>-999</v>
      </c>
      <c r="R147" t="str">
        <f t="shared" si="55"/>
        <v/>
      </c>
      <c r="S147" t="str">
        <f t="shared" si="50"/>
        <v/>
      </c>
      <c r="T147" t="str">
        <f t="shared" si="51"/>
        <v/>
      </c>
      <c r="U147" s="95" t="str">
        <f t="shared" si="56"/>
        <v/>
      </c>
      <c r="V147" s="95" t="str">
        <f t="shared" si="52"/>
        <v/>
      </c>
      <c r="W147" s="95" t="str">
        <f t="shared" si="53"/>
        <v/>
      </c>
      <c r="X147" t="str">
        <f t="shared" si="57"/>
        <v/>
      </c>
      <c r="Y147" t="str">
        <f t="shared" si="58"/>
        <v/>
      </c>
      <c r="Z147" t="str">
        <f t="shared" si="68"/>
        <v/>
      </c>
      <c r="AA147" t="str">
        <f t="shared" si="59"/>
        <v/>
      </c>
      <c r="AB147" t="str">
        <f t="shared" si="60"/>
        <v/>
      </c>
      <c r="AC147" t="str">
        <f t="shared" si="61"/>
        <v/>
      </c>
      <c r="AD147" t="str">
        <f t="shared" si="62"/>
        <v/>
      </c>
      <c r="AE147" t="str">
        <f t="shared" si="63"/>
        <v/>
      </c>
      <c r="AF147" t="str">
        <f t="shared" si="64"/>
        <v/>
      </c>
      <c r="AG147" s="96" t="str">
        <f t="shared" si="54"/>
        <v>-999 AS MISSING_VAL_IND_150,</v>
      </c>
      <c r="AI147" t="str">
        <f t="shared" si="65"/>
        <v/>
      </c>
      <c r="AJ147" t="str">
        <f t="shared" si="66"/>
        <v>-999 AS MISSING_VAL_IND_150,</v>
      </c>
    </row>
    <row r="148" spans="1:36" ht="16.5" thickBot="1" x14ac:dyDescent="0.3">
      <c r="A148" s="85">
        <f t="shared" si="67"/>
        <v>151</v>
      </c>
      <c r="B148" s="99"/>
      <c r="C148" s="99"/>
      <c r="D148" s="99"/>
      <c r="E148" s="105"/>
      <c r="F148" s="120"/>
      <c r="G148" s="120"/>
      <c r="H148" s="99"/>
      <c r="I148" s="99"/>
      <c r="J148" s="99"/>
      <c r="K148" s="99"/>
      <c r="L148" s="99"/>
      <c r="M148" s="268"/>
      <c r="N148" s="272"/>
      <c r="O148" s="273"/>
      <c r="P148" s="273"/>
      <c r="Q148" s="145">
        <v>-999</v>
      </c>
      <c r="R148" t="str">
        <f t="shared" si="55"/>
        <v/>
      </c>
      <c r="S148" t="str">
        <f t="shared" si="50"/>
        <v/>
      </c>
      <c r="T148" t="str">
        <f t="shared" si="51"/>
        <v/>
      </c>
      <c r="U148" s="95" t="str">
        <f t="shared" si="56"/>
        <v/>
      </c>
      <c r="V148" s="95" t="str">
        <f t="shared" si="52"/>
        <v/>
      </c>
      <c r="W148" s="95" t="str">
        <f t="shared" si="53"/>
        <v/>
      </c>
      <c r="X148" t="str">
        <f t="shared" si="57"/>
        <v/>
      </c>
      <c r="Y148" t="str">
        <f t="shared" si="58"/>
        <v/>
      </c>
      <c r="Z148" t="str">
        <f t="shared" si="68"/>
        <v/>
      </c>
      <c r="AA148" t="str">
        <f t="shared" si="59"/>
        <v/>
      </c>
      <c r="AB148" t="str">
        <f t="shared" si="60"/>
        <v/>
      </c>
      <c r="AC148" t="str">
        <f t="shared" si="61"/>
        <v/>
      </c>
      <c r="AD148" t="str">
        <f t="shared" si="62"/>
        <v/>
      </c>
      <c r="AE148" t="str">
        <f t="shared" si="63"/>
        <v/>
      </c>
      <c r="AF148" t="str">
        <f t="shared" si="64"/>
        <v/>
      </c>
      <c r="AG148" s="96" t="str">
        <f t="shared" si="54"/>
        <v>-999 AS MISSING_VAL_IND_151,</v>
      </c>
      <c r="AI148" t="str">
        <f t="shared" si="65"/>
        <v/>
      </c>
      <c r="AJ148" t="str">
        <f t="shared" si="66"/>
        <v>-999 AS MISSING_VAL_IND_151,</v>
      </c>
    </row>
    <row r="149" spans="1:36" ht="16.5" thickBot="1" x14ac:dyDescent="0.3">
      <c r="A149" s="85">
        <f t="shared" si="67"/>
        <v>152</v>
      </c>
      <c r="B149" s="99"/>
      <c r="C149" s="99"/>
      <c r="D149" s="99"/>
      <c r="E149" s="105"/>
      <c r="F149" s="120"/>
      <c r="G149" s="120"/>
      <c r="H149" s="99"/>
      <c r="I149" s="99"/>
      <c r="J149" s="99"/>
      <c r="K149" s="99"/>
      <c r="L149" s="99"/>
      <c r="M149" s="268"/>
      <c r="N149" s="272"/>
      <c r="O149" s="273"/>
      <c r="P149" s="273"/>
      <c r="Q149" s="145">
        <v>-999</v>
      </c>
      <c r="R149" t="str">
        <f t="shared" si="55"/>
        <v/>
      </c>
      <c r="S149" t="str">
        <f t="shared" si="50"/>
        <v/>
      </c>
      <c r="T149" t="str">
        <f t="shared" si="51"/>
        <v/>
      </c>
      <c r="U149" s="95" t="str">
        <f t="shared" si="56"/>
        <v/>
      </c>
      <c r="V149" s="95" t="str">
        <f t="shared" si="52"/>
        <v/>
      </c>
      <c r="W149" s="95" t="str">
        <f t="shared" si="53"/>
        <v/>
      </c>
      <c r="X149" t="str">
        <f t="shared" si="57"/>
        <v/>
      </c>
      <c r="Y149" t="str">
        <f t="shared" si="58"/>
        <v/>
      </c>
      <c r="Z149" t="str">
        <f t="shared" si="68"/>
        <v/>
      </c>
      <c r="AA149" t="str">
        <f t="shared" si="59"/>
        <v/>
      </c>
      <c r="AB149" t="str">
        <f t="shared" si="60"/>
        <v/>
      </c>
      <c r="AC149" t="str">
        <f t="shared" si="61"/>
        <v/>
      </c>
      <c r="AD149" t="str">
        <f t="shared" si="62"/>
        <v/>
      </c>
      <c r="AE149" t="str">
        <f t="shared" si="63"/>
        <v/>
      </c>
      <c r="AF149" t="str">
        <f t="shared" si="64"/>
        <v/>
      </c>
      <c r="AG149" s="96" t="str">
        <f t="shared" si="54"/>
        <v>-999 AS MISSING_VAL_IND_152,</v>
      </c>
      <c r="AI149" t="str">
        <f t="shared" si="65"/>
        <v/>
      </c>
      <c r="AJ149" t="str">
        <f t="shared" si="66"/>
        <v>-999 AS MISSING_VAL_IND_152,</v>
      </c>
    </row>
    <row r="150" spans="1:36" ht="16.5" thickBot="1" x14ac:dyDescent="0.3">
      <c r="A150" s="85">
        <f t="shared" si="67"/>
        <v>153</v>
      </c>
      <c r="B150" s="99"/>
      <c r="C150" s="99"/>
      <c r="D150" s="99"/>
      <c r="E150" s="105"/>
      <c r="F150" s="120"/>
      <c r="G150" s="120"/>
      <c r="H150" s="99"/>
      <c r="I150" s="99"/>
      <c r="J150" s="99"/>
      <c r="K150" s="99"/>
      <c r="L150" s="99"/>
      <c r="M150" s="268"/>
      <c r="N150" s="272"/>
      <c r="O150" s="273"/>
      <c r="P150" s="273"/>
      <c r="Q150" s="145">
        <v>-999</v>
      </c>
      <c r="R150" t="str">
        <f t="shared" si="55"/>
        <v/>
      </c>
      <c r="S150" t="str">
        <f t="shared" si="50"/>
        <v/>
      </c>
      <c r="T150" t="str">
        <f t="shared" si="51"/>
        <v/>
      </c>
      <c r="U150" s="95" t="str">
        <f t="shared" si="56"/>
        <v/>
      </c>
      <c r="V150" s="95" t="str">
        <f t="shared" si="52"/>
        <v/>
      </c>
      <c r="W150" s="95" t="str">
        <f t="shared" si="53"/>
        <v/>
      </c>
      <c r="X150" t="str">
        <f t="shared" si="57"/>
        <v/>
      </c>
      <c r="Y150" t="str">
        <f t="shared" si="58"/>
        <v/>
      </c>
      <c r="Z150" t="str">
        <f t="shared" si="68"/>
        <v/>
      </c>
      <c r="AA150" t="str">
        <f t="shared" si="59"/>
        <v/>
      </c>
      <c r="AB150" t="str">
        <f t="shared" si="60"/>
        <v/>
      </c>
      <c r="AC150" t="str">
        <f t="shared" si="61"/>
        <v/>
      </c>
      <c r="AD150" t="str">
        <f t="shared" si="62"/>
        <v/>
      </c>
      <c r="AE150" t="str">
        <f t="shared" si="63"/>
        <v/>
      </c>
      <c r="AF150" t="str">
        <f t="shared" si="64"/>
        <v/>
      </c>
      <c r="AG150" s="96" t="str">
        <f t="shared" si="54"/>
        <v>-999 AS MISSING_VAL_IND_153,</v>
      </c>
      <c r="AI150" t="str">
        <f t="shared" si="65"/>
        <v/>
      </c>
      <c r="AJ150" t="str">
        <f t="shared" si="66"/>
        <v>-999 AS MISSING_VAL_IND_153,</v>
      </c>
    </row>
    <row r="151" spans="1:36" ht="16.5" thickBot="1" x14ac:dyDescent="0.3">
      <c r="A151" s="85">
        <f t="shared" si="67"/>
        <v>154</v>
      </c>
      <c r="B151" s="99"/>
      <c r="C151" s="99"/>
      <c r="D151" s="99"/>
      <c r="E151" s="105"/>
      <c r="F151" s="120"/>
      <c r="G151" s="120"/>
      <c r="H151" s="99"/>
      <c r="I151" s="99"/>
      <c r="J151" s="99"/>
      <c r="K151" s="99"/>
      <c r="L151" s="99"/>
      <c r="M151" s="268"/>
      <c r="N151" s="272"/>
      <c r="O151" s="273"/>
      <c r="P151" s="273"/>
      <c r="Q151" s="145">
        <v>-999</v>
      </c>
      <c r="R151" t="str">
        <f t="shared" si="55"/>
        <v/>
      </c>
      <c r="S151" t="str">
        <f t="shared" si="50"/>
        <v/>
      </c>
      <c r="T151" t="str">
        <f t="shared" si="51"/>
        <v/>
      </c>
      <c r="U151" s="95" t="str">
        <f t="shared" si="56"/>
        <v/>
      </c>
      <c r="V151" s="95" t="str">
        <f t="shared" si="52"/>
        <v/>
      </c>
      <c r="W151" s="95" t="str">
        <f t="shared" si="53"/>
        <v/>
      </c>
      <c r="X151" t="str">
        <f t="shared" si="57"/>
        <v/>
      </c>
      <c r="Y151" t="str">
        <f t="shared" si="58"/>
        <v/>
      </c>
      <c r="Z151" t="str">
        <f t="shared" si="68"/>
        <v/>
      </c>
      <c r="AA151" t="str">
        <f t="shared" si="59"/>
        <v/>
      </c>
      <c r="AB151" t="str">
        <f t="shared" si="60"/>
        <v/>
      </c>
      <c r="AC151" t="str">
        <f t="shared" si="61"/>
        <v/>
      </c>
      <c r="AD151" t="str">
        <f t="shared" si="62"/>
        <v/>
      </c>
      <c r="AE151" t="str">
        <f t="shared" si="63"/>
        <v/>
      </c>
      <c r="AF151" t="str">
        <f t="shared" si="64"/>
        <v/>
      </c>
      <c r="AG151" s="96" t="str">
        <f t="shared" si="54"/>
        <v>-999 AS MISSING_VAL_IND_154,</v>
      </c>
      <c r="AI151" t="str">
        <f t="shared" si="65"/>
        <v/>
      </c>
      <c r="AJ151" t="str">
        <f t="shared" si="66"/>
        <v>-999 AS MISSING_VAL_IND_154,</v>
      </c>
    </row>
    <row r="152" spans="1:36" ht="16.5" thickBot="1" x14ac:dyDescent="0.3">
      <c r="A152" s="85">
        <f t="shared" si="67"/>
        <v>155</v>
      </c>
      <c r="B152" s="99"/>
      <c r="C152" s="99"/>
      <c r="D152" s="99"/>
      <c r="E152" s="105"/>
      <c r="F152" s="120"/>
      <c r="G152" s="120"/>
      <c r="H152" s="99"/>
      <c r="I152" s="99"/>
      <c r="J152" s="99"/>
      <c r="K152" s="99"/>
      <c r="L152" s="99"/>
      <c r="M152" s="268"/>
      <c r="N152" s="272"/>
      <c r="O152" s="273"/>
      <c r="P152" s="273"/>
      <c r="Q152" s="145">
        <v>-999</v>
      </c>
      <c r="R152" t="str">
        <f t="shared" si="55"/>
        <v/>
      </c>
      <c r="S152" t="str">
        <f t="shared" si="50"/>
        <v/>
      </c>
      <c r="T152" t="str">
        <f t="shared" si="51"/>
        <v/>
      </c>
      <c r="U152" s="95" t="str">
        <f t="shared" si="56"/>
        <v/>
      </c>
      <c r="V152" s="95" t="str">
        <f t="shared" si="52"/>
        <v/>
      </c>
      <c r="W152" s="95" t="str">
        <f t="shared" si="53"/>
        <v/>
      </c>
      <c r="X152" t="str">
        <f t="shared" si="57"/>
        <v/>
      </c>
      <c r="Y152" t="str">
        <f t="shared" si="58"/>
        <v/>
      </c>
      <c r="Z152" t="str">
        <f t="shared" si="68"/>
        <v/>
      </c>
      <c r="AA152" t="str">
        <f t="shared" si="59"/>
        <v/>
      </c>
      <c r="AB152" t="str">
        <f t="shared" si="60"/>
        <v/>
      </c>
      <c r="AC152" t="str">
        <f t="shared" si="61"/>
        <v/>
      </c>
      <c r="AD152" t="str">
        <f t="shared" si="62"/>
        <v/>
      </c>
      <c r="AE152" t="str">
        <f t="shared" si="63"/>
        <v/>
      </c>
      <c r="AF152" t="str">
        <f t="shared" si="64"/>
        <v/>
      </c>
      <c r="AG152" s="96" t="str">
        <f t="shared" si="54"/>
        <v>-999 AS MISSING_VAL_IND_155,</v>
      </c>
      <c r="AI152" t="str">
        <f t="shared" si="65"/>
        <v/>
      </c>
      <c r="AJ152" t="str">
        <f t="shared" si="66"/>
        <v>-999 AS MISSING_VAL_IND_155,</v>
      </c>
    </row>
    <row r="153" spans="1:36" ht="16.5" thickBot="1" x14ac:dyDescent="0.3">
      <c r="A153" s="85">
        <f t="shared" si="67"/>
        <v>156</v>
      </c>
      <c r="B153" s="99"/>
      <c r="C153" s="99"/>
      <c r="D153" s="99"/>
      <c r="E153" s="105"/>
      <c r="F153" s="120"/>
      <c r="G153" s="120"/>
      <c r="H153" s="99"/>
      <c r="I153" s="99"/>
      <c r="J153" s="99"/>
      <c r="K153" s="99"/>
      <c r="L153" s="99"/>
      <c r="M153" s="268"/>
      <c r="N153" s="272"/>
      <c r="O153" s="273"/>
      <c r="P153" s="273"/>
      <c r="Q153" s="145">
        <v>-999</v>
      </c>
      <c r="R153" t="str">
        <f t="shared" si="55"/>
        <v/>
      </c>
      <c r="S153" t="str">
        <f t="shared" si="50"/>
        <v/>
      </c>
      <c r="T153" t="str">
        <f t="shared" si="51"/>
        <v/>
      </c>
      <c r="U153" s="95" t="str">
        <f t="shared" si="56"/>
        <v/>
      </c>
      <c r="V153" s="95" t="str">
        <f t="shared" si="52"/>
        <v/>
      </c>
      <c r="W153" s="95" t="str">
        <f t="shared" si="53"/>
        <v/>
      </c>
      <c r="X153" t="str">
        <f t="shared" si="57"/>
        <v/>
      </c>
      <c r="Y153" t="str">
        <f t="shared" si="58"/>
        <v/>
      </c>
      <c r="Z153" t="str">
        <f t="shared" si="68"/>
        <v/>
      </c>
      <c r="AA153" t="str">
        <f t="shared" si="59"/>
        <v/>
      </c>
      <c r="AB153" t="str">
        <f t="shared" si="60"/>
        <v/>
      </c>
      <c r="AC153" t="str">
        <f t="shared" si="61"/>
        <v/>
      </c>
      <c r="AD153" t="str">
        <f t="shared" si="62"/>
        <v/>
      </c>
      <c r="AE153" t="str">
        <f t="shared" si="63"/>
        <v/>
      </c>
      <c r="AF153" t="str">
        <f t="shared" si="64"/>
        <v/>
      </c>
      <c r="AG153" s="96" t="str">
        <f t="shared" si="54"/>
        <v>-999 AS MISSING_VAL_IND_156,</v>
      </c>
      <c r="AI153" t="str">
        <f t="shared" si="65"/>
        <v/>
      </c>
      <c r="AJ153" t="str">
        <f t="shared" si="66"/>
        <v>-999 AS MISSING_VAL_IND_156,</v>
      </c>
    </row>
    <row r="154" spans="1:36" ht="16.5" thickBot="1" x14ac:dyDescent="0.3">
      <c r="A154" s="85">
        <f t="shared" si="67"/>
        <v>157</v>
      </c>
      <c r="B154" s="99"/>
      <c r="C154" s="99"/>
      <c r="D154" s="99"/>
      <c r="E154" s="105"/>
      <c r="F154" s="120"/>
      <c r="G154" s="120"/>
      <c r="H154" s="99"/>
      <c r="I154" s="99"/>
      <c r="J154" s="99"/>
      <c r="K154" s="99"/>
      <c r="L154" s="99"/>
      <c r="M154" s="268"/>
      <c r="N154" s="272"/>
      <c r="O154" s="273"/>
      <c r="P154" s="273"/>
      <c r="Q154" s="145">
        <v>-999</v>
      </c>
      <c r="R154" t="str">
        <f t="shared" si="55"/>
        <v/>
      </c>
      <c r="S154" t="str">
        <f t="shared" si="50"/>
        <v/>
      </c>
      <c r="T154" t="str">
        <f t="shared" si="51"/>
        <v/>
      </c>
      <c r="U154" s="95" t="str">
        <f t="shared" si="56"/>
        <v/>
      </c>
      <c r="V154" s="95" t="str">
        <f t="shared" si="52"/>
        <v/>
      </c>
      <c r="W154" s="95" t="str">
        <f t="shared" si="53"/>
        <v/>
      </c>
      <c r="X154" t="str">
        <f t="shared" si="57"/>
        <v/>
      </c>
      <c r="Y154" t="str">
        <f t="shared" si="58"/>
        <v/>
      </c>
      <c r="Z154" t="str">
        <f t="shared" si="68"/>
        <v/>
      </c>
      <c r="AA154" t="str">
        <f t="shared" si="59"/>
        <v/>
      </c>
      <c r="AB154" t="str">
        <f t="shared" si="60"/>
        <v/>
      </c>
      <c r="AC154" t="str">
        <f t="shared" si="61"/>
        <v/>
      </c>
      <c r="AD154" t="str">
        <f t="shared" si="62"/>
        <v/>
      </c>
      <c r="AE154" t="str">
        <f t="shared" si="63"/>
        <v/>
      </c>
      <c r="AF154" t="str">
        <f t="shared" si="64"/>
        <v/>
      </c>
      <c r="AG154" s="96" t="str">
        <f t="shared" si="54"/>
        <v>-999 AS MISSING_VAL_IND_157,</v>
      </c>
      <c r="AI154" t="str">
        <f t="shared" si="65"/>
        <v/>
      </c>
      <c r="AJ154" t="str">
        <f t="shared" si="66"/>
        <v>-999 AS MISSING_VAL_IND_157,</v>
      </c>
    </row>
    <row r="155" spans="1:36" ht="16.5" thickBot="1" x14ac:dyDescent="0.3">
      <c r="A155" s="85">
        <f t="shared" si="67"/>
        <v>158</v>
      </c>
      <c r="B155" s="99"/>
      <c r="C155" s="99"/>
      <c r="D155" s="99"/>
      <c r="E155" s="105"/>
      <c r="F155" s="120"/>
      <c r="G155" s="120"/>
      <c r="H155" s="99"/>
      <c r="I155" s="99"/>
      <c r="J155" s="99"/>
      <c r="K155" s="99"/>
      <c r="L155" s="99"/>
      <c r="M155" s="268"/>
      <c r="N155" s="272"/>
      <c r="O155" s="273"/>
      <c r="P155" s="273"/>
      <c r="Q155" s="145">
        <v>-999</v>
      </c>
      <c r="R155" t="str">
        <f t="shared" si="55"/>
        <v/>
      </c>
      <c r="S155" t="str">
        <f t="shared" si="50"/>
        <v/>
      </c>
      <c r="T155" t="str">
        <f t="shared" si="51"/>
        <v/>
      </c>
      <c r="U155" s="95" t="str">
        <f t="shared" si="56"/>
        <v/>
      </c>
      <c r="V155" s="95" t="str">
        <f t="shared" si="52"/>
        <v/>
      </c>
      <c r="W155" s="95" t="str">
        <f t="shared" si="53"/>
        <v/>
      </c>
      <c r="X155" t="str">
        <f t="shared" si="57"/>
        <v/>
      </c>
      <c r="Y155" t="str">
        <f t="shared" si="58"/>
        <v/>
      </c>
      <c r="Z155" t="str">
        <f t="shared" si="68"/>
        <v/>
      </c>
      <c r="AA155" t="str">
        <f t="shared" si="59"/>
        <v/>
      </c>
      <c r="AB155" t="str">
        <f t="shared" si="60"/>
        <v/>
      </c>
      <c r="AC155" t="str">
        <f t="shared" si="61"/>
        <v/>
      </c>
      <c r="AD155" t="str">
        <f t="shared" si="62"/>
        <v/>
      </c>
      <c r="AE155" t="str">
        <f t="shared" si="63"/>
        <v/>
      </c>
      <c r="AF155" t="str">
        <f t="shared" si="64"/>
        <v/>
      </c>
      <c r="AG155" s="96" t="str">
        <f t="shared" si="54"/>
        <v>-999 AS MISSING_VAL_IND_158,</v>
      </c>
      <c r="AI155" t="str">
        <f t="shared" si="65"/>
        <v/>
      </c>
      <c r="AJ155" t="str">
        <f t="shared" si="66"/>
        <v>-999 AS MISSING_VAL_IND_158,</v>
      </c>
    </row>
    <row r="156" spans="1:36" ht="16.5" thickBot="1" x14ac:dyDescent="0.3">
      <c r="A156" s="85">
        <f t="shared" si="67"/>
        <v>159</v>
      </c>
      <c r="B156" s="99"/>
      <c r="C156" s="99"/>
      <c r="D156" s="99"/>
      <c r="E156" s="105"/>
      <c r="F156" s="120"/>
      <c r="G156" s="120"/>
      <c r="H156" s="99"/>
      <c r="I156" s="99"/>
      <c r="J156" s="99"/>
      <c r="K156" s="99"/>
      <c r="L156" s="99"/>
      <c r="M156" s="268"/>
      <c r="N156" s="272"/>
      <c r="O156" s="273"/>
      <c r="P156" s="273"/>
      <c r="Q156" s="145">
        <v>-999</v>
      </c>
      <c r="R156" t="str">
        <f t="shared" si="55"/>
        <v/>
      </c>
      <c r="S156" t="str">
        <f t="shared" si="50"/>
        <v/>
      </c>
      <c r="T156" t="str">
        <f t="shared" si="51"/>
        <v/>
      </c>
      <c r="U156" s="95" t="str">
        <f t="shared" si="56"/>
        <v/>
      </c>
      <c r="V156" s="95" t="str">
        <f t="shared" si="52"/>
        <v/>
      </c>
      <c r="W156" s="95" t="str">
        <f t="shared" si="53"/>
        <v/>
      </c>
      <c r="X156" t="str">
        <f t="shared" si="57"/>
        <v/>
      </c>
      <c r="Y156" t="str">
        <f t="shared" si="58"/>
        <v/>
      </c>
      <c r="Z156" t="str">
        <f t="shared" si="68"/>
        <v/>
      </c>
      <c r="AA156" t="str">
        <f t="shared" si="59"/>
        <v/>
      </c>
      <c r="AB156" t="str">
        <f t="shared" si="60"/>
        <v/>
      </c>
      <c r="AC156" t="str">
        <f t="shared" si="61"/>
        <v/>
      </c>
      <c r="AD156" t="str">
        <f t="shared" si="62"/>
        <v/>
      </c>
      <c r="AE156" t="str">
        <f t="shared" si="63"/>
        <v/>
      </c>
      <c r="AF156" t="str">
        <f t="shared" si="64"/>
        <v/>
      </c>
      <c r="AG156" s="96" t="str">
        <f t="shared" si="54"/>
        <v>-999 AS MISSING_VAL_IND_159,</v>
      </c>
      <c r="AI156" t="str">
        <f t="shared" si="65"/>
        <v/>
      </c>
      <c r="AJ156" t="str">
        <f t="shared" si="66"/>
        <v>-999 AS MISSING_VAL_IND_159,</v>
      </c>
    </row>
    <row r="157" spans="1:36" ht="16.5" thickBot="1" x14ac:dyDescent="0.3">
      <c r="A157" s="85">
        <f t="shared" si="67"/>
        <v>160</v>
      </c>
      <c r="B157" s="99"/>
      <c r="C157" s="99"/>
      <c r="D157" s="99"/>
      <c r="E157" s="105"/>
      <c r="F157" s="120"/>
      <c r="G157" s="120"/>
      <c r="H157" s="99"/>
      <c r="I157" s="99"/>
      <c r="J157" s="99"/>
      <c r="K157" s="99"/>
      <c r="L157" s="99"/>
      <c r="M157" s="268"/>
      <c r="N157" s="272"/>
      <c r="O157" s="273"/>
      <c r="P157" s="273"/>
      <c r="Q157" s="145">
        <v>-999</v>
      </c>
      <c r="R157" t="str">
        <f t="shared" si="55"/>
        <v/>
      </c>
      <c r="S157" t="str">
        <f t="shared" si="50"/>
        <v/>
      </c>
      <c r="T157" t="str">
        <f t="shared" si="51"/>
        <v/>
      </c>
      <c r="U157" s="95" t="str">
        <f t="shared" si="56"/>
        <v/>
      </c>
      <c r="V157" s="95" t="str">
        <f t="shared" si="52"/>
        <v/>
      </c>
      <c r="W157" s="95" t="str">
        <f t="shared" si="53"/>
        <v/>
      </c>
      <c r="X157" t="str">
        <f t="shared" si="57"/>
        <v/>
      </c>
      <c r="Y157" t="str">
        <f t="shared" si="58"/>
        <v/>
      </c>
      <c r="Z157" t="str">
        <f t="shared" si="68"/>
        <v/>
      </c>
      <c r="AA157" t="str">
        <f t="shared" si="59"/>
        <v/>
      </c>
      <c r="AB157" t="str">
        <f t="shared" si="60"/>
        <v/>
      </c>
      <c r="AC157" t="str">
        <f t="shared" si="61"/>
        <v/>
      </c>
      <c r="AD157" t="str">
        <f t="shared" si="62"/>
        <v/>
      </c>
      <c r="AE157" t="str">
        <f t="shared" si="63"/>
        <v/>
      </c>
      <c r="AF157" t="str">
        <f t="shared" si="64"/>
        <v/>
      </c>
      <c r="AG157" s="96" t="str">
        <f t="shared" si="54"/>
        <v>-999 AS MISSING_VAL_IND_160,</v>
      </c>
      <c r="AI157" t="str">
        <f t="shared" si="65"/>
        <v/>
      </c>
      <c r="AJ157" t="str">
        <f t="shared" si="66"/>
        <v>-999 AS MISSING_VAL_IND_160,</v>
      </c>
    </row>
    <row r="158" spans="1:36" ht="16.5" thickBot="1" x14ac:dyDescent="0.3">
      <c r="A158" s="85">
        <f t="shared" si="67"/>
        <v>161</v>
      </c>
      <c r="B158" s="99"/>
      <c r="C158" s="99"/>
      <c r="D158" s="99"/>
      <c r="E158" s="105"/>
      <c r="F158" s="120"/>
      <c r="G158" s="120"/>
      <c r="H158" s="99"/>
      <c r="I158" s="99"/>
      <c r="J158" s="99"/>
      <c r="K158" s="99"/>
      <c r="L158" s="99"/>
      <c r="M158" s="268"/>
      <c r="N158" s="272"/>
      <c r="O158" s="273"/>
      <c r="P158" s="273"/>
      <c r="Q158" s="145">
        <v>-999</v>
      </c>
      <c r="R158" t="str">
        <f t="shared" si="55"/>
        <v/>
      </c>
      <c r="S158" t="str">
        <f t="shared" si="50"/>
        <v/>
      </c>
      <c r="T158" t="str">
        <f t="shared" si="51"/>
        <v/>
      </c>
      <c r="U158" s="95" t="str">
        <f t="shared" si="56"/>
        <v/>
      </c>
      <c r="V158" s="95" t="str">
        <f t="shared" si="52"/>
        <v/>
      </c>
      <c r="W158" s="95" t="str">
        <f t="shared" si="53"/>
        <v/>
      </c>
      <c r="X158" t="str">
        <f t="shared" si="57"/>
        <v/>
      </c>
      <c r="Y158" t="str">
        <f t="shared" si="58"/>
        <v/>
      </c>
      <c r="Z158" t="str">
        <f t="shared" si="68"/>
        <v/>
      </c>
      <c r="AA158" t="str">
        <f t="shared" si="59"/>
        <v/>
      </c>
      <c r="AB158" t="str">
        <f t="shared" si="60"/>
        <v/>
      </c>
      <c r="AC158" t="str">
        <f t="shared" si="61"/>
        <v/>
      </c>
      <c r="AD158" t="str">
        <f t="shared" si="62"/>
        <v/>
      </c>
      <c r="AE158" t="str">
        <f t="shared" si="63"/>
        <v/>
      </c>
      <c r="AF158" t="str">
        <f t="shared" si="64"/>
        <v/>
      </c>
      <c r="AG158" s="96" t="str">
        <f t="shared" si="54"/>
        <v>-999 AS MISSING_VAL_IND_161,</v>
      </c>
      <c r="AI158" t="str">
        <f t="shared" si="65"/>
        <v/>
      </c>
      <c r="AJ158" t="str">
        <f t="shared" si="66"/>
        <v>-999 AS MISSING_VAL_IND_161,</v>
      </c>
    </row>
    <row r="159" spans="1:36" ht="16.5" thickBot="1" x14ac:dyDescent="0.3">
      <c r="A159" s="85">
        <f t="shared" si="67"/>
        <v>162</v>
      </c>
      <c r="B159" s="99"/>
      <c r="C159" s="99"/>
      <c r="D159" s="99"/>
      <c r="E159" s="105"/>
      <c r="F159" s="120"/>
      <c r="G159" s="120"/>
      <c r="H159" s="99"/>
      <c r="I159" s="99"/>
      <c r="J159" s="99"/>
      <c r="K159" s="99"/>
      <c r="L159" s="99"/>
      <c r="M159" s="268"/>
      <c r="N159" s="272"/>
      <c r="O159" s="273"/>
      <c r="P159" s="273"/>
      <c r="Q159" s="145">
        <v>-999</v>
      </c>
      <c r="R159" t="str">
        <f t="shared" si="55"/>
        <v/>
      </c>
      <c r="S159" t="str">
        <f t="shared" si="50"/>
        <v/>
      </c>
      <c r="T159" t="str">
        <f t="shared" si="51"/>
        <v/>
      </c>
      <c r="U159" s="95" t="str">
        <f t="shared" si="56"/>
        <v/>
      </c>
      <c r="V159" s="95" t="str">
        <f t="shared" si="52"/>
        <v/>
      </c>
      <c r="W159" s="95" t="str">
        <f t="shared" si="53"/>
        <v/>
      </c>
      <c r="X159" t="str">
        <f t="shared" si="57"/>
        <v/>
      </c>
      <c r="Y159" t="str">
        <f t="shared" si="58"/>
        <v/>
      </c>
      <c r="Z159" t="str">
        <f t="shared" si="68"/>
        <v/>
      </c>
      <c r="AA159" t="str">
        <f t="shared" si="59"/>
        <v/>
      </c>
      <c r="AB159" t="str">
        <f t="shared" si="60"/>
        <v/>
      </c>
      <c r="AC159" t="str">
        <f t="shared" si="61"/>
        <v/>
      </c>
      <c r="AD159" t="str">
        <f t="shared" si="62"/>
        <v/>
      </c>
      <c r="AE159" t="str">
        <f t="shared" si="63"/>
        <v/>
      </c>
      <c r="AF159" t="str">
        <f t="shared" si="64"/>
        <v/>
      </c>
      <c r="AG159" s="96" t="str">
        <f t="shared" si="54"/>
        <v>-999 AS MISSING_VAL_IND_162,</v>
      </c>
      <c r="AI159" t="str">
        <f t="shared" si="65"/>
        <v/>
      </c>
      <c r="AJ159" t="str">
        <f t="shared" si="66"/>
        <v>-999 AS MISSING_VAL_IND_162,</v>
      </c>
    </row>
    <row r="160" spans="1:36" ht="16.5" thickBot="1" x14ac:dyDescent="0.3">
      <c r="A160" s="85">
        <f t="shared" si="67"/>
        <v>163</v>
      </c>
      <c r="B160" s="99"/>
      <c r="C160" s="99"/>
      <c r="D160" s="99"/>
      <c r="E160" s="105"/>
      <c r="F160" s="120"/>
      <c r="G160" s="120"/>
      <c r="H160" s="99"/>
      <c r="I160" s="99"/>
      <c r="J160" s="99"/>
      <c r="K160" s="99"/>
      <c r="L160" s="99"/>
      <c r="M160" s="268"/>
      <c r="N160" s="272"/>
      <c r="O160" s="273"/>
      <c r="P160" s="273"/>
      <c r="Q160" s="145">
        <v>-999</v>
      </c>
      <c r="R160" t="str">
        <f t="shared" si="55"/>
        <v/>
      </c>
      <c r="S160" t="str">
        <f t="shared" si="50"/>
        <v/>
      </c>
      <c r="T160" t="str">
        <f t="shared" si="51"/>
        <v/>
      </c>
      <c r="U160" s="95" t="str">
        <f t="shared" si="56"/>
        <v/>
      </c>
      <c r="V160" s="95" t="str">
        <f t="shared" si="52"/>
        <v/>
      </c>
      <c r="W160" s="95" t="str">
        <f t="shared" si="53"/>
        <v/>
      </c>
      <c r="X160" t="str">
        <f t="shared" si="57"/>
        <v/>
      </c>
      <c r="Y160" t="str">
        <f t="shared" si="58"/>
        <v/>
      </c>
      <c r="Z160" t="str">
        <f t="shared" si="68"/>
        <v/>
      </c>
      <c r="AA160" t="str">
        <f t="shared" si="59"/>
        <v/>
      </c>
      <c r="AB160" t="str">
        <f t="shared" si="60"/>
        <v/>
      </c>
      <c r="AC160" t="str">
        <f t="shared" si="61"/>
        <v/>
      </c>
      <c r="AD160" t="str">
        <f t="shared" si="62"/>
        <v/>
      </c>
      <c r="AE160" t="str">
        <f t="shared" si="63"/>
        <v/>
      </c>
      <c r="AF160" t="str">
        <f t="shared" si="64"/>
        <v/>
      </c>
      <c r="AG160" s="96" t="str">
        <f t="shared" si="54"/>
        <v>-999 AS MISSING_VAL_IND_163,</v>
      </c>
      <c r="AI160" t="str">
        <f t="shared" si="65"/>
        <v/>
      </c>
      <c r="AJ160" t="str">
        <f t="shared" si="66"/>
        <v>-999 AS MISSING_VAL_IND_163,</v>
      </c>
    </row>
    <row r="161" spans="1:36" ht="16.5" thickBot="1" x14ac:dyDescent="0.3">
      <c r="A161" s="85">
        <f t="shared" si="67"/>
        <v>164</v>
      </c>
      <c r="B161" s="99"/>
      <c r="C161" s="99"/>
      <c r="D161" s="99"/>
      <c r="E161" s="105"/>
      <c r="F161" s="120"/>
      <c r="G161" s="120"/>
      <c r="H161" s="99"/>
      <c r="I161" s="99"/>
      <c r="J161" s="99"/>
      <c r="K161" s="99"/>
      <c r="L161" s="99"/>
      <c r="M161" s="268"/>
      <c r="N161" s="272"/>
      <c r="O161" s="273"/>
      <c r="P161" s="273"/>
      <c r="Q161" s="145">
        <v>-999</v>
      </c>
      <c r="R161" t="str">
        <f t="shared" si="55"/>
        <v/>
      </c>
      <c r="S161" t="str">
        <f t="shared" si="50"/>
        <v/>
      </c>
      <c r="T161" t="str">
        <f t="shared" si="51"/>
        <v/>
      </c>
      <c r="U161" s="95" t="str">
        <f t="shared" si="56"/>
        <v/>
      </c>
      <c r="V161" s="95" t="str">
        <f t="shared" si="52"/>
        <v/>
      </c>
      <c r="W161" s="95" t="str">
        <f t="shared" si="53"/>
        <v/>
      </c>
      <c r="X161" t="str">
        <f t="shared" si="57"/>
        <v/>
      </c>
      <c r="Y161" t="str">
        <f t="shared" si="58"/>
        <v/>
      </c>
      <c r="Z161" t="str">
        <f t="shared" si="68"/>
        <v/>
      </c>
      <c r="AA161" t="str">
        <f t="shared" si="59"/>
        <v/>
      </c>
      <c r="AB161" t="str">
        <f t="shared" si="60"/>
        <v/>
      </c>
      <c r="AC161" t="str">
        <f t="shared" si="61"/>
        <v/>
      </c>
      <c r="AD161" t="str">
        <f t="shared" si="62"/>
        <v/>
      </c>
      <c r="AE161" t="str">
        <f t="shared" si="63"/>
        <v/>
      </c>
      <c r="AF161" t="str">
        <f t="shared" si="64"/>
        <v/>
      </c>
      <c r="AG161" s="96" t="str">
        <f t="shared" si="54"/>
        <v>-999 AS MISSING_VAL_IND_164,</v>
      </c>
      <c r="AI161" t="str">
        <f t="shared" si="65"/>
        <v/>
      </c>
      <c r="AJ161" t="str">
        <f t="shared" si="66"/>
        <v>-999 AS MISSING_VAL_IND_164,</v>
      </c>
    </row>
    <row r="162" spans="1:36" ht="16.5" thickBot="1" x14ac:dyDescent="0.3">
      <c r="A162" s="85">
        <f t="shared" si="67"/>
        <v>165</v>
      </c>
      <c r="B162" s="99"/>
      <c r="C162" s="99"/>
      <c r="D162" s="99"/>
      <c r="E162" s="105"/>
      <c r="F162" s="120"/>
      <c r="G162" s="120"/>
      <c r="H162" s="99"/>
      <c r="I162" s="99"/>
      <c r="J162" s="99"/>
      <c r="K162" s="99"/>
      <c r="L162" s="99"/>
      <c r="M162" s="268"/>
      <c r="N162" s="272"/>
      <c r="O162" s="273"/>
      <c r="P162" s="273"/>
      <c r="Q162" s="145">
        <v>-999</v>
      </c>
      <c r="R162" t="str">
        <f t="shared" si="55"/>
        <v/>
      </c>
      <c r="S162" t="str">
        <f t="shared" si="50"/>
        <v/>
      </c>
      <c r="T162" t="str">
        <f t="shared" si="51"/>
        <v/>
      </c>
      <c r="U162" s="95" t="str">
        <f t="shared" si="56"/>
        <v/>
      </c>
      <c r="V162" s="95" t="str">
        <f t="shared" si="52"/>
        <v/>
      </c>
      <c r="W162" s="95" t="str">
        <f t="shared" si="53"/>
        <v/>
      </c>
      <c r="X162" t="str">
        <f t="shared" si="57"/>
        <v/>
      </c>
      <c r="Y162" t="str">
        <f t="shared" si="58"/>
        <v/>
      </c>
      <c r="Z162" t="str">
        <f t="shared" si="68"/>
        <v/>
      </c>
      <c r="AA162" t="str">
        <f t="shared" si="59"/>
        <v/>
      </c>
      <c r="AB162" t="str">
        <f t="shared" si="60"/>
        <v/>
      </c>
      <c r="AC162" t="str">
        <f t="shared" si="61"/>
        <v/>
      </c>
      <c r="AD162" t="str">
        <f t="shared" si="62"/>
        <v/>
      </c>
      <c r="AE162" t="str">
        <f t="shared" si="63"/>
        <v/>
      </c>
      <c r="AF162" t="str">
        <f t="shared" si="64"/>
        <v/>
      </c>
      <c r="AG162" s="96" t="str">
        <f t="shared" si="54"/>
        <v>-999 AS MISSING_VAL_IND_165,</v>
      </c>
      <c r="AI162" t="str">
        <f t="shared" si="65"/>
        <v/>
      </c>
      <c r="AJ162" t="str">
        <f t="shared" si="66"/>
        <v>-999 AS MISSING_VAL_IND_165,</v>
      </c>
    </row>
    <row r="163" spans="1:36" ht="16.5" thickBot="1" x14ac:dyDescent="0.3">
      <c r="A163" s="85">
        <f t="shared" si="67"/>
        <v>166</v>
      </c>
      <c r="B163" s="99"/>
      <c r="C163" s="99"/>
      <c r="D163" s="99"/>
      <c r="E163" s="105"/>
      <c r="F163" s="120"/>
      <c r="G163" s="120"/>
      <c r="H163" s="99"/>
      <c r="I163" s="99"/>
      <c r="J163" s="99"/>
      <c r="K163" s="99"/>
      <c r="L163" s="99"/>
      <c r="M163" s="268"/>
      <c r="N163" s="272"/>
      <c r="O163" s="273"/>
      <c r="P163" s="273"/>
      <c r="Q163" s="145">
        <v>-999</v>
      </c>
      <c r="R163" t="str">
        <f t="shared" si="55"/>
        <v/>
      </c>
      <c r="S163" t="str">
        <f t="shared" si="50"/>
        <v/>
      </c>
      <c r="T163" t="str">
        <f t="shared" si="51"/>
        <v/>
      </c>
      <c r="U163" s="95" t="str">
        <f t="shared" si="56"/>
        <v/>
      </c>
      <c r="V163" s="95" t="str">
        <f t="shared" si="52"/>
        <v/>
      </c>
      <c r="W163" s="95" t="str">
        <f t="shared" si="53"/>
        <v/>
      </c>
      <c r="X163" t="str">
        <f t="shared" si="57"/>
        <v/>
      </c>
      <c r="Y163" t="str">
        <f t="shared" si="58"/>
        <v/>
      </c>
      <c r="Z163" t="str">
        <f t="shared" si="68"/>
        <v/>
      </c>
      <c r="AA163" t="str">
        <f t="shared" si="59"/>
        <v/>
      </c>
      <c r="AB163" t="str">
        <f t="shared" si="60"/>
        <v/>
      </c>
      <c r="AC163" t="str">
        <f t="shared" si="61"/>
        <v/>
      </c>
      <c r="AD163" t="str">
        <f t="shared" si="62"/>
        <v/>
      </c>
      <c r="AE163" t="str">
        <f t="shared" si="63"/>
        <v/>
      </c>
      <c r="AF163" t="str">
        <f t="shared" si="64"/>
        <v/>
      </c>
      <c r="AG163" s="96" t="str">
        <f t="shared" si="54"/>
        <v>-999 AS MISSING_VAL_IND_166,</v>
      </c>
      <c r="AI163" t="str">
        <f t="shared" si="65"/>
        <v/>
      </c>
      <c r="AJ163" t="str">
        <f t="shared" si="66"/>
        <v>-999 AS MISSING_VAL_IND_166,</v>
      </c>
    </row>
    <row r="164" spans="1:36" ht="16.5" thickBot="1" x14ac:dyDescent="0.3">
      <c r="A164" s="85">
        <f t="shared" si="67"/>
        <v>167</v>
      </c>
      <c r="B164" s="99"/>
      <c r="C164" s="99"/>
      <c r="D164" s="99"/>
      <c r="E164" s="105"/>
      <c r="F164" s="120"/>
      <c r="G164" s="120"/>
      <c r="H164" s="99"/>
      <c r="I164" s="99"/>
      <c r="J164" s="99"/>
      <c r="K164" s="99"/>
      <c r="L164" s="99"/>
      <c r="M164" s="268"/>
      <c r="N164" s="272"/>
      <c r="O164" s="273"/>
      <c r="P164" s="273"/>
      <c r="Q164" s="145">
        <v>-999</v>
      </c>
      <c r="R164" t="str">
        <f t="shared" si="55"/>
        <v/>
      </c>
      <c r="S164" t="str">
        <f t="shared" si="50"/>
        <v/>
      </c>
      <c r="T164" t="str">
        <f t="shared" si="51"/>
        <v/>
      </c>
      <c r="U164" s="95" t="str">
        <f t="shared" si="56"/>
        <v/>
      </c>
      <c r="V164" s="95" t="str">
        <f t="shared" si="52"/>
        <v/>
      </c>
      <c r="W164" s="95" t="str">
        <f t="shared" si="53"/>
        <v/>
      </c>
      <c r="X164" t="str">
        <f t="shared" si="57"/>
        <v/>
      </c>
      <c r="Y164" t="str">
        <f t="shared" si="58"/>
        <v/>
      </c>
      <c r="Z164" t="str">
        <f t="shared" si="68"/>
        <v/>
      </c>
      <c r="AA164" t="str">
        <f t="shared" si="59"/>
        <v/>
      </c>
      <c r="AB164" t="str">
        <f t="shared" si="60"/>
        <v/>
      </c>
      <c r="AC164" t="str">
        <f t="shared" si="61"/>
        <v/>
      </c>
      <c r="AD164" t="str">
        <f t="shared" si="62"/>
        <v/>
      </c>
      <c r="AE164" t="str">
        <f t="shared" si="63"/>
        <v/>
      </c>
      <c r="AF164" t="str">
        <f t="shared" si="64"/>
        <v/>
      </c>
      <c r="AG164" s="96" t="str">
        <f t="shared" si="54"/>
        <v>-999 AS MISSING_VAL_IND_167,</v>
      </c>
      <c r="AI164" t="str">
        <f t="shared" si="65"/>
        <v/>
      </c>
      <c r="AJ164" t="str">
        <f t="shared" si="66"/>
        <v>-999 AS MISSING_VAL_IND_167,</v>
      </c>
    </row>
    <row r="165" spans="1:36" ht="16.5" thickBot="1" x14ac:dyDescent="0.3">
      <c r="A165" s="85">
        <f t="shared" si="67"/>
        <v>168</v>
      </c>
      <c r="B165" s="99"/>
      <c r="C165" s="99"/>
      <c r="D165" s="99"/>
      <c r="E165" s="105"/>
      <c r="F165" s="120"/>
      <c r="G165" s="120"/>
      <c r="H165" s="99"/>
      <c r="I165" s="99"/>
      <c r="J165" s="99"/>
      <c r="K165" s="99"/>
      <c r="L165" s="99"/>
      <c r="M165" s="268"/>
      <c r="N165" s="272"/>
      <c r="O165" s="273"/>
      <c r="P165" s="273"/>
      <c r="Q165" s="145">
        <v>-999</v>
      </c>
      <c r="R165" t="str">
        <f t="shared" si="55"/>
        <v/>
      </c>
      <c r="S165" t="str">
        <f t="shared" si="50"/>
        <v/>
      </c>
      <c r="T165" t="str">
        <f t="shared" si="51"/>
        <v/>
      </c>
      <c r="U165" s="95" t="str">
        <f t="shared" si="56"/>
        <v/>
      </c>
      <c r="V165" s="95" t="str">
        <f t="shared" si="52"/>
        <v/>
      </c>
      <c r="W165" s="95" t="str">
        <f t="shared" si="53"/>
        <v/>
      </c>
      <c r="X165" t="str">
        <f t="shared" si="57"/>
        <v/>
      </c>
      <c r="Y165" t="str">
        <f t="shared" si="58"/>
        <v/>
      </c>
      <c r="Z165" t="str">
        <f t="shared" si="68"/>
        <v/>
      </c>
      <c r="AA165" t="str">
        <f t="shared" si="59"/>
        <v/>
      </c>
      <c r="AB165" t="str">
        <f t="shared" si="60"/>
        <v/>
      </c>
      <c r="AC165" t="str">
        <f t="shared" si="61"/>
        <v/>
      </c>
      <c r="AD165" t="str">
        <f t="shared" si="62"/>
        <v/>
      </c>
      <c r="AE165" t="str">
        <f t="shared" si="63"/>
        <v/>
      </c>
      <c r="AF165" t="str">
        <f t="shared" si="64"/>
        <v/>
      </c>
      <c r="AG165" s="96" t="str">
        <f t="shared" si="54"/>
        <v>-999 AS MISSING_VAL_IND_168,</v>
      </c>
      <c r="AI165" t="str">
        <f t="shared" si="65"/>
        <v/>
      </c>
      <c r="AJ165" t="str">
        <f t="shared" si="66"/>
        <v>-999 AS MISSING_VAL_IND_168,</v>
      </c>
    </row>
    <row r="166" spans="1:36" ht="16.5" thickBot="1" x14ac:dyDescent="0.3">
      <c r="A166" s="85">
        <f t="shared" si="67"/>
        <v>169</v>
      </c>
      <c r="B166" s="99"/>
      <c r="C166" s="99"/>
      <c r="D166" s="99"/>
      <c r="E166" s="105"/>
      <c r="F166" s="120"/>
      <c r="G166" s="120"/>
      <c r="H166" s="99"/>
      <c r="I166" s="99"/>
      <c r="J166" s="99"/>
      <c r="K166" s="99"/>
      <c r="L166" s="99"/>
      <c r="M166" s="268"/>
      <c r="N166" s="272"/>
      <c r="O166" s="273"/>
      <c r="P166" s="273"/>
      <c r="Q166" s="145">
        <v>-999</v>
      </c>
      <c r="R166" t="str">
        <f t="shared" si="55"/>
        <v/>
      </c>
      <c r="S166" t="str">
        <f t="shared" si="50"/>
        <v/>
      </c>
      <c r="T166" t="str">
        <f t="shared" si="51"/>
        <v/>
      </c>
      <c r="U166" s="95" t="str">
        <f t="shared" si="56"/>
        <v/>
      </c>
      <c r="V166" s="95" t="str">
        <f t="shared" si="52"/>
        <v/>
      </c>
      <c r="W166" s="95" t="str">
        <f t="shared" si="53"/>
        <v/>
      </c>
      <c r="X166" t="str">
        <f t="shared" si="57"/>
        <v/>
      </c>
      <c r="Y166" t="str">
        <f t="shared" si="58"/>
        <v/>
      </c>
      <c r="Z166" t="str">
        <f t="shared" si="68"/>
        <v/>
      </c>
      <c r="AA166" t="str">
        <f t="shared" si="59"/>
        <v/>
      </c>
      <c r="AB166" t="str">
        <f t="shared" si="60"/>
        <v/>
      </c>
      <c r="AC166" t="str">
        <f t="shared" si="61"/>
        <v/>
      </c>
      <c r="AD166" t="str">
        <f t="shared" si="62"/>
        <v/>
      </c>
      <c r="AE166" t="str">
        <f t="shared" si="63"/>
        <v/>
      </c>
      <c r="AF166" t="str">
        <f t="shared" si="64"/>
        <v/>
      </c>
      <c r="AG166" s="96" t="str">
        <f t="shared" si="54"/>
        <v>-999 AS MISSING_VAL_IND_169,</v>
      </c>
      <c r="AI166" t="str">
        <f t="shared" si="65"/>
        <v/>
      </c>
      <c r="AJ166" t="str">
        <f t="shared" si="66"/>
        <v>-999 AS MISSING_VAL_IND_169,</v>
      </c>
    </row>
    <row r="167" spans="1:36" ht="16.5" thickBot="1" x14ac:dyDescent="0.3">
      <c r="A167" s="85">
        <f t="shared" si="67"/>
        <v>170</v>
      </c>
      <c r="B167" s="99"/>
      <c r="C167" s="99"/>
      <c r="D167" s="99"/>
      <c r="E167" s="105"/>
      <c r="F167" s="120"/>
      <c r="G167" s="120"/>
      <c r="H167" s="99"/>
      <c r="I167" s="99"/>
      <c r="J167" s="99"/>
      <c r="K167" s="99"/>
      <c r="L167" s="99"/>
      <c r="M167" s="268"/>
      <c r="N167" s="272"/>
      <c r="O167" s="273"/>
      <c r="P167" s="273"/>
      <c r="Q167" s="145">
        <v>-999</v>
      </c>
      <c r="R167" t="str">
        <f t="shared" si="55"/>
        <v/>
      </c>
      <c r="S167" t="str">
        <f t="shared" si="50"/>
        <v/>
      </c>
      <c r="T167" t="str">
        <f t="shared" si="51"/>
        <v/>
      </c>
      <c r="U167" s="95" t="str">
        <f t="shared" si="56"/>
        <v/>
      </c>
      <c r="V167" s="95" t="str">
        <f t="shared" si="52"/>
        <v/>
      </c>
      <c r="W167" s="95" t="str">
        <f t="shared" si="53"/>
        <v/>
      </c>
      <c r="X167" t="str">
        <f t="shared" si="57"/>
        <v/>
      </c>
      <c r="Y167" t="str">
        <f t="shared" si="58"/>
        <v/>
      </c>
      <c r="Z167" t="str">
        <f t="shared" si="68"/>
        <v/>
      </c>
      <c r="AA167" t="str">
        <f t="shared" si="59"/>
        <v/>
      </c>
      <c r="AB167" t="str">
        <f t="shared" si="60"/>
        <v/>
      </c>
      <c r="AC167" t="str">
        <f t="shared" si="61"/>
        <v/>
      </c>
      <c r="AD167" t="str">
        <f t="shared" si="62"/>
        <v/>
      </c>
      <c r="AE167" t="str">
        <f t="shared" si="63"/>
        <v/>
      </c>
      <c r="AF167" t="str">
        <f t="shared" si="64"/>
        <v/>
      </c>
      <c r="AG167" s="96" t="str">
        <f t="shared" si="54"/>
        <v>-999 AS MISSING_VAL_IND_170,</v>
      </c>
      <c r="AI167" t="str">
        <f t="shared" si="65"/>
        <v/>
      </c>
      <c r="AJ167" t="str">
        <f t="shared" si="66"/>
        <v>-999 AS MISSING_VAL_IND_170,</v>
      </c>
    </row>
    <row r="168" spans="1:36" ht="16.5" thickBot="1" x14ac:dyDescent="0.3">
      <c r="A168" s="85">
        <f t="shared" si="67"/>
        <v>171</v>
      </c>
      <c r="B168" s="99"/>
      <c r="C168" s="99"/>
      <c r="D168" s="99"/>
      <c r="E168" s="105"/>
      <c r="F168" s="120"/>
      <c r="G168" s="120"/>
      <c r="H168" s="99"/>
      <c r="I168" s="99"/>
      <c r="J168" s="99"/>
      <c r="K168" s="99"/>
      <c r="L168" s="99"/>
      <c r="M168" s="268"/>
      <c r="N168" s="272"/>
      <c r="O168" s="273"/>
      <c r="P168" s="273"/>
      <c r="Q168" s="145">
        <v>-999</v>
      </c>
      <c r="R168" t="str">
        <f t="shared" si="55"/>
        <v/>
      </c>
      <c r="S168" t="str">
        <f t="shared" si="50"/>
        <v/>
      </c>
      <c r="T168" t="str">
        <f t="shared" si="51"/>
        <v/>
      </c>
      <c r="U168" s="95" t="str">
        <f t="shared" si="56"/>
        <v/>
      </c>
      <c r="V168" s="95" t="str">
        <f t="shared" si="52"/>
        <v/>
      </c>
      <c r="W168" s="95" t="str">
        <f t="shared" si="53"/>
        <v/>
      </c>
      <c r="X168" t="str">
        <f t="shared" si="57"/>
        <v/>
      </c>
      <c r="Y168" t="str">
        <f t="shared" si="58"/>
        <v/>
      </c>
      <c r="Z168" t="str">
        <f t="shared" si="68"/>
        <v/>
      </c>
      <c r="AA168" t="str">
        <f t="shared" si="59"/>
        <v/>
      </c>
      <c r="AB168" t="str">
        <f t="shared" si="60"/>
        <v/>
      </c>
      <c r="AC168" t="str">
        <f t="shared" si="61"/>
        <v/>
      </c>
      <c r="AD168" t="str">
        <f t="shared" si="62"/>
        <v/>
      </c>
      <c r="AE168" t="str">
        <f t="shared" si="63"/>
        <v/>
      </c>
      <c r="AF168" t="str">
        <f t="shared" si="64"/>
        <v/>
      </c>
      <c r="AG168" s="96" t="str">
        <f t="shared" si="54"/>
        <v>-999 AS MISSING_VAL_IND_171,</v>
      </c>
      <c r="AI168" t="str">
        <f t="shared" si="65"/>
        <v/>
      </c>
      <c r="AJ168" t="str">
        <f t="shared" si="66"/>
        <v>-999 AS MISSING_VAL_IND_171,</v>
      </c>
    </row>
    <row r="169" spans="1:36" ht="16.5" thickBot="1" x14ac:dyDescent="0.3">
      <c r="A169" s="85">
        <f t="shared" si="67"/>
        <v>172</v>
      </c>
      <c r="B169" s="99"/>
      <c r="C169" s="99"/>
      <c r="D169" s="99"/>
      <c r="E169" s="105"/>
      <c r="F169" s="120"/>
      <c r="G169" s="120"/>
      <c r="H169" s="99" t="s">
        <v>1297</v>
      </c>
      <c r="I169" s="99"/>
      <c r="J169" s="99"/>
      <c r="K169" s="99"/>
      <c r="L169" s="99"/>
      <c r="M169" s="268"/>
      <c r="N169" s="272">
        <v>0</v>
      </c>
      <c r="O169" s="273"/>
      <c r="P169" s="273"/>
      <c r="R169" t="str">
        <f t="shared" si="55"/>
        <v/>
      </c>
      <c r="S169" t="str">
        <f t="shared" si="50"/>
        <v/>
      </c>
      <c r="T169" t="str">
        <f t="shared" si="51"/>
        <v/>
      </c>
      <c r="U169" s="95" t="str">
        <f t="shared" si="56"/>
        <v/>
      </c>
      <c r="V169" s="95" t="str">
        <f t="shared" si="52"/>
        <v/>
      </c>
      <c r="W169" s="95" t="str">
        <f t="shared" si="53"/>
        <v/>
      </c>
      <c r="X169" t="str">
        <f t="shared" si="57"/>
        <v xml:space="preserve"> WHEN COUNTRY = 'BIR' THEN 0</v>
      </c>
      <c r="Y169" t="str">
        <f t="shared" si="58"/>
        <v/>
      </c>
      <c r="Z169" t="str">
        <f t="shared" si="68"/>
        <v/>
      </c>
      <c r="AA169" t="str">
        <f t="shared" si="59"/>
        <v/>
      </c>
      <c r="AB169" t="str">
        <f t="shared" si="60"/>
        <v/>
      </c>
      <c r="AC169" t="str">
        <f t="shared" si="61"/>
        <v/>
      </c>
      <c r="AD169" t="str">
        <f t="shared" si="62"/>
        <v xml:space="preserve"> WHEN COUNTRY = 'CIB' THEN 0</v>
      </c>
      <c r="AE169" t="str">
        <f t="shared" si="63"/>
        <v/>
      </c>
      <c r="AF169" t="str">
        <f t="shared" si="64"/>
        <v/>
      </c>
      <c r="AG169" s="96" t="str">
        <f t="shared" si="54"/>
        <v/>
      </c>
      <c r="AI169" t="str">
        <f t="shared" si="65"/>
        <v xml:space="preserve"> WHEN COUNTRY = 'BIR' THEN 0 WHEN COUNTRY = 'CIB' THEN 0</v>
      </c>
      <c r="AJ169" t="str">
        <f t="shared" si="66"/>
        <v>CASE  WHEN COUNTRY = 'BIR' THEN 0 WHEN COUNTRY = 'CIB' THEN 0 END AS MISSING_VAL_IND_172,</v>
      </c>
    </row>
    <row r="170" spans="1:36" ht="16.5" thickBot="1" x14ac:dyDescent="0.3">
      <c r="A170" s="85">
        <f t="shared" si="67"/>
        <v>173</v>
      </c>
      <c r="B170" s="99"/>
      <c r="C170" s="99"/>
      <c r="D170" s="99"/>
      <c r="E170" s="105"/>
      <c r="F170" s="120"/>
      <c r="G170" s="120"/>
      <c r="H170" s="99" t="s">
        <v>1297</v>
      </c>
      <c r="I170" s="99"/>
      <c r="J170" s="99"/>
      <c r="K170" s="99"/>
      <c r="L170" s="99"/>
      <c r="M170" s="268"/>
      <c r="N170" s="272">
        <v>0</v>
      </c>
      <c r="O170" s="273"/>
      <c r="P170" s="273"/>
      <c r="R170" t="str">
        <f t="shared" si="55"/>
        <v/>
      </c>
      <c r="S170" t="str">
        <f t="shared" si="50"/>
        <v/>
      </c>
      <c r="T170" t="str">
        <f t="shared" si="51"/>
        <v/>
      </c>
      <c r="U170" s="95" t="str">
        <f t="shared" si="56"/>
        <v/>
      </c>
      <c r="V170" s="95" t="str">
        <f t="shared" si="52"/>
        <v/>
      </c>
      <c r="W170" s="95" t="str">
        <f t="shared" si="53"/>
        <v/>
      </c>
      <c r="X170" t="str">
        <f t="shared" si="57"/>
        <v xml:space="preserve"> WHEN COUNTRY = 'BIR' THEN 0</v>
      </c>
      <c r="Y170" t="str">
        <f t="shared" si="58"/>
        <v/>
      </c>
      <c r="Z170" t="str">
        <f t="shared" si="68"/>
        <v/>
      </c>
      <c r="AA170" t="str">
        <f t="shared" si="59"/>
        <v/>
      </c>
      <c r="AB170" t="str">
        <f t="shared" si="60"/>
        <v/>
      </c>
      <c r="AC170" t="str">
        <f t="shared" si="61"/>
        <v/>
      </c>
      <c r="AD170" t="str">
        <f t="shared" si="62"/>
        <v xml:space="preserve"> WHEN COUNTRY = 'CIB' THEN 0</v>
      </c>
      <c r="AE170" t="str">
        <f t="shared" si="63"/>
        <v/>
      </c>
      <c r="AF170" t="str">
        <f t="shared" si="64"/>
        <v/>
      </c>
      <c r="AG170" s="96" t="str">
        <f t="shared" si="54"/>
        <v/>
      </c>
      <c r="AI170" t="str">
        <f t="shared" si="65"/>
        <v xml:space="preserve"> WHEN COUNTRY = 'BIR' THEN 0 WHEN COUNTRY = 'CIB' THEN 0</v>
      </c>
      <c r="AJ170" t="str">
        <f t="shared" si="66"/>
        <v>CASE  WHEN COUNTRY = 'BIR' THEN 0 WHEN COUNTRY = 'CIB' THEN 0 END AS MISSING_VAL_IND_173,</v>
      </c>
    </row>
    <row r="171" spans="1:36" ht="16.5" thickBot="1" x14ac:dyDescent="0.3">
      <c r="A171" s="85">
        <f t="shared" si="67"/>
        <v>174</v>
      </c>
      <c r="B171" s="99"/>
      <c r="C171" s="99"/>
      <c r="D171" s="99"/>
      <c r="E171" s="105"/>
      <c r="F171" s="120"/>
      <c r="G171" s="120"/>
      <c r="H171" s="99" t="s">
        <v>1297</v>
      </c>
      <c r="I171" s="99"/>
      <c r="J171" s="99"/>
      <c r="K171" s="99"/>
      <c r="L171" s="99"/>
      <c r="M171" s="268"/>
      <c r="N171" s="272">
        <v>0</v>
      </c>
      <c r="O171" s="273"/>
      <c r="P171" s="273"/>
      <c r="R171" t="str">
        <f t="shared" si="55"/>
        <v/>
      </c>
      <c r="S171" t="str">
        <f t="shared" si="50"/>
        <v/>
      </c>
      <c r="T171" t="str">
        <f t="shared" si="51"/>
        <v/>
      </c>
      <c r="U171" s="95" t="str">
        <f t="shared" si="56"/>
        <v/>
      </c>
      <c r="V171" s="95" t="str">
        <f t="shared" si="52"/>
        <v/>
      </c>
      <c r="W171" s="95" t="str">
        <f t="shared" si="53"/>
        <v/>
      </c>
      <c r="X171" t="str">
        <f t="shared" si="57"/>
        <v xml:space="preserve"> WHEN COUNTRY = 'BIR' THEN 0</v>
      </c>
      <c r="Y171" t="str">
        <f t="shared" si="58"/>
        <v/>
      </c>
      <c r="Z171" t="str">
        <f t="shared" si="68"/>
        <v/>
      </c>
      <c r="AA171" t="str">
        <f t="shared" si="59"/>
        <v/>
      </c>
      <c r="AB171" t="str">
        <f t="shared" si="60"/>
        <v/>
      </c>
      <c r="AC171" t="str">
        <f t="shared" si="61"/>
        <v/>
      </c>
      <c r="AD171" t="str">
        <f t="shared" si="62"/>
        <v xml:space="preserve"> WHEN COUNTRY = 'CIB' THEN 0</v>
      </c>
      <c r="AE171" t="str">
        <f t="shared" si="63"/>
        <v/>
      </c>
      <c r="AF171" t="str">
        <f t="shared" si="64"/>
        <v/>
      </c>
      <c r="AG171" s="96" t="str">
        <f t="shared" si="54"/>
        <v/>
      </c>
      <c r="AI171" t="str">
        <f t="shared" si="65"/>
        <v xml:space="preserve"> WHEN COUNTRY = 'BIR' THEN 0 WHEN COUNTRY = 'CIB' THEN 0</v>
      </c>
      <c r="AJ171" t="str">
        <f t="shared" si="66"/>
        <v>CASE  WHEN COUNTRY = 'BIR' THEN 0 WHEN COUNTRY = 'CIB' THEN 0 END AS MISSING_VAL_IND_174,</v>
      </c>
    </row>
    <row r="172" spans="1:36" ht="16.5" thickBot="1" x14ac:dyDescent="0.3">
      <c r="A172" s="85">
        <f t="shared" si="67"/>
        <v>175</v>
      </c>
      <c r="B172" s="99"/>
      <c r="C172" s="99"/>
      <c r="D172" s="99"/>
      <c r="E172" s="105"/>
      <c r="F172" s="120"/>
      <c r="G172" s="120"/>
      <c r="H172" s="99" t="s">
        <v>1297</v>
      </c>
      <c r="I172" s="99"/>
      <c r="J172" s="99"/>
      <c r="K172" s="99"/>
      <c r="L172" s="99"/>
      <c r="M172" s="268"/>
      <c r="N172" s="272">
        <v>0</v>
      </c>
      <c r="O172" s="273"/>
      <c r="P172" s="273"/>
      <c r="R172" t="str">
        <f t="shared" si="55"/>
        <v/>
      </c>
      <c r="S172" t="str">
        <f t="shared" si="50"/>
        <v/>
      </c>
      <c r="T172" t="str">
        <f t="shared" si="51"/>
        <v/>
      </c>
      <c r="U172" s="95" t="str">
        <f t="shared" si="56"/>
        <v/>
      </c>
      <c r="V172" s="95" t="str">
        <f t="shared" si="52"/>
        <v/>
      </c>
      <c r="W172" s="95" t="str">
        <f t="shared" si="53"/>
        <v/>
      </c>
      <c r="X172" t="str">
        <f t="shared" si="57"/>
        <v xml:space="preserve"> WHEN COUNTRY = 'BIR' THEN 0</v>
      </c>
      <c r="Y172" t="str">
        <f t="shared" si="58"/>
        <v/>
      </c>
      <c r="Z172" t="str">
        <f t="shared" si="68"/>
        <v/>
      </c>
      <c r="AA172" t="str">
        <f t="shared" si="59"/>
        <v/>
      </c>
      <c r="AB172" t="str">
        <f t="shared" si="60"/>
        <v/>
      </c>
      <c r="AC172" t="str">
        <f t="shared" si="61"/>
        <v/>
      </c>
      <c r="AD172" t="str">
        <f t="shared" si="62"/>
        <v xml:space="preserve"> WHEN COUNTRY = 'CIB' THEN 0</v>
      </c>
      <c r="AE172" t="str">
        <f t="shared" si="63"/>
        <v/>
      </c>
      <c r="AF172" t="str">
        <f t="shared" si="64"/>
        <v/>
      </c>
      <c r="AG172" s="96" t="str">
        <f t="shared" si="54"/>
        <v/>
      </c>
      <c r="AI172" t="str">
        <f t="shared" si="65"/>
        <v xml:space="preserve"> WHEN COUNTRY = 'BIR' THEN 0 WHEN COUNTRY = 'CIB' THEN 0</v>
      </c>
      <c r="AJ172" t="str">
        <f t="shared" si="66"/>
        <v>CASE  WHEN COUNTRY = 'BIR' THEN 0 WHEN COUNTRY = 'CIB' THEN 0 END AS MISSING_VAL_IND_175,</v>
      </c>
    </row>
    <row r="173" spans="1:36" ht="16.5" thickBot="1" x14ac:dyDescent="0.3">
      <c r="A173" s="85">
        <f t="shared" si="67"/>
        <v>176</v>
      </c>
      <c r="B173" s="99"/>
      <c r="C173" s="99"/>
      <c r="D173" s="99"/>
      <c r="E173" s="105"/>
      <c r="F173" s="120"/>
      <c r="G173" s="120"/>
      <c r="H173" s="99"/>
      <c r="I173" s="99"/>
      <c r="J173" s="99"/>
      <c r="K173" s="99"/>
      <c r="L173" s="99"/>
      <c r="M173" s="268"/>
      <c r="N173" s="272"/>
      <c r="O173" s="273"/>
      <c r="P173" s="273"/>
      <c r="R173" t="str">
        <f t="shared" si="55"/>
        <v/>
      </c>
      <c r="S173" t="str">
        <f t="shared" si="50"/>
        <v/>
      </c>
      <c r="T173" t="str">
        <f t="shared" si="51"/>
        <v/>
      </c>
      <c r="U173" s="95" t="str">
        <f t="shared" si="56"/>
        <v/>
      </c>
      <c r="V173" s="95" t="str">
        <f t="shared" si="52"/>
        <v/>
      </c>
      <c r="W173" s="95" t="str">
        <f t="shared" si="53"/>
        <v/>
      </c>
      <c r="X173" t="str">
        <f t="shared" si="57"/>
        <v/>
      </c>
      <c r="Y173" t="str">
        <f t="shared" si="58"/>
        <v/>
      </c>
      <c r="Z173" t="str">
        <f t="shared" si="68"/>
        <v/>
      </c>
      <c r="AA173" t="str">
        <f t="shared" si="59"/>
        <v/>
      </c>
      <c r="AB173" t="str">
        <f t="shared" si="60"/>
        <v/>
      </c>
      <c r="AC173" t="str">
        <f t="shared" si="61"/>
        <v/>
      </c>
      <c r="AD173" t="str">
        <f t="shared" si="62"/>
        <v/>
      </c>
      <c r="AE173" t="str">
        <f t="shared" si="63"/>
        <v/>
      </c>
      <c r="AF173" t="str">
        <f t="shared" si="64"/>
        <v/>
      </c>
      <c r="AG173" s="96" t="str">
        <f t="shared" si="54"/>
        <v/>
      </c>
      <c r="AI173" t="str">
        <f t="shared" si="65"/>
        <v/>
      </c>
      <c r="AJ173" t="str">
        <f t="shared" si="66"/>
        <v/>
      </c>
    </row>
    <row r="174" spans="1:36" ht="16.5" thickBot="1" x14ac:dyDescent="0.3">
      <c r="A174" s="85">
        <f t="shared" si="67"/>
        <v>177</v>
      </c>
      <c r="B174" s="99"/>
      <c r="C174" s="99"/>
      <c r="D174" s="99"/>
      <c r="E174" s="105" t="s">
        <v>1297</v>
      </c>
      <c r="F174" s="120"/>
      <c r="G174" s="120"/>
      <c r="H174" s="99"/>
      <c r="I174" s="99"/>
      <c r="J174" s="99"/>
      <c r="K174" s="99">
        <v>0</v>
      </c>
      <c r="L174" s="99"/>
      <c r="M174" s="268"/>
      <c r="N174" s="272"/>
      <c r="O174" s="273"/>
      <c r="P174" s="273"/>
      <c r="R174" t="str">
        <f t="shared" si="55"/>
        <v/>
      </c>
      <c r="S174" t="str">
        <f t="shared" si="50"/>
        <v/>
      </c>
      <c r="T174" t="str">
        <f t="shared" si="51"/>
        <v/>
      </c>
      <c r="U174" s="95" t="str">
        <f t="shared" si="56"/>
        <v xml:space="preserve"> WHEN COUNTRY = 'KOPER' THEN 0</v>
      </c>
      <c r="V174" s="95" t="str">
        <f t="shared" si="52"/>
        <v/>
      </c>
      <c r="W174" s="95" t="str">
        <f t="shared" si="53"/>
        <v/>
      </c>
      <c r="X174" t="str">
        <f t="shared" si="57"/>
        <v/>
      </c>
      <c r="Y174" t="str">
        <f t="shared" si="58"/>
        <v/>
      </c>
      <c r="Z174" t="str">
        <f t="shared" si="68"/>
        <v/>
      </c>
      <c r="AA174" t="str">
        <f t="shared" si="59"/>
        <v xml:space="preserve"> WHEN COUNTRY = 'ALEX' THEN 0</v>
      </c>
      <c r="AB174" t="str">
        <f t="shared" si="60"/>
        <v/>
      </c>
      <c r="AC174" t="str">
        <f t="shared" si="61"/>
        <v/>
      </c>
      <c r="AD174" t="str">
        <f t="shared" si="62"/>
        <v/>
      </c>
      <c r="AE174" t="str">
        <f t="shared" si="63"/>
        <v/>
      </c>
      <c r="AF174" t="str">
        <f t="shared" si="64"/>
        <v/>
      </c>
      <c r="AG174" s="96" t="str">
        <f t="shared" si="54"/>
        <v/>
      </c>
      <c r="AI174" t="str">
        <f t="shared" si="65"/>
        <v xml:space="preserve"> WHEN COUNTRY = 'KOPER' THEN 0 WHEN COUNTRY = 'ALEX' THEN 0</v>
      </c>
      <c r="AJ174" t="str">
        <f t="shared" si="66"/>
        <v>CASE  WHEN COUNTRY = 'KOPER' THEN 0 WHEN COUNTRY = 'ALEX' THEN 0 END AS MISSING_VAL_IND_177,</v>
      </c>
    </row>
    <row r="175" spans="1:36" ht="16.5" thickBot="1" x14ac:dyDescent="0.3">
      <c r="A175" s="85">
        <f t="shared" si="67"/>
        <v>178</v>
      </c>
      <c r="B175" s="99"/>
      <c r="C175" s="99"/>
      <c r="D175" s="99"/>
      <c r="E175" s="105"/>
      <c r="F175" s="120"/>
      <c r="G175" s="120"/>
      <c r="H175" s="99"/>
      <c r="I175" s="99"/>
      <c r="J175" s="99"/>
      <c r="K175" s="99"/>
      <c r="L175" s="99"/>
      <c r="M175" s="268"/>
      <c r="N175" s="272"/>
      <c r="O175" s="273"/>
      <c r="P175" s="273"/>
      <c r="Q175" s="145">
        <v>-999</v>
      </c>
      <c r="R175" t="str">
        <f t="shared" si="55"/>
        <v/>
      </c>
      <c r="S175" t="str">
        <f t="shared" si="50"/>
        <v/>
      </c>
      <c r="T175" t="str">
        <f t="shared" si="51"/>
        <v/>
      </c>
      <c r="U175" s="95" t="str">
        <f t="shared" si="56"/>
        <v/>
      </c>
      <c r="V175" s="95" t="str">
        <f t="shared" si="52"/>
        <v/>
      </c>
      <c r="W175" s="95" t="str">
        <f t="shared" si="53"/>
        <v/>
      </c>
      <c r="X175" t="str">
        <f t="shared" si="57"/>
        <v/>
      </c>
      <c r="Y175" t="str">
        <f t="shared" si="58"/>
        <v/>
      </c>
      <c r="Z175" t="str">
        <f t="shared" si="68"/>
        <v/>
      </c>
      <c r="AA175" t="str">
        <f t="shared" si="59"/>
        <v/>
      </c>
      <c r="AB175" t="str">
        <f t="shared" si="60"/>
        <v/>
      </c>
      <c r="AC175" t="str">
        <f t="shared" si="61"/>
        <v/>
      </c>
      <c r="AD175" t="str">
        <f t="shared" si="62"/>
        <v/>
      </c>
      <c r="AE175" t="str">
        <f t="shared" si="63"/>
        <v/>
      </c>
      <c r="AF175" t="str">
        <f t="shared" si="64"/>
        <v/>
      </c>
      <c r="AG175" s="96" t="str">
        <f t="shared" si="54"/>
        <v>-999 AS MISSING_VAL_IND_178,</v>
      </c>
      <c r="AI175" t="str">
        <f t="shared" si="65"/>
        <v/>
      </c>
      <c r="AJ175" t="str">
        <f t="shared" si="66"/>
        <v>-999 AS MISSING_VAL_IND_178,</v>
      </c>
    </row>
    <row r="176" spans="1:36" ht="16.5" thickBot="1" x14ac:dyDescent="0.3">
      <c r="A176" s="85">
        <f t="shared" si="67"/>
        <v>179</v>
      </c>
      <c r="B176" s="99"/>
      <c r="C176" s="99"/>
      <c r="D176" s="99"/>
      <c r="E176" s="105"/>
      <c r="F176" s="120"/>
      <c r="G176" s="120"/>
      <c r="H176" s="99"/>
      <c r="I176" s="99"/>
      <c r="J176" s="99"/>
      <c r="K176" s="99"/>
      <c r="L176" s="99"/>
      <c r="M176" s="268"/>
      <c r="N176" s="272"/>
      <c r="O176" s="273"/>
      <c r="P176" s="273"/>
      <c r="Q176" s="145">
        <v>-999</v>
      </c>
      <c r="R176" t="str">
        <f t="shared" si="55"/>
        <v/>
      </c>
      <c r="S176" t="str">
        <f t="shared" si="50"/>
        <v/>
      </c>
      <c r="T176" t="str">
        <f t="shared" si="51"/>
        <v/>
      </c>
      <c r="U176" s="95" t="str">
        <f t="shared" si="56"/>
        <v/>
      </c>
      <c r="V176" s="95" t="str">
        <f t="shared" si="52"/>
        <v/>
      </c>
      <c r="W176" s="95" t="str">
        <f t="shared" si="53"/>
        <v/>
      </c>
      <c r="X176" t="str">
        <f t="shared" si="57"/>
        <v/>
      </c>
      <c r="Y176" t="str">
        <f t="shared" si="58"/>
        <v/>
      </c>
      <c r="Z176" t="str">
        <f t="shared" si="68"/>
        <v/>
      </c>
      <c r="AA176" t="str">
        <f t="shared" si="59"/>
        <v/>
      </c>
      <c r="AB176" t="str">
        <f t="shared" si="60"/>
        <v/>
      </c>
      <c r="AC176" t="str">
        <f t="shared" si="61"/>
        <v/>
      </c>
      <c r="AD176" t="str">
        <f t="shared" si="62"/>
        <v/>
      </c>
      <c r="AE176" t="str">
        <f t="shared" si="63"/>
        <v/>
      </c>
      <c r="AF176" t="str">
        <f t="shared" si="64"/>
        <v/>
      </c>
      <c r="AG176" s="96" t="str">
        <f t="shared" si="54"/>
        <v>-999 AS MISSING_VAL_IND_179,</v>
      </c>
      <c r="AI176" t="str">
        <f t="shared" si="65"/>
        <v/>
      </c>
      <c r="AJ176" t="str">
        <f t="shared" si="66"/>
        <v>-999 AS MISSING_VAL_IND_179,</v>
      </c>
    </row>
    <row r="177" spans="1:36" ht="16.5" thickBot="1" x14ac:dyDescent="0.3">
      <c r="A177" s="85">
        <f t="shared" si="67"/>
        <v>180</v>
      </c>
      <c r="B177" s="99"/>
      <c r="C177" s="99" t="s">
        <v>1340</v>
      </c>
      <c r="D177" s="99" t="s">
        <v>1341</v>
      </c>
      <c r="E177" s="105"/>
      <c r="F177" s="120" t="s">
        <v>1342</v>
      </c>
      <c r="G177" s="120" t="s">
        <v>1343</v>
      </c>
      <c r="H177" s="99"/>
      <c r="I177" s="99">
        <v>3215334</v>
      </c>
      <c r="J177" s="99">
        <v>2743855</v>
      </c>
      <c r="K177" s="99"/>
      <c r="L177" s="99"/>
      <c r="M177" s="268"/>
      <c r="N177" s="272"/>
      <c r="O177" s="273" t="s">
        <v>1688</v>
      </c>
      <c r="P177" s="273" t="s">
        <v>1719</v>
      </c>
      <c r="R177" t="str">
        <f t="shared" si="55"/>
        <v/>
      </c>
      <c r="S177" t="str">
        <f>IF(LEN(C177)&gt;0,CONCATENATE(" WHEN COUNTRY = '",$B$2,"' AND SEGMENT= '",$C$3, "'  THEN ",C177 ),"")</f>
        <v xml:space="preserve"> WHEN COUNTRY = 'BIB' AND SEGMENT= 'CORPORATE'  THEN 6.8720946</v>
      </c>
      <c r="T177" t="str">
        <f>IF(LEN(D177)&gt;0,CONCATENATE(" WHEN COUNTRY = '",$B$2,"' AND SEGMENT= '",$D$3, "'  THEN ",D177 ),"")</f>
        <v xml:space="preserve"> WHEN COUNTRY = 'BIB' AND SEGMENT= 'RETAIL'  THEN 3.5886025</v>
      </c>
      <c r="U177" s="95" t="str">
        <f t="shared" si="56"/>
        <v/>
      </c>
      <c r="V177" s="95" t="str">
        <f>IF(LEN(F177)&gt;0,CONCATENATE(" WHEN COUNTRY = '",$E$2,"' AND SEGMENT= '",$F$3, "'  THEN ",F177 ),"")</f>
        <v xml:space="preserve"> WHEN COUNTRY = 'KOPER' AND SEGMENT= 'CORPORATE'  THEN 1.790829</v>
      </c>
      <c r="W177" s="95" t="str">
        <f>IF(LEN(G177)&gt;0,CONCATENATE(" WHEN COUNTRY = '",$E$2,"' AND SEGMENT= '",$G$3, "'  THEN ",G177 ),"")</f>
        <v xml:space="preserve"> WHEN COUNTRY = 'KOPER' AND SEGMENT= 'SMALL/MICRO'  THEN 1.016172</v>
      </c>
      <c r="X177" t="str">
        <f t="shared" si="57"/>
        <v/>
      </c>
      <c r="Y177" t="str">
        <f t="shared" si="58"/>
        <v xml:space="preserve"> WHEN COUNTRY = 'BIR' AND SEGMENT IN ('CORPORATE','SME Corporate')  THEN 3215334</v>
      </c>
      <c r="Z177" t="str">
        <f t="shared" si="68"/>
        <v xml:space="preserve"> WHEN COUNTRY = 'BIR' AND SEGMENT= 'SME Retail'  THEN 2743855</v>
      </c>
      <c r="AA177" t="str">
        <f t="shared" si="59"/>
        <v/>
      </c>
      <c r="AB177" t="str">
        <f t="shared" si="60"/>
        <v/>
      </c>
      <c r="AC177" t="str">
        <f t="shared" si="61"/>
        <v/>
      </c>
      <c r="AD177" t="str">
        <f t="shared" si="62"/>
        <v/>
      </c>
      <c r="AE177" t="str">
        <f t="shared" si="63"/>
        <v xml:space="preserve"> WHEN COUNTRY = 'CIB' AND SEGMENT IN ('CORPORATE','SME Corporate')  THEN 1.757586</v>
      </c>
      <c r="AF177" t="str">
        <f t="shared" si="64"/>
        <v xml:space="preserve"> WHEN COUNTRY = 'CIB' AND SEGMENT= 'Small Business'  THEN 1.01636</v>
      </c>
      <c r="AG177" s="96" t="str">
        <f t="shared" si="54"/>
        <v/>
      </c>
      <c r="AI177" t="str">
        <f t="shared" si="65"/>
        <v xml:space="preserv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v>
      </c>
      <c r="AJ177" t="str">
        <f t="shared" si="66"/>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 END AS MISSING_VAL_IND_180,</v>
      </c>
    </row>
    <row r="178" spans="1:36" ht="16.5" thickBot="1" x14ac:dyDescent="0.3">
      <c r="A178" s="85">
        <f t="shared" si="67"/>
        <v>181</v>
      </c>
      <c r="B178" s="99"/>
      <c r="C178" s="99" t="s">
        <v>818</v>
      </c>
      <c r="D178" s="99" t="s">
        <v>1344</v>
      </c>
      <c r="E178" s="105"/>
      <c r="F178" s="120" t="s">
        <v>1345</v>
      </c>
      <c r="G178" s="120" t="s">
        <v>1295</v>
      </c>
      <c r="H178" s="99"/>
      <c r="I178" s="99" t="s">
        <v>1499</v>
      </c>
      <c r="J178" s="99" t="s">
        <v>1507</v>
      </c>
      <c r="K178" s="99"/>
      <c r="L178" s="99"/>
      <c r="M178" s="268"/>
      <c r="N178" s="272"/>
      <c r="O178" s="273" t="s">
        <v>1689</v>
      </c>
      <c r="P178" s="273" t="s">
        <v>1720</v>
      </c>
      <c r="R178" t="str">
        <f t="shared" si="55"/>
        <v/>
      </c>
      <c r="S178" t="str">
        <f>IF(LEN(C178)&gt;0,CONCATENATE(" WHEN COUNTRY = '",$B$2,"' AND SEGMENT= '",$C$3, "'  THEN ",C178 ),"")</f>
        <v xml:space="preserve"> WHEN COUNTRY = 'BIB' AND SEGMENT= 'CORPORATE'  THEN 1</v>
      </c>
      <c r="T178" t="str">
        <f>IF(LEN(D178)&gt;0,CONCATENATE(" WHEN COUNTRY = '",$B$2,"' AND SEGMENT= '",$D$3, "'  THEN ",D178 ),"")</f>
        <v xml:space="preserve"> WHEN COUNTRY = 'BIB' AND SEGMENT= 'RETAIL'  THEN 1.0003474</v>
      </c>
      <c r="U178" s="95" t="str">
        <f t="shared" si="56"/>
        <v/>
      </c>
      <c r="V178" s="95" t="str">
        <f>IF(LEN(F178)&gt;0,CONCATENATE(" WHEN COUNTRY = '",$E$2,"' AND SEGMENT= '",$F$3, "'  THEN ",F178 ),"")</f>
        <v xml:space="preserve"> WHEN COUNTRY = 'KOPER' AND SEGMENT= 'CORPORATE'  THEN 1.000179</v>
      </c>
      <c r="W178" s="95" t="str">
        <f>IF(LEN(G178)&gt;0,CONCATENATE(" WHEN COUNTRY = '",$E$2,"' AND SEGMENT= '",$G$3, "'  THEN ",G178 ),"")</f>
        <v xml:space="preserve"> WHEN COUNTRY = 'KOPER' AND SEGMENT= 'SMALL/MICRO'  THEN 0.9867917</v>
      </c>
      <c r="X178" t="str">
        <f t="shared" si="57"/>
        <v/>
      </c>
      <c r="Y178" t="str">
        <f t="shared" si="58"/>
        <v xml:space="preserve"> WHEN COUNTRY = 'BIR' AND SEGMENT IN ('CORPORATE','SME Corporate')  THEN 0.9972165</v>
      </c>
      <c r="Z178" t="str">
        <f t="shared" si="68"/>
        <v xml:space="preserve"> WHEN COUNTRY = 'BIR' AND SEGMENT= 'SME Retail'  THEN 0.2571281</v>
      </c>
      <c r="AA178" t="str">
        <f t="shared" si="59"/>
        <v/>
      </c>
      <c r="AB178" t="str">
        <f t="shared" si="60"/>
        <v/>
      </c>
      <c r="AC178" t="str">
        <f t="shared" si="61"/>
        <v/>
      </c>
      <c r="AD178" t="str">
        <f t="shared" si="62"/>
        <v/>
      </c>
      <c r="AE178" t="str">
        <f t="shared" si="63"/>
        <v xml:space="preserve"> WHEN COUNTRY = 'CIB' AND SEGMENT IN ('CORPORATE','SME Corporate')  THEN 0.9910419</v>
      </c>
      <c r="AF178" t="str">
        <f t="shared" si="64"/>
        <v xml:space="preserve"> WHEN COUNTRY = 'CIB' AND SEGMENT= 'Small Business'  THEN 0.9805786</v>
      </c>
      <c r="AG178" s="96" t="str">
        <f t="shared" si="54"/>
        <v/>
      </c>
      <c r="AI178" t="str">
        <f t="shared" si="65"/>
        <v xml:space="preserv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v>
      </c>
      <c r="AJ178" t="str">
        <f t="shared" si="66"/>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 END AS MISSING_VAL_IND_181,</v>
      </c>
    </row>
    <row r="179" spans="1:36" ht="16.5" thickBot="1" x14ac:dyDescent="0.3">
      <c r="A179" s="85">
        <f t="shared" si="67"/>
        <v>182</v>
      </c>
      <c r="B179" s="99"/>
      <c r="C179" s="99" t="s">
        <v>1346</v>
      </c>
      <c r="D179" s="99" t="s">
        <v>1347</v>
      </c>
      <c r="E179" s="105"/>
      <c r="F179" s="120" t="s">
        <v>1348</v>
      </c>
      <c r="G179" s="120" t="s">
        <v>1349</v>
      </c>
      <c r="H179" s="99"/>
      <c r="I179" s="99">
        <v>3165683</v>
      </c>
      <c r="J179" s="99">
        <v>2612905</v>
      </c>
      <c r="K179" s="99"/>
      <c r="L179" s="99"/>
      <c r="M179" s="268"/>
      <c r="N179" s="272"/>
      <c r="O179" s="273" t="s">
        <v>1690</v>
      </c>
      <c r="P179" s="273" t="s">
        <v>1721</v>
      </c>
      <c r="R179" t="str">
        <f t="shared" si="55"/>
        <v/>
      </c>
      <c r="S179" t="str">
        <f>IF(LEN(C179)&gt;0,CONCATENATE(" WHEN COUNTRY = '",$B$2,"' AND SEGMENT= '",$C$3, "'  THEN ",C179 ),"")</f>
        <v xml:space="preserve"> WHEN COUNTRY = 'BIB' AND SEGMENT= 'CORPORATE'  THEN 6.8988957</v>
      </c>
      <c r="T179" t="str">
        <f>IF(LEN(D179)&gt;0,CONCATENATE(" WHEN COUNTRY = '",$B$2,"' AND SEGMENT= '",$D$3, "'  THEN ",D179 ),"")</f>
        <v xml:space="preserve"> WHEN COUNTRY = 'BIB' AND SEGMENT= 'RETAIL'  THEN 3.5528727</v>
      </c>
      <c r="U179" s="95" t="str">
        <f t="shared" si="56"/>
        <v/>
      </c>
      <c r="V179" s="95" t="str">
        <f>IF(LEN(F179)&gt;0,CONCATENATE(" WHEN COUNTRY = '",$E$2,"' AND SEGMENT= '",$F$3, "'  THEN ",F179 ),"")</f>
        <v xml:space="preserve"> WHEN COUNTRY = 'KOPER' AND SEGMENT= 'CORPORATE'  THEN 1.912064</v>
      </c>
      <c r="W179" s="95" t="str">
        <f>IF(LEN(G179)&gt;0,CONCATENATE(" WHEN COUNTRY = '",$E$2,"' AND SEGMENT= '",$G$3, "'  THEN ",G179 ),"")</f>
        <v xml:space="preserve"> WHEN COUNTRY = 'KOPER' AND SEGMENT= 'SMALL/MICRO'  THEN 1.021909</v>
      </c>
      <c r="X179" t="str">
        <f t="shared" si="57"/>
        <v/>
      </c>
      <c r="Y179" t="str">
        <f t="shared" si="58"/>
        <v xml:space="preserve"> WHEN COUNTRY = 'BIR' AND SEGMENT IN ('CORPORATE','SME Corporate')  THEN 3165683</v>
      </c>
      <c r="Z179" t="str">
        <f t="shared" si="68"/>
        <v xml:space="preserve"> WHEN COUNTRY = 'BIR' AND SEGMENT= 'SME Retail'  THEN 2612905</v>
      </c>
      <c r="AA179" t="str">
        <f t="shared" si="59"/>
        <v/>
      </c>
      <c r="AB179" t="str">
        <f t="shared" si="60"/>
        <v/>
      </c>
      <c r="AC179" t="str">
        <f t="shared" si="61"/>
        <v/>
      </c>
      <c r="AD179" t="str">
        <f t="shared" si="62"/>
        <v/>
      </c>
      <c r="AE179" t="str">
        <f t="shared" si="63"/>
        <v xml:space="preserve"> WHEN COUNTRY = 'CIB' AND SEGMENT IN ('CORPORATE','SME Corporate')  THEN 1.873253</v>
      </c>
      <c r="AF179" t="str">
        <f t="shared" si="64"/>
        <v xml:space="preserve"> WHEN COUNTRY = 'CIB' AND SEGMENT= 'Small Business'  THEN 0.9947514</v>
      </c>
      <c r="AG179" s="96" t="str">
        <f t="shared" si="54"/>
        <v/>
      </c>
      <c r="AI179" t="str">
        <f t="shared" si="65"/>
        <v xml:space="preserv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v>
      </c>
      <c r="AJ179" t="str">
        <f t="shared" si="66"/>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 END AS MISSING_VAL_IND_182,</v>
      </c>
    </row>
    <row r="180" spans="1:36" ht="16.5" thickBot="1" x14ac:dyDescent="0.3">
      <c r="A180" s="85">
        <f t="shared" si="67"/>
        <v>183</v>
      </c>
      <c r="B180" s="99"/>
      <c r="C180" s="99" t="s">
        <v>1350</v>
      </c>
      <c r="D180" s="99" t="s">
        <v>1351</v>
      </c>
      <c r="E180" s="105"/>
      <c r="F180" s="120" t="s">
        <v>1352</v>
      </c>
      <c r="G180" s="120" t="s">
        <v>1353</v>
      </c>
      <c r="H180" s="99"/>
      <c r="I180" s="99" t="s">
        <v>1500</v>
      </c>
      <c r="J180" s="99" t="s">
        <v>1508</v>
      </c>
      <c r="K180" s="99"/>
      <c r="L180" s="99"/>
      <c r="M180" s="268"/>
      <c r="N180" s="272"/>
      <c r="O180" s="273" t="s">
        <v>1297</v>
      </c>
      <c r="P180" s="273" t="s">
        <v>1722</v>
      </c>
      <c r="R180" t="str">
        <f t="shared" si="55"/>
        <v/>
      </c>
      <c r="S180" t="str">
        <f>IF(LEN(C180)&gt;0,CONCATENATE(" WHEN COUNTRY = '",$B$2,"' AND SEGMENT= '",$C$3, "'  THEN ",C180 ),"")</f>
        <v xml:space="preserve"> WHEN COUNTRY = 'BIB' AND SEGMENT= 'CORPORATE'  THEN 13.82958</v>
      </c>
      <c r="T180" t="str">
        <f>IF(LEN(D180)&gt;0,CONCATENATE(" WHEN COUNTRY = '",$B$2,"' AND SEGMENT= '",$D$3, "'  THEN ",D180 ),"")</f>
        <v xml:space="preserve"> WHEN COUNTRY = 'BIB' AND SEGMENT= 'RETAIL'  THEN 7.1755738</v>
      </c>
      <c r="U180" s="95" t="str">
        <f t="shared" si="56"/>
        <v/>
      </c>
      <c r="V180" s="95" t="str">
        <f>IF(LEN(F180)&gt;0,CONCATENATE(" WHEN COUNTRY = '",$E$2,"' AND SEGMENT= '",$F$3, "'  THEN ",F180 ),"")</f>
        <v xml:space="preserve"> WHEN COUNTRY = 'KOPER' AND SEGMENT= 'CORPORATE'  THEN 3.64347</v>
      </c>
      <c r="W180" s="95" t="str">
        <f>IF(LEN(G180)&gt;0,CONCATENATE(" WHEN COUNTRY = '",$E$2,"' AND SEGMENT= '",$G$3, "'  THEN ",G180 ),"")</f>
        <v xml:space="preserve"> WHEN COUNTRY = 'KOPER' AND SEGMENT= 'SMALL/MICRO'  THEN 2.104347</v>
      </c>
      <c r="X180" t="str">
        <f t="shared" si="57"/>
        <v/>
      </c>
      <c r="Y180" t="str">
        <f t="shared" si="58"/>
        <v xml:space="preserve"> WHEN COUNTRY = 'BIR' AND SEGMENT IN ('CORPORATE','SME Corporate')  THEN 0.0304758</v>
      </c>
      <c r="Z180" t="str">
        <f t="shared" si="68"/>
        <v xml:space="preserve"> WHEN COUNTRY = 'BIR' AND SEGMENT= 'SME Retail'  THEN 0.0748125</v>
      </c>
      <c r="AA180" t="str">
        <f t="shared" si="59"/>
        <v/>
      </c>
      <c r="AB180" t="str">
        <f t="shared" si="60"/>
        <v/>
      </c>
      <c r="AC180" t="str">
        <f t="shared" si="61"/>
        <v/>
      </c>
      <c r="AD180" t="str">
        <f t="shared" si="62"/>
        <v/>
      </c>
      <c r="AE180" t="str">
        <f t="shared" si="63"/>
        <v xml:space="preserve"> WHEN COUNTRY = 'CIB' AND SEGMENT IN ('CORPORATE','SME Corporate')  THEN 0</v>
      </c>
      <c r="AF180" t="str">
        <f t="shared" si="64"/>
        <v xml:space="preserve"> WHEN COUNTRY = 'CIB' AND SEGMENT= 'Small Business'  THEN 0.013313</v>
      </c>
      <c r="AG180" s="96" t="str">
        <f t="shared" si="54"/>
        <v/>
      </c>
      <c r="AI180" t="str">
        <f t="shared" si="65"/>
        <v xml:space="preserv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v>
      </c>
      <c r="AJ180" t="str">
        <f t="shared" si="66"/>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 END AS MISSING_VAL_IND_183,</v>
      </c>
    </row>
    <row r="181" spans="1:36" ht="16.5" thickBot="1" x14ac:dyDescent="0.3">
      <c r="A181" s="85">
        <f t="shared" si="67"/>
        <v>184</v>
      </c>
      <c r="B181" s="99"/>
      <c r="C181" s="99"/>
      <c r="D181" s="99"/>
      <c r="E181" s="105"/>
      <c r="F181" s="120"/>
      <c r="G181" s="120"/>
      <c r="H181" s="99"/>
      <c r="I181" s="99">
        <v>2</v>
      </c>
      <c r="J181" s="99" t="s">
        <v>1509</v>
      </c>
      <c r="K181" s="99"/>
      <c r="L181" s="99"/>
      <c r="M181" s="268"/>
      <c r="N181" s="272"/>
      <c r="O181" s="273"/>
      <c r="P181" s="273"/>
      <c r="Q181" s="145">
        <v>-999</v>
      </c>
      <c r="R181" t="str">
        <f t="shared" si="55"/>
        <v/>
      </c>
      <c r="S181" t="str">
        <f>IF(LEN(C181)&gt;0,CONCATENATE(" WHEN COUNTRY = '",$B$2, "' THEN ",C181 ),"")</f>
        <v/>
      </c>
      <c r="T181" t="str">
        <f>IF(LEN(D181)&gt;0,CONCATENATE(" WHEN COUNTRY = '",$B$2, "' THEN ",D181 ),"")</f>
        <v/>
      </c>
      <c r="U181" s="95" t="str">
        <f t="shared" si="56"/>
        <v/>
      </c>
      <c r="V181" s="95" t="str">
        <f>IF(LEN(F181)&gt;0,CONCATENATE(" WHEN COUNTRY = '",$E$2, "' THEN ",F181 ),"")</f>
        <v/>
      </c>
      <c r="W181" s="95" t="str">
        <f>IF(LEN(G181)&gt;0,CONCATENATE(" WHEN COUNTRY = '",$E$2, "' THEN ",G181 ),"")</f>
        <v/>
      </c>
      <c r="X181" t="str">
        <f t="shared" si="57"/>
        <v/>
      </c>
      <c r="Y181" t="str">
        <f t="shared" si="58"/>
        <v xml:space="preserve"> WHEN COUNTRY = 'BIR' AND SEGMENT IN ('CORPORATE','SME Corporate')  THEN 2</v>
      </c>
      <c r="Z181" t="str">
        <f t="shared" si="68"/>
        <v xml:space="preserve"> WHEN COUNTRY = 'BIR' AND SEGMENT= 'SME Retail'  THEN 1.5</v>
      </c>
      <c r="AA181" t="str">
        <f t="shared" si="59"/>
        <v/>
      </c>
      <c r="AB181" t="str">
        <f t="shared" si="60"/>
        <v/>
      </c>
      <c r="AC181" t="str">
        <f t="shared" si="61"/>
        <v/>
      </c>
      <c r="AD181" t="str">
        <f t="shared" si="62"/>
        <v/>
      </c>
      <c r="AE181" t="str">
        <f t="shared" si="63"/>
        <v/>
      </c>
      <c r="AF181" t="str">
        <f t="shared" si="64"/>
        <v/>
      </c>
      <c r="AG181" s="96" t="str">
        <f t="shared" si="54"/>
        <v>-999 AS MISSING_VAL_IND_184,</v>
      </c>
      <c r="AI181" t="str">
        <f t="shared" si="65"/>
        <v xml:space="preserve"> WHEN COUNTRY = 'BIR' AND SEGMENT IN ('CORPORATE','SME Corporate')  THEN 2 WHEN COUNTRY = 'BIR' AND SEGMENT= 'SME Retail'  THEN 1.5</v>
      </c>
      <c r="AJ181" t="str">
        <f t="shared" si="66"/>
        <v>-999 AS MISSING_VAL_IND_184,</v>
      </c>
    </row>
    <row r="182" spans="1:36" ht="16.5" thickBot="1" x14ac:dyDescent="0.3">
      <c r="A182" s="85">
        <f t="shared" si="67"/>
        <v>185</v>
      </c>
      <c r="B182" s="99"/>
      <c r="C182" s="99"/>
      <c r="D182" s="99"/>
      <c r="E182" s="105"/>
      <c r="F182" s="120"/>
      <c r="G182" s="120"/>
      <c r="H182" s="99"/>
      <c r="I182" s="99"/>
      <c r="J182" s="99"/>
      <c r="K182" s="99"/>
      <c r="L182" s="99"/>
      <c r="M182" s="268"/>
      <c r="N182" s="272"/>
      <c r="O182" s="273"/>
      <c r="P182" s="273"/>
      <c r="Q182" s="145">
        <v>-999</v>
      </c>
      <c r="R182" t="str">
        <f t="shared" si="55"/>
        <v/>
      </c>
      <c r="S182" t="str">
        <f>IF(LEN(C182)&gt;0,CONCATENATE(" WHEN COUNTRY = '",$B$2, "' THEN ",C182 ),"")</f>
        <v/>
      </c>
      <c r="T182" t="str">
        <f>IF(LEN(D182)&gt;0,CONCATENATE(" WHEN COUNTRY = '",$B$2, "' THEN ",D182 ),"")</f>
        <v/>
      </c>
      <c r="U182" s="95" t="str">
        <f t="shared" si="56"/>
        <v/>
      </c>
      <c r="V182" s="95" t="str">
        <f>IF(LEN(F182)&gt;0,CONCATENATE(" WHEN COUNTRY = '",$E$2, "' THEN ",F182 ),"")</f>
        <v/>
      </c>
      <c r="W182" s="95" t="str">
        <f>IF(LEN(G182)&gt;0,CONCATENATE(" WHEN COUNTRY = '",$E$2, "' THEN ",G182 ),"")</f>
        <v/>
      </c>
      <c r="X182" t="str">
        <f t="shared" si="57"/>
        <v/>
      </c>
      <c r="Y182" t="str">
        <f t="shared" si="58"/>
        <v/>
      </c>
      <c r="Z182" t="str">
        <f t="shared" si="68"/>
        <v/>
      </c>
      <c r="AA182" t="str">
        <f t="shared" si="59"/>
        <v/>
      </c>
      <c r="AB182" t="str">
        <f t="shared" si="60"/>
        <v/>
      </c>
      <c r="AC182" t="str">
        <f t="shared" si="61"/>
        <v/>
      </c>
      <c r="AD182" t="str">
        <f t="shared" si="62"/>
        <v/>
      </c>
      <c r="AE182" t="str">
        <f t="shared" si="63"/>
        <v/>
      </c>
      <c r="AF182" t="str">
        <f t="shared" si="64"/>
        <v/>
      </c>
      <c r="AG182" s="96" t="str">
        <f t="shared" si="54"/>
        <v>-999 AS MISSING_VAL_IND_185,</v>
      </c>
      <c r="AI182" t="str">
        <f t="shared" si="65"/>
        <v/>
      </c>
      <c r="AJ182" t="str">
        <f t="shared" si="66"/>
        <v>-999 AS MISSING_VAL_IND_185,</v>
      </c>
    </row>
    <row r="183" spans="1:36" ht="16.5" thickBot="1" x14ac:dyDescent="0.3">
      <c r="A183" s="85">
        <f t="shared" si="67"/>
        <v>186</v>
      </c>
      <c r="B183" s="99"/>
      <c r="C183" s="99" t="s">
        <v>1354</v>
      </c>
      <c r="D183" s="99" t="s">
        <v>1355</v>
      </c>
      <c r="E183" s="105"/>
      <c r="F183" s="120" t="s">
        <v>1356</v>
      </c>
      <c r="G183" s="120" t="s">
        <v>1357</v>
      </c>
      <c r="H183" s="99"/>
      <c r="I183" s="99">
        <v>2</v>
      </c>
      <c r="J183" s="99" t="s">
        <v>1509</v>
      </c>
      <c r="K183" s="99"/>
      <c r="L183" s="99"/>
      <c r="M183" s="268"/>
      <c r="N183" s="272"/>
      <c r="O183" s="273"/>
      <c r="P183" s="273"/>
      <c r="R183" t="str">
        <f t="shared" si="55"/>
        <v/>
      </c>
      <c r="S183" t="str">
        <f>IF(LEN(C183)&gt;0,CONCATENATE(" WHEN COUNTRY = '",$B$2,"' AND SEGMENT= '",$C$3, "'  THEN ",C183 ),"")</f>
        <v xml:space="preserve"> WHEN COUNTRY = 'BIB' AND SEGMENT= 'CORPORATE'  THEN 1.5752341</v>
      </c>
      <c r="T183" t="str">
        <f>IF(LEN(D183)&gt;0,CONCATENATE(" WHEN COUNTRY = '",$B$2,"' AND SEGMENT= '",$D$3, "'  THEN ",D183 ),"")</f>
        <v xml:space="preserve"> WHEN COUNTRY = 'BIB' AND SEGMENT= 'RETAIL'  THEN 2.2650061</v>
      </c>
      <c r="U183" s="95" t="str">
        <f t="shared" si="56"/>
        <v/>
      </c>
      <c r="V183" s="95" t="str">
        <f>IF(LEN(F183)&gt;0,CONCATENATE(" WHEN COUNTRY = '",$E$2,"' AND SEGMENT= '",$F$3, "'  THEN ",F183 ),"")</f>
        <v xml:space="preserve"> WHEN COUNTRY = 'KOPER' AND SEGMENT= 'CORPORATE'  THEN 1.338586</v>
      </c>
      <c r="W183" s="95" t="str">
        <f>IF(LEN(G183)&gt;0,CONCATENATE(" WHEN COUNTRY = '",$E$2,"' AND SEGMENT= '",$G$3, "'  THEN ",G183 ),"")</f>
        <v xml:space="preserve"> WHEN COUNTRY = 'KOPER' AND SEGMENT= 'SMALL/MICRO'  THEN 2.833333</v>
      </c>
      <c r="X183" t="str">
        <f t="shared" si="57"/>
        <v/>
      </c>
      <c r="Y183" t="str">
        <f t="shared" si="58"/>
        <v xml:space="preserve"> WHEN COUNTRY = 'BIR' AND SEGMENT IN ('CORPORATE','SME Corporate')  THEN 2</v>
      </c>
      <c r="Z183" t="str">
        <f t="shared" si="68"/>
        <v xml:space="preserve"> WHEN COUNTRY = 'BIR' AND SEGMENT= 'SME Retail'  THEN 1.5</v>
      </c>
      <c r="AA183" t="str">
        <f t="shared" si="59"/>
        <v/>
      </c>
      <c r="AB183" t="str">
        <f t="shared" si="60"/>
        <v/>
      </c>
      <c r="AC183" t="str">
        <f t="shared" si="61"/>
        <v/>
      </c>
      <c r="AD183" t="str">
        <f t="shared" si="62"/>
        <v/>
      </c>
      <c r="AE183" t="str">
        <f t="shared" si="63"/>
        <v/>
      </c>
      <c r="AF183" t="str">
        <f t="shared" si="64"/>
        <v/>
      </c>
      <c r="AG183" s="96" t="str">
        <f t="shared" si="54"/>
        <v/>
      </c>
      <c r="AI183" t="str">
        <f t="shared" si="65"/>
        <v xml:space="preserv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v>
      </c>
      <c r="AJ183" t="str">
        <f t="shared" si="66"/>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END AS MISSING_VAL_IND_186,</v>
      </c>
    </row>
    <row r="184" spans="1:36" ht="16.5" thickBot="1" x14ac:dyDescent="0.3">
      <c r="A184" s="85">
        <f t="shared" si="67"/>
        <v>187</v>
      </c>
      <c r="B184" s="99" t="s">
        <v>1297</v>
      </c>
      <c r="C184" s="99"/>
      <c r="D184" s="99"/>
      <c r="E184" s="105" t="s">
        <v>1297</v>
      </c>
      <c r="F184" s="120"/>
      <c r="G184" s="120"/>
      <c r="H184" s="99">
        <v>0</v>
      </c>
      <c r="I184" s="99"/>
      <c r="J184" s="99"/>
      <c r="K184" s="99"/>
      <c r="L184" s="99"/>
      <c r="M184" s="268"/>
      <c r="N184" s="272">
        <v>0</v>
      </c>
      <c r="O184" s="273"/>
      <c r="P184" s="273"/>
      <c r="R184" t="str">
        <f t="shared" si="55"/>
        <v xml:space="preserve"> WHEN COUNTRY = 'BIB' THEN 0</v>
      </c>
      <c r="S184" t="str">
        <f t="shared" ref="S184:S207" si="69">IF(LEN(C184)&gt;0,CONCATENATE(" WHEN COUNTRY = '",$B$2, "' THEN ",C184 ),"")</f>
        <v/>
      </c>
      <c r="T184" t="str">
        <f t="shared" ref="T184:T207" si="70">IF(LEN(D184)&gt;0,CONCATENATE(" WHEN COUNTRY = '",$B$2, "' THEN ",D184 ),"")</f>
        <v/>
      </c>
      <c r="U184" s="95" t="str">
        <f t="shared" si="56"/>
        <v xml:space="preserve"> WHEN COUNTRY = 'KOPER' THEN 0</v>
      </c>
      <c r="V184" s="95" t="str">
        <f t="shared" ref="V184:V207" si="71">IF(LEN(F184)&gt;0,CONCATENATE(" WHEN COUNTRY = '",$E$2, "' THEN ",F184 ),"")</f>
        <v/>
      </c>
      <c r="W184" s="95" t="str">
        <f t="shared" ref="W184:W207" si="72">IF(LEN(G184)&gt;0,CONCATENATE(" WHEN COUNTRY = '",$E$2, "' THEN ",G184 ),"")</f>
        <v/>
      </c>
      <c r="X184" t="str">
        <f t="shared" si="57"/>
        <v xml:space="preserve"> WHEN COUNTRY = 'BIR' THEN 0</v>
      </c>
      <c r="Y184" t="str">
        <f t="shared" si="58"/>
        <v/>
      </c>
      <c r="Z184" t="str">
        <f t="shared" si="68"/>
        <v/>
      </c>
      <c r="AA184" t="str">
        <f t="shared" si="59"/>
        <v/>
      </c>
      <c r="AB184" t="str">
        <f t="shared" si="60"/>
        <v/>
      </c>
      <c r="AC184" t="str">
        <f t="shared" si="61"/>
        <v/>
      </c>
      <c r="AD184" t="str">
        <f t="shared" si="62"/>
        <v xml:space="preserve"> WHEN COUNTRY = 'CIB' THEN 0</v>
      </c>
      <c r="AE184" t="str">
        <f t="shared" si="63"/>
        <v/>
      </c>
      <c r="AF184" t="str">
        <f t="shared" si="64"/>
        <v/>
      </c>
      <c r="AG184" s="96" t="str">
        <f t="shared" si="54"/>
        <v/>
      </c>
      <c r="AI184" t="str">
        <f t="shared" si="65"/>
        <v xml:space="preserve"> WHEN COUNTRY = 'BIB' THEN 0 WHEN COUNTRY = 'KOPER' THEN 0 WHEN COUNTRY = 'BIR' THEN 0 WHEN COUNTRY = 'CIB' THEN 0</v>
      </c>
      <c r="AJ184" t="str">
        <f t="shared" si="66"/>
        <v>CASE  WHEN COUNTRY = 'BIB' THEN 0 WHEN COUNTRY = 'KOPER' THEN 0 WHEN COUNTRY = 'BIR' THEN 0 WHEN COUNTRY = 'CIB' THEN 0 END AS MISSING_VAL_IND_187,</v>
      </c>
    </row>
    <row r="185" spans="1:36" ht="16.5" thickBot="1" x14ac:dyDescent="0.3">
      <c r="A185" s="85">
        <f t="shared" si="67"/>
        <v>188</v>
      </c>
      <c r="B185" s="99" t="s">
        <v>1297</v>
      </c>
      <c r="C185" s="99"/>
      <c r="D185" s="99"/>
      <c r="E185" s="105" t="s">
        <v>1297</v>
      </c>
      <c r="F185" s="120"/>
      <c r="G185" s="120"/>
      <c r="H185" s="99">
        <v>0</v>
      </c>
      <c r="I185" s="99"/>
      <c r="J185" s="99"/>
      <c r="K185" s="99"/>
      <c r="L185" s="99"/>
      <c r="M185" s="268"/>
      <c r="N185" s="272">
        <v>0</v>
      </c>
      <c r="O185" s="273"/>
      <c r="P185" s="273"/>
      <c r="R185" t="str">
        <f t="shared" si="55"/>
        <v xml:space="preserve"> WHEN COUNTRY = 'BIB' THEN 0</v>
      </c>
      <c r="S185" t="str">
        <f t="shared" si="69"/>
        <v/>
      </c>
      <c r="T185" t="str">
        <f t="shared" si="70"/>
        <v/>
      </c>
      <c r="U185" s="95" t="str">
        <f t="shared" si="56"/>
        <v xml:space="preserve"> WHEN COUNTRY = 'KOPER' THEN 0</v>
      </c>
      <c r="V185" s="95" t="str">
        <f t="shared" si="71"/>
        <v/>
      </c>
      <c r="W185" s="95" t="str">
        <f t="shared" si="72"/>
        <v/>
      </c>
      <c r="X185" t="str">
        <f t="shared" si="57"/>
        <v xml:space="preserve"> WHEN COUNTRY = 'BIR' THEN 0</v>
      </c>
      <c r="Y185" t="str">
        <f t="shared" si="58"/>
        <v/>
      </c>
      <c r="Z185" t="str">
        <f t="shared" si="68"/>
        <v/>
      </c>
      <c r="AA185" t="str">
        <f t="shared" si="59"/>
        <v/>
      </c>
      <c r="AB185" t="str">
        <f t="shared" si="60"/>
        <v/>
      </c>
      <c r="AC185" t="str">
        <f t="shared" si="61"/>
        <v/>
      </c>
      <c r="AD185" t="str">
        <f t="shared" si="62"/>
        <v xml:space="preserve"> WHEN COUNTRY = 'CIB' THEN 0</v>
      </c>
      <c r="AE185" t="str">
        <f t="shared" si="63"/>
        <v/>
      </c>
      <c r="AF185" t="str">
        <f t="shared" si="64"/>
        <v/>
      </c>
      <c r="AG185" s="96" t="str">
        <f t="shared" si="54"/>
        <v/>
      </c>
      <c r="AI185" t="str">
        <f t="shared" si="65"/>
        <v xml:space="preserve"> WHEN COUNTRY = 'BIB' THEN 0 WHEN COUNTRY = 'KOPER' THEN 0 WHEN COUNTRY = 'BIR' THEN 0 WHEN COUNTRY = 'CIB' THEN 0</v>
      </c>
      <c r="AJ185" t="str">
        <f t="shared" si="66"/>
        <v>CASE  WHEN COUNTRY = 'BIB' THEN 0 WHEN COUNTRY = 'KOPER' THEN 0 WHEN COUNTRY = 'BIR' THEN 0 WHEN COUNTRY = 'CIB' THEN 0 END AS MISSING_VAL_IND_188,</v>
      </c>
    </row>
    <row r="186" spans="1:36" ht="16.5" thickBot="1" x14ac:dyDescent="0.3">
      <c r="A186" s="85">
        <f t="shared" si="67"/>
        <v>189</v>
      </c>
      <c r="B186" s="99"/>
      <c r="C186" s="99"/>
      <c r="D186" s="99"/>
      <c r="E186" s="105" t="s">
        <v>1297</v>
      </c>
      <c r="F186" s="120"/>
      <c r="G186" s="120"/>
      <c r="H186" s="99">
        <v>0</v>
      </c>
      <c r="I186" s="99"/>
      <c r="J186" s="99"/>
      <c r="K186" s="99"/>
      <c r="L186" s="99"/>
      <c r="M186" s="268"/>
      <c r="N186" s="272"/>
      <c r="O186" s="273"/>
      <c r="P186" s="273"/>
      <c r="R186" t="str">
        <f t="shared" si="55"/>
        <v/>
      </c>
      <c r="S186" t="str">
        <f t="shared" si="69"/>
        <v/>
      </c>
      <c r="T186" t="str">
        <f t="shared" si="70"/>
        <v/>
      </c>
      <c r="U186" s="95" t="str">
        <f t="shared" si="56"/>
        <v xml:space="preserve"> WHEN COUNTRY = 'KOPER' THEN 0</v>
      </c>
      <c r="V186" s="95" t="str">
        <f t="shared" si="71"/>
        <v/>
      </c>
      <c r="W186" s="95" t="str">
        <f t="shared" si="72"/>
        <v/>
      </c>
      <c r="X186" t="str">
        <f t="shared" si="57"/>
        <v xml:space="preserve"> WHEN COUNTRY = 'BIR' THEN 0</v>
      </c>
      <c r="Y186" t="str">
        <f t="shared" si="58"/>
        <v/>
      </c>
      <c r="Z186" t="str">
        <f t="shared" si="68"/>
        <v/>
      </c>
      <c r="AA186" t="str">
        <f t="shared" si="59"/>
        <v/>
      </c>
      <c r="AB186" t="str">
        <f t="shared" si="60"/>
        <v/>
      </c>
      <c r="AC186" t="str">
        <f t="shared" si="61"/>
        <v/>
      </c>
      <c r="AD186" t="str">
        <f t="shared" si="62"/>
        <v/>
      </c>
      <c r="AE186" t="str">
        <f t="shared" si="63"/>
        <v/>
      </c>
      <c r="AF186" t="str">
        <f t="shared" si="64"/>
        <v/>
      </c>
      <c r="AG186" s="96" t="str">
        <f t="shared" si="54"/>
        <v/>
      </c>
      <c r="AI186" t="str">
        <f t="shared" si="65"/>
        <v xml:space="preserve"> WHEN COUNTRY = 'KOPER' THEN 0 WHEN COUNTRY = 'BIR' THEN 0</v>
      </c>
      <c r="AJ186" t="str">
        <f t="shared" si="66"/>
        <v>CASE  WHEN COUNTRY = 'KOPER' THEN 0 WHEN COUNTRY = 'BIR' THEN 0 END AS MISSING_VAL_IND_189,</v>
      </c>
    </row>
    <row r="187" spans="1:36" ht="16.5" thickBot="1" x14ac:dyDescent="0.3">
      <c r="A187" s="85">
        <f t="shared" si="67"/>
        <v>190</v>
      </c>
      <c r="B187" s="99"/>
      <c r="C187" s="99"/>
      <c r="D187" s="99"/>
      <c r="E187" s="105"/>
      <c r="F187" s="120"/>
      <c r="G187" s="120"/>
      <c r="H187" s="99">
        <v>0</v>
      </c>
      <c r="I187" s="99"/>
      <c r="J187" s="99"/>
      <c r="K187" s="99">
        <v>0</v>
      </c>
      <c r="L187" s="99"/>
      <c r="M187" s="268"/>
      <c r="N187" s="272">
        <v>0</v>
      </c>
      <c r="O187" s="273"/>
      <c r="P187" s="273"/>
      <c r="Q187" s="145">
        <v>-999</v>
      </c>
      <c r="R187" t="str">
        <f t="shared" si="55"/>
        <v/>
      </c>
      <c r="S187" t="str">
        <f t="shared" si="69"/>
        <v/>
      </c>
      <c r="T187" t="str">
        <f t="shared" si="70"/>
        <v/>
      </c>
      <c r="U187" s="95" t="str">
        <f t="shared" si="56"/>
        <v/>
      </c>
      <c r="V187" s="95" t="str">
        <f t="shared" si="71"/>
        <v/>
      </c>
      <c r="W187" s="95" t="str">
        <f t="shared" si="72"/>
        <v/>
      </c>
      <c r="X187" t="str">
        <f t="shared" si="57"/>
        <v xml:space="preserve"> WHEN COUNTRY = 'BIR' THEN 0</v>
      </c>
      <c r="Y187" t="str">
        <f t="shared" si="58"/>
        <v/>
      </c>
      <c r="Z187" t="str">
        <f t="shared" si="68"/>
        <v/>
      </c>
      <c r="AA187" t="str">
        <f t="shared" si="59"/>
        <v xml:space="preserve"> WHEN COUNTRY = 'ALEX' THEN 0</v>
      </c>
      <c r="AB187" t="str">
        <f t="shared" si="60"/>
        <v/>
      </c>
      <c r="AC187" t="str">
        <f t="shared" si="61"/>
        <v/>
      </c>
      <c r="AD187" t="str">
        <f t="shared" si="62"/>
        <v xml:space="preserve"> WHEN COUNTRY = 'CIB' THEN 0</v>
      </c>
      <c r="AE187" t="str">
        <f t="shared" si="63"/>
        <v/>
      </c>
      <c r="AF187" t="str">
        <f t="shared" si="64"/>
        <v/>
      </c>
      <c r="AG187" s="96" t="str">
        <f t="shared" si="54"/>
        <v/>
      </c>
      <c r="AI187" t="str">
        <f t="shared" si="65"/>
        <v xml:space="preserve"> WHEN COUNTRY = 'BIR' THEN 0 WHEN COUNTRY = 'ALEX' THEN 0 WHEN COUNTRY = 'CIB' THEN 0</v>
      </c>
      <c r="AJ187" t="str">
        <f t="shared" si="66"/>
        <v>CASE  WHEN COUNTRY = 'BIR' THEN 0 WHEN COUNTRY = 'ALEX' THEN 0 WHEN COUNTRY = 'CIB' THEN 0 END AS MISSING_VAL_IND_190,</v>
      </c>
    </row>
    <row r="188" spans="1:36" ht="16.5" thickBot="1" x14ac:dyDescent="0.3">
      <c r="A188" s="85">
        <f t="shared" si="67"/>
        <v>191</v>
      </c>
      <c r="B188" s="99"/>
      <c r="C188" s="99"/>
      <c r="D188" s="99"/>
      <c r="E188" s="105"/>
      <c r="F188" s="120"/>
      <c r="G188" s="120"/>
      <c r="H188" s="99">
        <v>0</v>
      </c>
      <c r="I188" s="99"/>
      <c r="J188" s="99"/>
      <c r="K188" s="99" t="s">
        <v>2004</v>
      </c>
      <c r="L188" s="99"/>
      <c r="M188" s="268"/>
      <c r="N188" s="272">
        <v>0</v>
      </c>
      <c r="O188" s="273"/>
      <c r="P188" s="273"/>
      <c r="Q188" s="145">
        <v>-999</v>
      </c>
      <c r="R188" t="str">
        <f t="shared" si="55"/>
        <v/>
      </c>
      <c r="S188" t="str">
        <f t="shared" si="69"/>
        <v/>
      </c>
      <c r="T188" t="str">
        <f t="shared" si="70"/>
        <v/>
      </c>
      <c r="U188" s="95" t="str">
        <f t="shared" si="56"/>
        <v/>
      </c>
      <c r="V188" s="95" t="str">
        <f t="shared" si="71"/>
        <v/>
      </c>
      <c r="W188" s="95" t="str">
        <f t="shared" si="72"/>
        <v/>
      </c>
      <c r="X188" t="str">
        <f t="shared" si="57"/>
        <v xml:space="preserve"> WHEN COUNTRY = 'BIR' THEN 0</v>
      </c>
      <c r="Y188" t="str">
        <f t="shared" si="58"/>
        <v/>
      </c>
      <c r="Z188" t="str">
        <f t="shared" si="68"/>
        <v/>
      </c>
      <c r="AA188" t="str">
        <f t="shared" si="59"/>
        <v xml:space="preserve"> WHEN COUNTRY = 'ALEX' THEN 0 </v>
      </c>
      <c r="AB188" t="str">
        <f t="shared" si="60"/>
        <v/>
      </c>
      <c r="AC188" t="str">
        <f t="shared" si="61"/>
        <v/>
      </c>
      <c r="AD188" t="str">
        <f t="shared" si="62"/>
        <v xml:space="preserve"> WHEN COUNTRY = 'CIB' THEN 0</v>
      </c>
      <c r="AE188" t="str">
        <f t="shared" si="63"/>
        <v/>
      </c>
      <c r="AF188" t="str">
        <f t="shared" si="64"/>
        <v/>
      </c>
      <c r="AG188" s="96" t="str">
        <f t="shared" si="54"/>
        <v/>
      </c>
      <c r="AI188" t="str">
        <f t="shared" si="65"/>
        <v xml:space="preserve"> WHEN COUNTRY = 'BIR' THEN 0 WHEN COUNTRY = 'ALEX' THEN 0  WHEN COUNTRY = 'CIB' THEN 0</v>
      </c>
      <c r="AJ188" t="str">
        <f t="shared" si="66"/>
        <v>CASE  WHEN COUNTRY = 'BIR' THEN 0 WHEN COUNTRY = 'ALEX' THEN 0  WHEN COUNTRY = 'CIB' THEN 0 END AS MISSING_VAL_IND_191,</v>
      </c>
    </row>
    <row r="189" spans="1:36" ht="16.5" thickBot="1" x14ac:dyDescent="0.3">
      <c r="A189" s="85">
        <f t="shared" si="67"/>
        <v>192</v>
      </c>
      <c r="B189" s="99"/>
      <c r="C189" s="99"/>
      <c r="D189" s="99"/>
      <c r="E189" s="105" t="s">
        <v>1297</v>
      </c>
      <c r="F189" s="120"/>
      <c r="G189" s="120"/>
      <c r="H189" s="99">
        <v>0</v>
      </c>
      <c r="I189" s="99"/>
      <c r="J189" s="99"/>
      <c r="K189" s="99">
        <v>0</v>
      </c>
      <c r="L189" s="99"/>
      <c r="M189" s="268"/>
      <c r="N189" s="272">
        <v>0</v>
      </c>
      <c r="O189" s="273"/>
      <c r="P189" s="273"/>
      <c r="R189" t="str">
        <f t="shared" si="55"/>
        <v/>
      </c>
      <c r="S189" t="str">
        <f t="shared" si="69"/>
        <v/>
      </c>
      <c r="T189" t="str">
        <f t="shared" si="70"/>
        <v/>
      </c>
      <c r="U189" s="95" t="str">
        <f t="shared" si="56"/>
        <v xml:space="preserve"> WHEN COUNTRY = 'KOPER' THEN 0</v>
      </c>
      <c r="V189" s="95" t="str">
        <f t="shared" si="71"/>
        <v/>
      </c>
      <c r="W189" s="95" t="str">
        <f t="shared" si="72"/>
        <v/>
      </c>
      <c r="X189" t="str">
        <f t="shared" si="57"/>
        <v xml:space="preserve"> WHEN COUNTRY = 'BIR' THEN 0</v>
      </c>
      <c r="Y189" t="str">
        <f t="shared" si="58"/>
        <v/>
      </c>
      <c r="Z189" t="str">
        <f t="shared" si="68"/>
        <v/>
      </c>
      <c r="AA189" t="str">
        <f t="shared" si="59"/>
        <v xml:space="preserve"> WHEN COUNTRY = 'ALEX' THEN 0</v>
      </c>
      <c r="AB189" t="str">
        <f t="shared" si="60"/>
        <v/>
      </c>
      <c r="AC189" t="str">
        <f t="shared" si="61"/>
        <v/>
      </c>
      <c r="AD189" t="str">
        <f t="shared" si="62"/>
        <v xml:space="preserve"> WHEN COUNTRY = 'CIB' THEN 0</v>
      </c>
      <c r="AE189" t="str">
        <f t="shared" si="63"/>
        <v/>
      </c>
      <c r="AF189" t="str">
        <f t="shared" si="64"/>
        <v/>
      </c>
      <c r="AG189" s="96" t="str">
        <f t="shared" si="54"/>
        <v/>
      </c>
      <c r="AI189" t="str">
        <f t="shared" si="65"/>
        <v xml:space="preserve"> WHEN COUNTRY = 'KOPER' THEN 0 WHEN COUNTRY = 'BIR' THEN 0 WHEN COUNTRY = 'ALEX' THEN 0 WHEN COUNTRY = 'CIB' THEN 0</v>
      </c>
      <c r="AJ189" t="str">
        <f t="shared" si="66"/>
        <v>CASE  WHEN COUNTRY = 'KOPER' THEN 0 WHEN COUNTRY = 'BIR' THEN 0 WHEN COUNTRY = 'ALEX' THEN 0 WHEN COUNTRY = 'CIB' THEN 0 END AS MISSING_VAL_IND_192,</v>
      </c>
    </row>
    <row r="190" spans="1:36" ht="16.5" thickBot="1" x14ac:dyDescent="0.3">
      <c r="A190" s="85">
        <f t="shared" si="67"/>
        <v>193</v>
      </c>
      <c r="B190" s="99" t="s">
        <v>1297</v>
      </c>
      <c r="C190" s="99"/>
      <c r="D190" s="99"/>
      <c r="E190" s="105" t="s">
        <v>1297</v>
      </c>
      <c r="F190" s="120"/>
      <c r="G190" s="120"/>
      <c r="H190" s="99">
        <v>0</v>
      </c>
      <c r="I190" s="99"/>
      <c r="J190" s="99"/>
      <c r="K190" s="99">
        <v>0</v>
      </c>
      <c r="L190" s="99"/>
      <c r="M190" s="268"/>
      <c r="N190" s="272">
        <v>0</v>
      </c>
      <c r="O190" s="273"/>
      <c r="P190" s="273"/>
      <c r="R190" t="str">
        <f t="shared" si="55"/>
        <v xml:space="preserve"> WHEN COUNTRY = 'BIB' THEN 0</v>
      </c>
      <c r="S190" t="str">
        <f t="shared" si="69"/>
        <v/>
      </c>
      <c r="T190" t="str">
        <f t="shared" si="70"/>
        <v/>
      </c>
      <c r="U190" s="95" t="str">
        <f t="shared" si="56"/>
        <v xml:space="preserve"> WHEN COUNTRY = 'KOPER' THEN 0</v>
      </c>
      <c r="V190" s="95" t="str">
        <f t="shared" si="71"/>
        <v/>
      </c>
      <c r="W190" s="95" t="str">
        <f t="shared" si="72"/>
        <v/>
      </c>
      <c r="X190" t="str">
        <f t="shared" si="57"/>
        <v xml:space="preserve"> WHEN COUNTRY = 'BIR' THEN 0</v>
      </c>
      <c r="Y190" t="str">
        <f t="shared" si="58"/>
        <v/>
      </c>
      <c r="Z190" t="str">
        <f t="shared" si="68"/>
        <v/>
      </c>
      <c r="AA190" t="str">
        <f t="shared" si="59"/>
        <v xml:space="preserve"> WHEN COUNTRY = 'ALEX' THEN 0</v>
      </c>
      <c r="AB190" t="str">
        <f t="shared" si="60"/>
        <v/>
      </c>
      <c r="AC190" t="str">
        <f t="shared" si="61"/>
        <v/>
      </c>
      <c r="AD190" t="str">
        <f t="shared" si="62"/>
        <v xml:space="preserve"> WHEN COUNTRY = 'CIB' THEN 0</v>
      </c>
      <c r="AE190" t="str">
        <f t="shared" si="63"/>
        <v/>
      </c>
      <c r="AF190" t="str">
        <f t="shared" si="64"/>
        <v/>
      </c>
      <c r="AG190" s="96" t="str">
        <f t="shared" si="54"/>
        <v/>
      </c>
      <c r="AI190" t="str">
        <f t="shared" si="65"/>
        <v xml:space="preserve"> WHEN COUNTRY = 'BIB' THEN 0 WHEN COUNTRY = 'KOPER' THEN 0 WHEN COUNTRY = 'BIR' THEN 0 WHEN COUNTRY = 'ALEX' THEN 0 WHEN COUNTRY = 'CIB' THEN 0</v>
      </c>
      <c r="AJ190" t="str">
        <f t="shared" si="66"/>
        <v>CASE  WHEN COUNTRY = 'BIB' THEN 0 WHEN COUNTRY = 'KOPER' THEN 0 WHEN COUNTRY = 'BIR' THEN 0 WHEN COUNTRY = 'ALEX' THEN 0 WHEN COUNTRY = 'CIB' THEN 0 END AS MISSING_VAL_IND_193,</v>
      </c>
    </row>
    <row r="191" spans="1:36" ht="16.5" thickBot="1" x14ac:dyDescent="0.3">
      <c r="A191" s="85">
        <f t="shared" si="67"/>
        <v>194</v>
      </c>
      <c r="B191" s="99"/>
      <c r="C191" s="99"/>
      <c r="D191" s="99"/>
      <c r="E191" s="105"/>
      <c r="F191" s="120"/>
      <c r="G191" s="120"/>
      <c r="H191" s="99">
        <v>0</v>
      </c>
      <c r="I191" s="99"/>
      <c r="J191" s="99"/>
      <c r="K191" s="99">
        <v>0</v>
      </c>
      <c r="L191" s="99"/>
      <c r="M191" s="268"/>
      <c r="N191" s="272">
        <v>0</v>
      </c>
      <c r="O191" s="273"/>
      <c r="P191" s="273"/>
      <c r="Q191" s="145">
        <v>-999</v>
      </c>
      <c r="R191" t="str">
        <f t="shared" si="55"/>
        <v/>
      </c>
      <c r="S191" t="str">
        <f t="shared" si="69"/>
        <v/>
      </c>
      <c r="T191" t="str">
        <f t="shared" si="70"/>
        <v/>
      </c>
      <c r="U191" s="95" t="str">
        <f t="shared" si="56"/>
        <v/>
      </c>
      <c r="V191" s="95" t="str">
        <f t="shared" si="71"/>
        <v/>
      </c>
      <c r="W191" s="95" t="str">
        <f t="shared" si="72"/>
        <v/>
      </c>
      <c r="X191" t="str">
        <f t="shared" si="57"/>
        <v xml:space="preserve"> WHEN COUNTRY = 'BIR' THEN 0</v>
      </c>
      <c r="Y191" t="str">
        <f t="shared" si="58"/>
        <v/>
      </c>
      <c r="Z191" t="str">
        <f t="shared" si="68"/>
        <v/>
      </c>
      <c r="AA191" t="str">
        <f t="shared" si="59"/>
        <v xml:space="preserve"> WHEN COUNTRY = 'ALEX' THEN 0</v>
      </c>
      <c r="AB191" t="str">
        <f t="shared" si="60"/>
        <v/>
      </c>
      <c r="AC191" t="str">
        <f t="shared" si="61"/>
        <v/>
      </c>
      <c r="AD191" t="str">
        <f t="shared" si="62"/>
        <v xml:space="preserve"> WHEN COUNTRY = 'CIB' THEN 0</v>
      </c>
      <c r="AE191" t="str">
        <f t="shared" si="63"/>
        <v/>
      </c>
      <c r="AF191" t="str">
        <f t="shared" si="64"/>
        <v/>
      </c>
      <c r="AG191" s="96" t="str">
        <f t="shared" si="54"/>
        <v/>
      </c>
      <c r="AI191" t="str">
        <f t="shared" si="65"/>
        <v xml:space="preserve"> WHEN COUNTRY = 'BIR' THEN 0 WHEN COUNTRY = 'ALEX' THEN 0 WHEN COUNTRY = 'CIB' THEN 0</v>
      </c>
      <c r="AJ191" t="str">
        <f t="shared" si="66"/>
        <v>CASE  WHEN COUNTRY = 'BIR' THEN 0 WHEN COUNTRY = 'ALEX' THEN 0 WHEN COUNTRY = 'CIB' THEN 0 END AS MISSING_VAL_IND_194,</v>
      </c>
    </row>
    <row r="192" spans="1:36" ht="16.5" thickBot="1" x14ac:dyDescent="0.3">
      <c r="A192" s="85">
        <f t="shared" si="67"/>
        <v>195</v>
      </c>
      <c r="B192" s="99"/>
      <c r="C192" s="99"/>
      <c r="D192" s="99"/>
      <c r="E192" s="105"/>
      <c r="F192" s="120"/>
      <c r="G192" s="120"/>
      <c r="H192" s="99">
        <v>0</v>
      </c>
      <c r="I192" s="99"/>
      <c r="J192" s="99"/>
      <c r="K192" s="99">
        <v>0</v>
      </c>
      <c r="L192" s="99"/>
      <c r="M192" s="268"/>
      <c r="N192" s="272">
        <v>0</v>
      </c>
      <c r="O192" s="273"/>
      <c r="P192" s="273"/>
      <c r="Q192" s="145">
        <v>-999</v>
      </c>
      <c r="R192" t="str">
        <f t="shared" si="55"/>
        <v/>
      </c>
      <c r="S192" t="str">
        <f t="shared" si="69"/>
        <v/>
      </c>
      <c r="T192" t="str">
        <f t="shared" si="70"/>
        <v/>
      </c>
      <c r="U192" s="95" t="str">
        <f t="shared" si="56"/>
        <v/>
      </c>
      <c r="V192" s="95" t="str">
        <f t="shared" si="71"/>
        <v/>
      </c>
      <c r="W192" s="95" t="str">
        <f t="shared" si="72"/>
        <v/>
      </c>
      <c r="X192" t="str">
        <f t="shared" si="57"/>
        <v xml:space="preserve"> WHEN COUNTRY = 'BIR' THEN 0</v>
      </c>
      <c r="Y192" t="str">
        <f t="shared" si="58"/>
        <v/>
      </c>
      <c r="Z192" t="str">
        <f t="shared" si="68"/>
        <v/>
      </c>
      <c r="AA192" t="str">
        <f t="shared" si="59"/>
        <v xml:space="preserve"> WHEN COUNTRY = 'ALEX' THEN 0</v>
      </c>
      <c r="AB192" t="str">
        <f t="shared" si="60"/>
        <v/>
      </c>
      <c r="AC192" t="str">
        <f t="shared" si="61"/>
        <v/>
      </c>
      <c r="AD192" t="str">
        <f t="shared" si="62"/>
        <v xml:space="preserve"> WHEN COUNTRY = 'CIB' THEN 0</v>
      </c>
      <c r="AE192" t="str">
        <f t="shared" si="63"/>
        <v/>
      </c>
      <c r="AF192" t="str">
        <f t="shared" si="64"/>
        <v/>
      </c>
      <c r="AG192" s="96" t="str">
        <f t="shared" si="54"/>
        <v/>
      </c>
      <c r="AI192" t="str">
        <f t="shared" si="65"/>
        <v xml:space="preserve"> WHEN COUNTRY = 'BIR' THEN 0 WHEN COUNTRY = 'ALEX' THEN 0 WHEN COUNTRY = 'CIB' THEN 0</v>
      </c>
      <c r="AJ192" t="str">
        <f t="shared" si="66"/>
        <v>CASE  WHEN COUNTRY = 'BIR' THEN 0 WHEN COUNTRY = 'ALEX' THEN 0 WHEN COUNTRY = 'CIB' THEN 0 END AS MISSING_VAL_IND_195,</v>
      </c>
    </row>
    <row r="193" spans="1:36" ht="16.5" thickBot="1" x14ac:dyDescent="0.3">
      <c r="A193" s="85">
        <f t="shared" si="67"/>
        <v>196</v>
      </c>
      <c r="B193" s="99"/>
      <c r="C193" s="99"/>
      <c r="D193" s="99"/>
      <c r="E193" s="105" t="s">
        <v>1297</v>
      </c>
      <c r="F193" s="120"/>
      <c r="G193" s="120"/>
      <c r="H193" s="99">
        <v>0</v>
      </c>
      <c r="I193" s="99"/>
      <c r="J193" s="99"/>
      <c r="K193" s="99">
        <v>0</v>
      </c>
      <c r="L193" s="99"/>
      <c r="M193" s="268"/>
      <c r="N193" s="272">
        <v>0</v>
      </c>
      <c r="O193" s="273"/>
      <c r="P193" s="273"/>
      <c r="R193" t="str">
        <f t="shared" si="55"/>
        <v/>
      </c>
      <c r="S193" t="str">
        <f t="shared" si="69"/>
        <v/>
      </c>
      <c r="T193" t="str">
        <f t="shared" si="70"/>
        <v/>
      </c>
      <c r="U193" s="95" t="str">
        <f t="shared" si="56"/>
        <v xml:space="preserve"> WHEN COUNTRY = 'KOPER' THEN 0</v>
      </c>
      <c r="V193" s="95" t="str">
        <f t="shared" si="71"/>
        <v/>
      </c>
      <c r="W193" s="95" t="str">
        <f t="shared" si="72"/>
        <v/>
      </c>
      <c r="X193" t="str">
        <f t="shared" si="57"/>
        <v xml:space="preserve"> WHEN COUNTRY = 'BIR' THEN 0</v>
      </c>
      <c r="Y193" t="str">
        <f t="shared" si="58"/>
        <v/>
      </c>
      <c r="Z193" t="str">
        <f t="shared" si="68"/>
        <v/>
      </c>
      <c r="AA193" t="str">
        <f t="shared" si="59"/>
        <v xml:space="preserve"> WHEN COUNTRY = 'ALEX' THEN 0</v>
      </c>
      <c r="AB193" t="str">
        <f t="shared" si="60"/>
        <v/>
      </c>
      <c r="AC193" t="str">
        <f t="shared" si="61"/>
        <v/>
      </c>
      <c r="AD193" t="str">
        <f t="shared" si="62"/>
        <v xml:space="preserve"> WHEN COUNTRY = 'CIB' THEN 0</v>
      </c>
      <c r="AE193" t="str">
        <f t="shared" si="63"/>
        <v/>
      </c>
      <c r="AF193" t="str">
        <f t="shared" si="64"/>
        <v/>
      </c>
      <c r="AG193" s="96" t="str">
        <f t="shared" si="54"/>
        <v/>
      </c>
      <c r="AI193" t="str">
        <f t="shared" si="65"/>
        <v xml:space="preserve"> WHEN COUNTRY = 'KOPER' THEN 0 WHEN COUNTRY = 'BIR' THEN 0 WHEN COUNTRY = 'ALEX' THEN 0 WHEN COUNTRY = 'CIB' THEN 0</v>
      </c>
      <c r="AJ193" t="str">
        <f t="shared" si="66"/>
        <v>CASE  WHEN COUNTRY = 'KOPER' THEN 0 WHEN COUNTRY = 'BIR' THEN 0 WHEN COUNTRY = 'ALEX' THEN 0 WHEN COUNTRY = 'CIB' THEN 0 END AS MISSING_VAL_IND_196,</v>
      </c>
    </row>
    <row r="194" spans="1:36" ht="16.5" thickBot="1" x14ac:dyDescent="0.3">
      <c r="A194" s="85">
        <f t="shared" si="67"/>
        <v>197</v>
      </c>
      <c r="B194" s="99" t="s">
        <v>1297</v>
      </c>
      <c r="C194" s="99"/>
      <c r="D194" s="99"/>
      <c r="E194" s="105" t="s">
        <v>1297</v>
      </c>
      <c r="F194" s="120"/>
      <c r="G194" s="120"/>
      <c r="H194" s="99">
        <v>0</v>
      </c>
      <c r="I194" s="99"/>
      <c r="J194" s="99"/>
      <c r="K194" s="99">
        <v>0</v>
      </c>
      <c r="L194" s="99"/>
      <c r="M194" s="268"/>
      <c r="N194" s="272">
        <v>0</v>
      </c>
      <c r="O194" s="273"/>
      <c r="P194" s="273"/>
      <c r="R194" t="str">
        <f t="shared" si="55"/>
        <v xml:space="preserve"> WHEN COUNTRY = 'BIB' THEN 0</v>
      </c>
      <c r="S194" t="str">
        <f t="shared" si="69"/>
        <v/>
      </c>
      <c r="T194" t="str">
        <f t="shared" si="70"/>
        <v/>
      </c>
      <c r="U194" s="95" t="str">
        <f t="shared" si="56"/>
        <v xml:space="preserve"> WHEN COUNTRY = 'KOPER' THEN 0</v>
      </c>
      <c r="V194" s="95" t="str">
        <f t="shared" si="71"/>
        <v/>
      </c>
      <c r="W194" s="95" t="str">
        <f t="shared" si="72"/>
        <v/>
      </c>
      <c r="X194" t="str">
        <f t="shared" si="57"/>
        <v xml:space="preserve"> WHEN COUNTRY = 'BIR' THEN 0</v>
      </c>
      <c r="Y194" t="str">
        <f t="shared" si="58"/>
        <v/>
      </c>
      <c r="Z194" t="str">
        <f t="shared" si="68"/>
        <v/>
      </c>
      <c r="AA194" t="str">
        <f t="shared" si="59"/>
        <v xml:space="preserve"> WHEN COUNTRY = 'ALEX' THEN 0</v>
      </c>
      <c r="AB194" t="str">
        <f t="shared" si="60"/>
        <v/>
      </c>
      <c r="AC194" t="str">
        <f t="shared" si="61"/>
        <v/>
      </c>
      <c r="AD194" t="str">
        <f t="shared" si="62"/>
        <v xml:space="preserve"> WHEN COUNTRY = 'CIB' THEN 0</v>
      </c>
      <c r="AE194" t="str">
        <f t="shared" si="63"/>
        <v/>
      </c>
      <c r="AF194" t="str">
        <f t="shared" si="64"/>
        <v/>
      </c>
      <c r="AG194" s="96" t="str">
        <f t="shared" si="54"/>
        <v/>
      </c>
      <c r="AI194" t="str">
        <f t="shared" si="65"/>
        <v xml:space="preserve"> WHEN COUNTRY = 'BIB' THEN 0 WHEN COUNTRY = 'KOPER' THEN 0 WHEN COUNTRY = 'BIR' THEN 0 WHEN COUNTRY = 'ALEX' THEN 0 WHEN COUNTRY = 'CIB' THEN 0</v>
      </c>
      <c r="AJ194" t="str">
        <f t="shared" si="66"/>
        <v>CASE  WHEN COUNTRY = 'BIB' THEN 0 WHEN COUNTRY = 'KOPER' THEN 0 WHEN COUNTRY = 'BIR' THEN 0 WHEN COUNTRY = 'ALEX' THEN 0 WHEN COUNTRY = 'CIB' THEN 0 END AS MISSING_VAL_IND_197,</v>
      </c>
    </row>
    <row r="195" spans="1:36" ht="16.5" thickBot="1" x14ac:dyDescent="0.3">
      <c r="A195" s="85">
        <f t="shared" si="67"/>
        <v>198</v>
      </c>
      <c r="B195" s="99"/>
      <c r="C195" s="99"/>
      <c r="D195" s="99"/>
      <c r="E195" s="105"/>
      <c r="F195" s="120"/>
      <c r="G195" s="120"/>
      <c r="H195" s="99">
        <v>0</v>
      </c>
      <c r="I195" s="99"/>
      <c r="J195" s="99"/>
      <c r="K195" s="99">
        <v>0</v>
      </c>
      <c r="L195" s="99"/>
      <c r="M195" s="268"/>
      <c r="N195" s="272"/>
      <c r="O195" s="273"/>
      <c r="P195" s="273"/>
      <c r="Q195" s="145">
        <v>-999</v>
      </c>
      <c r="R195" t="str">
        <f t="shared" si="55"/>
        <v/>
      </c>
      <c r="S195" t="str">
        <f t="shared" si="69"/>
        <v/>
      </c>
      <c r="T195" t="str">
        <f t="shared" si="70"/>
        <v/>
      </c>
      <c r="U195" s="95" t="str">
        <f t="shared" si="56"/>
        <v/>
      </c>
      <c r="V195" s="95" t="str">
        <f t="shared" si="71"/>
        <v/>
      </c>
      <c r="W195" s="95" t="str">
        <f t="shared" si="72"/>
        <v/>
      </c>
      <c r="X195" t="str">
        <f t="shared" si="57"/>
        <v xml:space="preserve"> WHEN COUNTRY = 'BIR' THEN 0</v>
      </c>
      <c r="Y195" t="str">
        <f t="shared" si="58"/>
        <v/>
      </c>
      <c r="Z195" t="str">
        <f t="shared" si="68"/>
        <v/>
      </c>
      <c r="AA195" t="str">
        <f t="shared" si="59"/>
        <v xml:space="preserve"> WHEN COUNTRY = 'ALEX' THEN 0</v>
      </c>
      <c r="AB195" t="str">
        <f t="shared" si="60"/>
        <v/>
      </c>
      <c r="AC195" t="str">
        <f t="shared" si="61"/>
        <v/>
      </c>
      <c r="AD195" t="str">
        <f t="shared" si="62"/>
        <v/>
      </c>
      <c r="AE195" t="str">
        <f t="shared" si="63"/>
        <v/>
      </c>
      <c r="AF195" t="str">
        <f t="shared" si="64"/>
        <v/>
      </c>
      <c r="AG195" s="96" t="str">
        <f t="shared" si="54"/>
        <v/>
      </c>
      <c r="AI195" t="str">
        <f t="shared" si="65"/>
        <v xml:space="preserve"> WHEN COUNTRY = 'BIR' THEN 0 WHEN COUNTRY = 'ALEX' THEN 0</v>
      </c>
      <c r="AJ195" t="str">
        <f t="shared" si="66"/>
        <v>CASE  WHEN COUNTRY = 'BIR' THEN 0 WHEN COUNTRY = 'ALEX' THEN 0 END AS MISSING_VAL_IND_198,</v>
      </c>
    </row>
    <row r="196" spans="1:36" ht="16.5" thickBot="1" x14ac:dyDescent="0.3">
      <c r="A196" s="85">
        <f t="shared" si="67"/>
        <v>199</v>
      </c>
      <c r="B196" s="99"/>
      <c r="C196" s="99"/>
      <c r="D196" s="99"/>
      <c r="E196" s="105"/>
      <c r="F196" s="120"/>
      <c r="G196" s="120"/>
      <c r="H196" s="99">
        <v>0</v>
      </c>
      <c r="I196" s="99"/>
      <c r="J196" s="99"/>
      <c r="K196" s="99">
        <v>0</v>
      </c>
      <c r="L196" s="99"/>
      <c r="M196" s="268"/>
      <c r="N196" s="272"/>
      <c r="O196" s="273"/>
      <c r="P196" s="273"/>
      <c r="Q196" s="145">
        <v>-999</v>
      </c>
      <c r="R196" t="str">
        <f t="shared" si="55"/>
        <v/>
      </c>
      <c r="S196" t="str">
        <f t="shared" si="69"/>
        <v/>
      </c>
      <c r="T196" t="str">
        <f t="shared" si="70"/>
        <v/>
      </c>
      <c r="U196" s="95" t="str">
        <f t="shared" si="56"/>
        <v/>
      </c>
      <c r="V196" s="95" t="str">
        <f t="shared" si="71"/>
        <v/>
      </c>
      <c r="W196" s="95" t="str">
        <f t="shared" si="72"/>
        <v/>
      </c>
      <c r="X196" t="str">
        <f t="shared" si="57"/>
        <v xml:space="preserve"> WHEN COUNTRY = 'BIR' THEN 0</v>
      </c>
      <c r="Y196" t="str">
        <f t="shared" si="58"/>
        <v/>
      </c>
      <c r="Z196" t="str">
        <f t="shared" si="68"/>
        <v/>
      </c>
      <c r="AA196" t="str">
        <f t="shared" si="59"/>
        <v xml:space="preserve"> WHEN COUNTRY = 'ALEX' THEN 0</v>
      </c>
      <c r="AB196" t="str">
        <f t="shared" si="60"/>
        <v/>
      </c>
      <c r="AC196" t="str">
        <f t="shared" si="61"/>
        <v/>
      </c>
      <c r="AD196" t="str">
        <f t="shared" si="62"/>
        <v/>
      </c>
      <c r="AE196" t="str">
        <f t="shared" si="63"/>
        <v/>
      </c>
      <c r="AF196" t="str">
        <f t="shared" si="64"/>
        <v/>
      </c>
      <c r="AG196" s="96" t="str">
        <f t="shared" ref="AG196:AG222" si="73">IF(AND(LEN(R196)=0, LEN(U196)=0, LEN(X196)=0, LEN(AA196)=0, LEN(AQ196)=0,LEN(Q196)&gt;0),CONCATENATE(Q196," AS MISSING_VAL_IND_",A196,","),"")</f>
        <v/>
      </c>
      <c r="AI196" t="str">
        <f t="shared" si="65"/>
        <v xml:space="preserve"> WHEN COUNTRY = 'BIR' THEN 0 WHEN COUNTRY = 'ALEX' THEN 0</v>
      </c>
      <c r="AJ196" t="str">
        <f t="shared" si="66"/>
        <v>CASE  WHEN COUNTRY = 'BIR' THEN 0 WHEN COUNTRY = 'ALEX' THEN 0 END AS MISSING_VAL_IND_199,</v>
      </c>
    </row>
    <row r="197" spans="1:36" ht="16.5" thickBot="1" x14ac:dyDescent="0.3">
      <c r="A197" s="85">
        <f t="shared" si="67"/>
        <v>200</v>
      </c>
      <c r="B197" s="99"/>
      <c r="C197" s="99"/>
      <c r="D197" s="99"/>
      <c r="E197" s="105" t="s">
        <v>1297</v>
      </c>
      <c r="F197" s="120"/>
      <c r="G197" s="120"/>
      <c r="H197" s="99">
        <v>0</v>
      </c>
      <c r="I197" s="99"/>
      <c r="J197" s="99"/>
      <c r="K197" s="99">
        <v>0</v>
      </c>
      <c r="L197" s="99"/>
      <c r="M197" s="268"/>
      <c r="N197" s="272"/>
      <c r="O197" s="273"/>
      <c r="P197" s="273"/>
      <c r="R197" t="str">
        <f t="shared" ref="R197:R222" si="74">IF(LEN(B197)&gt;0,CONCATENATE(" WHEN COUNTRY = '",$B$2, "' THEN ",B197 ),"")</f>
        <v/>
      </c>
      <c r="S197" t="str">
        <f t="shared" si="69"/>
        <v/>
      </c>
      <c r="T197" t="str">
        <f t="shared" si="70"/>
        <v/>
      </c>
      <c r="U197" s="95" t="str">
        <f t="shared" ref="U197:U222" si="75">IF(LEN(E197)&gt;0,CONCATENATE(" WHEN COUNTRY = '",$E$2, "' THEN ",E197 ),"")</f>
        <v xml:space="preserve"> WHEN COUNTRY = 'KOPER' THEN 0</v>
      </c>
      <c r="V197" s="95" t="str">
        <f t="shared" si="71"/>
        <v/>
      </c>
      <c r="W197" s="95" t="str">
        <f t="shared" si="72"/>
        <v/>
      </c>
      <c r="X197" t="str">
        <f t="shared" ref="X197:X222" si="76">IF(LEN(H197)&gt;0,CONCATENATE(" WHEN COUNTRY = '",$H$2, "' THEN ",H197 ),"")</f>
        <v xml:space="preserve"> WHEN COUNTRY = 'BIR' THEN 0</v>
      </c>
      <c r="Y197" t="str">
        <f t="shared" ref="Y197:Y222" si="77">IF(LEN(I197)&gt;0,CONCATENATE(" WHEN COUNTRY = '",$H$2,"' AND SEGMENT IN ",$I$3, "  THEN ",I197 ),"")</f>
        <v/>
      </c>
      <c r="Z197" t="str">
        <f t="shared" si="68"/>
        <v/>
      </c>
      <c r="AA197" t="str">
        <f t="shared" ref="AA197:AA222" si="78">IF(LEN(K197)&gt;0,CONCATENATE(" WHEN COUNTRY = '",$K$2, "' THEN ",K197 ),"")</f>
        <v xml:space="preserve"> WHEN COUNTRY = 'ALEX' THEN 0</v>
      </c>
      <c r="AB197" t="str">
        <f t="shared" ref="AB197:AB222" si="79">IF(LEN(L197)&gt;0,CONCATENATE(" WHEN COUNTRY = '",$K$2,"' AND SEGMENT IN ",$L$3, "  THEN ",L197 ),"")</f>
        <v/>
      </c>
      <c r="AC197" t="str">
        <f t="shared" ref="AC197:AC222" si="80">IF(LEN(M197)&gt;0,CONCATENATE(" WHEN COUNTRY = '",$K$2,"' AND SEGMENT= '",$M$3, "'  THEN ",M197 ),"")</f>
        <v/>
      </c>
      <c r="AD197" t="str">
        <f t="shared" ref="AD197:AD222" si="81">IF(LEN(N197)&gt;0,CONCATENATE(" WHEN COUNTRY = '",$N$2, "' THEN ",N197 ),"")</f>
        <v/>
      </c>
      <c r="AE197" t="str">
        <f t="shared" ref="AE197:AE222" si="82">IF(LEN(O197)&gt;0,CONCATENATE(" WHEN COUNTRY = '",$N$2,"' AND SEGMENT IN ",$O$3, "  THEN ",O197 ),"")</f>
        <v/>
      </c>
      <c r="AF197" t="str">
        <f t="shared" ref="AF197:AF222" si="83">IF(LEN(P197)&gt;0,CONCATENATE(" WHEN COUNTRY = '",$N$2,"' AND SEGMENT= '",$P$3, "'  THEN ",P197 ),"")</f>
        <v/>
      </c>
      <c r="AG197" s="96" t="str">
        <f t="shared" si="73"/>
        <v/>
      </c>
      <c r="AI197" t="str">
        <f t="shared" ref="AI197:AI222" si="84">CONCATENATE(R197,S197,T197,U197,V197,W197,X197,Y197,Z197,AA197,AB197,AC197,AD197,AE197,AF197)</f>
        <v xml:space="preserve"> WHEN COUNTRY = 'KOPER' THEN 0 WHEN COUNTRY = 'BIR' THEN 0 WHEN COUNTRY = 'ALEX' THEN 0</v>
      </c>
      <c r="AJ197" t="str">
        <f t="shared" ref="AJ197:AJ222" si="85">IF(LEN(AG197)&gt;0,AG197,IF(LEN(AI197)&gt;0,"CASE "&amp;AI197&amp;" END AS MISSING_VAL_IND_"&amp;A197&amp;",",""))</f>
        <v>CASE  WHEN COUNTRY = 'KOPER' THEN 0 WHEN COUNTRY = 'BIR' THEN 0 WHEN COUNTRY = 'ALEX' THEN 0 END AS MISSING_VAL_IND_200,</v>
      </c>
    </row>
    <row r="198" spans="1:36" ht="16.5" thickBot="1" x14ac:dyDescent="0.3">
      <c r="A198" s="85">
        <f t="shared" ref="A198:A222" si="86">+A197+1</f>
        <v>201</v>
      </c>
      <c r="B198" s="99" t="s">
        <v>1297</v>
      </c>
      <c r="C198" s="99"/>
      <c r="D198" s="99"/>
      <c r="E198" s="105" t="s">
        <v>1297</v>
      </c>
      <c r="F198" s="120"/>
      <c r="G198" s="120"/>
      <c r="H198" s="99">
        <v>0</v>
      </c>
      <c r="I198" s="99"/>
      <c r="J198" s="99"/>
      <c r="K198" s="99">
        <v>0</v>
      </c>
      <c r="L198" s="99"/>
      <c r="M198" s="268"/>
      <c r="N198" s="272">
        <v>0</v>
      </c>
      <c r="O198" s="273"/>
      <c r="P198" s="273"/>
      <c r="R198" t="str">
        <f t="shared" si="74"/>
        <v xml:space="preserve"> WHEN COUNTRY = 'BIB' THEN 0</v>
      </c>
      <c r="S198" t="str">
        <f t="shared" si="69"/>
        <v/>
      </c>
      <c r="T198" t="str">
        <f t="shared" si="70"/>
        <v/>
      </c>
      <c r="U198" s="95" t="str">
        <f t="shared" si="75"/>
        <v xml:space="preserve"> WHEN COUNTRY = 'KOPER' THEN 0</v>
      </c>
      <c r="V198" s="95" t="str">
        <f t="shared" si="71"/>
        <v/>
      </c>
      <c r="W198" s="95" t="str">
        <f t="shared" si="72"/>
        <v/>
      </c>
      <c r="X198" t="str">
        <f t="shared" si="76"/>
        <v xml:space="preserve"> WHEN COUNTRY = 'BIR' THEN 0</v>
      </c>
      <c r="Y198" t="str">
        <f t="shared" si="77"/>
        <v/>
      </c>
      <c r="Z198" t="str">
        <f t="shared" si="68"/>
        <v/>
      </c>
      <c r="AA198" t="str">
        <f t="shared" si="78"/>
        <v xml:space="preserve"> WHEN COUNTRY = 'ALEX' THEN 0</v>
      </c>
      <c r="AB198" t="str">
        <f t="shared" si="79"/>
        <v/>
      </c>
      <c r="AC198" t="str">
        <f t="shared" si="80"/>
        <v/>
      </c>
      <c r="AD198" t="str">
        <f t="shared" si="81"/>
        <v xml:space="preserve"> WHEN COUNTRY = 'CIB' THEN 0</v>
      </c>
      <c r="AE198" t="str">
        <f t="shared" si="82"/>
        <v/>
      </c>
      <c r="AF198" t="str">
        <f t="shared" si="83"/>
        <v/>
      </c>
      <c r="AG198" s="96" t="str">
        <f t="shared" si="73"/>
        <v/>
      </c>
      <c r="AI198" t="str">
        <f t="shared" si="84"/>
        <v xml:space="preserve"> WHEN COUNTRY = 'BIB' THEN 0 WHEN COUNTRY = 'KOPER' THEN 0 WHEN COUNTRY = 'BIR' THEN 0 WHEN COUNTRY = 'ALEX' THEN 0 WHEN COUNTRY = 'CIB' THEN 0</v>
      </c>
      <c r="AJ198" t="str">
        <f t="shared" si="85"/>
        <v>CASE  WHEN COUNTRY = 'BIB' THEN 0 WHEN COUNTRY = 'KOPER' THEN 0 WHEN COUNTRY = 'BIR' THEN 0 WHEN COUNTRY = 'ALEX' THEN 0 WHEN COUNTRY = 'CIB' THEN 0 END AS MISSING_VAL_IND_201,</v>
      </c>
    </row>
    <row r="199" spans="1:36" ht="16.5" thickBot="1" x14ac:dyDescent="0.3">
      <c r="A199" s="85">
        <f t="shared" si="86"/>
        <v>202</v>
      </c>
      <c r="B199" s="99"/>
      <c r="C199" s="99"/>
      <c r="D199" s="99"/>
      <c r="E199" s="105"/>
      <c r="F199" s="120"/>
      <c r="G199" s="120"/>
      <c r="H199" s="99"/>
      <c r="I199" s="99"/>
      <c r="J199" s="99"/>
      <c r="K199" s="99">
        <v>0</v>
      </c>
      <c r="L199" s="99"/>
      <c r="M199" s="268"/>
      <c r="N199" s="272">
        <v>0</v>
      </c>
      <c r="O199" s="273"/>
      <c r="P199" s="273"/>
      <c r="Q199" s="145">
        <v>-999</v>
      </c>
      <c r="R199" t="str">
        <f t="shared" si="74"/>
        <v/>
      </c>
      <c r="S199" t="str">
        <f t="shared" si="69"/>
        <v/>
      </c>
      <c r="T199" t="str">
        <f t="shared" si="70"/>
        <v/>
      </c>
      <c r="U199" s="95" t="str">
        <f t="shared" si="75"/>
        <v/>
      </c>
      <c r="V199" s="95" t="str">
        <f t="shared" si="71"/>
        <v/>
      </c>
      <c r="W199" s="95" t="str">
        <f t="shared" si="72"/>
        <v/>
      </c>
      <c r="X199" t="str">
        <f t="shared" si="76"/>
        <v/>
      </c>
      <c r="Y199" t="str">
        <f t="shared" si="77"/>
        <v/>
      </c>
      <c r="Z199" t="str">
        <f t="shared" si="68"/>
        <v/>
      </c>
      <c r="AA199" t="str">
        <f t="shared" si="78"/>
        <v xml:space="preserve"> WHEN COUNTRY = 'ALEX' THEN 0</v>
      </c>
      <c r="AB199" t="str">
        <f t="shared" si="79"/>
        <v/>
      </c>
      <c r="AC199" t="str">
        <f t="shared" si="80"/>
        <v/>
      </c>
      <c r="AD199" t="str">
        <f t="shared" si="81"/>
        <v xml:space="preserve"> WHEN COUNTRY = 'CIB' THEN 0</v>
      </c>
      <c r="AE199" t="str">
        <f t="shared" si="82"/>
        <v/>
      </c>
      <c r="AF199" t="str">
        <f t="shared" si="83"/>
        <v/>
      </c>
      <c r="AG199" s="96" t="str">
        <f t="shared" si="73"/>
        <v/>
      </c>
      <c r="AI199" t="str">
        <f t="shared" si="84"/>
        <v xml:space="preserve"> WHEN COUNTRY = 'ALEX' THEN 0 WHEN COUNTRY = 'CIB' THEN 0</v>
      </c>
      <c r="AJ199" t="str">
        <f t="shared" si="85"/>
        <v>CASE  WHEN COUNTRY = 'ALEX' THEN 0 WHEN COUNTRY = 'CIB' THEN 0 END AS MISSING_VAL_IND_202,</v>
      </c>
    </row>
    <row r="200" spans="1:36" ht="16.5" thickBot="1" x14ac:dyDescent="0.3">
      <c r="A200" s="85">
        <f t="shared" si="86"/>
        <v>203</v>
      </c>
      <c r="B200" s="99"/>
      <c r="C200" s="99"/>
      <c r="D200" s="99"/>
      <c r="E200" s="105"/>
      <c r="F200" s="120"/>
      <c r="G200" s="120"/>
      <c r="H200" s="99"/>
      <c r="I200" s="99"/>
      <c r="J200" s="99"/>
      <c r="K200" s="99">
        <v>0</v>
      </c>
      <c r="L200" s="99"/>
      <c r="M200" s="268"/>
      <c r="N200" s="272"/>
      <c r="O200" s="273"/>
      <c r="P200" s="273"/>
      <c r="Q200" s="145">
        <v>-999</v>
      </c>
      <c r="R200" t="str">
        <f t="shared" si="74"/>
        <v/>
      </c>
      <c r="S200" t="str">
        <f t="shared" si="69"/>
        <v/>
      </c>
      <c r="T200" t="str">
        <f t="shared" si="70"/>
        <v/>
      </c>
      <c r="U200" s="95" t="str">
        <f t="shared" si="75"/>
        <v/>
      </c>
      <c r="V200" s="95" t="str">
        <f t="shared" si="71"/>
        <v/>
      </c>
      <c r="W200" s="95" t="str">
        <f t="shared" si="72"/>
        <v/>
      </c>
      <c r="X200" t="str">
        <f t="shared" si="76"/>
        <v/>
      </c>
      <c r="Y200" t="str">
        <f t="shared" si="77"/>
        <v/>
      </c>
      <c r="Z200" t="str">
        <f t="shared" si="68"/>
        <v/>
      </c>
      <c r="AA200" t="str">
        <f t="shared" si="78"/>
        <v xml:space="preserve"> WHEN COUNTRY = 'ALEX' THEN 0</v>
      </c>
      <c r="AB200" t="str">
        <f t="shared" si="79"/>
        <v/>
      </c>
      <c r="AC200" t="str">
        <f t="shared" si="80"/>
        <v/>
      </c>
      <c r="AD200" t="str">
        <f t="shared" si="81"/>
        <v/>
      </c>
      <c r="AE200" t="str">
        <f t="shared" si="82"/>
        <v/>
      </c>
      <c r="AF200" t="str">
        <f t="shared" si="83"/>
        <v/>
      </c>
      <c r="AG200" s="96" t="str">
        <f t="shared" si="73"/>
        <v/>
      </c>
      <c r="AI200" t="str">
        <f t="shared" si="84"/>
        <v xml:space="preserve"> WHEN COUNTRY = 'ALEX' THEN 0</v>
      </c>
      <c r="AJ200" t="str">
        <f t="shared" si="85"/>
        <v>CASE  WHEN COUNTRY = 'ALEX' THEN 0 END AS MISSING_VAL_IND_203,</v>
      </c>
    </row>
    <row r="201" spans="1:36" ht="16.5" thickBot="1" x14ac:dyDescent="0.3">
      <c r="A201" s="85">
        <f t="shared" si="86"/>
        <v>204</v>
      </c>
      <c r="B201" s="99"/>
      <c r="C201" s="99"/>
      <c r="D201" s="99"/>
      <c r="E201" s="105" t="s">
        <v>1297</v>
      </c>
      <c r="F201" s="120"/>
      <c r="G201" s="120"/>
      <c r="H201" s="99"/>
      <c r="I201" s="99"/>
      <c r="J201" s="99"/>
      <c r="K201" s="99">
        <v>0</v>
      </c>
      <c r="L201" s="99"/>
      <c r="M201" s="268"/>
      <c r="N201" s="272">
        <v>0</v>
      </c>
      <c r="O201" s="273"/>
      <c r="P201" s="273"/>
      <c r="R201" t="str">
        <f t="shared" si="74"/>
        <v/>
      </c>
      <c r="S201" t="str">
        <f t="shared" si="69"/>
        <v/>
      </c>
      <c r="T201" t="str">
        <f t="shared" si="70"/>
        <v/>
      </c>
      <c r="U201" s="95" t="str">
        <f t="shared" si="75"/>
        <v xml:space="preserve"> WHEN COUNTRY = 'KOPER' THEN 0</v>
      </c>
      <c r="V201" s="95" t="str">
        <f t="shared" si="71"/>
        <v/>
      </c>
      <c r="W201" s="95" t="str">
        <f t="shared" si="72"/>
        <v/>
      </c>
      <c r="X201" t="str">
        <f t="shared" si="76"/>
        <v/>
      </c>
      <c r="Y201" t="str">
        <f t="shared" si="77"/>
        <v/>
      </c>
      <c r="Z201" t="str">
        <f t="shared" si="68"/>
        <v/>
      </c>
      <c r="AA201" t="str">
        <f t="shared" si="78"/>
        <v xml:space="preserve"> WHEN COUNTRY = 'ALEX' THEN 0</v>
      </c>
      <c r="AB201" t="str">
        <f t="shared" si="79"/>
        <v/>
      </c>
      <c r="AC201" t="str">
        <f t="shared" si="80"/>
        <v/>
      </c>
      <c r="AD201" t="str">
        <f t="shared" si="81"/>
        <v xml:space="preserve"> WHEN COUNTRY = 'CIB' THEN 0</v>
      </c>
      <c r="AE201" t="str">
        <f t="shared" si="82"/>
        <v/>
      </c>
      <c r="AF201" t="str">
        <f t="shared" si="83"/>
        <v/>
      </c>
      <c r="AG201" s="96" t="str">
        <f t="shared" si="73"/>
        <v/>
      </c>
      <c r="AI201" t="str">
        <f t="shared" si="84"/>
        <v xml:space="preserve"> WHEN COUNTRY = 'KOPER' THEN 0 WHEN COUNTRY = 'ALEX' THEN 0 WHEN COUNTRY = 'CIB' THEN 0</v>
      </c>
      <c r="AJ201" t="str">
        <f t="shared" si="85"/>
        <v>CASE  WHEN COUNTRY = 'KOPER' THEN 0 WHEN COUNTRY = 'ALEX' THEN 0 WHEN COUNTRY = 'CIB' THEN 0 END AS MISSING_VAL_IND_204,</v>
      </c>
    </row>
    <row r="202" spans="1:36" ht="16.5" thickBot="1" x14ac:dyDescent="0.3">
      <c r="A202" s="85">
        <f t="shared" si="86"/>
        <v>205</v>
      </c>
      <c r="B202" s="99" t="s">
        <v>1297</v>
      </c>
      <c r="C202" s="99"/>
      <c r="D202" s="99"/>
      <c r="E202" s="105" t="s">
        <v>1297</v>
      </c>
      <c r="F202" s="120"/>
      <c r="G202" s="120"/>
      <c r="H202" s="99"/>
      <c r="I202" s="99"/>
      <c r="J202" s="99"/>
      <c r="K202" s="99">
        <v>0</v>
      </c>
      <c r="L202" s="99"/>
      <c r="M202" s="268"/>
      <c r="N202" s="272">
        <v>0</v>
      </c>
      <c r="O202" s="273"/>
      <c r="P202" s="273"/>
      <c r="R202" t="str">
        <f t="shared" si="74"/>
        <v xml:space="preserve"> WHEN COUNTRY = 'BIB' THEN 0</v>
      </c>
      <c r="S202" t="str">
        <f t="shared" si="69"/>
        <v/>
      </c>
      <c r="T202" t="str">
        <f t="shared" si="70"/>
        <v/>
      </c>
      <c r="U202" s="95" t="str">
        <f t="shared" si="75"/>
        <v xml:space="preserve"> WHEN COUNTRY = 'KOPER' THEN 0</v>
      </c>
      <c r="V202" s="95" t="str">
        <f t="shared" si="71"/>
        <v/>
      </c>
      <c r="W202" s="95" t="str">
        <f t="shared" si="72"/>
        <v/>
      </c>
      <c r="X202" t="str">
        <f t="shared" si="76"/>
        <v/>
      </c>
      <c r="Y202" t="str">
        <f t="shared" si="77"/>
        <v/>
      </c>
      <c r="Z202" t="str">
        <f t="shared" si="68"/>
        <v/>
      </c>
      <c r="AA202" t="str">
        <f t="shared" si="78"/>
        <v xml:space="preserve"> WHEN COUNTRY = 'ALEX' THEN 0</v>
      </c>
      <c r="AB202" t="str">
        <f t="shared" si="79"/>
        <v/>
      </c>
      <c r="AC202" t="str">
        <f t="shared" si="80"/>
        <v/>
      </c>
      <c r="AD202" t="str">
        <f t="shared" si="81"/>
        <v xml:space="preserve"> WHEN COUNTRY = 'CIB' THEN 0</v>
      </c>
      <c r="AE202" t="str">
        <f t="shared" si="82"/>
        <v/>
      </c>
      <c r="AF202" t="str">
        <f t="shared" si="83"/>
        <v/>
      </c>
      <c r="AG202" s="96" t="str">
        <f t="shared" si="73"/>
        <v/>
      </c>
      <c r="AI202" t="str">
        <f t="shared" si="84"/>
        <v xml:space="preserve"> WHEN COUNTRY = 'BIB' THEN 0 WHEN COUNTRY = 'KOPER' THEN 0 WHEN COUNTRY = 'ALEX' THEN 0 WHEN COUNTRY = 'CIB' THEN 0</v>
      </c>
      <c r="AJ202" t="str">
        <f t="shared" si="85"/>
        <v>CASE  WHEN COUNTRY = 'BIB' THEN 0 WHEN COUNTRY = 'KOPER' THEN 0 WHEN COUNTRY = 'ALEX' THEN 0 WHEN COUNTRY = 'CIB' THEN 0 END AS MISSING_VAL_IND_205,</v>
      </c>
    </row>
    <row r="203" spans="1:36" ht="16.5" thickBot="1" x14ac:dyDescent="0.3">
      <c r="A203" s="85">
        <f t="shared" si="86"/>
        <v>206</v>
      </c>
      <c r="B203" s="99"/>
      <c r="C203" s="99"/>
      <c r="D203" s="99"/>
      <c r="E203" s="105"/>
      <c r="F203" s="120"/>
      <c r="G203" s="120"/>
      <c r="H203" s="99" t="s">
        <v>1297</v>
      </c>
      <c r="I203" s="99"/>
      <c r="J203" s="99"/>
      <c r="K203" s="99">
        <v>0</v>
      </c>
      <c r="L203" s="99"/>
      <c r="M203" s="268"/>
      <c r="N203" s="272"/>
      <c r="O203" s="273"/>
      <c r="P203" s="273"/>
      <c r="R203" t="str">
        <f t="shared" si="74"/>
        <v/>
      </c>
      <c r="S203" t="str">
        <f t="shared" si="69"/>
        <v/>
      </c>
      <c r="T203" t="str">
        <f t="shared" si="70"/>
        <v/>
      </c>
      <c r="U203" s="95" t="str">
        <f t="shared" si="75"/>
        <v/>
      </c>
      <c r="V203" s="95" t="str">
        <f t="shared" si="71"/>
        <v/>
      </c>
      <c r="W203" s="95" t="str">
        <f t="shared" si="72"/>
        <v/>
      </c>
      <c r="X203" t="str">
        <f t="shared" si="76"/>
        <v xml:space="preserve"> WHEN COUNTRY = 'BIR' THEN 0</v>
      </c>
      <c r="Y203" t="str">
        <f t="shared" si="77"/>
        <v/>
      </c>
      <c r="Z203" t="str">
        <f t="shared" si="68"/>
        <v/>
      </c>
      <c r="AA203" t="str">
        <f t="shared" si="78"/>
        <v xml:space="preserve"> WHEN COUNTRY = 'ALEX' THEN 0</v>
      </c>
      <c r="AB203" t="str">
        <f t="shared" si="79"/>
        <v/>
      </c>
      <c r="AC203" t="str">
        <f t="shared" si="80"/>
        <v/>
      </c>
      <c r="AD203" t="str">
        <f t="shared" si="81"/>
        <v/>
      </c>
      <c r="AE203" t="str">
        <f t="shared" si="82"/>
        <v/>
      </c>
      <c r="AF203" t="str">
        <f t="shared" si="83"/>
        <v/>
      </c>
      <c r="AG203" s="96" t="str">
        <f t="shared" si="73"/>
        <v/>
      </c>
      <c r="AI203" t="str">
        <f t="shared" si="84"/>
        <v xml:space="preserve"> WHEN COUNTRY = 'BIR' THEN 0 WHEN COUNTRY = 'ALEX' THEN 0</v>
      </c>
      <c r="AJ203" t="str">
        <f t="shared" si="85"/>
        <v>CASE  WHEN COUNTRY = 'BIR' THEN 0 WHEN COUNTRY = 'ALEX' THEN 0 END AS MISSING_VAL_IND_206,</v>
      </c>
    </row>
    <row r="204" spans="1:36" ht="16.5" thickBot="1" x14ac:dyDescent="0.3">
      <c r="A204" s="85">
        <f t="shared" si="86"/>
        <v>207</v>
      </c>
      <c r="B204" s="99"/>
      <c r="C204" s="99"/>
      <c r="D204" s="99"/>
      <c r="E204" s="105"/>
      <c r="F204" s="120"/>
      <c r="G204" s="120"/>
      <c r="H204" s="99"/>
      <c r="I204" s="99"/>
      <c r="J204" s="99"/>
      <c r="K204" s="99">
        <v>0</v>
      </c>
      <c r="L204" s="99"/>
      <c r="M204" s="268"/>
      <c r="N204" s="272"/>
      <c r="O204" s="273"/>
      <c r="P204" s="273"/>
      <c r="R204" t="str">
        <f t="shared" si="74"/>
        <v/>
      </c>
      <c r="S204" t="str">
        <f t="shared" si="69"/>
        <v/>
      </c>
      <c r="T204" t="str">
        <f t="shared" si="70"/>
        <v/>
      </c>
      <c r="U204" s="95" t="str">
        <f t="shared" si="75"/>
        <v/>
      </c>
      <c r="V204" s="95" t="str">
        <f t="shared" si="71"/>
        <v/>
      </c>
      <c r="W204" s="95" t="str">
        <f t="shared" si="72"/>
        <v/>
      </c>
      <c r="X204" t="str">
        <f t="shared" si="76"/>
        <v/>
      </c>
      <c r="Y204" t="str">
        <f t="shared" si="77"/>
        <v/>
      </c>
      <c r="Z204" t="str">
        <f t="shared" si="68"/>
        <v/>
      </c>
      <c r="AA204" t="str">
        <f t="shared" si="78"/>
        <v xml:space="preserve"> WHEN COUNTRY = 'ALEX' THEN 0</v>
      </c>
      <c r="AB204" t="str">
        <f t="shared" si="79"/>
        <v/>
      </c>
      <c r="AC204" t="str">
        <f t="shared" si="80"/>
        <v/>
      </c>
      <c r="AD204" t="str">
        <f t="shared" si="81"/>
        <v/>
      </c>
      <c r="AE204" t="str">
        <f t="shared" si="82"/>
        <v/>
      </c>
      <c r="AF204" t="str">
        <f t="shared" si="83"/>
        <v/>
      </c>
      <c r="AG204" s="96" t="str">
        <f t="shared" si="73"/>
        <v/>
      </c>
      <c r="AI204" t="str">
        <f t="shared" si="84"/>
        <v xml:space="preserve"> WHEN COUNTRY = 'ALEX' THEN 0</v>
      </c>
      <c r="AJ204" t="str">
        <f t="shared" si="85"/>
        <v>CASE  WHEN COUNTRY = 'ALEX' THEN 0 END AS MISSING_VAL_IND_207,</v>
      </c>
    </row>
    <row r="205" spans="1:36" ht="16.5" thickBot="1" x14ac:dyDescent="0.3">
      <c r="A205" s="85">
        <f t="shared" si="86"/>
        <v>208</v>
      </c>
      <c r="B205" s="99"/>
      <c r="C205" s="99"/>
      <c r="D205" s="99"/>
      <c r="E205" s="105" t="s">
        <v>1297</v>
      </c>
      <c r="F205" s="120"/>
      <c r="G205" s="120"/>
      <c r="H205" s="99" t="s">
        <v>1297</v>
      </c>
      <c r="I205" s="99"/>
      <c r="J205" s="99"/>
      <c r="K205" s="99">
        <v>0</v>
      </c>
      <c r="L205" s="99"/>
      <c r="M205" s="268"/>
      <c r="N205" s="272"/>
      <c r="O205" s="273"/>
      <c r="P205" s="273"/>
      <c r="R205" t="str">
        <f t="shared" si="74"/>
        <v/>
      </c>
      <c r="S205" t="str">
        <f t="shared" si="69"/>
        <v/>
      </c>
      <c r="T205" t="str">
        <f t="shared" si="70"/>
        <v/>
      </c>
      <c r="U205" s="95" t="str">
        <f t="shared" si="75"/>
        <v xml:space="preserve"> WHEN COUNTRY = 'KOPER' THEN 0</v>
      </c>
      <c r="V205" s="95" t="str">
        <f t="shared" si="71"/>
        <v/>
      </c>
      <c r="W205" s="95" t="str">
        <f t="shared" si="72"/>
        <v/>
      </c>
      <c r="X205" t="str">
        <f t="shared" si="76"/>
        <v xml:space="preserve"> WHEN COUNTRY = 'BIR' THEN 0</v>
      </c>
      <c r="Y205" t="str">
        <f t="shared" si="77"/>
        <v/>
      </c>
      <c r="Z205" t="str">
        <f t="shared" si="68"/>
        <v/>
      </c>
      <c r="AA205" t="str">
        <f t="shared" si="78"/>
        <v xml:space="preserve"> WHEN COUNTRY = 'ALEX' THEN 0</v>
      </c>
      <c r="AB205" t="str">
        <f t="shared" si="79"/>
        <v/>
      </c>
      <c r="AC205" t="str">
        <f t="shared" si="80"/>
        <v/>
      </c>
      <c r="AD205" t="str">
        <f t="shared" si="81"/>
        <v/>
      </c>
      <c r="AE205" t="str">
        <f t="shared" si="82"/>
        <v/>
      </c>
      <c r="AF205" t="str">
        <f t="shared" si="83"/>
        <v/>
      </c>
      <c r="AG205" s="96" t="str">
        <f t="shared" si="73"/>
        <v/>
      </c>
      <c r="AI205" t="str">
        <f t="shared" si="84"/>
        <v xml:space="preserve"> WHEN COUNTRY = 'KOPER' THEN 0 WHEN COUNTRY = 'BIR' THEN 0 WHEN COUNTRY = 'ALEX' THEN 0</v>
      </c>
      <c r="AJ205" t="str">
        <f t="shared" si="85"/>
        <v>CASE  WHEN COUNTRY = 'KOPER' THEN 0 WHEN COUNTRY = 'BIR' THEN 0 WHEN COUNTRY = 'ALEX' THEN 0 END AS MISSING_VAL_IND_208,</v>
      </c>
    </row>
    <row r="206" spans="1:36" ht="16.5" thickBot="1" x14ac:dyDescent="0.3">
      <c r="A206" s="85">
        <f t="shared" si="86"/>
        <v>209</v>
      </c>
      <c r="B206" s="99"/>
      <c r="C206" s="99"/>
      <c r="D206" s="99"/>
      <c r="E206" s="105" t="s">
        <v>1297</v>
      </c>
      <c r="F206" s="120"/>
      <c r="G206" s="120"/>
      <c r="H206" s="99" t="s">
        <v>1297</v>
      </c>
      <c r="I206" s="99"/>
      <c r="J206" s="99"/>
      <c r="K206" s="99">
        <v>0</v>
      </c>
      <c r="L206" s="99"/>
      <c r="M206" s="268"/>
      <c r="N206" s="272"/>
      <c r="O206" s="273"/>
      <c r="P206" s="273"/>
      <c r="R206" t="str">
        <f t="shared" si="74"/>
        <v/>
      </c>
      <c r="S206" t="str">
        <f t="shared" si="69"/>
        <v/>
      </c>
      <c r="T206" t="str">
        <f t="shared" si="70"/>
        <v/>
      </c>
      <c r="U206" s="95" t="str">
        <f t="shared" si="75"/>
        <v xml:space="preserve"> WHEN COUNTRY = 'KOPER' THEN 0</v>
      </c>
      <c r="V206" s="95" t="str">
        <f t="shared" si="71"/>
        <v/>
      </c>
      <c r="W206" s="95" t="str">
        <f t="shared" si="72"/>
        <v/>
      </c>
      <c r="X206" t="str">
        <f t="shared" si="76"/>
        <v xml:space="preserve"> WHEN COUNTRY = 'BIR' THEN 0</v>
      </c>
      <c r="Y206" t="str">
        <f t="shared" si="77"/>
        <v/>
      </c>
      <c r="Z206" t="str">
        <f t="shared" si="68"/>
        <v/>
      </c>
      <c r="AA206" t="str">
        <f t="shared" si="78"/>
        <v xml:space="preserve"> WHEN COUNTRY = 'ALEX' THEN 0</v>
      </c>
      <c r="AB206" t="str">
        <f t="shared" si="79"/>
        <v/>
      </c>
      <c r="AC206" t="str">
        <f t="shared" si="80"/>
        <v/>
      </c>
      <c r="AD206" t="str">
        <f t="shared" si="81"/>
        <v/>
      </c>
      <c r="AE206" t="str">
        <f t="shared" si="82"/>
        <v/>
      </c>
      <c r="AF206" t="str">
        <f t="shared" si="83"/>
        <v/>
      </c>
      <c r="AG206" s="96" t="str">
        <f t="shared" si="73"/>
        <v/>
      </c>
      <c r="AI206" t="str">
        <f t="shared" si="84"/>
        <v xml:space="preserve"> WHEN COUNTRY = 'KOPER' THEN 0 WHEN COUNTRY = 'BIR' THEN 0 WHEN COUNTRY = 'ALEX' THEN 0</v>
      </c>
      <c r="AJ206" t="str">
        <f t="shared" si="85"/>
        <v>CASE  WHEN COUNTRY = 'KOPER' THEN 0 WHEN COUNTRY = 'BIR' THEN 0 WHEN COUNTRY = 'ALEX' THEN 0 END AS MISSING_VAL_IND_209,</v>
      </c>
    </row>
    <row r="207" spans="1:36" ht="16.5" thickBot="1" x14ac:dyDescent="0.3">
      <c r="A207" s="85">
        <f t="shared" si="86"/>
        <v>210</v>
      </c>
      <c r="B207" s="99" t="s">
        <v>1297</v>
      </c>
      <c r="C207" s="99"/>
      <c r="D207" s="99"/>
      <c r="E207" s="105"/>
      <c r="F207" s="120"/>
      <c r="G207" s="120"/>
      <c r="H207" s="99"/>
      <c r="I207" s="99"/>
      <c r="J207" s="99"/>
      <c r="K207" s="99"/>
      <c r="L207" s="99"/>
      <c r="M207" s="268"/>
      <c r="N207" s="272"/>
      <c r="O207" s="273"/>
      <c r="P207" s="273"/>
      <c r="R207" t="str">
        <f t="shared" si="74"/>
        <v xml:space="preserve"> WHEN COUNTRY = 'BIB' THEN 0</v>
      </c>
      <c r="S207" t="str">
        <f t="shared" si="69"/>
        <v/>
      </c>
      <c r="T207" t="str">
        <f t="shared" si="70"/>
        <v/>
      </c>
      <c r="U207" s="95" t="str">
        <f t="shared" si="75"/>
        <v/>
      </c>
      <c r="V207" s="95" t="str">
        <f t="shared" si="71"/>
        <v/>
      </c>
      <c r="W207" s="95" t="str">
        <f t="shared" si="72"/>
        <v/>
      </c>
      <c r="X207" t="str">
        <f t="shared" si="76"/>
        <v/>
      </c>
      <c r="Y207" t="str">
        <f t="shared" si="77"/>
        <v/>
      </c>
      <c r="Z207" t="str">
        <f t="shared" si="68"/>
        <v/>
      </c>
      <c r="AA207" t="str">
        <f t="shared" si="78"/>
        <v/>
      </c>
      <c r="AB207" t="str">
        <f t="shared" si="79"/>
        <v/>
      </c>
      <c r="AC207" t="str">
        <f t="shared" si="80"/>
        <v/>
      </c>
      <c r="AD207" t="str">
        <f t="shared" si="81"/>
        <v/>
      </c>
      <c r="AE207" t="str">
        <f t="shared" si="82"/>
        <v/>
      </c>
      <c r="AF207" t="str">
        <f t="shared" si="83"/>
        <v/>
      </c>
      <c r="AG207" s="96" t="str">
        <f t="shared" si="73"/>
        <v/>
      </c>
      <c r="AI207" t="str">
        <f t="shared" si="84"/>
        <v xml:space="preserve"> WHEN COUNTRY = 'BIB' THEN 0</v>
      </c>
      <c r="AJ207" t="str">
        <f t="shared" si="85"/>
        <v>CASE  WHEN COUNTRY = 'BIB' THEN 0 END AS MISSING_VAL_IND_210,</v>
      </c>
    </row>
    <row r="208" spans="1:36" s="112" customFormat="1" ht="16.5" thickBot="1" x14ac:dyDescent="0.3">
      <c r="A208" s="85">
        <f t="shared" si="86"/>
        <v>211</v>
      </c>
      <c r="B208" s="99"/>
      <c r="C208" s="99" t="s">
        <v>1297</v>
      </c>
      <c r="D208" s="99" t="s">
        <v>1297</v>
      </c>
      <c r="E208" s="105"/>
      <c r="F208" s="121" t="s">
        <v>1386</v>
      </c>
      <c r="G208" s="121" t="s">
        <v>1387</v>
      </c>
      <c r="H208" s="99"/>
      <c r="I208" s="99" t="s">
        <v>1510</v>
      </c>
      <c r="J208" s="99" t="s">
        <v>1510</v>
      </c>
      <c r="K208" s="99"/>
      <c r="L208" s="99"/>
      <c r="M208" s="268"/>
      <c r="N208" s="272"/>
      <c r="O208" s="273" t="s">
        <v>1974</v>
      </c>
      <c r="P208" s="273" t="s">
        <v>1974</v>
      </c>
      <c r="Q208" s="115"/>
      <c r="R208" t="str">
        <f t="shared" si="74"/>
        <v/>
      </c>
      <c r="S208" t="str">
        <f>IF(LEN(C208)&gt;0,CONCATENATE(" WHEN COUNTRY = '",$B$2,"' AND SEGMENT= '",$C$3, "'  THEN ",C208 ),"")</f>
        <v xml:space="preserve"> WHEN COUNTRY = 'BIB' AND SEGMENT= 'CORPORATE'  THEN 0</v>
      </c>
      <c r="T208" t="str">
        <f>IF(LEN(D208)&gt;0,CONCATENATE(" WHEN COUNTRY = '",$B$2,"' AND SEGMENT= '",$D$3, "'  THEN ",D208 ),"")</f>
        <v xml:space="preserve"> WHEN COUNTRY = 'BIB' AND SEGMENT= 'RETAIL'  THEN 0</v>
      </c>
      <c r="U208" s="95" t="str">
        <f t="shared" si="75"/>
        <v/>
      </c>
      <c r="V208" s="95" t="str">
        <f>IF(LEN(F208)&gt;0,CONCATENATE(" WHEN COUNTRY = '",$E$2,"' AND SEGMENT= '",$F$3, "'  THEN ",F208 ),"")</f>
        <v xml:space="preserve"> WHEN COUNTRY = 'KOPER' AND SEGMENT= 'CORPORATE'  THEN 1380</v>
      </c>
      <c r="W208" s="95" t="str">
        <f>IF(LEN(G208)&gt;0,CONCATENATE(" WHEN COUNTRY = '",$E$2,"' AND SEGMENT= '",$G$3, "'  THEN ",G208 ),"")</f>
        <v xml:space="preserve"> WHEN COUNTRY = 'KOPER' AND SEGMENT= 'SMALL/MICRO'  THEN 1259</v>
      </c>
      <c r="X208" t="str">
        <f t="shared" si="76"/>
        <v/>
      </c>
      <c r="Y208" t="str">
        <f t="shared" si="77"/>
        <v xml:space="preserve"> WHEN COUNTRY = 'BIR' AND SEGMENT IN ('CORPORATE','SME Corporate')  THEN 365</v>
      </c>
      <c r="Z208" t="str">
        <f t="shared" si="68"/>
        <v xml:space="preserve"> WHEN COUNTRY = 'BIR' AND SEGMENT= 'SME Retail'  THEN 365</v>
      </c>
      <c r="AA208" t="str">
        <f t="shared" si="78"/>
        <v/>
      </c>
      <c r="AB208" t="str">
        <f t="shared" si="79"/>
        <v/>
      </c>
      <c r="AC208" t="str">
        <f t="shared" si="80"/>
        <v/>
      </c>
      <c r="AD208" t="str">
        <f t="shared" si="81"/>
        <v/>
      </c>
      <c r="AE208" t="str">
        <f t="shared" si="82"/>
        <v xml:space="preserve"> WHEN COUNTRY = 'CIB' AND SEGMENT IN ('CORPORATE','SME Corporate')  THEN 364</v>
      </c>
      <c r="AF208" t="str">
        <f t="shared" si="83"/>
        <v xml:space="preserve"> WHEN COUNTRY = 'CIB' AND SEGMENT= 'Small Business'  THEN 364</v>
      </c>
      <c r="AG208" s="96" t="str">
        <f t="shared" si="73"/>
        <v/>
      </c>
      <c r="AI208" t="str">
        <f t="shared" si="84"/>
        <v xml:space="preserv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364 WHEN COUNTRY = 'CIB' AND SEGMENT= 'Small Business'  THEN 364</v>
      </c>
      <c r="AJ208" t="str">
        <f t="shared" si="85"/>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364 WHEN COUNTRY = 'CIB' AND SEGMENT= 'Small Business'  THEN 364 END AS MISSING_VAL_IND_211,</v>
      </c>
    </row>
    <row r="209" spans="1:36" ht="16.5" thickBot="1" x14ac:dyDescent="0.3">
      <c r="A209" s="85">
        <f t="shared" si="86"/>
        <v>212</v>
      </c>
      <c r="B209" s="99" t="s">
        <v>1297</v>
      </c>
      <c r="C209" s="99"/>
      <c r="D209" s="99"/>
      <c r="E209" s="105" t="s">
        <v>1297</v>
      </c>
      <c r="F209" s="120"/>
      <c r="G209" s="120"/>
      <c r="H209" s="99">
        <v>0</v>
      </c>
      <c r="I209" s="99"/>
      <c r="J209" s="99"/>
      <c r="K209" s="99"/>
      <c r="L209" s="99"/>
      <c r="M209" s="268"/>
      <c r="N209" s="272">
        <v>0</v>
      </c>
      <c r="O209" s="273"/>
      <c r="P209" s="273"/>
      <c r="R209" t="str">
        <f t="shared" si="74"/>
        <v xml:space="preserve"> WHEN COUNTRY = 'BIB' THEN 0</v>
      </c>
      <c r="S209" t="str">
        <f t="shared" ref="S209:S222" si="87">IF(LEN(C209)&gt;0,CONCATENATE(" WHEN COUNTRY = '",$B$2, "' THEN ",C209 ),"")</f>
        <v/>
      </c>
      <c r="T209" t="str">
        <f t="shared" ref="T209:T222" si="88">IF(LEN(D209)&gt;0,CONCATENATE(" WHEN COUNTRY = '",$B$2, "' THEN ",D209 ),"")</f>
        <v/>
      </c>
      <c r="U209" s="95" t="str">
        <f t="shared" si="75"/>
        <v xml:space="preserve"> WHEN COUNTRY = 'KOPER' THEN 0</v>
      </c>
      <c r="V209" s="95" t="str">
        <f t="shared" ref="V209:V222" si="89">IF(LEN(F209)&gt;0,CONCATENATE(" WHEN COUNTRY = '",$E$2, "' THEN ",F209 ),"")</f>
        <v/>
      </c>
      <c r="W209" s="95" t="str">
        <f t="shared" ref="W209:W222" si="90">IF(LEN(G209)&gt;0,CONCATENATE(" WHEN COUNTRY = '",$E$2, "' THEN ",G209 ),"")</f>
        <v/>
      </c>
      <c r="X209" t="str">
        <f t="shared" si="76"/>
        <v xml:space="preserve"> WHEN COUNTRY = 'BIR' THEN 0</v>
      </c>
      <c r="Y209" t="str">
        <f t="shared" si="77"/>
        <v/>
      </c>
      <c r="Z209" t="str">
        <f t="shared" ref="Z209:Z222" si="91">IF(LEN(J209)&gt;0,CONCATENATE(" WHEN COUNTRY = '",$H$2,"' AND SEGMENT= '",$J$3, "'  THEN ",J209 ),"")</f>
        <v/>
      </c>
      <c r="AA209" t="str">
        <f t="shared" si="78"/>
        <v/>
      </c>
      <c r="AB209" t="str">
        <f t="shared" si="79"/>
        <v/>
      </c>
      <c r="AC209" t="str">
        <f t="shared" si="80"/>
        <v/>
      </c>
      <c r="AD209" t="str">
        <f t="shared" si="81"/>
        <v xml:space="preserve"> WHEN COUNTRY = 'CIB' THEN 0</v>
      </c>
      <c r="AE209" t="str">
        <f t="shared" si="82"/>
        <v/>
      </c>
      <c r="AF209" t="str">
        <f t="shared" si="83"/>
        <v/>
      </c>
      <c r="AG209" s="96" t="str">
        <f t="shared" si="73"/>
        <v/>
      </c>
      <c r="AI209" t="str">
        <f t="shared" si="84"/>
        <v xml:space="preserve"> WHEN COUNTRY = 'BIB' THEN 0 WHEN COUNTRY = 'KOPER' THEN 0 WHEN COUNTRY = 'BIR' THEN 0 WHEN COUNTRY = 'CIB' THEN 0</v>
      </c>
      <c r="AJ209" t="str">
        <f t="shared" si="85"/>
        <v>CASE  WHEN COUNTRY = 'BIB' THEN 0 WHEN COUNTRY = 'KOPER' THEN 0 WHEN COUNTRY = 'BIR' THEN 0 WHEN COUNTRY = 'CIB' THEN 0 END AS MISSING_VAL_IND_212,</v>
      </c>
    </row>
    <row r="210" spans="1:36" ht="16.5" thickBot="1" x14ac:dyDescent="0.3">
      <c r="A210" s="85">
        <f t="shared" si="86"/>
        <v>213</v>
      </c>
      <c r="B210" s="99" t="s">
        <v>1297</v>
      </c>
      <c r="C210" s="99"/>
      <c r="D210" s="99"/>
      <c r="E210" s="105" t="s">
        <v>1297</v>
      </c>
      <c r="F210" s="120"/>
      <c r="G210" s="120"/>
      <c r="H210" s="99">
        <v>0</v>
      </c>
      <c r="I210" s="99"/>
      <c r="J210" s="99"/>
      <c r="K210" s="99"/>
      <c r="L210" s="99"/>
      <c r="M210" s="268"/>
      <c r="N210" s="272">
        <v>0</v>
      </c>
      <c r="O210" s="273"/>
      <c r="P210" s="273"/>
      <c r="R210" t="str">
        <f t="shared" si="74"/>
        <v xml:space="preserve"> WHEN COUNTRY = 'BIB' THEN 0</v>
      </c>
      <c r="S210" t="str">
        <f t="shared" si="87"/>
        <v/>
      </c>
      <c r="T210" t="str">
        <f t="shared" si="88"/>
        <v/>
      </c>
      <c r="U210" s="95" t="str">
        <f t="shared" si="75"/>
        <v xml:space="preserve"> WHEN COUNTRY = 'KOPER' THEN 0</v>
      </c>
      <c r="V210" s="95" t="str">
        <f t="shared" si="89"/>
        <v/>
      </c>
      <c r="W210" s="95" t="str">
        <f t="shared" si="90"/>
        <v/>
      </c>
      <c r="X210" t="str">
        <f t="shared" si="76"/>
        <v xml:space="preserve"> WHEN COUNTRY = 'BIR' THEN 0</v>
      </c>
      <c r="Y210" t="str">
        <f t="shared" si="77"/>
        <v/>
      </c>
      <c r="Z210" t="str">
        <f t="shared" si="91"/>
        <v/>
      </c>
      <c r="AA210" t="str">
        <f t="shared" si="78"/>
        <v/>
      </c>
      <c r="AB210" t="str">
        <f t="shared" si="79"/>
        <v/>
      </c>
      <c r="AC210" t="str">
        <f t="shared" si="80"/>
        <v/>
      </c>
      <c r="AD210" t="str">
        <f t="shared" si="81"/>
        <v xml:space="preserve"> WHEN COUNTRY = 'CIB' THEN 0</v>
      </c>
      <c r="AE210" t="str">
        <f t="shared" si="82"/>
        <v/>
      </c>
      <c r="AF210" t="str">
        <f t="shared" si="83"/>
        <v/>
      </c>
      <c r="AG210" s="96" t="str">
        <f t="shared" si="73"/>
        <v/>
      </c>
      <c r="AI210" t="str">
        <f t="shared" si="84"/>
        <v xml:space="preserve"> WHEN COUNTRY = 'BIB' THEN 0 WHEN COUNTRY = 'KOPER' THEN 0 WHEN COUNTRY = 'BIR' THEN 0 WHEN COUNTRY = 'CIB' THEN 0</v>
      </c>
      <c r="AJ210" t="str">
        <f t="shared" si="85"/>
        <v>CASE  WHEN COUNTRY = 'BIB' THEN 0 WHEN COUNTRY = 'KOPER' THEN 0 WHEN COUNTRY = 'BIR' THEN 0 WHEN COUNTRY = 'CIB' THEN 0 END AS MISSING_VAL_IND_213,</v>
      </c>
    </row>
    <row r="211" spans="1:36" ht="16.5" thickBot="1" x14ac:dyDescent="0.3">
      <c r="A211" s="85">
        <f t="shared" si="86"/>
        <v>214</v>
      </c>
      <c r="B211" s="99" t="s">
        <v>1297</v>
      </c>
      <c r="C211" s="99"/>
      <c r="D211" s="99"/>
      <c r="E211" s="105"/>
      <c r="F211" s="120"/>
      <c r="G211" s="120"/>
      <c r="H211" s="99"/>
      <c r="I211" s="99"/>
      <c r="J211" s="99"/>
      <c r="K211" s="99"/>
      <c r="L211" s="99"/>
      <c r="M211" s="268"/>
      <c r="N211" s="272">
        <v>0</v>
      </c>
      <c r="O211" s="273"/>
      <c r="P211" s="273"/>
      <c r="R211" t="str">
        <f t="shared" si="74"/>
        <v xml:space="preserve"> WHEN COUNTRY = 'BIB' THEN 0</v>
      </c>
      <c r="S211" t="str">
        <f t="shared" si="87"/>
        <v/>
      </c>
      <c r="T211" t="str">
        <f t="shared" si="88"/>
        <v/>
      </c>
      <c r="U211" s="95" t="str">
        <f t="shared" si="75"/>
        <v/>
      </c>
      <c r="V211" s="95" t="str">
        <f t="shared" si="89"/>
        <v/>
      </c>
      <c r="W211" s="95" t="str">
        <f t="shared" si="90"/>
        <v/>
      </c>
      <c r="X211" t="str">
        <f t="shared" si="76"/>
        <v/>
      </c>
      <c r="Y211" t="str">
        <f t="shared" si="77"/>
        <v/>
      </c>
      <c r="Z211" t="str">
        <f t="shared" si="91"/>
        <v/>
      </c>
      <c r="AA211" t="str">
        <f t="shared" si="78"/>
        <v/>
      </c>
      <c r="AB211" t="str">
        <f t="shared" si="79"/>
        <v/>
      </c>
      <c r="AC211" t="str">
        <f t="shared" si="80"/>
        <v/>
      </c>
      <c r="AD211" t="str">
        <f t="shared" si="81"/>
        <v xml:space="preserve"> WHEN COUNTRY = 'CIB' THEN 0</v>
      </c>
      <c r="AE211" t="str">
        <f t="shared" si="82"/>
        <v/>
      </c>
      <c r="AF211" t="str">
        <f t="shared" si="83"/>
        <v/>
      </c>
      <c r="AG211" s="96" t="str">
        <f t="shared" si="73"/>
        <v/>
      </c>
      <c r="AI211" t="str">
        <f t="shared" si="84"/>
        <v xml:space="preserve"> WHEN COUNTRY = 'BIB' THEN 0 WHEN COUNTRY = 'CIB' THEN 0</v>
      </c>
      <c r="AJ211" t="str">
        <f t="shared" si="85"/>
        <v>CASE  WHEN COUNTRY = 'BIB' THEN 0 WHEN COUNTRY = 'CIB' THEN 0 END AS MISSING_VAL_IND_214,</v>
      </c>
    </row>
    <row r="212" spans="1:36" ht="16.5" thickBot="1" x14ac:dyDescent="0.3">
      <c r="A212" s="85">
        <f t="shared" si="86"/>
        <v>215</v>
      </c>
      <c r="B212" s="99" t="s">
        <v>1297</v>
      </c>
      <c r="C212" s="99"/>
      <c r="D212" s="99"/>
      <c r="E212" s="105"/>
      <c r="F212" s="120"/>
      <c r="G212" s="120"/>
      <c r="H212" s="99"/>
      <c r="I212" s="99"/>
      <c r="J212" s="99"/>
      <c r="K212" s="99"/>
      <c r="L212" s="99"/>
      <c r="M212" s="268"/>
      <c r="N212" s="272">
        <v>0</v>
      </c>
      <c r="O212" s="273"/>
      <c r="P212" s="273"/>
      <c r="R212" t="str">
        <f t="shared" si="74"/>
        <v xml:space="preserve"> WHEN COUNTRY = 'BIB' THEN 0</v>
      </c>
      <c r="S212" t="str">
        <f t="shared" si="87"/>
        <v/>
      </c>
      <c r="T212" t="str">
        <f t="shared" si="88"/>
        <v/>
      </c>
      <c r="U212" s="95" t="str">
        <f t="shared" si="75"/>
        <v/>
      </c>
      <c r="V212" s="95" t="str">
        <f t="shared" si="89"/>
        <v/>
      </c>
      <c r="W212" s="95" t="str">
        <f t="shared" si="90"/>
        <v/>
      </c>
      <c r="X212" t="str">
        <f t="shared" si="76"/>
        <v/>
      </c>
      <c r="Y212" t="str">
        <f t="shared" si="77"/>
        <v/>
      </c>
      <c r="Z212" t="str">
        <f t="shared" si="91"/>
        <v/>
      </c>
      <c r="AA212" t="str">
        <f t="shared" si="78"/>
        <v/>
      </c>
      <c r="AB212" t="str">
        <f t="shared" si="79"/>
        <v/>
      </c>
      <c r="AC212" t="str">
        <f t="shared" si="80"/>
        <v/>
      </c>
      <c r="AD212" t="str">
        <f t="shared" si="81"/>
        <v xml:space="preserve"> WHEN COUNTRY = 'CIB' THEN 0</v>
      </c>
      <c r="AE212" t="str">
        <f t="shared" si="82"/>
        <v/>
      </c>
      <c r="AF212" t="str">
        <f t="shared" si="83"/>
        <v/>
      </c>
      <c r="AG212" s="96" t="str">
        <f t="shared" si="73"/>
        <v/>
      </c>
      <c r="AI212" t="str">
        <f t="shared" si="84"/>
        <v xml:space="preserve"> WHEN COUNTRY = 'BIB' THEN 0 WHEN COUNTRY = 'CIB' THEN 0</v>
      </c>
      <c r="AJ212" t="str">
        <f t="shared" si="85"/>
        <v>CASE  WHEN COUNTRY = 'BIB' THEN 0 WHEN COUNTRY = 'CIB' THEN 0 END AS MISSING_VAL_IND_215,</v>
      </c>
    </row>
    <row r="213" spans="1:36" ht="16.5" thickBot="1" x14ac:dyDescent="0.3">
      <c r="A213" s="85">
        <f t="shared" si="86"/>
        <v>216</v>
      </c>
      <c r="B213" s="99" t="s">
        <v>1297</v>
      </c>
      <c r="C213" s="99"/>
      <c r="D213" s="99"/>
      <c r="E213" s="105"/>
      <c r="F213" s="120"/>
      <c r="G213" s="120"/>
      <c r="H213" s="99"/>
      <c r="I213" s="99"/>
      <c r="J213" s="99"/>
      <c r="K213" s="99"/>
      <c r="L213" s="99"/>
      <c r="M213" s="268"/>
      <c r="N213" s="272">
        <v>0</v>
      </c>
      <c r="O213" s="273"/>
      <c r="P213" s="273"/>
      <c r="R213" t="str">
        <f t="shared" si="74"/>
        <v xml:space="preserve"> WHEN COUNTRY = 'BIB' THEN 0</v>
      </c>
      <c r="S213" t="str">
        <f t="shared" si="87"/>
        <v/>
      </c>
      <c r="T213" t="str">
        <f t="shared" si="88"/>
        <v/>
      </c>
      <c r="U213" s="95" t="str">
        <f t="shared" si="75"/>
        <v/>
      </c>
      <c r="V213" s="95" t="str">
        <f t="shared" si="89"/>
        <v/>
      </c>
      <c r="W213" s="95" t="str">
        <f t="shared" si="90"/>
        <v/>
      </c>
      <c r="X213" t="str">
        <f t="shared" si="76"/>
        <v/>
      </c>
      <c r="Y213" t="str">
        <f t="shared" si="77"/>
        <v/>
      </c>
      <c r="Z213" t="str">
        <f t="shared" si="91"/>
        <v/>
      </c>
      <c r="AA213" t="str">
        <f t="shared" si="78"/>
        <v/>
      </c>
      <c r="AB213" t="str">
        <f t="shared" si="79"/>
        <v/>
      </c>
      <c r="AC213" t="str">
        <f t="shared" si="80"/>
        <v/>
      </c>
      <c r="AD213" t="str">
        <f t="shared" si="81"/>
        <v xml:space="preserve"> WHEN COUNTRY = 'CIB' THEN 0</v>
      </c>
      <c r="AE213" t="str">
        <f t="shared" si="82"/>
        <v/>
      </c>
      <c r="AF213" t="str">
        <f t="shared" si="83"/>
        <v/>
      </c>
      <c r="AG213" s="96" t="str">
        <f t="shared" si="73"/>
        <v/>
      </c>
      <c r="AI213" t="str">
        <f t="shared" si="84"/>
        <v xml:space="preserve"> WHEN COUNTRY = 'BIB' THEN 0 WHEN COUNTRY = 'CIB' THEN 0</v>
      </c>
      <c r="AJ213" t="str">
        <f t="shared" si="85"/>
        <v>CASE  WHEN COUNTRY = 'BIB' THEN 0 WHEN COUNTRY = 'CIB' THEN 0 END AS MISSING_VAL_IND_216,</v>
      </c>
    </row>
    <row r="214" spans="1:36" ht="16.5" thickBot="1" x14ac:dyDescent="0.3">
      <c r="A214" s="85">
        <f t="shared" si="86"/>
        <v>217</v>
      </c>
      <c r="B214" s="99" t="s">
        <v>1297</v>
      </c>
      <c r="C214" s="99"/>
      <c r="D214" s="99"/>
      <c r="E214" s="105"/>
      <c r="F214" s="120"/>
      <c r="G214" s="120"/>
      <c r="H214" s="99"/>
      <c r="I214" s="99"/>
      <c r="J214" s="99"/>
      <c r="K214" s="99"/>
      <c r="L214" s="99"/>
      <c r="M214" s="268"/>
      <c r="N214" s="272">
        <v>0</v>
      </c>
      <c r="O214" s="273"/>
      <c r="P214" s="273"/>
      <c r="R214" t="str">
        <f t="shared" si="74"/>
        <v xml:space="preserve"> WHEN COUNTRY = 'BIB' THEN 0</v>
      </c>
      <c r="S214" t="str">
        <f t="shared" si="87"/>
        <v/>
      </c>
      <c r="T214" t="str">
        <f t="shared" si="88"/>
        <v/>
      </c>
      <c r="U214" s="95" t="str">
        <f t="shared" si="75"/>
        <v/>
      </c>
      <c r="V214" s="95" t="str">
        <f t="shared" si="89"/>
        <v/>
      </c>
      <c r="W214" s="95" t="str">
        <f t="shared" si="90"/>
        <v/>
      </c>
      <c r="X214" t="str">
        <f t="shared" si="76"/>
        <v/>
      </c>
      <c r="Y214" t="str">
        <f t="shared" si="77"/>
        <v/>
      </c>
      <c r="Z214" t="str">
        <f t="shared" si="91"/>
        <v/>
      </c>
      <c r="AA214" t="str">
        <f t="shared" si="78"/>
        <v/>
      </c>
      <c r="AB214" t="str">
        <f t="shared" si="79"/>
        <v/>
      </c>
      <c r="AC214" t="str">
        <f t="shared" si="80"/>
        <v/>
      </c>
      <c r="AD214" t="str">
        <f t="shared" si="81"/>
        <v xml:space="preserve"> WHEN COUNTRY = 'CIB' THEN 0</v>
      </c>
      <c r="AE214" t="str">
        <f t="shared" si="82"/>
        <v/>
      </c>
      <c r="AF214" t="str">
        <f t="shared" si="83"/>
        <v/>
      </c>
      <c r="AG214" s="96" t="str">
        <f t="shared" si="73"/>
        <v/>
      </c>
      <c r="AI214" t="str">
        <f t="shared" si="84"/>
        <v xml:space="preserve"> WHEN COUNTRY = 'BIB' THEN 0 WHEN COUNTRY = 'CIB' THEN 0</v>
      </c>
      <c r="AJ214" t="str">
        <f t="shared" si="85"/>
        <v>CASE  WHEN COUNTRY = 'BIB' THEN 0 WHEN COUNTRY = 'CIB' THEN 0 END AS MISSING_VAL_IND_217,</v>
      </c>
    </row>
    <row r="215" spans="1:36" ht="16.5" thickBot="1" x14ac:dyDescent="0.3">
      <c r="A215" s="85">
        <f t="shared" si="86"/>
        <v>218</v>
      </c>
      <c r="B215" s="99" t="s">
        <v>1297</v>
      </c>
      <c r="C215" s="99"/>
      <c r="D215" s="99"/>
      <c r="E215" s="105"/>
      <c r="F215" s="120"/>
      <c r="G215" s="120"/>
      <c r="H215" s="99"/>
      <c r="I215" s="99"/>
      <c r="J215" s="99"/>
      <c r="K215" s="99"/>
      <c r="L215" s="99"/>
      <c r="M215" s="268"/>
      <c r="N215" s="272">
        <v>0</v>
      </c>
      <c r="O215" s="273"/>
      <c r="P215" s="273"/>
      <c r="R215" t="str">
        <f t="shared" si="74"/>
        <v xml:space="preserve"> WHEN COUNTRY = 'BIB' THEN 0</v>
      </c>
      <c r="S215" t="str">
        <f t="shared" si="87"/>
        <v/>
      </c>
      <c r="T215" t="str">
        <f t="shared" si="88"/>
        <v/>
      </c>
      <c r="U215" s="95" t="str">
        <f t="shared" si="75"/>
        <v/>
      </c>
      <c r="V215" s="95" t="str">
        <f t="shared" si="89"/>
        <v/>
      </c>
      <c r="W215" s="95" t="str">
        <f t="shared" si="90"/>
        <v/>
      </c>
      <c r="X215" t="str">
        <f t="shared" si="76"/>
        <v/>
      </c>
      <c r="Y215" t="str">
        <f t="shared" si="77"/>
        <v/>
      </c>
      <c r="Z215" t="str">
        <f t="shared" si="91"/>
        <v/>
      </c>
      <c r="AA215" t="str">
        <f t="shared" si="78"/>
        <v/>
      </c>
      <c r="AB215" t="str">
        <f t="shared" si="79"/>
        <v/>
      </c>
      <c r="AC215" t="str">
        <f t="shared" si="80"/>
        <v/>
      </c>
      <c r="AD215" t="str">
        <f t="shared" si="81"/>
        <v xml:space="preserve"> WHEN COUNTRY = 'CIB' THEN 0</v>
      </c>
      <c r="AE215" t="str">
        <f t="shared" si="82"/>
        <v/>
      </c>
      <c r="AF215" t="str">
        <f t="shared" si="83"/>
        <v/>
      </c>
      <c r="AG215" s="96" t="str">
        <f t="shared" si="73"/>
        <v/>
      </c>
      <c r="AI215" t="str">
        <f t="shared" si="84"/>
        <v xml:space="preserve"> WHEN COUNTRY = 'BIB' THEN 0 WHEN COUNTRY = 'CIB' THEN 0</v>
      </c>
      <c r="AJ215" t="str">
        <f t="shared" si="85"/>
        <v>CASE  WHEN COUNTRY = 'BIB' THEN 0 WHEN COUNTRY = 'CIB' THEN 0 END AS MISSING_VAL_IND_218,</v>
      </c>
    </row>
    <row r="216" spans="1:36" ht="18.75" customHeight="1" thickBot="1" x14ac:dyDescent="0.3">
      <c r="A216" s="85">
        <f t="shared" si="86"/>
        <v>219</v>
      </c>
      <c r="B216" s="102"/>
      <c r="C216" s="99"/>
      <c r="D216" s="99"/>
      <c r="E216" s="109"/>
      <c r="F216" s="121"/>
      <c r="G216" s="121"/>
      <c r="H216" s="99"/>
      <c r="I216" s="99"/>
      <c r="J216" s="99"/>
      <c r="K216" s="102" t="s">
        <v>1657</v>
      </c>
      <c r="L216" s="99"/>
      <c r="M216" s="99"/>
      <c r="N216" s="274" t="s">
        <v>1657</v>
      </c>
      <c r="O216" s="275"/>
      <c r="P216" s="275"/>
      <c r="R216" t="str">
        <f t="shared" si="74"/>
        <v/>
      </c>
      <c r="S216" t="str">
        <f t="shared" si="87"/>
        <v/>
      </c>
      <c r="T216" t="str">
        <f t="shared" si="88"/>
        <v/>
      </c>
      <c r="U216" s="95" t="str">
        <f t="shared" si="75"/>
        <v/>
      </c>
      <c r="V216" s="95" t="str">
        <f t="shared" si="89"/>
        <v/>
      </c>
      <c r="W216" s="95" t="str">
        <f t="shared" si="90"/>
        <v/>
      </c>
      <c r="X216" t="str">
        <f t="shared" si="76"/>
        <v/>
      </c>
      <c r="Y216" t="str">
        <f t="shared" si="77"/>
        <v/>
      </c>
      <c r="Z216" t="str">
        <f t="shared" si="91"/>
        <v/>
      </c>
      <c r="AA216" t="str">
        <f t="shared" si="78"/>
        <v xml:space="preserve"> WHEN COUNTRY = 'ALEX' THEN 'NR'</v>
      </c>
      <c r="AB216" t="str">
        <f t="shared" si="79"/>
        <v/>
      </c>
      <c r="AC216" t="str">
        <f t="shared" si="80"/>
        <v/>
      </c>
      <c r="AD216" t="str">
        <f t="shared" si="81"/>
        <v xml:space="preserve"> WHEN COUNTRY = 'CIB' THEN 'NR'</v>
      </c>
      <c r="AE216" t="str">
        <f t="shared" si="82"/>
        <v/>
      </c>
      <c r="AF216" t="str">
        <f t="shared" si="83"/>
        <v/>
      </c>
      <c r="AG216" s="96" t="str">
        <f t="shared" si="73"/>
        <v/>
      </c>
      <c r="AI216" t="str">
        <f t="shared" si="84"/>
        <v xml:space="preserve"> WHEN COUNTRY = 'ALEX' THEN 'NR' WHEN COUNTRY = 'CIB' THEN 'NR'</v>
      </c>
      <c r="AJ216" t="str">
        <f t="shared" si="85"/>
        <v>CASE  WHEN COUNTRY = 'ALEX' THEN 'NR' WHEN COUNTRY = 'CIB' THEN 'NR' END AS MISSING_VAL_IND_219,</v>
      </c>
    </row>
    <row r="217" spans="1:36" ht="18.75" customHeight="1" thickBot="1" x14ac:dyDescent="0.3">
      <c r="A217" s="85">
        <f t="shared" si="86"/>
        <v>220</v>
      </c>
      <c r="B217" s="102"/>
      <c r="C217" s="99"/>
      <c r="D217" s="99"/>
      <c r="E217" s="109"/>
      <c r="F217" s="121"/>
      <c r="G217" s="121"/>
      <c r="H217" s="99"/>
      <c r="I217" s="99"/>
      <c r="J217" s="99"/>
      <c r="K217" s="99" t="s">
        <v>1297</v>
      </c>
      <c r="L217" s="99"/>
      <c r="M217" s="99"/>
      <c r="N217" s="276" t="s">
        <v>1297</v>
      </c>
      <c r="O217" s="276"/>
      <c r="P217" s="276"/>
      <c r="R217" t="str">
        <f t="shared" si="74"/>
        <v/>
      </c>
      <c r="S217" t="str">
        <f t="shared" si="87"/>
        <v/>
      </c>
      <c r="T217" t="str">
        <f t="shared" si="88"/>
        <v/>
      </c>
      <c r="U217" s="95" t="str">
        <f t="shared" si="75"/>
        <v/>
      </c>
      <c r="V217" s="95" t="str">
        <f t="shared" si="89"/>
        <v/>
      </c>
      <c r="W217" s="95" t="str">
        <f t="shared" si="90"/>
        <v/>
      </c>
      <c r="X217" t="str">
        <f t="shared" si="76"/>
        <v/>
      </c>
      <c r="Y217" t="str">
        <f t="shared" si="77"/>
        <v/>
      </c>
      <c r="Z217" t="str">
        <f t="shared" si="91"/>
        <v/>
      </c>
      <c r="AA217" t="str">
        <f t="shared" si="78"/>
        <v xml:space="preserve"> WHEN COUNTRY = 'ALEX' THEN 0</v>
      </c>
      <c r="AB217" t="str">
        <f t="shared" si="79"/>
        <v/>
      </c>
      <c r="AC217" t="str">
        <f t="shared" si="80"/>
        <v/>
      </c>
      <c r="AD217" t="str">
        <f t="shared" si="81"/>
        <v xml:space="preserve"> WHEN COUNTRY = 'CIB' THEN 0</v>
      </c>
      <c r="AE217" t="str">
        <f t="shared" si="82"/>
        <v/>
      </c>
      <c r="AF217" t="str">
        <f t="shared" si="83"/>
        <v/>
      </c>
      <c r="AG217" s="96" t="str">
        <f t="shared" si="73"/>
        <v/>
      </c>
      <c r="AI217" t="str">
        <f t="shared" si="84"/>
        <v xml:space="preserve"> WHEN COUNTRY = 'ALEX' THEN 0 WHEN COUNTRY = 'CIB' THEN 0</v>
      </c>
      <c r="AJ217" t="str">
        <f t="shared" si="85"/>
        <v>CASE  WHEN COUNTRY = 'ALEX' THEN 0 WHEN COUNTRY = 'CIB' THEN 0 END AS MISSING_VAL_IND_220,</v>
      </c>
    </row>
    <row r="218" spans="1:36" ht="18.75" customHeight="1" thickBot="1" x14ac:dyDescent="0.3">
      <c r="A218" s="85">
        <f t="shared" si="86"/>
        <v>221</v>
      </c>
      <c r="B218" s="102"/>
      <c r="C218" s="99"/>
      <c r="D218" s="99"/>
      <c r="E218" s="109"/>
      <c r="F218" s="121"/>
      <c r="G218" s="121"/>
      <c r="H218" s="99"/>
      <c r="I218" s="99"/>
      <c r="J218" s="99"/>
      <c r="K218" s="99" t="s">
        <v>1297</v>
      </c>
      <c r="L218" s="99"/>
      <c r="M218" s="99"/>
      <c r="N218" s="276" t="s">
        <v>1297</v>
      </c>
      <c r="O218" s="276"/>
      <c r="P218" s="276"/>
      <c r="R218" t="str">
        <f t="shared" si="74"/>
        <v/>
      </c>
      <c r="S218" t="str">
        <f t="shared" si="87"/>
        <v/>
      </c>
      <c r="T218" t="str">
        <f t="shared" si="88"/>
        <v/>
      </c>
      <c r="U218" s="95" t="str">
        <f t="shared" si="75"/>
        <v/>
      </c>
      <c r="V218" s="95" t="str">
        <f t="shared" si="89"/>
        <v/>
      </c>
      <c r="W218" s="95" t="str">
        <f t="shared" si="90"/>
        <v/>
      </c>
      <c r="X218" t="str">
        <f t="shared" si="76"/>
        <v/>
      </c>
      <c r="Y218" t="str">
        <f t="shared" si="77"/>
        <v/>
      </c>
      <c r="Z218" t="str">
        <f t="shared" si="91"/>
        <v/>
      </c>
      <c r="AA218" t="str">
        <f t="shared" si="78"/>
        <v xml:space="preserve"> WHEN COUNTRY = 'ALEX' THEN 0</v>
      </c>
      <c r="AB218" t="str">
        <f t="shared" si="79"/>
        <v/>
      </c>
      <c r="AC218" t="str">
        <f t="shared" si="80"/>
        <v/>
      </c>
      <c r="AD218" t="str">
        <f t="shared" si="81"/>
        <v xml:space="preserve"> WHEN COUNTRY = 'CIB' THEN 0</v>
      </c>
      <c r="AE218" t="str">
        <f t="shared" si="82"/>
        <v/>
      </c>
      <c r="AF218" t="str">
        <f t="shared" si="83"/>
        <v/>
      </c>
      <c r="AG218" s="96" t="str">
        <f t="shared" si="73"/>
        <v/>
      </c>
      <c r="AI218" t="str">
        <f t="shared" si="84"/>
        <v xml:space="preserve"> WHEN COUNTRY = 'ALEX' THEN 0 WHEN COUNTRY = 'CIB' THEN 0</v>
      </c>
      <c r="AJ218" t="str">
        <f t="shared" si="85"/>
        <v>CASE  WHEN COUNTRY = 'ALEX' THEN 0 WHEN COUNTRY = 'CIB' THEN 0 END AS MISSING_VAL_IND_221,</v>
      </c>
    </row>
    <row r="219" spans="1:36" ht="18.75" customHeight="1" thickBot="1" x14ac:dyDescent="0.3">
      <c r="A219" s="85">
        <f t="shared" si="86"/>
        <v>222</v>
      </c>
      <c r="B219" s="102"/>
      <c r="C219" s="99"/>
      <c r="D219" s="99"/>
      <c r="E219" s="109"/>
      <c r="F219" s="121"/>
      <c r="G219" s="121"/>
      <c r="H219" s="99"/>
      <c r="I219" s="99"/>
      <c r="J219" s="99"/>
      <c r="K219" s="99" t="s">
        <v>1297</v>
      </c>
      <c r="L219" s="99"/>
      <c r="M219" s="99"/>
      <c r="N219" s="276" t="s">
        <v>1297</v>
      </c>
      <c r="O219" s="276"/>
      <c r="P219" s="276"/>
      <c r="R219" t="str">
        <f t="shared" si="74"/>
        <v/>
      </c>
      <c r="S219" t="str">
        <f t="shared" si="87"/>
        <v/>
      </c>
      <c r="T219" t="str">
        <f t="shared" si="88"/>
        <v/>
      </c>
      <c r="U219" s="95" t="str">
        <f t="shared" si="75"/>
        <v/>
      </c>
      <c r="V219" s="95" t="str">
        <f t="shared" si="89"/>
        <v/>
      </c>
      <c r="W219" s="95" t="str">
        <f t="shared" si="90"/>
        <v/>
      </c>
      <c r="X219" t="str">
        <f t="shared" si="76"/>
        <v/>
      </c>
      <c r="Y219" t="str">
        <f t="shared" si="77"/>
        <v/>
      </c>
      <c r="Z219" t="str">
        <f t="shared" si="91"/>
        <v/>
      </c>
      <c r="AA219" t="str">
        <f t="shared" si="78"/>
        <v xml:space="preserve"> WHEN COUNTRY = 'ALEX' THEN 0</v>
      </c>
      <c r="AB219" t="str">
        <f t="shared" si="79"/>
        <v/>
      </c>
      <c r="AC219" t="str">
        <f t="shared" si="80"/>
        <v/>
      </c>
      <c r="AD219" t="str">
        <f t="shared" si="81"/>
        <v xml:space="preserve"> WHEN COUNTRY = 'CIB' THEN 0</v>
      </c>
      <c r="AE219" t="str">
        <f t="shared" si="82"/>
        <v/>
      </c>
      <c r="AF219" t="str">
        <f t="shared" si="83"/>
        <v/>
      </c>
      <c r="AG219" s="96" t="str">
        <f t="shared" si="73"/>
        <v/>
      </c>
      <c r="AI219" t="str">
        <f t="shared" si="84"/>
        <v xml:space="preserve"> WHEN COUNTRY = 'ALEX' THEN 0 WHEN COUNTRY = 'CIB' THEN 0</v>
      </c>
      <c r="AJ219" t="str">
        <f t="shared" si="85"/>
        <v>CASE  WHEN COUNTRY = 'ALEX' THEN 0 WHEN COUNTRY = 'CIB' THEN 0 END AS MISSING_VAL_IND_222,</v>
      </c>
    </row>
    <row r="220" spans="1:36" ht="18.75" customHeight="1" thickBot="1" x14ac:dyDescent="0.3">
      <c r="A220" s="85">
        <f t="shared" si="86"/>
        <v>223</v>
      </c>
      <c r="B220" s="102"/>
      <c r="C220" s="99"/>
      <c r="D220" s="99"/>
      <c r="E220" s="109"/>
      <c r="F220" s="121"/>
      <c r="G220" s="121"/>
      <c r="H220" s="99"/>
      <c r="I220" s="99"/>
      <c r="J220" s="99"/>
      <c r="K220" s="99" t="s">
        <v>1297</v>
      </c>
      <c r="L220" s="99"/>
      <c r="M220" s="99"/>
      <c r="N220" s="276" t="s">
        <v>1297</v>
      </c>
      <c r="O220" s="276"/>
      <c r="P220" s="276"/>
      <c r="R220" t="str">
        <f t="shared" si="74"/>
        <v/>
      </c>
      <c r="S220" t="str">
        <f t="shared" si="87"/>
        <v/>
      </c>
      <c r="T220" t="str">
        <f t="shared" si="88"/>
        <v/>
      </c>
      <c r="U220" s="95" t="str">
        <f t="shared" si="75"/>
        <v/>
      </c>
      <c r="V220" s="95" t="str">
        <f t="shared" si="89"/>
        <v/>
      </c>
      <c r="W220" s="95" t="str">
        <f t="shared" si="90"/>
        <v/>
      </c>
      <c r="X220" t="str">
        <f t="shared" si="76"/>
        <v/>
      </c>
      <c r="Y220" t="str">
        <f t="shared" si="77"/>
        <v/>
      </c>
      <c r="Z220" t="str">
        <f t="shared" si="91"/>
        <v/>
      </c>
      <c r="AA220" t="str">
        <f t="shared" si="78"/>
        <v xml:space="preserve"> WHEN COUNTRY = 'ALEX' THEN 0</v>
      </c>
      <c r="AB220" t="str">
        <f t="shared" si="79"/>
        <v/>
      </c>
      <c r="AC220" t="str">
        <f t="shared" si="80"/>
        <v/>
      </c>
      <c r="AD220" t="str">
        <f t="shared" si="81"/>
        <v xml:space="preserve"> WHEN COUNTRY = 'CIB' THEN 0</v>
      </c>
      <c r="AE220" t="str">
        <f t="shared" si="82"/>
        <v/>
      </c>
      <c r="AF220" t="str">
        <f t="shared" si="83"/>
        <v/>
      </c>
      <c r="AG220" s="96" t="str">
        <f t="shared" si="73"/>
        <v/>
      </c>
      <c r="AI220" t="str">
        <f t="shared" si="84"/>
        <v xml:space="preserve"> WHEN COUNTRY = 'ALEX' THEN 0 WHEN COUNTRY = 'CIB' THEN 0</v>
      </c>
      <c r="AJ220" t="str">
        <f t="shared" si="85"/>
        <v>CASE  WHEN COUNTRY = 'ALEX' THEN 0 WHEN COUNTRY = 'CIB' THEN 0 END AS MISSING_VAL_IND_223,</v>
      </c>
    </row>
    <row r="221" spans="1:36" ht="18.75" customHeight="1" thickBot="1" x14ac:dyDescent="0.3">
      <c r="A221" s="85">
        <f t="shared" si="86"/>
        <v>224</v>
      </c>
      <c r="B221" s="102"/>
      <c r="C221" s="99"/>
      <c r="D221" s="99"/>
      <c r="E221" s="109"/>
      <c r="F221" s="121"/>
      <c r="G221" s="121"/>
      <c r="H221" s="99"/>
      <c r="I221" s="99"/>
      <c r="J221" s="99"/>
      <c r="K221" s="99" t="s">
        <v>1297</v>
      </c>
      <c r="L221" s="99"/>
      <c r="M221" s="99"/>
      <c r="N221" s="276" t="s">
        <v>1297</v>
      </c>
      <c r="O221" s="277"/>
      <c r="P221" s="278"/>
      <c r="R221" t="str">
        <f t="shared" si="74"/>
        <v/>
      </c>
      <c r="S221" t="str">
        <f t="shared" si="87"/>
        <v/>
      </c>
      <c r="T221" t="str">
        <f t="shared" si="88"/>
        <v/>
      </c>
      <c r="U221" s="95" t="str">
        <f t="shared" si="75"/>
        <v/>
      </c>
      <c r="V221" s="95" t="str">
        <f t="shared" si="89"/>
        <v/>
      </c>
      <c r="W221" s="95" t="str">
        <f t="shared" si="90"/>
        <v/>
      </c>
      <c r="X221" t="str">
        <f t="shared" si="76"/>
        <v/>
      </c>
      <c r="Y221" t="str">
        <f t="shared" si="77"/>
        <v/>
      </c>
      <c r="Z221" t="str">
        <f t="shared" si="91"/>
        <v/>
      </c>
      <c r="AA221" t="str">
        <f t="shared" si="78"/>
        <v xml:space="preserve"> WHEN COUNTRY = 'ALEX' THEN 0</v>
      </c>
      <c r="AB221" t="str">
        <f t="shared" si="79"/>
        <v/>
      </c>
      <c r="AC221" t="str">
        <f t="shared" si="80"/>
        <v/>
      </c>
      <c r="AD221" t="str">
        <f t="shared" si="81"/>
        <v xml:space="preserve"> WHEN COUNTRY = 'CIB' THEN 0</v>
      </c>
      <c r="AE221" t="str">
        <f t="shared" si="82"/>
        <v/>
      </c>
      <c r="AF221" t="str">
        <f t="shared" si="83"/>
        <v/>
      </c>
      <c r="AG221" s="96" t="str">
        <f t="shared" si="73"/>
        <v/>
      </c>
      <c r="AI221" t="str">
        <f t="shared" si="84"/>
        <v xml:space="preserve"> WHEN COUNTRY = 'ALEX' THEN 0 WHEN COUNTRY = 'CIB' THEN 0</v>
      </c>
      <c r="AJ221" t="str">
        <f t="shared" si="85"/>
        <v>CASE  WHEN COUNTRY = 'ALEX' THEN 0 WHEN COUNTRY = 'CIB' THEN 0 END AS MISSING_VAL_IND_224,</v>
      </c>
    </row>
    <row r="222" spans="1:36" ht="18.75" customHeight="1" thickBot="1" x14ac:dyDescent="0.3">
      <c r="A222" s="85">
        <f t="shared" si="86"/>
        <v>225</v>
      </c>
      <c r="B222" s="102"/>
      <c r="C222" s="99"/>
      <c r="D222" s="99"/>
      <c r="E222" s="109"/>
      <c r="F222" s="121"/>
      <c r="G222" s="121"/>
      <c r="H222" s="99"/>
      <c r="I222" s="99"/>
      <c r="J222" s="99"/>
      <c r="K222" s="99" t="s">
        <v>1297</v>
      </c>
      <c r="L222" s="99"/>
      <c r="M222" s="99"/>
      <c r="N222" s="276" t="s">
        <v>1297</v>
      </c>
      <c r="O222" s="276"/>
      <c r="P222" s="276"/>
      <c r="R222" t="str">
        <f t="shared" si="74"/>
        <v/>
      </c>
      <c r="S222" t="str">
        <f t="shared" si="87"/>
        <v/>
      </c>
      <c r="T222" t="str">
        <f t="shared" si="88"/>
        <v/>
      </c>
      <c r="U222" s="95" t="str">
        <f t="shared" si="75"/>
        <v/>
      </c>
      <c r="V222" s="95" t="str">
        <f t="shared" si="89"/>
        <v/>
      </c>
      <c r="W222" s="95" t="str">
        <f t="shared" si="90"/>
        <v/>
      </c>
      <c r="X222" t="str">
        <f t="shared" si="76"/>
        <v/>
      </c>
      <c r="Y222" t="str">
        <f t="shared" si="77"/>
        <v/>
      </c>
      <c r="Z222" t="str">
        <f t="shared" si="91"/>
        <v/>
      </c>
      <c r="AA222" t="str">
        <f t="shared" si="78"/>
        <v xml:space="preserve"> WHEN COUNTRY = 'ALEX' THEN 0</v>
      </c>
      <c r="AB222" t="str">
        <f t="shared" si="79"/>
        <v/>
      </c>
      <c r="AC222" t="str">
        <f t="shared" si="80"/>
        <v/>
      </c>
      <c r="AD222" t="str">
        <f t="shared" si="81"/>
        <v xml:space="preserve"> WHEN COUNTRY = 'CIB' THEN 0</v>
      </c>
      <c r="AE222" t="str">
        <f t="shared" si="82"/>
        <v/>
      </c>
      <c r="AF222" t="str">
        <f t="shared" si="83"/>
        <v/>
      </c>
      <c r="AG222" s="96" t="str">
        <f t="shared" si="73"/>
        <v/>
      </c>
      <c r="AI222" t="str">
        <f t="shared" si="84"/>
        <v xml:space="preserve"> WHEN COUNTRY = 'ALEX' THEN 0 WHEN COUNTRY = 'CIB' THEN 0</v>
      </c>
      <c r="AJ222" t="str">
        <f t="shared" si="85"/>
        <v>CASE  WHEN COUNTRY = 'ALEX' THEN 0 WHEN COUNTRY = 'CIB' THEN 0 END AS MISSING_VAL_IND_225,</v>
      </c>
    </row>
    <row r="231" spans="15:15" x14ac:dyDescent="0.25">
      <c r="O231" s="270"/>
    </row>
  </sheetData>
  <autoFilter ref="A1:AG222">
    <filterColumn colId="1" showButton="0"/>
    <filterColumn colId="2" showButton="0"/>
    <filterColumn colId="3" showButton="0"/>
    <filterColumn colId="4" showButton="0"/>
    <filterColumn colId="5" showButton="0"/>
  </autoFilter>
  <mergeCells count="12">
    <mergeCell ref="AJ2:AJ3"/>
    <mergeCell ref="B1:G1"/>
    <mergeCell ref="B2:D2"/>
    <mergeCell ref="E2:G2"/>
    <mergeCell ref="R2:T2"/>
    <mergeCell ref="U2:W2"/>
    <mergeCell ref="H2:J2"/>
    <mergeCell ref="X2:Z2"/>
    <mergeCell ref="K2:M2"/>
    <mergeCell ref="AA2:AC2"/>
    <mergeCell ref="N2:P2"/>
    <mergeCell ref="AD2:A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22"/>
  <sheetViews>
    <sheetView zoomScale="70" zoomScaleNormal="70" workbookViewId="0">
      <pane xSplit="1" topLeftCell="Y1" activePane="topRight" state="frozen"/>
      <selection pane="topRight" activeCell="Y4" sqref="Y4"/>
    </sheetView>
  </sheetViews>
  <sheetFormatPr defaultColWidth="8.875" defaultRowHeight="15.75" x14ac:dyDescent="0.25"/>
  <cols>
    <col min="1" max="1" width="9" customWidth="1"/>
    <col min="2" max="2" width="16.875" customWidth="1"/>
    <col min="3" max="3" width="9.125" customWidth="1"/>
    <col min="4" max="4" width="13.625" customWidth="1"/>
    <col min="5" max="5" width="14.625" customWidth="1"/>
    <col min="6" max="6" width="13.625" style="112" customWidth="1"/>
    <col min="7" max="7" width="14.625" style="112" customWidth="1"/>
    <col min="8" max="8" width="17.5" style="112" bestFit="1" customWidth="1"/>
    <col min="9" max="9" width="14.625" style="112" customWidth="1"/>
    <col min="10" max="10" width="17.5" style="112" bestFit="1" customWidth="1"/>
    <col min="11" max="11" width="14.625" style="112" customWidth="1"/>
    <col min="13" max="13" width="76.125" customWidth="1"/>
    <col min="14" max="14" width="70.625" customWidth="1"/>
    <col min="15" max="15" width="81.125" customWidth="1"/>
    <col min="16" max="16" width="82.875" customWidth="1"/>
    <col min="17" max="17" width="82.125" customWidth="1"/>
    <col min="18" max="18" width="85.125" customWidth="1"/>
    <col min="19" max="19" width="82.125" bestFit="1" customWidth="1"/>
    <col min="20" max="20" width="99.875" customWidth="1"/>
    <col min="21" max="21" width="80.875" bestFit="1" customWidth="1"/>
    <col min="22" max="22" width="99.875" customWidth="1"/>
    <col min="23" max="23" width="8.875" style="92"/>
    <col min="24" max="24" width="255.875" bestFit="1" customWidth="1"/>
    <col min="25" max="25" width="255.375" customWidth="1"/>
  </cols>
  <sheetData>
    <row r="1" spans="1:25" x14ac:dyDescent="0.25">
      <c r="B1" s="364" t="s">
        <v>1217</v>
      </c>
      <c r="C1" s="364"/>
      <c r="D1" s="364"/>
      <c r="E1" s="364"/>
      <c r="F1" s="365"/>
      <c r="G1" s="364"/>
      <c r="H1" s="266"/>
      <c r="I1" s="266"/>
      <c r="J1" s="266"/>
      <c r="K1" s="266"/>
    </row>
    <row r="2" spans="1:25" ht="30" customHeight="1" x14ac:dyDescent="0.25">
      <c r="A2" s="86" t="s">
        <v>1220</v>
      </c>
      <c r="B2" s="357" t="s">
        <v>831</v>
      </c>
      <c r="C2" s="357"/>
      <c r="D2" s="368" t="s">
        <v>1209</v>
      </c>
      <c r="E2" s="369"/>
      <c r="F2" s="373" t="s">
        <v>1452</v>
      </c>
      <c r="G2" s="374"/>
      <c r="H2" s="375" t="s">
        <v>1583</v>
      </c>
      <c r="I2" s="376"/>
      <c r="J2" s="373" t="s">
        <v>1658</v>
      </c>
      <c r="K2" s="374"/>
      <c r="M2" s="370" t="s">
        <v>1216</v>
      </c>
      <c r="N2" s="370"/>
      <c r="O2" s="371" t="s">
        <v>1219</v>
      </c>
      <c r="P2" s="372"/>
      <c r="Q2" s="366" t="s">
        <v>1453</v>
      </c>
      <c r="R2" s="367"/>
      <c r="S2" s="377" t="s">
        <v>1584</v>
      </c>
      <c r="T2" s="378"/>
      <c r="U2" s="371" t="s">
        <v>1723</v>
      </c>
      <c r="V2" s="372"/>
      <c r="Y2" s="349" t="s">
        <v>1221</v>
      </c>
    </row>
    <row r="3" spans="1:25" ht="48" thickBot="1" x14ac:dyDescent="0.3">
      <c r="B3" s="89" t="s">
        <v>1169</v>
      </c>
      <c r="C3" s="89" t="s">
        <v>1170</v>
      </c>
      <c r="D3" s="90" t="s">
        <v>1169</v>
      </c>
      <c r="E3" s="90" t="s">
        <v>1214</v>
      </c>
      <c r="F3" s="141" t="s">
        <v>1520</v>
      </c>
      <c r="G3" s="141" t="s">
        <v>1519</v>
      </c>
      <c r="H3" s="264" t="s">
        <v>1520</v>
      </c>
      <c r="I3" s="264" t="s">
        <v>1519</v>
      </c>
      <c r="J3" s="265" t="s">
        <v>1520</v>
      </c>
      <c r="K3" s="265" t="s">
        <v>1972</v>
      </c>
      <c r="M3" s="370"/>
      <c r="N3" s="370"/>
      <c r="O3" s="371"/>
      <c r="P3" s="372"/>
      <c r="Q3" s="366"/>
      <c r="R3" s="367"/>
      <c r="S3" s="377"/>
      <c r="T3" s="378"/>
      <c r="U3" s="371"/>
      <c r="V3" s="372"/>
      <c r="Y3" s="349"/>
    </row>
    <row r="4" spans="1:25" ht="16.5" thickBot="1" x14ac:dyDescent="0.3">
      <c r="A4" s="85">
        <v>1</v>
      </c>
      <c r="B4" s="103"/>
      <c r="C4" s="103"/>
      <c r="D4" s="104"/>
      <c r="E4" s="104"/>
      <c r="F4" s="142"/>
      <c r="G4" s="142"/>
      <c r="H4" s="271" t="s">
        <v>1627</v>
      </c>
      <c r="I4" s="271" t="s">
        <v>1627</v>
      </c>
      <c r="J4" s="142" t="s">
        <v>1627</v>
      </c>
      <c r="K4" s="142" t="s">
        <v>1852</v>
      </c>
      <c r="M4" t="str">
        <f>IF(LEN(B4)&gt;0,CONCATENATE(" WHEN COUNTRY = '",$B$2, ,"' AND SEGMENT = '",$B$3,"' THEN ",B4 ),"")</f>
        <v/>
      </c>
      <c r="N4" t="str">
        <f>IF(LEN(C4)&gt;0,CONCATENATE(" WHEN COUNTRY = '",$B$2, ,"' AND SEGMENT = '",$B$3,"' THEN ",C4 ),"")</f>
        <v/>
      </c>
      <c r="O4" s="95" t="str">
        <f t="shared" ref="O4:O67" si="0">IF(LEN(D4)&gt;0,CONCATENATE(" WHEN COUNTRY = '",$D$2, ,"' AND SEGMENT = '",$D$3,"' THEN ",D4 ),"")</f>
        <v/>
      </c>
      <c r="P4" s="96" t="str">
        <f t="shared" ref="P4:P67" si="1">IF(LEN(E4)&gt;0,CONCATENATE(" WHEN COUNTRY = '",$D$2, ,"' AND SEGMENT = '",$E$3,"' THEN ",E4 ),"")</f>
        <v/>
      </c>
      <c r="Q4" s="95" t="str">
        <f>IF(LEN(F4)&gt;0,CONCATENATE(" WHEN COUNTRY = '",$F$2, ,"' AND SEGMENT IN ",$F$3," THEN ",F4 ),"")</f>
        <v/>
      </c>
      <c r="R4" s="96" t="str">
        <f>IF(LEN(G4)&gt;0,CONCATENATE(" WHEN COUNTRY = '",$F$2, ,"' AND SEGMENT = '",$G$3,"' THEN ",G4 ),"")</f>
        <v/>
      </c>
      <c r="S4" s="95" t="str">
        <f>IF(LEN(H4)&gt;0,CONCATENATE(" WHEN COUNTRY = '",$H$2, ,"' AND SEGMENT IN ",$H$3," THEN ",H4 ),"")</f>
        <v xml:space="preserve"> WHEN COUNTRY = 'ALEX' AND SEGMENT IN ('CORPORATE','SME Corporate') THEN 90</v>
      </c>
      <c r="T4" s="95" t="str">
        <f>IF(LEN(I4)&gt;0,CONCATENATE(" WHEN COUNTRY = '",$H$2, ,"' AND SEGMENT = '",$I$3,"' THEN ",I4 ),"")</f>
        <v xml:space="preserve"> WHEN COUNTRY = 'ALEX' AND SEGMENT = 'SME Retail' THEN 90</v>
      </c>
      <c r="U4" s="95" t="str">
        <f>IF(LEN(J4)&gt;0,CONCATENATE(" WHEN COUNTRY = '",$J$2, ,"' AND SEGMENT IN ",$J$3," THEN ",J4 ),"")</f>
        <v xml:space="preserve"> WHEN COUNTRY = 'CIB' AND SEGMENT IN ('CORPORATE','SME Corporate') THEN 90</v>
      </c>
      <c r="V4" s="95" t="str">
        <f>IF(LEN(K4)&gt;0,CONCATENATE(" WHEN COUNTRY = '",$J$2, ,"' AND SEGMENT = '",$K$3,"' THEN ",K4 ),"")</f>
        <v xml:space="preserve"> WHEN COUNTRY = 'CIB' AND SEGMENT = 'Small Business' THEN  90 </v>
      </c>
      <c r="X4" t="str">
        <f>CONCATENATE(M4,N4,O4,P4,Q4,R4,S4,T4,U4,V4)</f>
        <v xml:space="preserve"> WHEN COUNTRY = 'ALEX' AND SEGMENT IN ('CORPORATE','SME Corporate') THEN 90 WHEN COUNTRY = 'ALEX' AND SEGMENT = 'SME Retail' THEN 90 WHEN COUNTRY = 'CIB' AND SEGMENT IN ('CORPORATE','SME Corporate') THEN 90 WHEN COUNTRY = 'CIB' AND SEGMENT = 'Small Business' THEN  90 </v>
      </c>
      <c r="Y4" s="97" t="str">
        <f t="shared" ref="Y4:Y67" si="2">IF(LEN(X4)&gt;0,CONCATENATE("CASE ",X4," END AS VAL_MAX_IND_",A4,","),"")</f>
        <v>CASE  WHEN COUNTRY = 'ALEX' AND SEGMENT IN ('CORPORATE','SME Corporate') THEN 90 WHEN COUNTRY = 'ALEX' AND SEGMENT = 'SME Retail' THEN 90 WHEN COUNTRY = 'CIB' AND SEGMENT IN ('CORPORATE','SME Corporate') THEN 90 WHEN COUNTRY = 'CIB' AND SEGMENT = 'Small Business' THEN  90  END AS VAL_MAX_IND_1,</v>
      </c>
    </row>
    <row r="5" spans="1:25" ht="16.5" thickBot="1" x14ac:dyDescent="0.3">
      <c r="A5" s="85">
        <f>+A4+1</f>
        <v>2</v>
      </c>
      <c r="B5" s="103"/>
      <c r="C5" s="103"/>
      <c r="D5" s="105"/>
      <c r="E5" s="105"/>
      <c r="F5" s="143"/>
      <c r="G5" s="143"/>
      <c r="H5" s="271"/>
      <c r="I5" s="271"/>
      <c r="J5" s="142"/>
      <c r="K5" s="142"/>
      <c r="M5" t="str">
        <f t="shared" ref="M5:M68" si="3">IF(LEN(B5)&gt;0,CONCATENATE(" WHEN COUNTRY = '",$B$2, ,"' AND SEGMENT = '",$B$3,"' THEN ",B5 ),"")</f>
        <v/>
      </c>
      <c r="N5" t="str">
        <f t="shared" ref="N5:N10" si="4">IF(LEN(C5)&gt;0,CONCATENATE(" WHEN COUNTRY = '",$B$2, ,"' AND SEGMENT = '",$B$3,"' THEN ",C5 ),"")</f>
        <v/>
      </c>
      <c r="O5" s="95" t="str">
        <f t="shared" si="0"/>
        <v/>
      </c>
      <c r="P5" s="96" t="str">
        <f t="shared" si="1"/>
        <v/>
      </c>
      <c r="Q5" s="95" t="str">
        <f t="shared" ref="Q5:Q68" si="5">IF(LEN(F5)&gt;0,CONCATENATE(" WHEN COUNTRY = '",$F$2, ,"' AND SEGMENT IN ",$F$3," THEN ",F5 ),"")</f>
        <v/>
      </c>
      <c r="R5" s="96" t="str">
        <f t="shared" ref="R5:R67" si="6">IF(LEN(G5)&gt;0,CONCATENATE(" WHEN COUNTRY = '",$F$2, ,"' AND SEGMENT = '",$G$3,"' THEN ",G5 ),"")</f>
        <v/>
      </c>
      <c r="S5" s="95" t="str">
        <f t="shared" ref="S5:S68" si="7">IF(LEN(H5)&gt;0,CONCATENATE(" WHEN COUNTRY = '",$H$2, ,"' AND SEGMENT IN ",$H$3," THEN ",H5 ),"")</f>
        <v/>
      </c>
      <c r="T5" s="95" t="str">
        <f t="shared" ref="T5:T68" si="8">IF(LEN(I5)&gt;0,CONCATENATE(" WHEN COUNTRY = '",$H$2, ,"' AND SEGMENT = '",$I$3,"' THEN ",I5 ),"")</f>
        <v/>
      </c>
      <c r="U5" s="95" t="str">
        <f t="shared" ref="U5:U68" si="9">IF(LEN(J5)&gt;0,CONCATENATE(" WHEN COUNTRY = '",$J$2, ,"' AND SEGMENT IN ",$J$3," THEN ",J5 ),"")</f>
        <v/>
      </c>
      <c r="V5" s="95" t="str">
        <f t="shared" ref="V5:V68" si="10">IF(LEN(K5)&gt;0,CONCATENATE(" WHEN COUNTRY = '",$J$2, ,"' AND SEGMENT = '",$K$3,"' THEN ",K5 ),"")</f>
        <v/>
      </c>
      <c r="X5" t="str">
        <f t="shared" ref="X5:X68" si="11">CONCATENATE(M5,N5,O5,P5,Q5,R5,S5,T5,U5,V5)</f>
        <v/>
      </c>
      <c r="Y5" s="97" t="str">
        <f t="shared" si="2"/>
        <v/>
      </c>
    </row>
    <row r="6" spans="1:25" ht="16.5" customHeight="1" thickBot="1" x14ac:dyDescent="0.3">
      <c r="A6" s="85">
        <f t="shared" ref="A6:A69" si="12">+A5+1</f>
        <v>3</v>
      </c>
      <c r="B6" s="103"/>
      <c r="C6" s="103"/>
      <c r="D6" s="105"/>
      <c r="E6" s="105"/>
      <c r="F6" s="142"/>
      <c r="G6" s="142"/>
      <c r="H6" s="271"/>
      <c r="I6" s="271"/>
      <c r="J6" s="142"/>
      <c r="K6" s="142"/>
      <c r="M6" t="str">
        <f t="shared" si="3"/>
        <v/>
      </c>
      <c r="N6" t="str">
        <f t="shared" si="4"/>
        <v/>
      </c>
      <c r="O6" s="95" t="str">
        <f t="shared" si="0"/>
        <v/>
      </c>
      <c r="P6" s="96" t="str">
        <f t="shared" si="1"/>
        <v/>
      </c>
      <c r="Q6" s="95" t="str">
        <f t="shared" si="5"/>
        <v/>
      </c>
      <c r="R6" s="96" t="str">
        <f t="shared" si="6"/>
        <v/>
      </c>
      <c r="S6" s="95" t="str">
        <f t="shared" si="7"/>
        <v/>
      </c>
      <c r="T6" s="95" t="str">
        <f t="shared" si="8"/>
        <v/>
      </c>
      <c r="U6" s="95" t="str">
        <f t="shared" si="9"/>
        <v/>
      </c>
      <c r="V6" s="95" t="str">
        <f t="shared" si="10"/>
        <v/>
      </c>
      <c r="X6" t="str">
        <f t="shared" si="11"/>
        <v/>
      </c>
      <c r="Y6" s="97" t="str">
        <f t="shared" si="2"/>
        <v/>
      </c>
    </row>
    <row r="7" spans="1:25" ht="16.5" customHeight="1" thickBot="1" x14ac:dyDescent="0.3">
      <c r="A7" s="85">
        <f t="shared" si="12"/>
        <v>4</v>
      </c>
      <c r="B7" s="106"/>
      <c r="C7" s="106"/>
      <c r="D7" s="107"/>
      <c r="E7" s="107"/>
      <c r="F7" s="143"/>
      <c r="G7" s="143"/>
      <c r="H7" s="271"/>
      <c r="I7" s="271"/>
      <c r="J7" s="142"/>
      <c r="K7" s="142"/>
      <c r="M7" t="str">
        <f t="shared" si="3"/>
        <v/>
      </c>
      <c r="N7" t="str">
        <f t="shared" si="4"/>
        <v/>
      </c>
      <c r="O7" s="95" t="str">
        <f t="shared" si="0"/>
        <v/>
      </c>
      <c r="P7" s="96" t="str">
        <f t="shared" si="1"/>
        <v/>
      </c>
      <c r="Q7" s="95" t="str">
        <f t="shared" si="5"/>
        <v/>
      </c>
      <c r="R7" s="96" t="str">
        <f t="shared" si="6"/>
        <v/>
      </c>
      <c r="S7" s="95" t="str">
        <f t="shared" si="7"/>
        <v/>
      </c>
      <c r="T7" s="95" t="str">
        <f t="shared" si="8"/>
        <v/>
      </c>
      <c r="U7" s="95" t="str">
        <f t="shared" si="9"/>
        <v/>
      </c>
      <c r="V7" s="95" t="str">
        <f t="shared" si="10"/>
        <v/>
      </c>
      <c r="X7" t="str">
        <f t="shared" si="11"/>
        <v/>
      </c>
      <c r="Y7" s="97" t="str">
        <f t="shared" si="2"/>
        <v/>
      </c>
    </row>
    <row r="8" spans="1:25" ht="16.5" customHeight="1" thickBot="1" x14ac:dyDescent="0.3">
      <c r="A8" s="85">
        <f t="shared" si="12"/>
        <v>5</v>
      </c>
      <c r="B8" s="106"/>
      <c r="C8" s="106"/>
      <c r="D8" s="107"/>
      <c r="E8" s="107"/>
      <c r="F8" s="142"/>
      <c r="G8" s="142"/>
      <c r="H8" s="271"/>
      <c r="I8" s="271"/>
      <c r="J8" s="142"/>
      <c r="K8" s="142"/>
      <c r="M8" t="str">
        <f t="shared" si="3"/>
        <v/>
      </c>
      <c r="N8" t="str">
        <f t="shared" si="4"/>
        <v/>
      </c>
      <c r="O8" s="95" t="str">
        <f t="shared" si="0"/>
        <v/>
      </c>
      <c r="P8" s="96" t="str">
        <f t="shared" si="1"/>
        <v/>
      </c>
      <c r="Q8" s="95" t="str">
        <f t="shared" si="5"/>
        <v/>
      </c>
      <c r="R8" s="96" t="str">
        <f t="shared" si="6"/>
        <v/>
      </c>
      <c r="S8" s="95" t="str">
        <f t="shared" si="7"/>
        <v/>
      </c>
      <c r="T8" s="95" t="str">
        <f t="shared" si="8"/>
        <v/>
      </c>
      <c r="U8" s="95" t="str">
        <f t="shared" si="9"/>
        <v/>
      </c>
      <c r="V8" s="95" t="str">
        <f t="shared" si="10"/>
        <v/>
      </c>
      <c r="X8" t="str">
        <f t="shared" si="11"/>
        <v/>
      </c>
      <c r="Y8" s="97" t="str">
        <f t="shared" si="2"/>
        <v/>
      </c>
    </row>
    <row r="9" spans="1:25" ht="16.5" customHeight="1" thickBot="1" x14ac:dyDescent="0.3">
      <c r="A9" s="85">
        <f t="shared" si="12"/>
        <v>6</v>
      </c>
      <c r="B9" s="106"/>
      <c r="C9" s="106"/>
      <c r="D9" s="107"/>
      <c r="E9" s="107"/>
      <c r="F9" s="143"/>
      <c r="G9" s="143"/>
      <c r="H9" s="271"/>
      <c r="I9" s="271"/>
      <c r="J9" s="142"/>
      <c r="K9" s="142"/>
      <c r="M9" t="str">
        <f t="shared" si="3"/>
        <v/>
      </c>
      <c r="N9" t="str">
        <f t="shared" si="4"/>
        <v/>
      </c>
      <c r="O9" s="95" t="str">
        <f t="shared" si="0"/>
        <v/>
      </c>
      <c r="P9" s="96" t="str">
        <f t="shared" si="1"/>
        <v/>
      </c>
      <c r="Q9" s="95" t="str">
        <f t="shared" si="5"/>
        <v/>
      </c>
      <c r="R9" s="96" t="str">
        <f t="shared" si="6"/>
        <v/>
      </c>
      <c r="S9" s="95" t="str">
        <f t="shared" si="7"/>
        <v/>
      </c>
      <c r="T9" s="95" t="str">
        <f t="shared" si="8"/>
        <v/>
      </c>
      <c r="U9" s="95" t="str">
        <f t="shared" si="9"/>
        <v/>
      </c>
      <c r="V9" s="95" t="str">
        <f t="shared" si="10"/>
        <v/>
      </c>
      <c r="X9" t="str">
        <f t="shared" si="11"/>
        <v/>
      </c>
      <c r="Y9" s="97" t="str">
        <f t="shared" si="2"/>
        <v/>
      </c>
    </row>
    <row r="10" spans="1:25" ht="16.5" thickBot="1" x14ac:dyDescent="0.3">
      <c r="A10" s="85">
        <f t="shared" si="12"/>
        <v>7</v>
      </c>
      <c r="B10" s="106"/>
      <c r="C10" s="106"/>
      <c r="D10" s="107"/>
      <c r="E10" s="107"/>
      <c r="F10" s="142"/>
      <c r="G10" s="142"/>
      <c r="H10" s="271" t="s">
        <v>1628</v>
      </c>
      <c r="I10" s="271" t="s">
        <v>1642</v>
      </c>
      <c r="J10" s="142" t="s">
        <v>1975</v>
      </c>
      <c r="K10" s="142"/>
      <c r="M10" t="str">
        <f t="shared" si="3"/>
        <v/>
      </c>
      <c r="N10" t="str">
        <f t="shared" si="4"/>
        <v/>
      </c>
      <c r="O10" s="95" t="str">
        <f t="shared" si="0"/>
        <v/>
      </c>
      <c r="P10" s="96" t="str">
        <f t="shared" si="1"/>
        <v/>
      </c>
      <c r="Q10" s="95" t="str">
        <f t="shared" si="5"/>
        <v/>
      </c>
      <c r="R10" s="96" t="str">
        <f t="shared" si="6"/>
        <v/>
      </c>
      <c r="S10" s="95" t="str">
        <f t="shared" si="7"/>
        <v xml:space="preserve"> WHEN COUNTRY = 'ALEX' AND SEGMENT IN ('CORPORATE','SME Corporate') THEN 0.0015264</v>
      </c>
      <c r="T10" s="95" t="str">
        <f t="shared" si="8"/>
        <v xml:space="preserve"> WHEN COUNTRY = 'ALEX' AND SEGMENT = 'SME Retail' THEN 0.0240039</v>
      </c>
      <c r="U10" s="95" t="str">
        <f t="shared" si="9"/>
        <v xml:space="preserve"> WHEN COUNTRY = 'CIB' AND SEGMENT IN ('CORPORATE','SME Corporate') THEN 29.22355</v>
      </c>
      <c r="V10" s="95" t="str">
        <f t="shared" si="10"/>
        <v/>
      </c>
      <c r="X10" t="str">
        <f t="shared" si="11"/>
        <v xml:space="preserve"> WHEN COUNTRY = 'ALEX' AND SEGMENT IN ('CORPORATE','SME Corporate') THEN 0.0015264 WHEN COUNTRY = 'ALEX' AND SEGMENT = 'SME Retail' THEN 0.0240039 WHEN COUNTRY = 'CIB' AND SEGMENT IN ('CORPORATE','SME Corporate') THEN 29.22355</v>
      </c>
      <c r="Y10" s="97" t="str">
        <f t="shared" si="2"/>
        <v>CASE  WHEN COUNTRY = 'ALEX' AND SEGMENT IN ('CORPORATE','SME Corporate') THEN 0.0015264 WHEN COUNTRY = 'ALEX' AND SEGMENT = 'SME Retail' THEN 0.0240039 WHEN COUNTRY = 'CIB' AND SEGMENT IN ('CORPORATE','SME Corporate') THEN 29.22355 END AS VAL_MAX_IND_7,</v>
      </c>
    </row>
    <row r="11" spans="1:25" ht="16.5" thickBot="1" x14ac:dyDescent="0.3">
      <c r="A11" s="85">
        <f t="shared" si="12"/>
        <v>8</v>
      </c>
      <c r="B11" s="103" t="s">
        <v>1362</v>
      </c>
      <c r="C11" s="103" t="s">
        <v>1363</v>
      </c>
      <c r="D11" s="107"/>
      <c r="E11" s="104"/>
      <c r="F11" s="143"/>
      <c r="G11" s="143"/>
      <c r="H11" s="271"/>
      <c r="I11" s="271"/>
      <c r="J11" s="142"/>
      <c r="K11" s="142"/>
      <c r="M11" t="str">
        <f t="shared" si="3"/>
        <v xml:space="preserve"> WHEN COUNTRY = 'BIB' AND SEGMENT = 'CORPORATE' THEN 1.670961</v>
      </c>
      <c r="N11" t="str">
        <f>IF(LEN(C11)&gt;0,CONCATENATE(" WHEN COUNTRY = '",$B$2, ,"' AND SEGMENT = '",$C$3,"'  THEN ",C11 ),"")</f>
        <v xml:space="preserve"> WHEN COUNTRY = 'BIB' AND SEGMENT = 'RETAIL'  THEN 1.958556</v>
      </c>
      <c r="O11" s="95" t="str">
        <f t="shared" si="0"/>
        <v/>
      </c>
      <c r="P11" s="96" t="str">
        <f t="shared" si="1"/>
        <v/>
      </c>
      <c r="Q11" s="95" t="str">
        <f t="shared" si="5"/>
        <v/>
      </c>
      <c r="R11" s="96" t="str">
        <f t="shared" si="6"/>
        <v/>
      </c>
      <c r="S11" s="95" t="str">
        <f t="shared" si="7"/>
        <v/>
      </c>
      <c r="T11" s="95" t="str">
        <f t="shared" si="8"/>
        <v/>
      </c>
      <c r="U11" s="95" t="str">
        <f t="shared" si="9"/>
        <v/>
      </c>
      <c r="V11" s="95" t="str">
        <f t="shared" si="10"/>
        <v/>
      </c>
      <c r="X11" t="str">
        <f t="shared" si="11"/>
        <v xml:space="preserve"> WHEN COUNTRY = 'BIB' AND SEGMENT = 'CORPORATE' THEN 1.670961 WHEN COUNTRY = 'BIB' AND SEGMENT = 'RETAIL'  THEN 1.958556</v>
      </c>
      <c r="Y11" s="97" t="str">
        <f t="shared" si="2"/>
        <v>CASE  WHEN COUNTRY = 'BIB' AND SEGMENT = 'CORPORATE' THEN 1.670961 WHEN COUNTRY = 'BIB' AND SEGMENT = 'RETAIL'  THEN 1.958556 END AS VAL_MAX_IND_8,</v>
      </c>
    </row>
    <row r="12" spans="1:25" ht="16.5" customHeight="1" thickBot="1" x14ac:dyDescent="0.3">
      <c r="A12" s="85">
        <f t="shared" si="12"/>
        <v>9</v>
      </c>
      <c r="B12" s="106"/>
      <c r="C12" s="106"/>
      <c r="D12" s="107"/>
      <c r="E12" s="107"/>
      <c r="F12" s="142"/>
      <c r="G12" s="142"/>
      <c r="H12" s="271"/>
      <c r="I12" s="271"/>
      <c r="J12" s="142" t="s">
        <v>1762</v>
      </c>
      <c r="K12" s="142" t="s">
        <v>1853</v>
      </c>
      <c r="M12" t="str">
        <f t="shared" si="3"/>
        <v/>
      </c>
      <c r="N12" t="str">
        <f>IF(LEN(C12)&gt;0,CONCATENATE(" WHEN COUNTRY = '",$B$2, ,"' AND SEGMENT = '",$B$3,"' THEN ",C12 ),"")</f>
        <v/>
      </c>
      <c r="O12" s="95" t="str">
        <f t="shared" si="0"/>
        <v/>
      </c>
      <c r="P12" s="96" t="str">
        <f t="shared" si="1"/>
        <v/>
      </c>
      <c r="Q12" s="95" t="str">
        <f t="shared" si="5"/>
        <v/>
      </c>
      <c r="R12" s="96" t="str">
        <f t="shared" si="6"/>
        <v/>
      </c>
      <c r="S12" s="95" t="str">
        <f t="shared" si="7"/>
        <v/>
      </c>
      <c r="T12" s="95" t="str">
        <f t="shared" si="8"/>
        <v/>
      </c>
      <c r="U12" s="95" t="str">
        <f t="shared" si="9"/>
        <v xml:space="preserve"> WHEN COUNTRY = 'CIB' AND SEGMENT IN ('CORPORATE','SME Corporate') THEN 4.6343120</v>
      </c>
      <c r="V12" s="95" t="str">
        <f t="shared" si="10"/>
        <v xml:space="preserve"> WHEN COUNTRY = 'CIB' AND SEGMENT = 'Small Business' THEN 7.055777</v>
      </c>
      <c r="X12" t="str">
        <f t="shared" si="11"/>
        <v xml:space="preserve"> WHEN COUNTRY = 'CIB' AND SEGMENT IN ('CORPORATE','SME Corporate') THEN 4.6343120 WHEN COUNTRY = 'CIB' AND SEGMENT = 'Small Business' THEN 7.055777</v>
      </c>
      <c r="Y12" s="97" t="str">
        <f t="shared" si="2"/>
        <v>CASE  WHEN COUNTRY = 'CIB' AND SEGMENT IN ('CORPORATE','SME Corporate') THEN 4.6343120 WHEN COUNTRY = 'CIB' AND SEGMENT = 'Small Business' THEN 7.055777 END AS VAL_MAX_IND_9,</v>
      </c>
    </row>
    <row r="13" spans="1:25" ht="16.5" customHeight="1" thickBot="1" x14ac:dyDescent="0.3">
      <c r="A13" s="85">
        <f t="shared" si="12"/>
        <v>10</v>
      </c>
      <c r="B13" s="103"/>
      <c r="C13" s="103"/>
      <c r="D13" s="105"/>
      <c r="E13" s="105"/>
      <c r="F13" s="143"/>
      <c r="G13" s="143"/>
      <c r="H13" s="271"/>
      <c r="I13" s="271"/>
      <c r="J13" s="142"/>
      <c r="K13" s="142"/>
      <c r="M13" t="str">
        <f t="shared" si="3"/>
        <v/>
      </c>
      <c r="N13" t="str">
        <f>IF(LEN(C13)&gt;0,CONCATENATE(" WHEN COUNTRY = '",$B$2, ,"' AND SEGMENT = '",$B$3,"' THEN ",C13 ),"")</f>
        <v/>
      </c>
      <c r="O13" s="95" t="str">
        <f t="shared" si="0"/>
        <v/>
      </c>
      <c r="P13" s="96" t="str">
        <f t="shared" si="1"/>
        <v/>
      </c>
      <c r="Q13" s="95" t="str">
        <f t="shared" si="5"/>
        <v/>
      </c>
      <c r="R13" s="96" t="str">
        <f t="shared" si="6"/>
        <v/>
      </c>
      <c r="S13" s="95" t="str">
        <f t="shared" si="7"/>
        <v/>
      </c>
      <c r="T13" s="95" t="str">
        <f t="shared" si="8"/>
        <v/>
      </c>
      <c r="U13" s="95" t="str">
        <f t="shared" si="9"/>
        <v/>
      </c>
      <c r="V13" s="95" t="str">
        <f t="shared" si="10"/>
        <v/>
      </c>
      <c r="X13" t="str">
        <f t="shared" si="11"/>
        <v/>
      </c>
      <c r="Y13" s="97" t="str">
        <f t="shared" si="2"/>
        <v/>
      </c>
    </row>
    <row r="14" spans="1:25" ht="16.5" customHeight="1" thickBot="1" x14ac:dyDescent="0.3">
      <c r="A14" s="85">
        <f t="shared" si="12"/>
        <v>11</v>
      </c>
      <c r="B14" s="103"/>
      <c r="C14" s="103"/>
      <c r="D14" s="105"/>
      <c r="E14" s="105"/>
      <c r="F14" s="142"/>
      <c r="G14" s="142"/>
      <c r="H14" s="271"/>
      <c r="I14" s="271"/>
      <c r="J14" s="142"/>
      <c r="K14" s="142"/>
      <c r="M14" t="str">
        <f t="shared" si="3"/>
        <v/>
      </c>
      <c r="N14" t="str">
        <f>IF(LEN(C14)&gt;0,CONCATENATE(" WHEN COUNTRY = '",$B$2, ,"' AND SEGMENT = '",$B$3,"' THEN ",C14 ),"")</f>
        <v/>
      </c>
      <c r="O14" s="95" t="str">
        <f t="shared" si="0"/>
        <v/>
      </c>
      <c r="P14" s="96" t="str">
        <f t="shared" si="1"/>
        <v/>
      </c>
      <c r="Q14" s="95" t="str">
        <f t="shared" si="5"/>
        <v/>
      </c>
      <c r="R14" s="96" t="str">
        <f t="shared" si="6"/>
        <v/>
      </c>
      <c r="S14" s="95" t="str">
        <f t="shared" si="7"/>
        <v/>
      </c>
      <c r="T14" s="95" t="str">
        <f t="shared" si="8"/>
        <v/>
      </c>
      <c r="U14" s="95" t="str">
        <f t="shared" si="9"/>
        <v/>
      </c>
      <c r="V14" s="95" t="str">
        <f t="shared" si="10"/>
        <v/>
      </c>
      <c r="X14" t="str">
        <f t="shared" si="11"/>
        <v/>
      </c>
      <c r="Y14" s="97" t="str">
        <f t="shared" si="2"/>
        <v/>
      </c>
    </row>
    <row r="15" spans="1:25" ht="16.5" customHeight="1" thickBot="1" x14ac:dyDescent="0.3">
      <c r="A15" s="85">
        <f t="shared" si="12"/>
        <v>12</v>
      </c>
      <c r="B15" s="103"/>
      <c r="C15" s="103"/>
      <c r="D15" s="105"/>
      <c r="E15" s="105"/>
      <c r="F15" s="143"/>
      <c r="G15" s="143"/>
      <c r="H15" s="271"/>
      <c r="I15" s="271"/>
      <c r="J15" s="142"/>
      <c r="K15" s="142"/>
      <c r="M15" t="str">
        <f t="shared" si="3"/>
        <v/>
      </c>
      <c r="N15" t="str">
        <f>IF(LEN(C15)&gt;0,CONCATENATE(" WHEN COUNTRY = '",$B$2, ,"' AND SEGMENT = '",$B$3,"' THEN ",C15 ),"")</f>
        <v/>
      </c>
      <c r="O15" s="95" t="str">
        <f t="shared" si="0"/>
        <v/>
      </c>
      <c r="P15" s="96" t="str">
        <f t="shared" si="1"/>
        <v/>
      </c>
      <c r="Q15" s="95" t="str">
        <f t="shared" si="5"/>
        <v/>
      </c>
      <c r="R15" s="96" t="str">
        <f t="shared" si="6"/>
        <v/>
      </c>
      <c r="S15" s="95" t="str">
        <f t="shared" si="7"/>
        <v/>
      </c>
      <c r="T15" s="95" t="str">
        <f t="shared" si="8"/>
        <v/>
      </c>
      <c r="U15" s="95" t="str">
        <f t="shared" si="9"/>
        <v/>
      </c>
      <c r="V15" s="95" t="str">
        <f t="shared" si="10"/>
        <v/>
      </c>
      <c r="X15" t="str">
        <f t="shared" si="11"/>
        <v/>
      </c>
      <c r="Y15" s="97" t="str">
        <f t="shared" si="2"/>
        <v/>
      </c>
    </row>
    <row r="16" spans="1:25" ht="16.5" thickBot="1" x14ac:dyDescent="0.3">
      <c r="A16" s="85">
        <f t="shared" si="12"/>
        <v>13</v>
      </c>
      <c r="B16" s="103" t="s">
        <v>1358</v>
      </c>
      <c r="C16" s="103" t="s">
        <v>1359</v>
      </c>
      <c r="D16" s="105"/>
      <c r="E16" s="101" t="s">
        <v>1364</v>
      </c>
      <c r="F16" s="142">
        <v>1229625</v>
      </c>
      <c r="G16" s="142" t="s">
        <v>1470</v>
      </c>
      <c r="H16" s="271"/>
      <c r="I16" s="271"/>
      <c r="J16" s="142" t="s">
        <v>1763</v>
      </c>
      <c r="K16" s="142" t="s">
        <v>1854</v>
      </c>
      <c r="M16" t="str">
        <f t="shared" si="3"/>
        <v xml:space="preserve"> WHEN COUNTRY = 'BIB' AND SEGMENT = 'CORPORATE' THEN 221617.1</v>
      </c>
      <c r="N16" t="str">
        <f>IF(LEN(C16)&gt;0,CONCATENATE(" WHEN COUNTRY = '",$B$2, ,"' AND SEGMENT = '",$C$3,"'  THEN ",C16 ),"")</f>
        <v xml:space="preserve"> WHEN COUNTRY = 'BIB' AND SEGMENT = 'RETAIL'  THEN 29135.72</v>
      </c>
      <c r="O16" s="95" t="str">
        <f t="shared" si="0"/>
        <v/>
      </c>
      <c r="P16" s="96" t="str">
        <f t="shared" si="1"/>
        <v xml:space="preserve"> WHEN COUNTRY = 'KOPER' AND SEGMENT = 'SMALL/MICRO' THEN 22492.17</v>
      </c>
      <c r="Q16" s="95" t="str">
        <f t="shared" si="5"/>
        <v xml:space="preserve"> WHEN COUNTRY = 'BIR' AND SEGMENT IN ('CORPORATE','SME Corporate') THEN 1229625</v>
      </c>
      <c r="R16" s="96" t="str">
        <f t="shared" si="6"/>
        <v xml:space="preserve"> WHEN COUNTRY = 'BIR' AND SEGMENT = 'SME Retail' THEN 626614.20</v>
      </c>
      <c r="S16" s="95" t="str">
        <f t="shared" si="7"/>
        <v/>
      </c>
      <c r="T16" s="95" t="str">
        <f t="shared" si="8"/>
        <v/>
      </c>
      <c r="U16" s="95" t="str">
        <f t="shared" si="9"/>
        <v xml:space="preserve"> WHEN COUNTRY = 'CIB' AND SEGMENT IN ('CORPORATE','SME Corporate') THEN 99400000</v>
      </c>
      <c r="V16" s="95" t="str">
        <f t="shared" si="10"/>
        <v xml:space="preserve"> WHEN COUNTRY = 'CIB' AND SEGMENT = 'Small Business' THEN 19200000.00</v>
      </c>
      <c r="X16" t="str">
        <f t="shared" si="11"/>
        <v xml:space="preserv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 'Small Business' THEN 19200000.00</v>
      </c>
      <c r="Y16" s="97" t="str">
        <f t="shared" si="2"/>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 'Small Business' THEN 19200000.00 END AS VAL_MAX_IND_13,</v>
      </c>
    </row>
    <row r="17" spans="1:25" ht="16.5" thickBot="1" x14ac:dyDescent="0.3">
      <c r="A17" s="85">
        <f t="shared" si="12"/>
        <v>14</v>
      </c>
      <c r="B17" s="103"/>
      <c r="C17" s="103"/>
      <c r="D17" s="105"/>
      <c r="E17" s="105"/>
      <c r="F17" s="143"/>
      <c r="G17" s="143"/>
      <c r="H17" s="271"/>
      <c r="I17" s="271"/>
      <c r="J17" s="142" t="s">
        <v>1764</v>
      </c>
      <c r="K17" s="142"/>
      <c r="M17" t="str">
        <f t="shared" si="3"/>
        <v/>
      </c>
      <c r="N17" t="str">
        <f t="shared" ref="N17:N46" si="13">IF(LEN(C17)&gt;0,CONCATENATE(" WHEN COUNTRY = '",$B$2, ,"' AND SEGMENT = '",$B$3,"' THEN ",C17 ),"")</f>
        <v/>
      </c>
      <c r="O17" s="95" t="str">
        <f t="shared" si="0"/>
        <v/>
      </c>
      <c r="P17" s="96" t="str">
        <f t="shared" si="1"/>
        <v/>
      </c>
      <c r="Q17" s="95" t="str">
        <f t="shared" si="5"/>
        <v/>
      </c>
      <c r="R17" s="96" t="str">
        <f t="shared" si="6"/>
        <v/>
      </c>
      <c r="S17" s="95" t="str">
        <f t="shared" si="7"/>
        <v/>
      </c>
      <c r="T17" s="95" t="str">
        <f t="shared" si="8"/>
        <v/>
      </c>
      <c r="U17" s="95" t="str">
        <f t="shared" si="9"/>
        <v xml:space="preserve"> WHEN COUNTRY = 'CIB' AND SEGMENT IN ('CORPORATE','SME Corporate') THEN 20</v>
      </c>
      <c r="V17" s="95" t="str">
        <f t="shared" si="10"/>
        <v/>
      </c>
      <c r="X17" t="str">
        <f t="shared" si="11"/>
        <v xml:space="preserve"> WHEN COUNTRY = 'CIB' AND SEGMENT IN ('CORPORATE','SME Corporate') THEN 20</v>
      </c>
      <c r="Y17" s="97" t="str">
        <f t="shared" si="2"/>
        <v>CASE  WHEN COUNTRY = 'CIB' AND SEGMENT IN ('CORPORATE','SME Corporate') THEN 20 END AS VAL_MAX_IND_14,</v>
      </c>
    </row>
    <row r="18" spans="1:25" ht="16.5" customHeight="1" thickBot="1" x14ac:dyDescent="0.3">
      <c r="A18" s="85">
        <f t="shared" si="12"/>
        <v>15</v>
      </c>
      <c r="B18" s="103"/>
      <c r="C18" s="103"/>
      <c r="D18" s="105"/>
      <c r="E18" s="105"/>
      <c r="F18" s="142"/>
      <c r="G18" s="142"/>
      <c r="H18" s="271"/>
      <c r="I18" s="271"/>
      <c r="J18" s="142"/>
      <c r="K18" s="142"/>
      <c r="M18" t="str">
        <f t="shared" si="3"/>
        <v/>
      </c>
      <c r="N18" t="str">
        <f t="shared" si="13"/>
        <v/>
      </c>
      <c r="O18" s="95" t="str">
        <f t="shared" si="0"/>
        <v/>
      </c>
      <c r="P18" s="96" t="str">
        <f t="shared" si="1"/>
        <v/>
      </c>
      <c r="Q18" s="95" t="str">
        <f t="shared" si="5"/>
        <v/>
      </c>
      <c r="R18" s="96" t="str">
        <f t="shared" si="6"/>
        <v/>
      </c>
      <c r="S18" s="95" t="str">
        <f t="shared" si="7"/>
        <v/>
      </c>
      <c r="T18" s="95" t="str">
        <f t="shared" si="8"/>
        <v/>
      </c>
      <c r="U18" s="95" t="str">
        <f t="shared" si="9"/>
        <v/>
      </c>
      <c r="V18" s="95" t="str">
        <f t="shared" si="10"/>
        <v/>
      </c>
      <c r="X18" t="str">
        <f t="shared" si="11"/>
        <v/>
      </c>
      <c r="Y18" s="97" t="str">
        <f t="shared" si="2"/>
        <v/>
      </c>
    </row>
    <row r="19" spans="1:25" ht="16.5" thickBot="1" x14ac:dyDescent="0.3">
      <c r="A19" s="85">
        <f t="shared" si="12"/>
        <v>16</v>
      </c>
      <c r="B19" s="103"/>
      <c r="C19" s="103"/>
      <c r="D19" s="105"/>
      <c r="E19" s="105"/>
      <c r="F19" s="143"/>
      <c r="G19" s="143"/>
      <c r="H19" s="271"/>
      <c r="I19" s="271"/>
      <c r="J19" s="142"/>
      <c r="K19" s="142"/>
      <c r="M19" t="str">
        <f t="shared" si="3"/>
        <v/>
      </c>
      <c r="N19" t="str">
        <f t="shared" si="13"/>
        <v/>
      </c>
      <c r="O19" s="95" t="str">
        <f t="shared" si="0"/>
        <v/>
      </c>
      <c r="P19" s="96" t="str">
        <f t="shared" si="1"/>
        <v/>
      </c>
      <c r="Q19" s="95" t="str">
        <f t="shared" si="5"/>
        <v/>
      </c>
      <c r="R19" s="96" t="str">
        <f t="shared" si="6"/>
        <v/>
      </c>
      <c r="S19" s="95" t="str">
        <f t="shared" si="7"/>
        <v/>
      </c>
      <c r="T19" s="95" t="str">
        <f t="shared" si="8"/>
        <v/>
      </c>
      <c r="U19" s="95" t="str">
        <f t="shared" si="9"/>
        <v/>
      </c>
      <c r="V19" s="95" t="str">
        <f t="shared" si="10"/>
        <v/>
      </c>
      <c r="X19" t="str">
        <f t="shared" si="11"/>
        <v/>
      </c>
      <c r="Y19" s="97" t="str">
        <f t="shared" si="2"/>
        <v/>
      </c>
    </row>
    <row r="20" spans="1:25" ht="16.5" customHeight="1" thickBot="1" x14ac:dyDescent="0.3">
      <c r="A20" s="85">
        <f t="shared" si="12"/>
        <v>17</v>
      </c>
      <c r="B20" s="103"/>
      <c r="C20" s="103"/>
      <c r="D20" s="105"/>
      <c r="E20" s="105"/>
      <c r="F20" s="142"/>
      <c r="G20" s="142"/>
      <c r="H20" s="271"/>
      <c r="I20" s="271"/>
      <c r="J20" s="142"/>
      <c r="K20" s="142"/>
      <c r="M20" t="str">
        <f t="shared" si="3"/>
        <v/>
      </c>
      <c r="N20" t="str">
        <f t="shared" si="13"/>
        <v/>
      </c>
      <c r="O20" s="95" t="str">
        <f t="shared" si="0"/>
        <v/>
      </c>
      <c r="P20" s="96" t="str">
        <f t="shared" si="1"/>
        <v/>
      </c>
      <c r="Q20" s="95" t="str">
        <f t="shared" si="5"/>
        <v/>
      </c>
      <c r="R20" s="96" t="str">
        <f>IF(LEN(G20)&gt;0,CONCATENATE(" WHEN COUNTRY = '",$F$2, ,"' AND SEGMENT = '",$G$3,"' THEN ",G20 ),"")</f>
        <v/>
      </c>
      <c r="S20" s="95" t="str">
        <f t="shared" si="7"/>
        <v/>
      </c>
      <c r="T20" s="95" t="str">
        <f t="shared" si="8"/>
        <v/>
      </c>
      <c r="U20" s="95" t="str">
        <f t="shared" si="9"/>
        <v/>
      </c>
      <c r="V20" s="95" t="str">
        <f t="shared" si="10"/>
        <v/>
      </c>
      <c r="X20" t="str">
        <f t="shared" si="11"/>
        <v/>
      </c>
      <c r="Y20" s="97" t="str">
        <f t="shared" si="2"/>
        <v/>
      </c>
    </row>
    <row r="21" spans="1:25" ht="16.5" customHeight="1" thickBot="1" x14ac:dyDescent="0.3">
      <c r="A21" s="85">
        <f t="shared" si="12"/>
        <v>18</v>
      </c>
      <c r="B21" s="103"/>
      <c r="C21" s="103"/>
      <c r="D21" s="105"/>
      <c r="E21" s="105"/>
      <c r="F21" s="143"/>
      <c r="G21" s="143"/>
      <c r="H21" s="271"/>
      <c r="I21" s="271"/>
      <c r="J21" s="142"/>
      <c r="K21" s="142"/>
      <c r="M21" t="str">
        <f t="shared" si="3"/>
        <v/>
      </c>
      <c r="N21" t="str">
        <f t="shared" si="13"/>
        <v/>
      </c>
      <c r="O21" s="95" t="str">
        <f t="shared" si="0"/>
        <v/>
      </c>
      <c r="P21" s="96" t="str">
        <f t="shared" si="1"/>
        <v/>
      </c>
      <c r="Q21" s="95" t="str">
        <f t="shared" si="5"/>
        <v/>
      </c>
      <c r="R21" s="96" t="str">
        <f t="shared" si="6"/>
        <v/>
      </c>
      <c r="S21" s="95" t="str">
        <f t="shared" si="7"/>
        <v/>
      </c>
      <c r="T21" s="95" t="str">
        <f t="shared" si="8"/>
        <v/>
      </c>
      <c r="U21" s="95" t="str">
        <f t="shared" si="9"/>
        <v/>
      </c>
      <c r="V21" s="95" t="str">
        <f t="shared" si="10"/>
        <v/>
      </c>
      <c r="X21" t="str">
        <f t="shared" si="11"/>
        <v/>
      </c>
      <c r="Y21" s="97" t="str">
        <f t="shared" si="2"/>
        <v/>
      </c>
    </row>
    <row r="22" spans="1:25" ht="16.5" customHeight="1" thickBot="1" x14ac:dyDescent="0.3">
      <c r="A22" s="85">
        <f t="shared" si="12"/>
        <v>19</v>
      </c>
      <c r="B22" s="103"/>
      <c r="C22" s="103"/>
      <c r="D22" s="105"/>
      <c r="E22" s="105"/>
      <c r="F22" s="142"/>
      <c r="G22" s="142"/>
      <c r="H22" s="271"/>
      <c r="I22" s="271"/>
      <c r="J22" s="142"/>
      <c r="K22" s="142"/>
      <c r="M22" t="str">
        <f t="shared" si="3"/>
        <v/>
      </c>
      <c r="N22" t="str">
        <f t="shared" si="13"/>
        <v/>
      </c>
      <c r="O22" s="95" t="str">
        <f t="shared" si="0"/>
        <v/>
      </c>
      <c r="P22" s="96" t="str">
        <f t="shared" si="1"/>
        <v/>
      </c>
      <c r="Q22" s="95" t="str">
        <f t="shared" si="5"/>
        <v/>
      </c>
      <c r="R22" s="96" t="str">
        <f t="shared" si="6"/>
        <v/>
      </c>
      <c r="S22" s="95" t="str">
        <f t="shared" si="7"/>
        <v/>
      </c>
      <c r="T22" s="95" t="str">
        <f t="shared" si="8"/>
        <v/>
      </c>
      <c r="U22" s="95" t="str">
        <f t="shared" si="9"/>
        <v/>
      </c>
      <c r="V22" s="95" t="str">
        <f t="shared" si="10"/>
        <v/>
      </c>
      <c r="X22" t="str">
        <f t="shared" si="11"/>
        <v/>
      </c>
      <c r="Y22" s="97" t="str">
        <f t="shared" si="2"/>
        <v/>
      </c>
    </row>
    <row r="23" spans="1:25" ht="16.5" customHeight="1" thickBot="1" x14ac:dyDescent="0.3">
      <c r="A23" s="85">
        <f t="shared" si="12"/>
        <v>20</v>
      </c>
      <c r="B23" s="108"/>
      <c r="C23" s="108"/>
      <c r="D23" s="109"/>
      <c r="E23" s="109"/>
      <c r="F23" s="143"/>
      <c r="G23" s="143"/>
      <c r="H23" s="271"/>
      <c r="I23" s="271"/>
      <c r="J23" s="142"/>
      <c r="K23" s="142"/>
      <c r="M23" t="str">
        <f t="shared" si="3"/>
        <v/>
      </c>
      <c r="N23" t="str">
        <f t="shared" si="13"/>
        <v/>
      </c>
      <c r="O23" s="95" t="str">
        <f t="shared" si="0"/>
        <v/>
      </c>
      <c r="P23" s="96" t="str">
        <f t="shared" si="1"/>
        <v/>
      </c>
      <c r="Q23" s="95" t="str">
        <f t="shared" si="5"/>
        <v/>
      </c>
      <c r="R23" s="96" t="str">
        <f t="shared" si="6"/>
        <v/>
      </c>
      <c r="S23" s="95" t="str">
        <f t="shared" si="7"/>
        <v/>
      </c>
      <c r="T23" s="95" t="str">
        <f t="shared" si="8"/>
        <v/>
      </c>
      <c r="U23" s="95" t="str">
        <f t="shared" si="9"/>
        <v/>
      </c>
      <c r="V23" s="95" t="str">
        <f t="shared" si="10"/>
        <v/>
      </c>
      <c r="X23" t="str">
        <f t="shared" si="11"/>
        <v/>
      </c>
      <c r="Y23" s="97" t="str">
        <f t="shared" si="2"/>
        <v/>
      </c>
    </row>
    <row r="24" spans="1:25" ht="16.5" customHeight="1" thickBot="1" x14ac:dyDescent="0.3">
      <c r="A24" s="85">
        <f t="shared" si="12"/>
        <v>21</v>
      </c>
      <c r="B24" s="103"/>
      <c r="C24" s="103"/>
      <c r="D24" s="105"/>
      <c r="E24" s="105"/>
      <c r="F24" s="142"/>
      <c r="G24" s="142"/>
      <c r="H24" s="271"/>
      <c r="I24" s="271"/>
      <c r="J24" s="142"/>
      <c r="K24" s="142"/>
      <c r="M24" t="str">
        <f t="shared" si="3"/>
        <v/>
      </c>
      <c r="N24" t="str">
        <f t="shared" si="13"/>
        <v/>
      </c>
      <c r="O24" s="95" t="str">
        <f t="shared" si="0"/>
        <v/>
      </c>
      <c r="P24" s="96" t="str">
        <f t="shared" si="1"/>
        <v/>
      </c>
      <c r="Q24" s="95" t="str">
        <f t="shared" si="5"/>
        <v/>
      </c>
      <c r="R24" s="96" t="str">
        <f t="shared" si="6"/>
        <v/>
      </c>
      <c r="S24" s="95" t="str">
        <f t="shared" si="7"/>
        <v/>
      </c>
      <c r="T24" s="95" t="str">
        <f t="shared" si="8"/>
        <v/>
      </c>
      <c r="U24" s="95" t="str">
        <f t="shared" si="9"/>
        <v/>
      </c>
      <c r="V24" s="95" t="str">
        <f t="shared" si="10"/>
        <v/>
      </c>
      <c r="X24" t="str">
        <f t="shared" si="11"/>
        <v/>
      </c>
      <c r="Y24" s="97" t="str">
        <f t="shared" si="2"/>
        <v/>
      </c>
    </row>
    <row r="25" spans="1:25" ht="16.5" customHeight="1" thickBot="1" x14ac:dyDescent="0.3">
      <c r="A25" s="85">
        <f t="shared" si="12"/>
        <v>22</v>
      </c>
      <c r="B25" s="103"/>
      <c r="C25" s="103"/>
      <c r="D25" s="105"/>
      <c r="E25" s="105"/>
      <c r="F25" s="143"/>
      <c r="G25" s="143"/>
      <c r="H25" s="271"/>
      <c r="I25" s="271"/>
      <c r="J25" s="142"/>
      <c r="K25" s="142"/>
      <c r="M25" t="str">
        <f t="shared" si="3"/>
        <v/>
      </c>
      <c r="N25" t="str">
        <f t="shared" si="13"/>
        <v/>
      </c>
      <c r="O25" s="95" t="str">
        <f t="shared" si="0"/>
        <v/>
      </c>
      <c r="P25" s="96" t="str">
        <f t="shared" si="1"/>
        <v/>
      </c>
      <c r="Q25" s="95" t="str">
        <f t="shared" si="5"/>
        <v/>
      </c>
      <c r="R25" s="96" t="str">
        <f t="shared" si="6"/>
        <v/>
      </c>
      <c r="S25" s="95" t="str">
        <f t="shared" si="7"/>
        <v/>
      </c>
      <c r="T25" s="95" t="str">
        <f t="shared" si="8"/>
        <v/>
      </c>
      <c r="U25" s="95" t="str">
        <f t="shared" si="9"/>
        <v/>
      </c>
      <c r="V25" s="95" t="str">
        <f t="shared" si="10"/>
        <v/>
      </c>
      <c r="X25" t="str">
        <f t="shared" si="11"/>
        <v/>
      </c>
      <c r="Y25" s="97" t="str">
        <f t="shared" si="2"/>
        <v/>
      </c>
    </row>
    <row r="26" spans="1:25" ht="16.5" customHeight="1" thickBot="1" x14ac:dyDescent="0.3">
      <c r="A26" s="85">
        <f t="shared" si="12"/>
        <v>23</v>
      </c>
      <c r="B26" s="103"/>
      <c r="C26" s="103"/>
      <c r="D26" s="105"/>
      <c r="E26" s="105"/>
      <c r="F26" s="142"/>
      <c r="G26" s="142"/>
      <c r="H26" s="271"/>
      <c r="I26" s="271"/>
      <c r="J26" s="142"/>
      <c r="K26" s="142"/>
      <c r="M26" t="str">
        <f t="shared" si="3"/>
        <v/>
      </c>
      <c r="N26" t="str">
        <f t="shared" si="13"/>
        <v/>
      </c>
      <c r="O26" s="95" t="str">
        <f t="shared" si="0"/>
        <v/>
      </c>
      <c r="P26" s="96" t="str">
        <f t="shared" si="1"/>
        <v/>
      </c>
      <c r="Q26" s="95" t="str">
        <f t="shared" si="5"/>
        <v/>
      </c>
      <c r="R26" s="96" t="str">
        <f t="shared" si="6"/>
        <v/>
      </c>
      <c r="S26" s="95" t="str">
        <f t="shared" si="7"/>
        <v/>
      </c>
      <c r="T26" s="95" t="str">
        <f t="shared" si="8"/>
        <v/>
      </c>
      <c r="U26" s="95" t="str">
        <f t="shared" si="9"/>
        <v/>
      </c>
      <c r="V26" s="95" t="str">
        <f t="shared" si="10"/>
        <v/>
      </c>
      <c r="X26" t="str">
        <f t="shared" si="11"/>
        <v/>
      </c>
      <c r="Y26" s="97" t="str">
        <f t="shared" si="2"/>
        <v/>
      </c>
    </row>
    <row r="27" spans="1:25" ht="16.5" customHeight="1" thickBot="1" x14ac:dyDescent="0.3">
      <c r="A27" s="85">
        <f t="shared" si="12"/>
        <v>24</v>
      </c>
      <c r="B27" s="103"/>
      <c r="C27" s="103"/>
      <c r="D27" s="105"/>
      <c r="E27" s="105"/>
      <c r="F27" s="143"/>
      <c r="G27" s="143"/>
      <c r="H27" s="271"/>
      <c r="I27" s="271"/>
      <c r="J27" s="142"/>
      <c r="K27" s="142"/>
      <c r="M27" t="str">
        <f t="shared" si="3"/>
        <v/>
      </c>
      <c r="N27" t="str">
        <f t="shared" si="13"/>
        <v/>
      </c>
      <c r="O27" s="95" t="str">
        <f t="shared" si="0"/>
        <v/>
      </c>
      <c r="P27" s="96" t="str">
        <f t="shared" si="1"/>
        <v/>
      </c>
      <c r="Q27" s="95" t="str">
        <f t="shared" si="5"/>
        <v/>
      </c>
      <c r="R27" s="96" t="str">
        <f t="shared" si="6"/>
        <v/>
      </c>
      <c r="S27" s="95" t="str">
        <f t="shared" si="7"/>
        <v/>
      </c>
      <c r="T27" s="95" t="str">
        <f t="shared" si="8"/>
        <v/>
      </c>
      <c r="U27" s="95" t="str">
        <f t="shared" si="9"/>
        <v/>
      </c>
      <c r="V27" s="95" t="str">
        <f t="shared" si="10"/>
        <v/>
      </c>
      <c r="X27" t="str">
        <f t="shared" si="11"/>
        <v/>
      </c>
      <c r="Y27" s="97" t="str">
        <f t="shared" si="2"/>
        <v/>
      </c>
    </row>
    <row r="28" spans="1:25" ht="16.5" customHeight="1" thickBot="1" x14ac:dyDescent="0.3">
      <c r="A28" s="85">
        <f t="shared" si="12"/>
        <v>25</v>
      </c>
      <c r="B28" s="103"/>
      <c r="C28" s="103"/>
      <c r="D28" s="105"/>
      <c r="E28" s="105"/>
      <c r="F28" s="142"/>
      <c r="G28" s="142"/>
      <c r="H28" s="271"/>
      <c r="I28" s="271"/>
      <c r="J28" s="142"/>
      <c r="K28" s="142"/>
      <c r="M28" t="str">
        <f t="shared" si="3"/>
        <v/>
      </c>
      <c r="N28" t="str">
        <f t="shared" si="13"/>
        <v/>
      </c>
      <c r="O28" s="95" t="str">
        <f t="shared" si="0"/>
        <v/>
      </c>
      <c r="P28" s="96" t="str">
        <f t="shared" si="1"/>
        <v/>
      </c>
      <c r="Q28" s="95" t="str">
        <f t="shared" si="5"/>
        <v/>
      </c>
      <c r="R28" s="96" t="str">
        <f t="shared" si="6"/>
        <v/>
      </c>
      <c r="S28" s="95" t="str">
        <f t="shared" si="7"/>
        <v/>
      </c>
      <c r="T28" s="95" t="str">
        <f t="shared" si="8"/>
        <v/>
      </c>
      <c r="U28" s="95" t="str">
        <f t="shared" si="9"/>
        <v/>
      </c>
      <c r="V28" s="95" t="str">
        <f t="shared" si="10"/>
        <v/>
      </c>
      <c r="X28" t="str">
        <f t="shared" si="11"/>
        <v/>
      </c>
      <c r="Y28" s="97" t="str">
        <f t="shared" si="2"/>
        <v/>
      </c>
    </row>
    <row r="29" spans="1:25" ht="16.5" customHeight="1" thickBot="1" x14ac:dyDescent="0.3">
      <c r="A29" s="85">
        <f t="shared" si="12"/>
        <v>26</v>
      </c>
      <c r="B29" s="103"/>
      <c r="C29" s="103"/>
      <c r="D29" s="105"/>
      <c r="E29" s="105"/>
      <c r="F29" s="143"/>
      <c r="G29" s="143"/>
      <c r="H29" s="271"/>
      <c r="I29" s="271"/>
      <c r="J29" s="142"/>
      <c r="K29" s="142"/>
      <c r="M29" t="str">
        <f t="shared" si="3"/>
        <v/>
      </c>
      <c r="N29" t="str">
        <f t="shared" si="13"/>
        <v/>
      </c>
      <c r="O29" s="95" t="str">
        <f t="shared" si="0"/>
        <v/>
      </c>
      <c r="P29" s="96" t="str">
        <f t="shared" si="1"/>
        <v/>
      </c>
      <c r="Q29" s="95" t="str">
        <f t="shared" si="5"/>
        <v/>
      </c>
      <c r="R29" s="96" t="str">
        <f t="shared" si="6"/>
        <v/>
      </c>
      <c r="S29" s="95" t="str">
        <f t="shared" si="7"/>
        <v/>
      </c>
      <c r="T29" s="95" t="str">
        <f t="shared" si="8"/>
        <v/>
      </c>
      <c r="U29" s="95" t="str">
        <f t="shared" si="9"/>
        <v/>
      </c>
      <c r="V29" s="95" t="str">
        <f t="shared" si="10"/>
        <v/>
      </c>
      <c r="X29" t="str">
        <f t="shared" si="11"/>
        <v/>
      </c>
      <c r="Y29" s="97" t="str">
        <f t="shared" si="2"/>
        <v/>
      </c>
    </row>
    <row r="30" spans="1:25" ht="16.5" customHeight="1" thickBot="1" x14ac:dyDescent="0.3">
      <c r="A30" s="85">
        <f t="shared" si="12"/>
        <v>27</v>
      </c>
      <c r="B30" s="103"/>
      <c r="C30" s="103"/>
      <c r="D30" s="105"/>
      <c r="E30" s="105"/>
      <c r="F30" s="142"/>
      <c r="G30" s="142"/>
      <c r="H30" s="271"/>
      <c r="I30" s="271"/>
      <c r="J30" s="142"/>
      <c r="K30" s="142"/>
      <c r="M30" t="str">
        <f t="shared" si="3"/>
        <v/>
      </c>
      <c r="N30" t="str">
        <f t="shared" si="13"/>
        <v/>
      </c>
      <c r="O30" s="95" t="str">
        <f t="shared" si="0"/>
        <v/>
      </c>
      <c r="P30" s="96" t="str">
        <f t="shared" si="1"/>
        <v/>
      </c>
      <c r="Q30" s="95" t="str">
        <f t="shared" si="5"/>
        <v/>
      </c>
      <c r="R30" s="96" t="str">
        <f t="shared" si="6"/>
        <v/>
      </c>
      <c r="S30" s="95" t="str">
        <f t="shared" si="7"/>
        <v/>
      </c>
      <c r="T30" s="95" t="str">
        <f t="shared" si="8"/>
        <v/>
      </c>
      <c r="U30" s="95" t="str">
        <f t="shared" si="9"/>
        <v/>
      </c>
      <c r="V30" s="95" t="str">
        <f t="shared" si="10"/>
        <v/>
      </c>
      <c r="X30" t="str">
        <f t="shared" si="11"/>
        <v/>
      </c>
      <c r="Y30" s="97" t="str">
        <f t="shared" si="2"/>
        <v/>
      </c>
    </row>
    <row r="31" spans="1:25" ht="16.5" customHeight="1" thickBot="1" x14ac:dyDescent="0.3">
      <c r="A31" s="85">
        <f t="shared" si="12"/>
        <v>28</v>
      </c>
      <c r="B31" s="103"/>
      <c r="C31" s="103"/>
      <c r="D31" s="105"/>
      <c r="E31" s="105"/>
      <c r="F31" s="143"/>
      <c r="G31" s="143"/>
      <c r="H31" s="271"/>
      <c r="I31" s="271"/>
      <c r="J31" s="142"/>
      <c r="K31" s="142"/>
      <c r="M31" t="str">
        <f t="shared" si="3"/>
        <v/>
      </c>
      <c r="N31" t="str">
        <f t="shared" si="13"/>
        <v/>
      </c>
      <c r="O31" s="95" t="str">
        <f t="shared" si="0"/>
        <v/>
      </c>
      <c r="P31" s="96" t="str">
        <f t="shared" si="1"/>
        <v/>
      </c>
      <c r="Q31" s="95" t="str">
        <f t="shared" si="5"/>
        <v/>
      </c>
      <c r="R31" s="96" t="str">
        <f t="shared" si="6"/>
        <v/>
      </c>
      <c r="S31" s="95" t="str">
        <f t="shared" si="7"/>
        <v/>
      </c>
      <c r="T31" s="95" t="str">
        <f t="shared" si="8"/>
        <v/>
      </c>
      <c r="U31" s="95" t="str">
        <f t="shared" si="9"/>
        <v/>
      </c>
      <c r="V31" s="95" t="str">
        <f t="shared" si="10"/>
        <v/>
      </c>
      <c r="X31" t="str">
        <f t="shared" si="11"/>
        <v/>
      </c>
      <c r="Y31" s="97" t="str">
        <f t="shared" si="2"/>
        <v/>
      </c>
    </row>
    <row r="32" spans="1:25" ht="16.5" customHeight="1" thickBot="1" x14ac:dyDescent="0.3">
      <c r="A32" s="85">
        <f t="shared" si="12"/>
        <v>29</v>
      </c>
      <c r="B32" s="103"/>
      <c r="C32" s="103"/>
      <c r="D32" s="105"/>
      <c r="E32" s="105"/>
      <c r="F32" s="142"/>
      <c r="G32" s="142"/>
      <c r="H32" s="271"/>
      <c r="I32" s="271"/>
      <c r="J32" s="142"/>
      <c r="K32" s="142"/>
      <c r="M32" t="str">
        <f t="shared" si="3"/>
        <v/>
      </c>
      <c r="N32" t="str">
        <f t="shared" si="13"/>
        <v/>
      </c>
      <c r="O32" s="95" t="str">
        <f t="shared" si="0"/>
        <v/>
      </c>
      <c r="P32" s="96" t="str">
        <f t="shared" si="1"/>
        <v/>
      </c>
      <c r="Q32" s="95" t="str">
        <f t="shared" si="5"/>
        <v/>
      </c>
      <c r="R32" s="96" t="str">
        <f>IF(LEN(G32)&gt;0,CONCATENATE(" WHEN COUNTRY = '",$F$2, ,"' AND SEGMENT = '",$G$3,"' THEN ",G32 ),"")</f>
        <v/>
      </c>
      <c r="S32" s="95" t="str">
        <f t="shared" si="7"/>
        <v/>
      </c>
      <c r="T32" s="95" t="str">
        <f t="shared" si="8"/>
        <v/>
      </c>
      <c r="U32" s="95" t="str">
        <f t="shared" si="9"/>
        <v/>
      </c>
      <c r="V32" s="95" t="str">
        <f t="shared" si="10"/>
        <v/>
      </c>
      <c r="X32" t="str">
        <f t="shared" si="11"/>
        <v/>
      </c>
      <c r="Y32" s="97" t="str">
        <f t="shared" si="2"/>
        <v/>
      </c>
    </row>
    <row r="33" spans="1:25" ht="16.5" customHeight="1" thickBot="1" x14ac:dyDescent="0.3">
      <c r="A33" s="85">
        <f t="shared" si="12"/>
        <v>30</v>
      </c>
      <c r="B33" s="103"/>
      <c r="C33" s="103"/>
      <c r="D33" s="105"/>
      <c r="E33" s="105"/>
      <c r="F33" s="143"/>
      <c r="G33" s="143"/>
      <c r="H33" s="271"/>
      <c r="I33" s="271"/>
      <c r="J33" s="142"/>
      <c r="K33" s="142"/>
      <c r="M33" t="str">
        <f t="shared" si="3"/>
        <v/>
      </c>
      <c r="N33" t="str">
        <f t="shared" si="13"/>
        <v/>
      </c>
      <c r="O33" s="95" t="str">
        <f t="shared" si="0"/>
        <v/>
      </c>
      <c r="P33" s="96" t="str">
        <f t="shared" si="1"/>
        <v/>
      </c>
      <c r="Q33" s="95" t="str">
        <f t="shared" si="5"/>
        <v/>
      </c>
      <c r="R33" s="96" t="str">
        <f t="shared" si="6"/>
        <v/>
      </c>
      <c r="S33" s="95" t="str">
        <f t="shared" si="7"/>
        <v/>
      </c>
      <c r="T33" s="95" t="str">
        <f t="shared" si="8"/>
        <v/>
      </c>
      <c r="U33" s="95" t="str">
        <f t="shared" si="9"/>
        <v/>
      </c>
      <c r="V33" s="95" t="str">
        <f t="shared" si="10"/>
        <v/>
      </c>
      <c r="X33" t="str">
        <f t="shared" si="11"/>
        <v/>
      </c>
      <c r="Y33" s="97" t="str">
        <f t="shared" si="2"/>
        <v/>
      </c>
    </row>
    <row r="34" spans="1:25" ht="16.5" thickBot="1" x14ac:dyDescent="0.3">
      <c r="A34" s="85">
        <f t="shared" si="12"/>
        <v>31</v>
      </c>
      <c r="B34" s="103"/>
      <c r="C34" s="103"/>
      <c r="D34" s="105"/>
      <c r="E34" s="105"/>
      <c r="F34" s="142"/>
      <c r="G34" s="142"/>
      <c r="H34" s="271"/>
      <c r="I34" s="271"/>
      <c r="J34" s="142"/>
      <c r="K34" s="142"/>
      <c r="M34" t="str">
        <f t="shared" si="3"/>
        <v/>
      </c>
      <c r="N34" t="str">
        <f t="shared" si="13"/>
        <v/>
      </c>
      <c r="O34" s="95" t="str">
        <f t="shared" si="0"/>
        <v/>
      </c>
      <c r="P34" s="96" t="str">
        <f t="shared" si="1"/>
        <v/>
      </c>
      <c r="Q34" s="95" t="str">
        <f t="shared" si="5"/>
        <v/>
      </c>
      <c r="R34" s="96" t="str">
        <f t="shared" si="6"/>
        <v/>
      </c>
      <c r="S34" s="95" t="str">
        <f t="shared" si="7"/>
        <v/>
      </c>
      <c r="T34" s="95" t="str">
        <f t="shared" si="8"/>
        <v/>
      </c>
      <c r="U34" s="95" t="str">
        <f t="shared" si="9"/>
        <v/>
      </c>
      <c r="V34" s="95" t="str">
        <f t="shared" si="10"/>
        <v/>
      </c>
      <c r="X34" t="str">
        <f t="shared" si="11"/>
        <v/>
      </c>
      <c r="Y34" s="97" t="str">
        <f t="shared" si="2"/>
        <v/>
      </c>
    </row>
    <row r="35" spans="1:25" ht="16.5" customHeight="1" thickBot="1" x14ac:dyDescent="0.3">
      <c r="A35" s="85">
        <f t="shared" si="12"/>
        <v>32</v>
      </c>
      <c r="B35" s="103"/>
      <c r="C35" s="103"/>
      <c r="D35" s="105"/>
      <c r="E35" s="105"/>
      <c r="F35" s="143"/>
      <c r="G35" s="143"/>
      <c r="H35" s="271"/>
      <c r="I35" s="271"/>
      <c r="J35" s="142"/>
      <c r="K35" s="142"/>
      <c r="M35" t="str">
        <f t="shared" si="3"/>
        <v/>
      </c>
      <c r="N35" t="str">
        <f t="shared" si="13"/>
        <v/>
      </c>
      <c r="O35" s="95" t="str">
        <f t="shared" si="0"/>
        <v/>
      </c>
      <c r="P35" s="96" t="str">
        <f t="shared" si="1"/>
        <v/>
      </c>
      <c r="Q35" s="95" t="str">
        <f t="shared" si="5"/>
        <v/>
      </c>
      <c r="R35" s="96" t="str">
        <f t="shared" si="6"/>
        <v/>
      </c>
      <c r="S35" s="95" t="str">
        <f t="shared" si="7"/>
        <v/>
      </c>
      <c r="T35" s="95" t="str">
        <f t="shared" si="8"/>
        <v/>
      </c>
      <c r="U35" s="95" t="str">
        <f t="shared" si="9"/>
        <v/>
      </c>
      <c r="V35" s="95" t="str">
        <f t="shared" si="10"/>
        <v/>
      </c>
      <c r="X35" t="str">
        <f t="shared" si="11"/>
        <v/>
      </c>
      <c r="Y35" s="97" t="str">
        <f t="shared" si="2"/>
        <v/>
      </c>
    </row>
    <row r="36" spans="1:25" ht="16.5" customHeight="1" thickBot="1" x14ac:dyDescent="0.3">
      <c r="A36" s="85">
        <f t="shared" si="12"/>
        <v>33</v>
      </c>
      <c r="B36" s="103"/>
      <c r="C36" s="103"/>
      <c r="D36" s="105"/>
      <c r="E36" s="105"/>
      <c r="F36" s="142"/>
      <c r="G36" s="142"/>
      <c r="H36" s="271"/>
      <c r="I36" s="271"/>
      <c r="J36" s="142"/>
      <c r="K36" s="142"/>
      <c r="M36" t="str">
        <f t="shared" si="3"/>
        <v/>
      </c>
      <c r="N36" t="str">
        <f t="shared" si="13"/>
        <v/>
      </c>
      <c r="O36" s="95" t="str">
        <f t="shared" si="0"/>
        <v/>
      </c>
      <c r="P36" s="96" t="str">
        <f t="shared" si="1"/>
        <v/>
      </c>
      <c r="Q36" s="95" t="str">
        <f t="shared" si="5"/>
        <v/>
      </c>
      <c r="R36" s="96" t="str">
        <f t="shared" si="6"/>
        <v/>
      </c>
      <c r="S36" s="95" t="str">
        <f t="shared" si="7"/>
        <v/>
      </c>
      <c r="T36" s="95" t="str">
        <f t="shared" si="8"/>
        <v/>
      </c>
      <c r="U36" s="95" t="str">
        <f t="shared" si="9"/>
        <v/>
      </c>
      <c r="V36" s="95" t="str">
        <f t="shared" si="10"/>
        <v/>
      </c>
      <c r="X36" t="str">
        <f t="shared" si="11"/>
        <v/>
      </c>
      <c r="Y36" s="97" t="str">
        <f t="shared" si="2"/>
        <v/>
      </c>
    </row>
    <row r="37" spans="1:25" ht="16.5" customHeight="1" thickBot="1" x14ac:dyDescent="0.3">
      <c r="A37" s="85">
        <f t="shared" si="12"/>
        <v>34</v>
      </c>
      <c r="B37" s="108"/>
      <c r="C37" s="108"/>
      <c r="D37" s="109"/>
      <c r="E37" s="109"/>
      <c r="F37" s="143"/>
      <c r="G37" s="143"/>
      <c r="H37" s="271"/>
      <c r="I37" s="271"/>
      <c r="J37" s="142"/>
      <c r="K37" s="142"/>
      <c r="M37" t="str">
        <f t="shared" si="3"/>
        <v/>
      </c>
      <c r="N37" t="str">
        <f t="shared" si="13"/>
        <v/>
      </c>
      <c r="O37" s="95" t="str">
        <f t="shared" si="0"/>
        <v/>
      </c>
      <c r="P37" s="96" t="str">
        <f t="shared" si="1"/>
        <v/>
      </c>
      <c r="Q37" s="95" t="str">
        <f t="shared" si="5"/>
        <v/>
      </c>
      <c r="R37" s="96" t="str">
        <f t="shared" si="6"/>
        <v/>
      </c>
      <c r="S37" s="95" t="str">
        <f t="shared" si="7"/>
        <v/>
      </c>
      <c r="T37" s="95" t="str">
        <f t="shared" si="8"/>
        <v/>
      </c>
      <c r="U37" s="95" t="str">
        <f t="shared" si="9"/>
        <v/>
      </c>
      <c r="V37" s="95" t="str">
        <f t="shared" si="10"/>
        <v/>
      </c>
      <c r="X37" t="str">
        <f t="shared" si="11"/>
        <v/>
      </c>
      <c r="Y37" s="97" t="str">
        <f t="shared" si="2"/>
        <v/>
      </c>
    </row>
    <row r="38" spans="1:25" ht="16.5" customHeight="1" thickBot="1" x14ac:dyDescent="0.3">
      <c r="A38" s="85">
        <f t="shared" si="12"/>
        <v>35</v>
      </c>
      <c r="B38" s="103"/>
      <c r="C38" s="103"/>
      <c r="D38" s="105"/>
      <c r="E38" s="105"/>
      <c r="F38" s="142"/>
      <c r="G38" s="142"/>
      <c r="H38" s="271"/>
      <c r="I38" s="271"/>
      <c r="J38" s="142" t="s">
        <v>1765</v>
      </c>
      <c r="K38" s="142" t="s">
        <v>1855</v>
      </c>
      <c r="M38" t="str">
        <f t="shared" si="3"/>
        <v/>
      </c>
      <c r="N38" t="str">
        <f t="shared" si="13"/>
        <v/>
      </c>
      <c r="O38" s="95" t="str">
        <f t="shared" si="0"/>
        <v/>
      </c>
      <c r="P38" s="96" t="str">
        <f t="shared" si="1"/>
        <v/>
      </c>
      <c r="Q38" s="95" t="str">
        <f t="shared" si="5"/>
        <v/>
      </c>
      <c r="R38" s="96" t="str">
        <f t="shared" si="6"/>
        <v/>
      </c>
      <c r="S38" s="95" t="str">
        <f t="shared" si="7"/>
        <v/>
      </c>
      <c r="T38" s="95" t="str">
        <f t="shared" si="8"/>
        <v/>
      </c>
      <c r="U38" s="95" t="str">
        <f t="shared" si="9"/>
        <v xml:space="preserve"> WHEN COUNTRY = 'CIB' AND SEGMENT IN ('CORPORATE','SME Corporate') THEN 6.159763</v>
      </c>
      <c r="V38" s="95" t="str">
        <f t="shared" si="10"/>
        <v xml:space="preserve"> WHEN COUNTRY = 'CIB' AND SEGMENT = 'Small Business' THEN 7.00</v>
      </c>
      <c r="X38" t="str">
        <f t="shared" si="11"/>
        <v xml:space="preserve"> WHEN COUNTRY = 'CIB' AND SEGMENT IN ('CORPORATE','SME Corporate') THEN 6.159763 WHEN COUNTRY = 'CIB' AND SEGMENT = 'Small Business' THEN 7.00</v>
      </c>
      <c r="Y38" s="97" t="str">
        <f t="shared" si="2"/>
        <v>CASE  WHEN COUNTRY = 'CIB' AND SEGMENT IN ('CORPORATE','SME Corporate') THEN 6.159763 WHEN COUNTRY = 'CIB' AND SEGMENT = 'Small Business' THEN 7.00 END AS VAL_MAX_IND_35,</v>
      </c>
    </row>
    <row r="39" spans="1:25" ht="16.5" customHeight="1" thickBot="1" x14ac:dyDescent="0.3">
      <c r="A39" s="85">
        <f t="shared" si="12"/>
        <v>36</v>
      </c>
      <c r="B39" s="103"/>
      <c r="C39" s="103"/>
      <c r="D39" s="105"/>
      <c r="E39" s="105"/>
      <c r="F39" s="143"/>
      <c r="G39" s="143"/>
      <c r="H39" s="271"/>
      <c r="I39" s="271"/>
      <c r="J39" s="142"/>
      <c r="K39" s="142"/>
      <c r="M39" t="str">
        <f t="shared" si="3"/>
        <v/>
      </c>
      <c r="N39" t="str">
        <f t="shared" si="13"/>
        <v/>
      </c>
      <c r="O39" s="95" t="str">
        <f t="shared" si="0"/>
        <v/>
      </c>
      <c r="P39" s="96" t="str">
        <f t="shared" si="1"/>
        <v/>
      </c>
      <c r="Q39" s="95" t="str">
        <f t="shared" si="5"/>
        <v/>
      </c>
      <c r="R39" s="96" t="str">
        <f t="shared" si="6"/>
        <v/>
      </c>
      <c r="S39" s="95" t="str">
        <f t="shared" si="7"/>
        <v/>
      </c>
      <c r="T39" s="95" t="str">
        <f t="shared" si="8"/>
        <v/>
      </c>
      <c r="U39" s="95" t="str">
        <f t="shared" si="9"/>
        <v/>
      </c>
      <c r="V39" s="95" t="str">
        <f t="shared" si="10"/>
        <v/>
      </c>
      <c r="X39" t="str">
        <f t="shared" si="11"/>
        <v/>
      </c>
      <c r="Y39" s="97" t="str">
        <f t="shared" si="2"/>
        <v/>
      </c>
    </row>
    <row r="40" spans="1:25" ht="16.5" customHeight="1" thickBot="1" x14ac:dyDescent="0.3">
      <c r="A40" s="85">
        <f t="shared" si="12"/>
        <v>37</v>
      </c>
      <c r="B40" s="103"/>
      <c r="C40" s="103"/>
      <c r="D40" s="105"/>
      <c r="E40" s="105"/>
      <c r="F40" s="142"/>
      <c r="G40" s="142"/>
      <c r="H40" s="271"/>
      <c r="I40" s="271"/>
      <c r="J40" s="142"/>
      <c r="K40" s="142"/>
      <c r="M40" t="str">
        <f t="shared" si="3"/>
        <v/>
      </c>
      <c r="N40" t="str">
        <f t="shared" si="13"/>
        <v/>
      </c>
      <c r="O40" s="95" t="str">
        <f t="shared" si="0"/>
        <v/>
      </c>
      <c r="P40" s="96" t="str">
        <f t="shared" si="1"/>
        <v/>
      </c>
      <c r="Q40" s="95" t="str">
        <f t="shared" si="5"/>
        <v/>
      </c>
      <c r="R40" s="96" t="str">
        <f t="shared" si="6"/>
        <v/>
      </c>
      <c r="S40" s="95" t="str">
        <f t="shared" si="7"/>
        <v/>
      </c>
      <c r="T40" s="95" t="str">
        <f t="shared" si="8"/>
        <v/>
      </c>
      <c r="U40" s="95" t="str">
        <f t="shared" si="9"/>
        <v/>
      </c>
      <c r="V40" s="95" t="str">
        <f t="shared" si="10"/>
        <v/>
      </c>
      <c r="X40" t="str">
        <f t="shared" si="11"/>
        <v/>
      </c>
      <c r="Y40" s="97" t="str">
        <f t="shared" si="2"/>
        <v/>
      </c>
    </row>
    <row r="41" spans="1:25" ht="16.5" customHeight="1" thickBot="1" x14ac:dyDescent="0.3">
      <c r="A41" s="85">
        <f t="shared" si="12"/>
        <v>38</v>
      </c>
      <c r="B41" s="103"/>
      <c r="C41" s="103"/>
      <c r="D41" s="105"/>
      <c r="E41" s="105"/>
      <c r="F41" s="143"/>
      <c r="G41" s="143"/>
      <c r="H41" s="271"/>
      <c r="I41" s="271"/>
      <c r="J41" s="142"/>
      <c r="K41" s="142"/>
      <c r="M41" t="str">
        <f t="shared" si="3"/>
        <v/>
      </c>
      <c r="N41" t="str">
        <f t="shared" si="13"/>
        <v/>
      </c>
      <c r="O41" s="95" t="str">
        <f t="shared" si="0"/>
        <v/>
      </c>
      <c r="P41" s="96" t="str">
        <f t="shared" si="1"/>
        <v/>
      </c>
      <c r="Q41" s="95" t="str">
        <f t="shared" si="5"/>
        <v/>
      </c>
      <c r="R41" s="96" t="str">
        <f t="shared" si="6"/>
        <v/>
      </c>
      <c r="S41" s="95" t="str">
        <f t="shared" si="7"/>
        <v/>
      </c>
      <c r="T41" s="95" t="str">
        <f t="shared" si="8"/>
        <v/>
      </c>
      <c r="U41" s="95" t="str">
        <f t="shared" si="9"/>
        <v/>
      </c>
      <c r="V41" s="95" t="str">
        <f t="shared" si="10"/>
        <v/>
      </c>
      <c r="X41" t="str">
        <f t="shared" si="11"/>
        <v/>
      </c>
      <c r="Y41" s="97" t="str">
        <f t="shared" si="2"/>
        <v/>
      </c>
    </row>
    <row r="42" spans="1:25" ht="16.5" customHeight="1" thickBot="1" x14ac:dyDescent="0.3">
      <c r="A42" s="85">
        <f t="shared" si="12"/>
        <v>39</v>
      </c>
      <c r="B42" s="103"/>
      <c r="C42" s="103"/>
      <c r="D42" s="105"/>
      <c r="E42" s="105"/>
      <c r="F42" s="142"/>
      <c r="G42" s="142"/>
      <c r="H42" s="271"/>
      <c r="I42" s="271"/>
      <c r="J42" s="142"/>
      <c r="K42" s="142"/>
      <c r="M42" t="str">
        <f t="shared" si="3"/>
        <v/>
      </c>
      <c r="N42" t="str">
        <f t="shared" si="13"/>
        <v/>
      </c>
      <c r="O42" s="95" t="str">
        <f t="shared" si="0"/>
        <v/>
      </c>
      <c r="P42" s="96" t="str">
        <f t="shared" si="1"/>
        <v/>
      </c>
      <c r="Q42" s="95" t="str">
        <f t="shared" si="5"/>
        <v/>
      </c>
      <c r="R42" s="96" t="str">
        <f t="shared" si="6"/>
        <v/>
      </c>
      <c r="S42" s="95" t="str">
        <f t="shared" si="7"/>
        <v/>
      </c>
      <c r="T42" s="95" t="str">
        <f t="shared" si="8"/>
        <v/>
      </c>
      <c r="U42" s="95" t="str">
        <f t="shared" si="9"/>
        <v/>
      </c>
      <c r="V42" s="95" t="str">
        <f t="shared" si="10"/>
        <v/>
      </c>
      <c r="X42" t="str">
        <f t="shared" si="11"/>
        <v/>
      </c>
      <c r="Y42" s="97" t="str">
        <f t="shared" si="2"/>
        <v/>
      </c>
    </row>
    <row r="43" spans="1:25" ht="16.5" thickBot="1" x14ac:dyDescent="0.3">
      <c r="A43" s="85">
        <f t="shared" si="12"/>
        <v>40</v>
      </c>
      <c r="B43" s="103"/>
      <c r="C43" s="103"/>
      <c r="D43" s="105"/>
      <c r="E43" s="105"/>
      <c r="F43" s="143" t="s">
        <v>1456</v>
      </c>
      <c r="G43" s="143" t="s">
        <v>1471</v>
      </c>
      <c r="H43" s="271" t="s">
        <v>1629</v>
      </c>
      <c r="I43" s="271" t="s">
        <v>1643</v>
      </c>
      <c r="J43" s="142" t="s">
        <v>1766</v>
      </c>
      <c r="K43" s="142" t="s">
        <v>1856</v>
      </c>
      <c r="M43" t="str">
        <f t="shared" si="3"/>
        <v/>
      </c>
      <c r="N43" t="str">
        <f t="shared" si="13"/>
        <v/>
      </c>
      <c r="O43" s="95" t="str">
        <f t="shared" si="0"/>
        <v/>
      </c>
      <c r="P43" s="96" t="str">
        <f t="shared" si="1"/>
        <v/>
      </c>
      <c r="Q43" s="95" t="str">
        <f t="shared" si="5"/>
        <v xml:space="preserve"> WHEN COUNTRY = 'BIR' AND SEGMENT IN ('CORPORATE','SME Corporate') THEN 3</v>
      </c>
      <c r="R43" s="96" t="str">
        <f t="shared" si="6"/>
        <v xml:space="preserve"> WHEN COUNTRY = 'BIR' AND SEGMENT = 'SME Retail' THEN 4.282961</v>
      </c>
      <c r="S43" s="95" t="str">
        <f t="shared" si="7"/>
        <v xml:space="preserve"> WHEN COUNTRY = 'ALEX' AND SEGMENT IN ('CORPORATE','SME Corporate') THEN 13.38688</v>
      </c>
      <c r="T43" s="95" t="str">
        <f t="shared" si="8"/>
        <v xml:space="preserve"> WHEN COUNTRY = 'ALEX' AND SEGMENT = 'SME Retail' THEN 1.111111</v>
      </c>
      <c r="U43" s="95" t="str">
        <f t="shared" si="9"/>
        <v xml:space="preserve"> WHEN COUNTRY = 'CIB' AND SEGMENT IN ('CORPORATE','SME Corporate') THEN 10.91399</v>
      </c>
      <c r="V43" s="95" t="str">
        <f t="shared" si="10"/>
        <v xml:space="preserve"> WHEN COUNTRY = 'CIB' AND SEGMENT = 'Small Business' THEN  15.12402 </v>
      </c>
      <c r="X43" t="str">
        <f t="shared" si="11"/>
        <v xml:space="preserve"> WHEN COUNTRY = 'BIR' AND SEGMENT IN ('CORPORATE','SME Corporate') THEN 3 WHEN COUNTRY = 'BIR' AND SEGMENT = 'SME Retail' THEN 4.282961 WHEN COUNTRY = 'ALEX' AND SEGMENT IN ('CORPORATE','SME Corporate') THEN 13.38688 WHEN COUNTRY = 'ALEX' AND SEGMENT = 'SME Retail' THEN 1.111111 WHEN COUNTRY = 'CIB' AND SEGMENT IN ('CORPORATE','SME Corporate') THEN 10.91399 WHEN COUNTRY = 'CIB' AND SEGMENT = 'Small Business' THEN  15.12402 </v>
      </c>
      <c r="Y43" s="97" t="str">
        <f t="shared" si="2"/>
        <v>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('CORPORATE','SME Corporate') THEN 10.91399 WHEN COUNTRY = 'CIB' AND SEGMENT = 'Small Business' THEN  15.12402  END AS VAL_MAX_IND_40,</v>
      </c>
    </row>
    <row r="44" spans="1:25" ht="16.5" customHeight="1" thickBot="1" x14ac:dyDescent="0.3">
      <c r="A44" s="85">
        <f t="shared" si="12"/>
        <v>41</v>
      </c>
      <c r="B44" s="103"/>
      <c r="C44" s="103"/>
      <c r="D44" s="105"/>
      <c r="E44" s="105"/>
      <c r="F44" s="142"/>
      <c r="G44" s="142"/>
      <c r="H44" s="271"/>
      <c r="I44" s="271"/>
      <c r="J44" s="142"/>
      <c r="K44" s="142"/>
      <c r="M44" t="str">
        <f t="shared" si="3"/>
        <v/>
      </c>
      <c r="N44" t="str">
        <f t="shared" si="13"/>
        <v/>
      </c>
      <c r="O44" s="95" t="str">
        <f t="shared" si="0"/>
        <v/>
      </c>
      <c r="P44" s="96" t="str">
        <f t="shared" si="1"/>
        <v/>
      </c>
      <c r="Q44" s="95" t="str">
        <f t="shared" si="5"/>
        <v/>
      </c>
      <c r="R44" s="96" t="str">
        <f t="shared" si="6"/>
        <v/>
      </c>
      <c r="S44" s="95" t="str">
        <f t="shared" si="7"/>
        <v/>
      </c>
      <c r="T44" s="95" t="str">
        <f t="shared" si="8"/>
        <v/>
      </c>
      <c r="U44" s="95" t="str">
        <f t="shared" si="9"/>
        <v/>
      </c>
      <c r="V44" s="95" t="str">
        <f t="shared" si="10"/>
        <v/>
      </c>
      <c r="X44" t="str">
        <f t="shared" si="11"/>
        <v/>
      </c>
      <c r="Y44" s="97" t="str">
        <f t="shared" si="2"/>
        <v/>
      </c>
    </row>
    <row r="45" spans="1:25" ht="16.5" customHeight="1" thickBot="1" x14ac:dyDescent="0.3">
      <c r="A45" s="85">
        <f t="shared" si="12"/>
        <v>42</v>
      </c>
      <c r="B45" s="103"/>
      <c r="C45" s="103"/>
      <c r="D45" s="105"/>
      <c r="E45" s="105"/>
      <c r="F45" s="143"/>
      <c r="G45" s="143"/>
      <c r="H45" s="271"/>
      <c r="I45" s="271"/>
      <c r="J45" s="142"/>
      <c r="K45" s="142"/>
      <c r="M45" t="str">
        <f t="shared" si="3"/>
        <v/>
      </c>
      <c r="N45" t="str">
        <f t="shared" si="13"/>
        <v/>
      </c>
      <c r="O45" s="95" t="str">
        <f t="shared" si="0"/>
        <v/>
      </c>
      <c r="P45" s="96" t="str">
        <f t="shared" si="1"/>
        <v/>
      </c>
      <c r="Q45" s="95" t="str">
        <f t="shared" si="5"/>
        <v/>
      </c>
      <c r="R45" s="96" t="str">
        <f t="shared" si="6"/>
        <v/>
      </c>
      <c r="S45" s="95" t="str">
        <f t="shared" si="7"/>
        <v/>
      </c>
      <c r="T45" s="95" t="str">
        <f t="shared" si="8"/>
        <v/>
      </c>
      <c r="U45" s="95" t="str">
        <f t="shared" si="9"/>
        <v/>
      </c>
      <c r="V45" s="95" t="str">
        <f t="shared" si="10"/>
        <v/>
      </c>
      <c r="X45" t="str">
        <f t="shared" si="11"/>
        <v/>
      </c>
      <c r="Y45" s="97" t="str">
        <f t="shared" si="2"/>
        <v/>
      </c>
    </row>
    <row r="46" spans="1:25" ht="16.5" customHeight="1" thickBot="1" x14ac:dyDescent="0.3">
      <c r="A46" s="85">
        <f t="shared" si="12"/>
        <v>43</v>
      </c>
      <c r="B46" s="103"/>
      <c r="C46" s="103"/>
      <c r="D46" s="105"/>
      <c r="E46" s="105"/>
      <c r="F46" s="142"/>
      <c r="G46" s="142"/>
      <c r="H46" s="271"/>
      <c r="I46" s="271"/>
      <c r="J46" s="142"/>
      <c r="K46" s="142"/>
      <c r="M46" t="str">
        <f t="shared" si="3"/>
        <v/>
      </c>
      <c r="N46" t="str">
        <f t="shared" si="13"/>
        <v/>
      </c>
      <c r="O46" s="95" t="str">
        <f t="shared" si="0"/>
        <v/>
      </c>
      <c r="P46" s="96" t="str">
        <f t="shared" si="1"/>
        <v/>
      </c>
      <c r="Q46" s="95" t="str">
        <f t="shared" si="5"/>
        <v/>
      </c>
      <c r="R46" s="96" t="str">
        <f t="shared" si="6"/>
        <v/>
      </c>
      <c r="S46" s="95" t="str">
        <f t="shared" si="7"/>
        <v/>
      </c>
      <c r="T46" s="95" t="str">
        <f t="shared" si="8"/>
        <v/>
      </c>
      <c r="U46" s="95" t="str">
        <f t="shared" si="9"/>
        <v/>
      </c>
      <c r="V46" s="95" t="str">
        <f t="shared" si="10"/>
        <v/>
      </c>
      <c r="X46" t="str">
        <f t="shared" si="11"/>
        <v/>
      </c>
      <c r="Y46" s="97" t="str">
        <f t="shared" si="2"/>
        <v/>
      </c>
    </row>
    <row r="47" spans="1:25" ht="16.5" thickBot="1" x14ac:dyDescent="0.3">
      <c r="A47" s="85">
        <f t="shared" si="12"/>
        <v>44</v>
      </c>
      <c r="B47" s="103" t="s">
        <v>1360</v>
      </c>
      <c r="C47" s="103"/>
      <c r="D47" s="110" t="s">
        <v>1365</v>
      </c>
      <c r="E47" s="101" t="s">
        <v>1366</v>
      </c>
      <c r="F47" s="143" t="s">
        <v>1457</v>
      </c>
      <c r="G47" s="143" t="s">
        <v>1472</v>
      </c>
      <c r="H47" s="271" t="s">
        <v>1630</v>
      </c>
      <c r="I47" s="271" t="s">
        <v>1644</v>
      </c>
      <c r="J47" s="142" t="s">
        <v>1767</v>
      </c>
      <c r="K47" s="142" t="s">
        <v>1857</v>
      </c>
      <c r="M47" t="str">
        <f t="shared" si="3"/>
        <v xml:space="preserve"> WHEN COUNTRY = 'BIB' AND SEGMENT = 'CORPORATE' THEN 91717.19</v>
      </c>
      <c r="N47" t="str">
        <f>IF(LEN(C47)&gt;0,CONCATENATE(" WHEN COUNTRY = '",$B$2, ,"' AND SEGMENT = '",$C$3,"'  THEN ",C47 ),"")</f>
        <v/>
      </c>
      <c r="O47" s="95" t="str">
        <f t="shared" si="0"/>
        <v xml:space="preserve"> WHEN COUNTRY = 'KOPER' AND SEGMENT = 'CORPORATE' THEN 8000000</v>
      </c>
      <c r="P47" s="96" t="str">
        <f t="shared" si="1"/>
        <v xml:space="preserve"> WHEN COUNTRY = 'KOPER' AND SEGMENT = 'SMALL/MICRO' THEN 4633.32</v>
      </c>
      <c r="Q47" s="95" t="str">
        <f t="shared" si="5"/>
        <v xml:space="preserve"> WHEN COUNTRY = 'BIR' AND SEGMENT IN ('CORPORATE','SME Corporate') THEN 130855.4</v>
      </c>
      <c r="R47" s="96" t="str">
        <f t="shared" si="6"/>
        <v xml:space="preserve"> WHEN COUNTRY = 'BIR' AND SEGMENT = 'SME Retail' THEN 138885.00</v>
      </c>
      <c r="S47" s="95" t="str">
        <f t="shared" si="7"/>
        <v xml:space="preserve"> WHEN COUNTRY = 'ALEX' AND SEGMENT IN ('CORPORATE','SME Corporate') THEN 3231590</v>
      </c>
      <c r="T47" s="95" t="str">
        <f t="shared" si="8"/>
        <v xml:space="preserve"> WHEN COUNTRY = 'ALEX' AND SEGMENT = 'SME Retail' THEN 26893.81</v>
      </c>
      <c r="U47" s="95" t="str">
        <f t="shared" si="9"/>
        <v xml:space="preserve"> WHEN COUNTRY = 'CIB' AND SEGMENT IN ('CORPORATE','SME Corporate') THEN 2839891</v>
      </c>
      <c r="V47" s="95" t="str">
        <f t="shared" si="10"/>
        <v xml:space="preserve"> WHEN COUNTRY = 'CIB' AND SEGMENT = 'Small Business' THEN 547835.6</v>
      </c>
      <c r="X47" t="str">
        <f t="shared" si="11"/>
        <v xml:space="preserv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('CORPORATE','SME Corporate') THEN 2839891 WHEN COUNTRY = 'CIB' AND SEGMENT = 'Small Business' THEN 547835.6</v>
      </c>
      <c r="Y47" s="97" t="str">
        <f t="shared" si="2"/>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('CORPORATE','SME Corporate') THEN 2839891 WHEN COUNTRY = 'CIB' AND SEGMENT = 'Small Business' THEN 547835.6 END AS VAL_MAX_IND_44,</v>
      </c>
    </row>
    <row r="48" spans="1:25" ht="16.5" thickBot="1" x14ac:dyDescent="0.3">
      <c r="A48" s="85">
        <f t="shared" si="12"/>
        <v>45</v>
      </c>
      <c r="B48" s="103"/>
      <c r="C48" s="103"/>
      <c r="D48" s="105"/>
      <c r="E48" s="105"/>
      <c r="F48" s="142"/>
      <c r="G48" s="142"/>
      <c r="H48" s="271"/>
      <c r="I48" s="271"/>
      <c r="J48" s="142"/>
      <c r="K48" s="142"/>
      <c r="M48" t="str">
        <f t="shared" si="3"/>
        <v/>
      </c>
      <c r="N48" t="str">
        <f t="shared" ref="N48:N58" si="14">IF(LEN(C48)&gt;0,CONCATENATE(" WHEN COUNTRY = '",$B$2, ,"' AND SEGMENT = '",$B$3,"' THEN ",C48 ),"")</f>
        <v/>
      </c>
      <c r="O48" s="95" t="str">
        <f t="shared" si="0"/>
        <v/>
      </c>
      <c r="P48" s="96" t="str">
        <f t="shared" si="1"/>
        <v/>
      </c>
      <c r="Q48" s="95" t="str">
        <f t="shared" si="5"/>
        <v/>
      </c>
      <c r="R48" s="96" t="str">
        <f t="shared" si="6"/>
        <v/>
      </c>
      <c r="S48" s="95" t="str">
        <f t="shared" si="7"/>
        <v/>
      </c>
      <c r="T48" s="95" t="str">
        <f t="shared" si="8"/>
        <v/>
      </c>
      <c r="U48" s="95" t="str">
        <f t="shared" si="9"/>
        <v/>
      </c>
      <c r="V48" s="95" t="str">
        <f t="shared" si="10"/>
        <v/>
      </c>
      <c r="X48" t="str">
        <f t="shared" si="11"/>
        <v/>
      </c>
      <c r="Y48" s="97" t="str">
        <f t="shared" si="2"/>
        <v/>
      </c>
    </row>
    <row r="49" spans="1:25" ht="16.5" thickBot="1" x14ac:dyDescent="0.3">
      <c r="A49" s="85">
        <f t="shared" si="12"/>
        <v>46</v>
      </c>
      <c r="B49" s="108"/>
      <c r="C49" s="108"/>
      <c r="D49" s="109"/>
      <c r="E49" s="109"/>
      <c r="F49" s="143"/>
      <c r="G49" s="143"/>
      <c r="H49" s="271"/>
      <c r="I49" s="271"/>
      <c r="J49" s="142"/>
      <c r="K49" s="142"/>
      <c r="M49" t="str">
        <f t="shared" si="3"/>
        <v/>
      </c>
      <c r="N49" t="str">
        <f t="shared" si="14"/>
        <v/>
      </c>
      <c r="O49" s="95" t="str">
        <f t="shared" si="0"/>
        <v/>
      </c>
      <c r="P49" s="96" t="str">
        <f t="shared" si="1"/>
        <v/>
      </c>
      <c r="Q49" s="95" t="str">
        <f t="shared" si="5"/>
        <v/>
      </c>
      <c r="R49" s="96" t="str">
        <f t="shared" si="6"/>
        <v/>
      </c>
      <c r="S49" s="95" t="str">
        <f t="shared" si="7"/>
        <v/>
      </c>
      <c r="T49" s="95" t="str">
        <f t="shared" si="8"/>
        <v/>
      </c>
      <c r="U49" s="95" t="str">
        <f t="shared" si="9"/>
        <v/>
      </c>
      <c r="V49" s="95" t="str">
        <f t="shared" si="10"/>
        <v/>
      </c>
      <c r="X49" t="str">
        <f t="shared" si="11"/>
        <v/>
      </c>
      <c r="Y49" s="97" t="str">
        <f t="shared" si="2"/>
        <v/>
      </c>
    </row>
    <row r="50" spans="1:25" ht="16.5" thickBot="1" x14ac:dyDescent="0.3">
      <c r="A50" s="85">
        <f t="shared" si="12"/>
        <v>47</v>
      </c>
      <c r="B50" s="103"/>
      <c r="C50" s="103"/>
      <c r="D50" s="104"/>
      <c r="E50" s="105"/>
      <c r="F50" s="142"/>
      <c r="G50" s="142"/>
      <c r="H50" s="271"/>
      <c r="I50" s="271"/>
      <c r="J50" s="142"/>
      <c r="K50" s="142"/>
      <c r="M50" t="str">
        <f t="shared" si="3"/>
        <v/>
      </c>
      <c r="N50" t="str">
        <f t="shared" si="14"/>
        <v/>
      </c>
      <c r="O50" s="95" t="str">
        <f t="shared" si="0"/>
        <v/>
      </c>
      <c r="P50" s="96" t="str">
        <f t="shared" si="1"/>
        <v/>
      </c>
      <c r="Q50" s="95" t="str">
        <f t="shared" si="5"/>
        <v/>
      </c>
      <c r="R50" s="96" t="str">
        <f t="shared" si="6"/>
        <v/>
      </c>
      <c r="S50" s="95" t="str">
        <f t="shared" si="7"/>
        <v/>
      </c>
      <c r="T50" s="95" t="str">
        <f t="shared" si="8"/>
        <v/>
      </c>
      <c r="U50" s="95" t="str">
        <f t="shared" si="9"/>
        <v/>
      </c>
      <c r="V50" s="95" t="str">
        <f t="shared" si="10"/>
        <v/>
      </c>
      <c r="X50" t="str">
        <f t="shared" si="11"/>
        <v/>
      </c>
      <c r="Y50" s="97" t="str">
        <f t="shared" si="2"/>
        <v/>
      </c>
    </row>
    <row r="51" spans="1:25" ht="16.5" thickBot="1" x14ac:dyDescent="0.3">
      <c r="A51" s="85">
        <f t="shared" si="12"/>
        <v>48</v>
      </c>
      <c r="B51" s="103"/>
      <c r="C51" s="103"/>
      <c r="D51" s="105"/>
      <c r="E51" s="105"/>
      <c r="F51" s="143"/>
      <c r="G51" s="143"/>
      <c r="H51" s="271"/>
      <c r="I51" s="271"/>
      <c r="J51" s="142"/>
      <c r="K51" s="142" t="s">
        <v>1858</v>
      </c>
      <c r="M51" t="str">
        <f t="shared" si="3"/>
        <v/>
      </c>
      <c r="N51" t="str">
        <f t="shared" si="14"/>
        <v/>
      </c>
      <c r="O51" s="95" t="str">
        <f t="shared" si="0"/>
        <v/>
      </c>
      <c r="P51" s="96" t="str">
        <f t="shared" si="1"/>
        <v/>
      </c>
      <c r="Q51" s="95" t="str">
        <f t="shared" si="5"/>
        <v/>
      </c>
      <c r="R51" s="96" t="str">
        <f t="shared" si="6"/>
        <v/>
      </c>
      <c r="S51" s="95" t="str">
        <f t="shared" si="7"/>
        <v/>
      </c>
      <c r="T51" s="95" t="str">
        <f t="shared" si="8"/>
        <v/>
      </c>
      <c r="U51" s="95" t="str">
        <f t="shared" si="9"/>
        <v/>
      </c>
      <c r="V51" s="95" t="str">
        <f t="shared" si="10"/>
        <v xml:space="preserve"> WHEN COUNTRY = 'CIB' AND SEGMENT = 'Small Business' THEN 53.25926</v>
      </c>
      <c r="X51" t="str">
        <f t="shared" si="11"/>
        <v xml:space="preserve"> WHEN COUNTRY = 'CIB' AND SEGMENT = 'Small Business' THEN 53.25926</v>
      </c>
      <c r="Y51" s="97" t="str">
        <f t="shared" si="2"/>
        <v>CASE  WHEN COUNTRY = 'CIB' AND SEGMENT = 'Small Business' THEN 53.25926 END AS VAL_MAX_IND_48,</v>
      </c>
    </row>
    <row r="52" spans="1:25" ht="16.5" thickBot="1" x14ac:dyDescent="0.3">
      <c r="A52" s="85">
        <f t="shared" si="12"/>
        <v>49</v>
      </c>
      <c r="B52" s="103"/>
      <c r="C52" s="103"/>
      <c r="D52" s="105"/>
      <c r="E52" s="105"/>
      <c r="F52" s="142"/>
      <c r="G52" s="142"/>
      <c r="H52" s="271"/>
      <c r="I52" s="271"/>
      <c r="J52" s="142"/>
      <c r="K52" s="142"/>
      <c r="M52" t="str">
        <f t="shared" si="3"/>
        <v/>
      </c>
      <c r="N52" t="str">
        <f t="shared" si="14"/>
        <v/>
      </c>
      <c r="O52" s="95" t="str">
        <f t="shared" si="0"/>
        <v/>
      </c>
      <c r="P52" s="96" t="str">
        <f t="shared" si="1"/>
        <v/>
      </c>
      <c r="Q52" s="95" t="str">
        <f t="shared" si="5"/>
        <v/>
      </c>
      <c r="R52" s="96" t="str">
        <f t="shared" si="6"/>
        <v/>
      </c>
      <c r="S52" s="95" t="str">
        <f t="shared" si="7"/>
        <v/>
      </c>
      <c r="T52" s="95" t="str">
        <f t="shared" si="8"/>
        <v/>
      </c>
      <c r="U52" s="95" t="str">
        <f t="shared" si="9"/>
        <v/>
      </c>
      <c r="V52" s="95" t="str">
        <f t="shared" si="10"/>
        <v/>
      </c>
      <c r="X52" t="str">
        <f t="shared" si="11"/>
        <v/>
      </c>
      <c r="Y52" s="97" t="str">
        <f t="shared" si="2"/>
        <v/>
      </c>
    </row>
    <row r="53" spans="1:25" ht="16.5" thickBot="1" x14ac:dyDescent="0.3">
      <c r="A53" s="85">
        <f t="shared" si="12"/>
        <v>50</v>
      </c>
      <c r="B53" s="103"/>
      <c r="C53" s="103"/>
      <c r="D53" s="105"/>
      <c r="E53" s="105"/>
      <c r="F53" s="143"/>
      <c r="G53" s="143"/>
      <c r="H53" s="271"/>
      <c r="I53" s="271"/>
      <c r="J53" s="142"/>
      <c r="K53" s="142"/>
      <c r="M53" t="str">
        <f t="shared" si="3"/>
        <v/>
      </c>
      <c r="N53" t="str">
        <f t="shared" si="14"/>
        <v/>
      </c>
      <c r="O53" s="95" t="str">
        <f t="shared" si="0"/>
        <v/>
      </c>
      <c r="P53" s="96" t="str">
        <f t="shared" si="1"/>
        <v/>
      </c>
      <c r="Q53" s="95" t="str">
        <f t="shared" si="5"/>
        <v/>
      </c>
      <c r="R53" s="96" t="str">
        <f t="shared" si="6"/>
        <v/>
      </c>
      <c r="S53" s="95" t="str">
        <f t="shared" si="7"/>
        <v/>
      </c>
      <c r="T53" s="95" t="str">
        <f t="shared" si="8"/>
        <v/>
      </c>
      <c r="U53" s="95" t="str">
        <f t="shared" si="9"/>
        <v/>
      </c>
      <c r="V53" s="95" t="str">
        <f t="shared" si="10"/>
        <v/>
      </c>
      <c r="X53" t="str">
        <f t="shared" si="11"/>
        <v/>
      </c>
      <c r="Y53" s="97" t="str">
        <f t="shared" si="2"/>
        <v/>
      </c>
    </row>
    <row r="54" spans="1:25" ht="16.5" thickBot="1" x14ac:dyDescent="0.3">
      <c r="A54" s="85">
        <f t="shared" si="12"/>
        <v>51</v>
      </c>
      <c r="B54" s="103"/>
      <c r="C54" s="103"/>
      <c r="D54" s="105"/>
      <c r="E54" s="105"/>
      <c r="F54" s="142"/>
      <c r="G54" s="142"/>
      <c r="H54" s="271"/>
      <c r="I54" s="271"/>
      <c r="J54" s="142"/>
      <c r="K54" s="142"/>
      <c r="M54" t="str">
        <f t="shared" si="3"/>
        <v/>
      </c>
      <c r="N54" t="str">
        <f t="shared" si="14"/>
        <v/>
      </c>
      <c r="O54" s="95" t="str">
        <f t="shared" si="0"/>
        <v/>
      </c>
      <c r="P54" s="96" t="str">
        <f t="shared" si="1"/>
        <v/>
      </c>
      <c r="Q54" s="95" t="str">
        <f t="shared" si="5"/>
        <v/>
      </c>
      <c r="R54" s="96" t="str">
        <f t="shared" si="6"/>
        <v/>
      </c>
      <c r="S54" s="95" t="str">
        <f t="shared" si="7"/>
        <v/>
      </c>
      <c r="T54" s="95" t="str">
        <f t="shared" si="8"/>
        <v/>
      </c>
      <c r="U54" s="95" t="str">
        <f t="shared" si="9"/>
        <v/>
      </c>
      <c r="V54" s="95" t="str">
        <f t="shared" si="10"/>
        <v/>
      </c>
      <c r="X54" t="str">
        <f t="shared" si="11"/>
        <v/>
      </c>
      <c r="Y54" s="97" t="str">
        <f t="shared" si="2"/>
        <v/>
      </c>
    </row>
    <row r="55" spans="1:25" ht="16.5" thickBot="1" x14ac:dyDescent="0.3">
      <c r="A55" s="85">
        <f t="shared" si="12"/>
        <v>52</v>
      </c>
      <c r="B55" s="103"/>
      <c r="C55" s="103"/>
      <c r="D55" s="105"/>
      <c r="E55" s="105"/>
      <c r="F55" s="143"/>
      <c r="G55" s="143"/>
      <c r="H55" s="271"/>
      <c r="I55" s="271"/>
      <c r="J55" s="142"/>
      <c r="K55" s="142"/>
      <c r="M55" t="str">
        <f t="shared" si="3"/>
        <v/>
      </c>
      <c r="N55" t="str">
        <f t="shared" si="14"/>
        <v/>
      </c>
      <c r="O55" s="95" t="str">
        <f t="shared" si="0"/>
        <v/>
      </c>
      <c r="P55" s="96" t="str">
        <f t="shared" si="1"/>
        <v/>
      </c>
      <c r="Q55" s="95" t="str">
        <f t="shared" si="5"/>
        <v/>
      </c>
      <c r="R55" s="96" t="str">
        <f t="shared" si="6"/>
        <v/>
      </c>
      <c r="S55" s="95" t="str">
        <f t="shared" si="7"/>
        <v/>
      </c>
      <c r="T55" s="95" t="str">
        <f t="shared" si="8"/>
        <v/>
      </c>
      <c r="U55" s="95" t="str">
        <f t="shared" si="9"/>
        <v/>
      </c>
      <c r="V55" s="95" t="str">
        <f t="shared" si="10"/>
        <v/>
      </c>
      <c r="X55" t="str">
        <f t="shared" si="11"/>
        <v/>
      </c>
      <c r="Y55" s="97" t="str">
        <f t="shared" si="2"/>
        <v/>
      </c>
    </row>
    <row r="56" spans="1:25" ht="16.5" thickBot="1" x14ac:dyDescent="0.3">
      <c r="A56" s="85">
        <f t="shared" si="12"/>
        <v>53</v>
      </c>
      <c r="B56" s="103"/>
      <c r="C56" s="103"/>
      <c r="D56" s="105"/>
      <c r="E56" s="105"/>
      <c r="F56" s="142"/>
      <c r="G56" s="142"/>
      <c r="H56" s="271"/>
      <c r="I56" s="271"/>
      <c r="J56" s="142"/>
      <c r="K56" s="142"/>
      <c r="M56" t="str">
        <f t="shared" si="3"/>
        <v/>
      </c>
      <c r="N56" t="str">
        <f t="shared" si="14"/>
        <v/>
      </c>
      <c r="O56" s="95" t="str">
        <f t="shared" si="0"/>
        <v/>
      </c>
      <c r="P56" s="96" t="str">
        <f t="shared" si="1"/>
        <v/>
      </c>
      <c r="Q56" s="95" t="str">
        <f t="shared" si="5"/>
        <v/>
      </c>
      <c r="R56" s="96" t="str">
        <f t="shared" si="6"/>
        <v/>
      </c>
      <c r="S56" s="95" t="str">
        <f t="shared" si="7"/>
        <v/>
      </c>
      <c r="T56" s="95" t="str">
        <f t="shared" si="8"/>
        <v/>
      </c>
      <c r="U56" s="95" t="str">
        <f t="shared" si="9"/>
        <v/>
      </c>
      <c r="V56" s="95" t="str">
        <f t="shared" si="10"/>
        <v/>
      </c>
      <c r="X56" t="str">
        <f t="shared" si="11"/>
        <v/>
      </c>
      <c r="Y56" s="97" t="str">
        <f t="shared" si="2"/>
        <v/>
      </c>
    </row>
    <row r="57" spans="1:25" ht="16.5" thickBot="1" x14ac:dyDescent="0.3">
      <c r="A57" s="85">
        <f t="shared" si="12"/>
        <v>54</v>
      </c>
      <c r="B57" s="103"/>
      <c r="C57" s="103"/>
      <c r="D57" s="105"/>
      <c r="E57" s="105"/>
      <c r="F57" s="143"/>
      <c r="G57" s="143"/>
      <c r="H57" s="271"/>
      <c r="I57" s="271"/>
      <c r="J57" s="142"/>
      <c r="K57" s="142"/>
      <c r="M57" t="str">
        <f t="shared" si="3"/>
        <v/>
      </c>
      <c r="N57" t="str">
        <f t="shared" si="14"/>
        <v/>
      </c>
      <c r="O57" s="95" t="str">
        <f t="shared" si="0"/>
        <v/>
      </c>
      <c r="P57" s="96" t="str">
        <f t="shared" si="1"/>
        <v/>
      </c>
      <c r="Q57" s="95" t="str">
        <f t="shared" si="5"/>
        <v/>
      </c>
      <c r="R57" s="96" t="str">
        <f t="shared" si="6"/>
        <v/>
      </c>
      <c r="S57" s="95" t="str">
        <f t="shared" si="7"/>
        <v/>
      </c>
      <c r="T57" s="95" t="str">
        <f t="shared" si="8"/>
        <v/>
      </c>
      <c r="U57" s="95" t="str">
        <f t="shared" si="9"/>
        <v/>
      </c>
      <c r="V57" s="95" t="str">
        <f t="shared" si="10"/>
        <v/>
      </c>
      <c r="X57" t="str">
        <f t="shared" si="11"/>
        <v/>
      </c>
      <c r="Y57" s="97" t="str">
        <f t="shared" si="2"/>
        <v/>
      </c>
    </row>
    <row r="58" spans="1:25" ht="16.5" thickBot="1" x14ac:dyDescent="0.3">
      <c r="A58" s="85">
        <f t="shared" si="12"/>
        <v>55</v>
      </c>
      <c r="B58" s="103"/>
      <c r="C58" s="103"/>
      <c r="D58" s="105"/>
      <c r="E58" s="105"/>
      <c r="F58" s="142"/>
      <c r="G58" s="142"/>
      <c r="H58" s="271"/>
      <c r="I58" s="271"/>
      <c r="J58" s="142"/>
      <c r="K58" s="142"/>
      <c r="M58" t="str">
        <f t="shared" si="3"/>
        <v/>
      </c>
      <c r="N58" t="str">
        <f t="shared" si="14"/>
        <v/>
      </c>
      <c r="O58" s="95" t="str">
        <f t="shared" si="0"/>
        <v/>
      </c>
      <c r="P58" s="96" t="str">
        <f t="shared" si="1"/>
        <v/>
      </c>
      <c r="Q58" s="95" t="str">
        <f t="shared" si="5"/>
        <v/>
      </c>
      <c r="R58" s="96" t="str">
        <f t="shared" si="6"/>
        <v/>
      </c>
      <c r="S58" s="95" t="str">
        <f t="shared" si="7"/>
        <v/>
      </c>
      <c r="T58" s="95" t="str">
        <f t="shared" si="8"/>
        <v/>
      </c>
      <c r="U58" s="95" t="str">
        <f t="shared" si="9"/>
        <v/>
      </c>
      <c r="V58" s="95" t="str">
        <f t="shared" si="10"/>
        <v/>
      </c>
      <c r="X58" t="str">
        <f t="shared" si="11"/>
        <v/>
      </c>
      <c r="Y58" s="97" t="str">
        <f t="shared" si="2"/>
        <v/>
      </c>
    </row>
    <row r="59" spans="1:25" ht="16.5" thickBot="1" x14ac:dyDescent="0.3">
      <c r="A59" s="85">
        <f t="shared" si="12"/>
        <v>56</v>
      </c>
      <c r="B59" s="103"/>
      <c r="C59" s="103" t="s">
        <v>1367</v>
      </c>
      <c r="D59" s="105"/>
      <c r="E59" s="105"/>
      <c r="F59" s="143" t="s">
        <v>818</v>
      </c>
      <c r="G59" s="143" t="s">
        <v>1473</v>
      </c>
      <c r="H59" s="271" t="s">
        <v>1631</v>
      </c>
      <c r="I59" s="271" t="s">
        <v>1645</v>
      </c>
      <c r="J59" s="142" t="s">
        <v>1768</v>
      </c>
      <c r="K59" s="142" t="s">
        <v>1859</v>
      </c>
      <c r="M59" t="str">
        <f t="shared" si="3"/>
        <v/>
      </c>
      <c r="N59" t="str">
        <f>IF(LEN(C59)&gt;0,CONCATENATE(" WHEN COUNTRY = '",$B$2, ,"' AND SEGMENT = '",$C$3,"'  THEN ",C59 ),"")</f>
        <v xml:space="preserve"> WHEN COUNTRY = 'BIB' AND SEGMENT = 'RETAIL'  THEN 1.51457</v>
      </c>
      <c r="O59" s="95" t="str">
        <f t="shared" si="0"/>
        <v/>
      </c>
      <c r="P59" s="96" t="str">
        <f t="shared" si="1"/>
        <v/>
      </c>
      <c r="Q59" s="95" t="str">
        <f t="shared" si="5"/>
        <v xml:space="preserve"> WHEN COUNTRY = 'BIR' AND SEGMENT IN ('CORPORATE','SME Corporate') THEN 1</v>
      </c>
      <c r="R59" s="96" t="str">
        <f t="shared" si="6"/>
        <v xml:space="preserve"> WHEN COUNTRY = 'BIR' AND SEGMENT = 'SME Retail' THEN 0.9702842</v>
      </c>
      <c r="S59" s="95" t="str">
        <f t="shared" si="7"/>
        <v xml:space="preserve"> WHEN COUNTRY = 'ALEX' AND SEGMENT IN ('CORPORATE','SME Corporate') THEN 1.075907</v>
      </c>
      <c r="T59" s="95" t="str">
        <f t="shared" si="8"/>
        <v xml:space="preserve"> WHEN COUNTRY = 'ALEX' AND SEGMENT = 'SME Retail' THEN 1.012411</v>
      </c>
      <c r="U59" s="95" t="str">
        <f t="shared" si="9"/>
        <v xml:space="preserve"> WHEN COUNTRY = 'CIB' AND SEGMENT IN ('CORPORATE','SME Corporate') THEN 14201</v>
      </c>
      <c r="V59" s="95" t="str">
        <f t="shared" si="10"/>
        <v xml:space="preserve"> WHEN COUNTRY = 'CIB' AND SEGMENT = 'Small Business' THEN 53745.87</v>
      </c>
      <c r="X59" t="str">
        <f t="shared" si="11"/>
        <v xml:space="preserv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('CORPORATE','SME Corporate') THEN 14201 WHEN COUNTRY = 'CIB' AND SEGMENT = 'Small Business' THEN 53745.87</v>
      </c>
      <c r="Y59" s="97" t="str">
        <f t="shared" si="2"/>
        <v>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('CORPORATE','SME Corporate') THEN 14201 WHEN COUNTRY = 'CIB' AND SEGMENT = 'Small Business' THEN 53745.87 END AS VAL_MAX_IND_56,</v>
      </c>
    </row>
    <row r="60" spans="1:25" ht="16.5" thickBot="1" x14ac:dyDescent="0.3">
      <c r="A60" s="85">
        <f t="shared" si="12"/>
        <v>57</v>
      </c>
      <c r="B60" s="103"/>
      <c r="C60" s="103"/>
      <c r="D60" s="105"/>
      <c r="E60" s="105"/>
      <c r="F60" s="142"/>
      <c r="G60" s="142"/>
      <c r="H60" s="271"/>
      <c r="I60" s="271"/>
      <c r="J60" s="142"/>
      <c r="K60" s="142"/>
      <c r="M60" t="str">
        <f t="shared" si="3"/>
        <v/>
      </c>
      <c r="N60" t="str">
        <f t="shared" ref="N60:N91" si="15">IF(LEN(C60)&gt;0,CONCATENATE(" WHEN COUNTRY = '",$B$2, ,"' AND SEGMENT = '",$B$3,"' THEN ",C60 ),"")</f>
        <v/>
      </c>
      <c r="O60" s="95" t="str">
        <f t="shared" si="0"/>
        <v/>
      </c>
      <c r="P60" s="96" t="str">
        <f t="shared" si="1"/>
        <v/>
      </c>
      <c r="Q60" s="95" t="str">
        <f t="shared" si="5"/>
        <v/>
      </c>
      <c r="R60" s="96" t="str">
        <f t="shared" si="6"/>
        <v/>
      </c>
      <c r="S60" s="95" t="str">
        <f t="shared" si="7"/>
        <v/>
      </c>
      <c r="T60" s="95" t="str">
        <f t="shared" si="8"/>
        <v/>
      </c>
      <c r="U60" s="95" t="str">
        <f t="shared" si="9"/>
        <v/>
      </c>
      <c r="V60" s="95" t="str">
        <f t="shared" si="10"/>
        <v/>
      </c>
      <c r="X60" t="str">
        <f t="shared" si="11"/>
        <v/>
      </c>
      <c r="Y60" s="97" t="str">
        <f t="shared" si="2"/>
        <v/>
      </c>
    </row>
    <row r="61" spans="1:25" ht="16.5" thickBot="1" x14ac:dyDescent="0.3">
      <c r="A61" s="85">
        <f t="shared" si="12"/>
        <v>58</v>
      </c>
      <c r="B61" s="103"/>
      <c r="C61" s="103"/>
      <c r="D61" s="104"/>
      <c r="E61" s="105"/>
      <c r="F61" s="143"/>
      <c r="G61" s="143"/>
      <c r="H61" s="271"/>
      <c r="I61" s="271"/>
      <c r="J61" s="142"/>
      <c r="K61" s="142"/>
      <c r="M61" t="str">
        <f t="shared" si="3"/>
        <v/>
      </c>
      <c r="N61" t="str">
        <f t="shared" si="15"/>
        <v/>
      </c>
      <c r="O61" s="95" t="str">
        <f t="shared" si="0"/>
        <v/>
      </c>
      <c r="P61" s="96" t="str">
        <f t="shared" si="1"/>
        <v/>
      </c>
      <c r="Q61" s="95" t="str">
        <f t="shared" si="5"/>
        <v/>
      </c>
      <c r="R61" s="96" t="str">
        <f t="shared" si="6"/>
        <v/>
      </c>
      <c r="S61" s="95" t="str">
        <f t="shared" si="7"/>
        <v/>
      </c>
      <c r="T61" s="95" t="str">
        <f t="shared" si="8"/>
        <v/>
      </c>
      <c r="U61" s="95" t="str">
        <f t="shared" si="9"/>
        <v/>
      </c>
      <c r="V61" s="95" t="str">
        <f t="shared" si="10"/>
        <v/>
      </c>
      <c r="X61" t="str">
        <f t="shared" si="11"/>
        <v/>
      </c>
      <c r="Y61" s="97" t="str">
        <f t="shared" si="2"/>
        <v/>
      </c>
    </row>
    <row r="62" spans="1:25" ht="16.5" thickBot="1" x14ac:dyDescent="0.3">
      <c r="A62" s="85">
        <v>60</v>
      </c>
      <c r="B62" s="103"/>
      <c r="C62" s="103"/>
      <c r="D62" s="105"/>
      <c r="E62" s="110" t="s">
        <v>1368</v>
      </c>
      <c r="F62" s="142">
        <v>22100000</v>
      </c>
      <c r="G62" s="142" t="s">
        <v>1474</v>
      </c>
      <c r="H62" s="271"/>
      <c r="I62" s="271"/>
      <c r="J62" s="142" t="s">
        <v>1769</v>
      </c>
      <c r="K62" s="142" t="s">
        <v>1860</v>
      </c>
      <c r="M62" t="str">
        <f t="shared" si="3"/>
        <v/>
      </c>
      <c r="N62" t="str">
        <f t="shared" si="15"/>
        <v/>
      </c>
      <c r="O62" s="95" t="str">
        <f t="shared" si="0"/>
        <v/>
      </c>
      <c r="P62" s="96" t="str">
        <f t="shared" si="1"/>
        <v xml:space="preserve"> WHEN COUNTRY = 'KOPER' AND SEGMENT = 'SMALL/MICRO' THEN 104776.4</v>
      </c>
      <c r="Q62" s="95" t="str">
        <f t="shared" si="5"/>
        <v xml:space="preserve"> WHEN COUNTRY = 'BIR' AND SEGMENT IN ('CORPORATE','SME Corporate') THEN 22100000</v>
      </c>
      <c r="R62" s="96" t="str">
        <f t="shared" si="6"/>
        <v xml:space="preserve"> WHEN COUNTRY = 'BIR' AND SEGMENT = 'SME Retail' THEN 4254531.00</v>
      </c>
      <c r="S62" s="95" t="str">
        <f t="shared" si="7"/>
        <v/>
      </c>
      <c r="T62" s="95" t="str">
        <f t="shared" si="8"/>
        <v/>
      </c>
      <c r="U62" s="95" t="str">
        <f t="shared" si="9"/>
        <v xml:space="preserve"> WHEN COUNTRY = 'CIB' AND SEGMENT IN ('CORPORATE','SME Corporate') THEN 2280000000</v>
      </c>
      <c r="V62" s="95" t="str">
        <f t="shared" si="10"/>
        <v xml:space="preserve"> WHEN COUNTRY = 'CIB' AND SEGMENT = 'Small Business' THEN 32800000</v>
      </c>
      <c r="X62" t="str">
        <f t="shared" si="11"/>
        <v xml:space="preserv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 'Small Business' THEN 32800000</v>
      </c>
      <c r="Y62" s="97" t="str">
        <f t="shared" si="2"/>
        <v>CASE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 'Small Business' THEN 32800000 END AS VAL_MAX_IND_60,</v>
      </c>
    </row>
    <row r="63" spans="1:25" ht="16.5" thickBot="1" x14ac:dyDescent="0.3">
      <c r="A63" s="85">
        <f t="shared" si="12"/>
        <v>61</v>
      </c>
      <c r="B63" s="103"/>
      <c r="C63" s="103"/>
      <c r="D63" s="105"/>
      <c r="E63" s="105"/>
      <c r="F63" s="143">
        <v>19500000</v>
      </c>
      <c r="G63" s="143" t="s">
        <v>1475</v>
      </c>
      <c r="H63" s="271"/>
      <c r="I63" s="271"/>
      <c r="J63" s="142" t="s">
        <v>1770</v>
      </c>
      <c r="K63" s="142" t="s">
        <v>1861</v>
      </c>
      <c r="M63" t="str">
        <f t="shared" si="3"/>
        <v/>
      </c>
      <c r="N63" t="str">
        <f t="shared" si="15"/>
        <v/>
      </c>
      <c r="O63" s="95" t="str">
        <f t="shared" si="0"/>
        <v/>
      </c>
      <c r="P63" s="96" t="str">
        <f t="shared" si="1"/>
        <v/>
      </c>
      <c r="Q63" s="95" t="str">
        <f t="shared" si="5"/>
        <v xml:space="preserve"> WHEN COUNTRY = 'BIR' AND SEGMENT IN ('CORPORATE','SME Corporate') THEN 19500000</v>
      </c>
      <c r="R63" s="96" t="str">
        <f t="shared" si="6"/>
        <v xml:space="preserve"> WHEN COUNTRY = 'BIR' AND SEGMENT = 'SME Retail' THEN 4740252.00</v>
      </c>
      <c r="S63" s="95" t="str">
        <f t="shared" si="7"/>
        <v/>
      </c>
      <c r="T63" s="95" t="str">
        <f t="shared" si="8"/>
        <v/>
      </c>
      <c r="U63" s="95" t="str">
        <f t="shared" si="9"/>
        <v xml:space="preserve"> WHEN COUNTRY = 'CIB' AND SEGMENT IN ('CORPORATE','SME Corporate') THEN 3010000000</v>
      </c>
      <c r="V63" s="95" t="str">
        <f t="shared" si="10"/>
        <v xml:space="preserve"> WHEN COUNTRY = 'CIB' AND SEGMENT = 'Small Business' THEN 30400000</v>
      </c>
      <c r="X63" t="str">
        <f t="shared" si="11"/>
        <v xml:space="preserve"> WHEN COUNTRY = 'BIR' AND SEGMENT IN ('CORPORATE','SME Corporate') THEN 19500000 WHEN COUNTRY = 'BIR' AND SEGMENT = 'SME Retail' THEN 4740252.00 WHEN COUNTRY = 'CIB' AND SEGMENT IN ('CORPORATE','SME Corporate') THEN 3010000000 WHEN COUNTRY = 'CIB' AND SEGMENT = 'Small Business' THEN 30400000</v>
      </c>
      <c r="Y63" s="97" t="str">
        <f t="shared" si="2"/>
        <v>CASE  WHEN COUNTRY = 'BIR' AND SEGMENT IN ('CORPORATE','SME Corporate') THEN 19500000 WHEN COUNTRY = 'BIR' AND SEGMENT = 'SME Retail' THEN 4740252.00 WHEN COUNTRY = 'CIB' AND SEGMENT IN ('CORPORATE','SME Corporate') THEN 3010000000 WHEN COUNTRY = 'CIB' AND SEGMENT = 'Small Business' THEN 30400000 END AS VAL_MAX_IND_61,</v>
      </c>
    </row>
    <row r="64" spans="1:25" ht="16.5" thickBot="1" x14ac:dyDescent="0.3">
      <c r="A64" s="85">
        <f t="shared" si="12"/>
        <v>62</v>
      </c>
      <c r="B64" s="103"/>
      <c r="C64" s="103"/>
      <c r="D64" s="105"/>
      <c r="E64" s="105"/>
      <c r="F64" s="142">
        <v>1632470</v>
      </c>
      <c r="G64" s="142" t="s">
        <v>1476</v>
      </c>
      <c r="H64" s="271"/>
      <c r="I64" s="271"/>
      <c r="J64" s="142" t="s">
        <v>1771</v>
      </c>
      <c r="K64" s="142" t="s">
        <v>1862</v>
      </c>
      <c r="M64" t="str">
        <f t="shared" si="3"/>
        <v/>
      </c>
      <c r="N64" t="str">
        <f t="shared" si="15"/>
        <v/>
      </c>
      <c r="O64" s="95" t="str">
        <f t="shared" si="0"/>
        <v/>
      </c>
      <c r="P64" s="96" t="str">
        <f t="shared" si="1"/>
        <v/>
      </c>
      <c r="Q64" s="95" t="str">
        <f t="shared" si="5"/>
        <v xml:space="preserve"> WHEN COUNTRY = 'BIR' AND SEGMENT IN ('CORPORATE','SME Corporate') THEN 1632470</v>
      </c>
      <c r="R64" s="96" t="str">
        <f t="shared" si="6"/>
        <v xml:space="preserve"> WHEN COUNTRY = 'BIR' AND SEGMENT = 'SME Retail' THEN 956248.70</v>
      </c>
      <c r="S64" s="95" t="str">
        <f t="shared" si="7"/>
        <v/>
      </c>
      <c r="T64" s="95" t="str">
        <f t="shared" si="8"/>
        <v/>
      </c>
      <c r="U64" s="95" t="str">
        <f t="shared" si="9"/>
        <v xml:space="preserve"> WHEN COUNTRY = 'CIB' AND SEGMENT IN ('CORPORATE','SME Corporate') THEN 83300</v>
      </c>
      <c r="V64" s="95" t="str">
        <f t="shared" si="10"/>
        <v xml:space="preserve"> WHEN COUNTRY = 'CIB' AND SEGMENT = 'Small Business' THEN  12900000 </v>
      </c>
      <c r="X64" t="str">
        <f t="shared" si="11"/>
        <v xml:space="preserve"> WHEN COUNTRY = 'BIR' AND SEGMENT IN ('CORPORATE','SME Corporate') THEN 1632470 WHEN COUNTRY = 'BIR' AND SEGMENT = 'SME Retail' THEN 956248.70 WHEN COUNTRY = 'CIB' AND SEGMENT IN ('CORPORATE','SME Corporate') THEN 83300 WHEN COUNTRY = 'CIB' AND SEGMENT = 'Small Business' THEN  12900000 </v>
      </c>
      <c r="Y64" s="97" t="str">
        <f t="shared" si="2"/>
        <v>CASE  WHEN COUNTRY = 'BIR' AND SEGMENT IN ('CORPORATE','SME Corporate') THEN 1632470 WHEN COUNTRY = 'BIR' AND SEGMENT = 'SME Retail' THEN 956248.70 WHEN COUNTRY = 'CIB' AND SEGMENT IN ('CORPORATE','SME Corporate') THEN 83300 WHEN COUNTRY = 'CIB' AND SEGMENT = 'Small Business' THEN  12900000  END AS VAL_MAX_IND_62,</v>
      </c>
    </row>
    <row r="65" spans="1:25" ht="16.5" thickBot="1" x14ac:dyDescent="0.3">
      <c r="A65" s="85">
        <f t="shared" si="12"/>
        <v>63</v>
      </c>
      <c r="B65" s="103"/>
      <c r="C65" s="103"/>
      <c r="D65" s="105"/>
      <c r="E65" s="105"/>
      <c r="F65" s="143">
        <v>16100000</v>
      </c>
      <c r="G65" s="143" t="s">
        <v>1477</v>
      </c>
      <c r="H65" s="271"/>
      <c r="I65" s="271"/>
      <c r="J65" s="142" t="s">
        <v>1772</v>
      </c>
      <c r="K65" s="142" t="s">
        <v>1863</v>
      </c>
      <c r="M65" t="str">
        <f t="shared" si="3"/>
        <v/>
      </c>
      <c r="N65" t="str">
        <f t="shared" si="15"/>
        <v/>
      </c>
      <c r="O65" s="95" t="str">
        <f t="shared" si="0"/>
        <v/>
      </c>
      <c r="P65" s="96" t="str">
        <f t="shared" si="1"/>
        <v/>
      </c>
      <c r="Q65" s="95" t="str">
        <f t="shared" si="5"/>
        <v xml:space="preserve"> WHEN COUNTRY = 'BIR' AND SEGMENT IN ('CORPORATE','SME Corporate') THEN 16100000</v>
      </c>
      <c r="R65" s="96" t="str">
        <f t="shared" si="6"/>
        <v xml:space="preserve"> WHEN COUNTRY = 'BIR' AND SEGMENT = 'SME Retail' THEN 3151518.00</v>
      </c>
      <c r="S65" s="95" t="str">
        <f t="shared" si="7"/>
        <v/>
      </c>
      <c r="T65" s="95" t="str">
        <f t="shared" si="8"/>
        <v/>
      </c>
      <c r="U65" s="95" t="str">
        <f t="shared" si="9"/>
        <v xml:space="preserve"> WHEN COUNTRY = 'CIB' AND SEGMENT IN ('CORPORATE','SME Corporate') THEN 396000000</v>
      </c>
      <c r="V65" s="95" t="str">
        <f t="shared" si="10"/>
        <v xml:space="preserve"> WHEN COUNTRY = 'CIB' AND SEGMENT = 'Small Business' THEN 26800000</v>
      </c>
      <c r="X65" t="str">
        <f t="shared" si="11"/>
        <v xml:space="preserve"> WHEN COUNTRY = 'BIR' AND SEGMENT IN ('CORPORATE','SME Corporate') THEN 16100000 WHEN COUNTRY = 'BIR' AND SEGMENT = 'SME Retail' THEN 3151518.00 WHEN COUNTRY = 'CIB' AND SEGMENT IN ('CORPORATE','SME Corporate') THEN 396000000 WHEN COUNTRY = 'CIB' AND SEGMENT = 'Small Business' THEN 26800000</v>
      </c>
      <c r="Y65" s="97" t="str">
        <f t="shared" si="2"/>
        <v>CASE  WHEN COUNTRY = 'BIR' AND SEGMENT IN ('CORPORATE','SME Corporate') THEN 16100000 WHEN COUNTRY = 'BIR' AND SEGMENT = 'SME Retail' THEN 3151518.00 WHEN COUNTRY = 'CIB' AND SEGMENT IN ('CORPORATE','SME Corporate') THEN 396000000 WHEN COUNTRY = 'CIB' AND SEGMENT = 'Small Business' THEN 26800000 END AS VAL_MAX_IND_63,</v>
      </c>
    </row>
    <row r="66" spans="1:25" ht="16.5" thickBot="1" x14ac:dyDescent="0.3">
      <c r="A66" s="85">
        <f t="shared" si="12"/>
        <v>64</v>
      </c>
      <c r="B66" s="103"/>
      <c r="C66" s="103"/>
      <c r="D66" s="105"/>
      <c r="E66" s="105"/>
      <c r="F66" s="142"/>
      <c r="G66" s="142"/>
      <c r="H66" s="271"/>
      <c r="I66" s="271"/>
      <c r="J66" s="142" t="s">
        <v>1773</v>
      </c>
      <c r="K66" s="142" t="s">
        <v>1864</v>
      </c>
      <c r="M66" t="str">
        <f t="shared" si="3"/>
        <v/>
      </c>
      <c r="N66" t="str">
        <f t="shared" si="15"/>
        <v/>
      </c>
      <c r="O66" s="95" t="str">
        <f t="shared" si="0"/>
        <v/>
      </c>
      <c r="P66" s="96" t="str">
        <f t="shared" si="1"/>
        <v/>
      </c>
      <c r="Q66" s="95" t="str">
        <f t="shared" si="5"/>
        <v/>
      </c>
      <c r="R66" s="96" t="str">
        <f t="shared" si="6"/>
        <v/>
      </c>
      <c r="S66" s="95" t="str">
        <f t="shared" si="7"/>
        <v/>
      </c>
      <c r="T66" s="95" t="str">
        <f t="shared" si="8"/>
        <v/>
      </c>
      <c r="U66" s="95" t="str">
        <f t="shared" si="9"/>
        <v xml:space="preserve"> WHEN COUNTRY = 'CIB' AND SEGMENT IN ('CORPORATE','SME Corporate') THEN 110.6923</v>
      </c>
      <c r="V66" s="95" t="str">
        <f t="shared" si="10"/>
        <v xml:space="preserve"> WHEN COUNTRY = 'CIB' AND SEGMENT = 'Small Business' THEN 97.90804</v>
      </c>
      <c r="X66" t="str">
        <f t="shared" si="11"/>
        <v xml:space="preserve"> WHEN COUNTRY = 'CIB' AND SEGMENT IN ('CORPORATE','SME Corporate') THEN 110.6923 WHEN COUNTRY = 'CIB' AND SEGMENT = 'Small Business' THEN 97.90804</v>
      </c>
      <c r="Y66" s="97" t="str">
        <f t="shared" si="2"/>
        <v>CASE  WHEN COUNTRY = 'CIB' AND SEGMENT IN ('CORPORATE','SME Corporate') THEN 110.6923 WHEN COUNTRY = 'CIB' AND SEGMENT = 'Small Business' THEN 97.90804 END AS VAL_MAX_IND_64,</v>
      </c>
    </row>
    <row r="67" spans="1:25" ht="16.5" thickBot="1" x14ac:dyDescent="0.3">
      <c r="A67" s="85">
        <f t="shared" si="12"/>
        <v>65</v>
      </c>
      <c r="B67" s="103"/>
      <c r="C67" s="103"/>
      <c r="D67" s="105"/>
      <c r="E67" s="105"/>
      <c r="F67" s="143" t="s">
        <v>1458</v>
      </c>
      <c r="G67" s="143" t="s">
        <v>1478</v>
      </c>
      <c r="H67" s="271"/>
      <c r="I67" s="271"/>
      <c r="J67" s="142"/>
      <c r="K67" s="142"/>
      <c r="M67" t="str">
        <f t="shared" si="3"/>
        <v/>
      </c>
      <c r="N67" t="str">
        <f t="shared" si="15"/>
        <v/>
      </c>
      <c r="O67" s="95" t="str">
        <f t="shared" si="0"/>
        <v/>
      </c>
      <c r="P67" s="96" t="str">
        <f t="shared" si="1"/>
        <v/>
      </c>
      <c r="Q67" s="95" t="str">
        <f t="shared" si="5"/>
        <v xml:space="preserve"> WHEN COUNTRY = 'BIR' AND SEGMENT IN ('CORPORATE','SME Corporate') THEN 2.130984</v>
      </c>
      <c r="R67" s="96" t="str">
        <f t="shared" si="6"/>
        <v xml:space="preserve"> WHEN COUNTRY = 'BIR' AND SEGMENT = 'SME Retail' THEN 1.623285</v>
      </c>
      <c r="S67" s="95" t="str">
        <f t="shared" si="7"/>
        <v/>
      </c>
      <c r="T67" s="95" t="str">
        <f t="shared" si="8"/>
        <v/>
      </c>
      <c r="U67" s="95" t="str">
        <f t="shared" si="9"/>
        <v/>
      </c>
      <c r="V67" s="95" t="str">
        <f t="shared" si="10"/>
        <v/>
      </c>
      <c r="X67" t="str">
        <f t="shared" si="11"/>
        <v xml:space="preserve"> WHEN COUNTRY = 'BIR' AND SEGMENT IN ('CORPORATE','SME Corporate') THEN 2.130984 WHEN COUNTRY = 'BIR' AND SEGMENT = 'SME Retail' THEN 1.623285</v>
      </c>
      <c r="Y67" s="97" t="str">
        <f t="shared" si="2"/>
        <v>CASE  WHEN COUNTRY = 'BIR' AND SEGMENT IN ('CORPORATE','SME Corporate') THEN 2.130984 WHEN COUNTRY = 'BIR' AND SEGMENT = 'SME Retail' THEN 1.623285 END AS VAL_MAX_IND_65,</v>
      </c>
    </row>
    <row r="68" spans="1:25" ht="16.5" thickBot="1" x14ac:dyDescent="0.3">
      <c r="A68" s="85">
        <f t="shared" si="12"/>
        <v>66</v>
      </c>
      <c r="B68" s="103"/>
      <c r="C68" s="103"/>
      <c r="D68" s="105"/>
      <c r="E68" s="105"/>
      <c r="F68" s="142"/>
      <c r="G68" s="142"/>
      <c r="H68" s="271"/>
      <c r="I68" s="271"/>
      <c r="J68" s="142" t="s">
        <v>1773</v>
      </c>
      <c r="K68" s="142" t="s">
        <v>1864</v>
      </c>
      <c r="M68" t="str">
        <f t="shared" si="3"/>
        <v/>
      </c>
      <c r="N68" t="str">
        <f t="shared" si="15"/>
        <v/>
      </c>
      <c r="O68" s="95" t="str">
        <f t="shared" ref="O68:O131" si="16">IF(LEN(D68)&gt;0,CONCATENATE(" WHEN COUNTRY = '",$D$2, ,"' AND SEGMENT = '",$D$3,"' THEN ",D68 ),"")</f>
        <v/>
      </c>
      <c r="P68" s="96" t="str">
        <f t="shared" ref="P68:P131" si="17">IF(LEN(E68)&gt;0,CONCATENATE(" WHEN COUNTRY = '",$D$2, ,"' AND SEGMENT = '",$E$3,"' THEN ",E68 ),"")</f>
        <v/>
      </c>
      <c r="Q68" s="95" t="str">
        <f t="shared" si="5"/>
        <v/>
      </c>
      <c r="R68" s="96" t="str">
        <f t="shared" ref="R68:R131" si="18">IF(LEN(G68)&gt;0,CONCATENATE(" WHEN COUNTRY = '",$F$2, ,"' AND SEGMENT = '",$G$3,"' THEN ",G68 ),"")</f>
        <v/>
      </c>
      <c r="S68" s="95" t="str">
        <f t="shared" si="7"/>
        <v/>
      </c>
      <c r="T68" s="95" t="str">
        <f t="shared" si="8"/>
        <v/>
      </c>
      <c r="U68" s="95" t="str">
        <f t="shared" si="9"/>
        <v xml:space="preserve"> WHEN COUNTRY = 'CIB' AND SEGMENT IN ('CORPORATE','SME Corporate') THEN 110.6923</v>
      </c>
      <c r="V68" s="95" t="str">
        <f t="shared" si="10"/>
        <v xml:space="preserve"> WHEN COUNTRY = 'CIB' AND SEGMENT = 'Small Business' THEN 97.90804</v>
      </c>
      <c r="X68" t="str">
        <f t="shared" si="11"/>
        <v xml:space="preserve"> WHEN COUNTRY = 'CIB' AND SEGMENT IN ('CORPORATE','SME Corporate') THEN 110.6923 WHEN COUNTRY = 'CIB' AND SEGMENT = 'Small Business' THEN 97.90804</v>
      </c>
      <c r="Y68" s="97" t="str">
        <f t="shared" ref="Y68:Y131" si="19">IF(LEN(X68)&gt;0,CONCATENATE("CASE ",X68," END AS VAL_MAX_IND_",A68,","),"")</f>
        <v>CASE  WHEN COUNTRY = 'CIB' AND SEGMENT IN ('CORPORATE','SME Corporate') THEN 110.6923 WHEN COUNTRY = 'CIB' AND SEGMENT = 'Small Business' THEN 97.90804 END AS VAL_MAX_IND_66,</v>
      </c>
    </row>
    <row r="69" spans="1:25" ht="16.5" thickBot="1" x14ac:dyDescent="0.3">
      <c r="A69" s="85">
        <f t="shared" si="12"/>
        <v>67</v>
      </c>
      <c r="B69" s="103"/>
      <c r="C69" s="103"/>
      <c r="D69" s="105"/>
      <c r="E69" s="105"/>
      <c r="F69" s="143"/>
      <c r="G69" s="143"/>
      <c r="H69" s="271"/>
      <c r="I69" s="271"/>
      <c r="J69" s="142" t="s">
        <v>1773</v>
      </c>
      <c r="K69" s="142" t="s">
        <v>1864</v>
      </c>
      <c r="M69" t="str">
        <f t="shared" ref="M69:M132" si="20">IF(LEN(B69)&gt;0,CONCATENATE(" WHEN COUNTRY = '",$B$2, ,"' AND SEGMENT = '",$B$3,"' THEN ",B69 ),"")</f>
        <v/>
      </c>
      <c r="N69" t="str">
        <f t="shared" si="15"/>
        <v/>
      </c>
      <c r="O69" s="95" t="str">
        <f t="shared" si="16"/>
        <v/>
      </c>
      <c r="P69" s="96" t="str">
        <f t="shared" si="17"/>
        <v/>
      </c>
      <c r="Q69" s="95" t="str">
        <f t="shared" ref="Q69:Q132" si="21">IF(LEN(F69)&gt;0,CONCATENATE(" WHEN COUNTRY = '",$F$2, ,"' AND SEGMENT IN ",$F$3," THEN ",F69 ),"")</f>
        <v/>
      </c>
      <c r="R69" s="96" t="str">
        <f t="shared" si="18"/>
        <v/>
      </c>
      <c r="S69" s="95" t="str">
        <f t="shared" ref="S69:S132" si="22">IF(LEN(H69)&gt;0,CONCATENATE(" WHEN COUNTRY = '",$H$2, ,"' AND SEGMENT IN ",$H$3," THEN ",H69 ),"")</f>
        <v/>
      </c>
      <c r="T69" s="95" t="str">
        <f t="shared" ref="T69:T132" si="23">IF(LEN(I69)&gt;0,CONCATENATE(" WHEN COUNTRY = '",$H$2, ,"' AND SEGMENT = '",$I$3,"' THEN ",I69 ),"")</f>
        <v/>
      </c>
      <c r="U69" s="95" t="str">
        <f t="shared" ref="U69:U132" si="24">IF(LEN(J69)&gt;0,CONCATENATE(" WHEN COUNTRY = '",$J$2, ,"' AND SEGMENT IN ",$J$3," THEN ",J69 ),"")</f>
        <v xml:space="preserve"> WHEN COUNTRY = 'CIB' AND SEGMENT IN ('CORPORATE','SME Corporate') THEN 110.6923</v>
      </c>
      <c r="V69" s="95" t="str">
        <f t="shared" ref="V69:V132" si="25">IF(LEN(K69)&gt;0,CONCATENATE(" WHEN COUNTRY = '",$J$2, ,"' AND SEGMENT = '",$K$3,"' THEN ",K69 ),"")</f>
        <v xml:space="preserve"> WHEN COUNTRY = 'CIB' AND SEGMENT = 'Small Business' THEN 97.90804</v>
      </c>
      <c r="X69" t="str">
        <f t="shared" ref="X69:X132" si="26">CONCATENATE(M69,N69,O69,P69,Q69,R69,S69,T69,U69,V69)</f>
        <v xml:space="preserve"> WHEN COUNTRY = 'CIB' AND SEGMENT IN ('CORPORATE','SME Corporate') THEN 110.6923 WHEN COUNTRY = 'CIB' AND SEGMENT = 'Small Business' THEN 97.90804</v>
      </c>
      <c r="Y69" s="97" t="str">
        <f t="shared" si="19"/>
        <v>CASE  WHEN COUNTRY = 'CIB' AND SEGMENT IN ('CORPORATE','SME Corporate') THEN 110.6923 WHEN COUNTRY = 'CIB' AND SEGMENT = 'Small Business' THEN 97.90804 END AS VAL_MAX_IND_67,</v>
      </c>
    </row>
    <row r="70" spans="1:25" ht="16.5" thickBot="1" x14ac:dyDescent="0.3">
      <c r="A70" s="85">
        <f t="shared" ref="A70:A133" si="27">+A69+1</f>
        <v>68</v>
      </c>
      <c r="B70" s="103"/>
      <c r="C70" s="103"/>
      <c r="D70" s="105"/>
      <c r="E70" s="105"/>
      <c r="F70" s="142"/>
      <c r="G70" s="142"/>
      <c r="H70" s="271"/>
      <c r="I70" s="271"/>
      <c r="J70" s="142" t="s">
        <v>1774</v>
      </c>
      <c r="K70" s="142" t="s">
        <v>1865</v>
      </c>
      <c r="M70" t="str">
        <f t="shared" si="20"/>
        <v/>
      </c>
      <c r="N70" t="str">
        <f t="shared" si="15"/>
        <v/>
      </c>
      <c r="O70" s="95" t="str">
        <f t="shared" si="16"/>
        <v/>
      </c>
      <c r="P70" s="96" t="str">
        <f t="shared" si="17"/>
        <v/>
      </c>
      <c r="Q70" s="95" t="str">
        <f t="shared" si="21"/>
        <v/>
      </c>
      <c r="R70" s="96" t="str">
        <f t="shared" si="18"/>
        <v/>
      </c>
      <c r="S70" s="95" t="str">
        <f t="shared" si="22"/>
        <v/>
      </c>
      <c r="T70" s="95" t="str">
        <f t="shared" si="23"/>
        <v/>
      </c>
      <c r="U70" s="95" t="str">
        <f t="shared" si="24"/>
        <v xml:space="preserve"> WHEN COUNTRY = 'CIB' AND SEGMENT IN ('CORPORATE','SME Corporate') THEN 23.23102</v>
      </c>
      <c r="V70" s="95" t="str">
        <f t="shared" si="25"/>
        <v xml:space="preserve"> WHEN COUNTRY = 'CIB' AND SEGMENT = 'Small Business' THEN 13.81786</v>
      </c>
      <c r="X70" t="str">
        <f t="shared" si="26"/>
        <v xml:space="preserve"> WHEN COUNTRY = 'CIB' AND SEGMENT IN ('CORPORATE','SME Corporate') THEN 23.23102 WHEN COUNTRY = 'CIB' AND SEGMENT = 'Small Business' THEN 13.81786</v>
      </c>
      <c r="Y70" s="97" t="str">
        <f t="shared" si="19"/>
        <v>CASE  WHEN COUNTRY = 'CIB' AND SEGMENT IN ('CORPORATE','SME Corporate') THEN 23.23102 WHEN COUNTRY = 'CIB' AND SEGMENT = 'Small Business' THEN 13.81786 END AS VAL_MAX_IND_68,</v>
      </c>
    </row>
    <row r="71" spans="1:25" ht="16.5" thickBot="1" x14ac:dyDescent="0.3">
      <c r="A71" s="85">
        <f t="shared" si="27"/>
        <v>69</v>
      </c>
      <c r="B71" s="108"/>
      <c r="C71" s="108"/>
      <c r="D71" s="109"/>
      <c r="E71" s="109"/>
      <c r="F71" s="143"/>
      <c r="G71" s="143"/>
      <c r="H71" s="271"/>
      <c r="I71" s="271"/>
      <c r="J71" s="142" t="s">
        <v>1775</v>
      </c>
      <c r="K71" s="142" t="s">
        <v>1866</v>
      </c>
      <c r="M71" t="str">
        <f t="shared" si="20"/>
        <v/>
      </c>
      <c r="N71" t="str">
        <f t="shared" si="15"/>
        <v/>
      </c>
      <c r="O71" s="95" t="str">
        <f t="shared" si="16"/>
        <v/>
      </c>
      <c r="P71" s="96" t="str">
        <f t="shared" si="17"/>
        <v/>
      </c>
      <c r="Q71" s="95" t="str">
        <f t="shared" si="21"/>
        <v/>
      </c>
      <c r="R71" s="96" t="str">
        <f t="shared" si="18"/>
        <v/>
      </c>
      <c r="S71" s="95" t="str">
        <f t="shared" si="22"/>
        <v/>
      </c>
      <c r="T71" s="95" t="str">
        <f t="shared" si="23"/>
        <v/>
      </c>
      <c r="U71" s="95" t="str">
        <f t="shared" si="24"/>
        <v xml:space="preserve"> WHEN COUNTRY = 'CIB' AND SEGMENT IN ('CORPORATE','SME Corporate') THEN 79.50398</v>
      </c>
      <c r="V71" s="95" t="str">
        <f t="shared" si="25"/>
        <v xml:space="preserve"> WHEN COUNTRY = 'CIB' AND SEGMENT = 'Small Business' THEN 60.98551</v>
      </c>
      <c r="X71" t="str">
        <f t="shared" si="26"/>
        <v xml:space="preserve"> WHEN COUNTRY = 'CIB' AND SEGMENT IN ('CORPORATE','SME Corporate') THEN 79.50398 WHEN COUNTRY = 'CIB' AND SEGMENT = 'Small Business' THEN 60.98551</v>
      </c>
      <c r="Y71" s="97" t="str">
        <f t="shared" si="19"/>
        <v>CASE  WHEN COUNTRY = 'CIB' AND SEGMENT IN ('CORPORATE','SME Corporate') THEN 79.50398 WHEN COUNTRY = 'CIB' AND SEGMENT = 'Small Business' THEN 60.98551 END AS VAL_MAX_IND_69,</v>
      </c>
    </row>
    <row r="72" spans="1:25" ht="16.5" thickBot="1" x14ac:dyDescent="0.3">
      <c r="A72" s="85">
        <f t="shared" si="27"/>
        <v>70</v>
      </c>
      <c r="B72" s="108"/>
      <c r="C72" s="108"/>
      <c r="D72" s="109"/>
      <c r="E72" s="109"/>
      <c r="F72" s="142"/>
      <c r="G72" s="142"/>
      <c r="H72" s="271"/>
      <c r="I72" s="271"/>
      <c r="J72" s="142" t="s">
        <v>1776</v>
      </c>
      <c r="K72" s="142" t="s">
        <v>1867</v>
      </c>
      <c r="M72" t="str">
        <f t="shared" si="20"/>
        <v/>
      </c>
      <c r="N72" t="str">
        <f t="shared" si="15"/>
        <v/>
      </c>
      <c r="O72" s="95" t="str">
        <f t="shared" si="16"/>
        <v/>
      </c>
      <c r="P72" s="96" t="str">
        <f t="shared" si="17"/>
        <v/>
      </c>
      <c r="Q72" s="95" t="str">
        <f t="shared" si="21"/>
        <v/>
      </c>
      <c r="R72" s="96" t="str">
        <f t="shared" si="18"/>
        <v/>
      </c>
      <c r="S72" s="95" t="str">
        <f t="shared" si="22"/>
        <v/>
      </c>
      <c r="T72" s="95" t="str">
        <f t="shared" si="23"/>
        <v/>
      </c>
      <c r="U72" s="95" t="str">
        <f t="shared" si="24"/>
        <v xml:space="preserve"> WHEN COUNTRY = 'CIB' AND SEGMENT IN ('CORPORATE','SME Corporate') THEN 14.23445</v>
      </c>
      <c r="V72" s="95" t="str">
        <f t="shared" si="25"/>
        <v xml:space="preserve"> WHEN COUNTRY = 'CIB' AND SEGMENT = 'Small Business' THEN 19.75445</v>
      </c>
      <c r="X72" t="str">
        <f t="shared" si="26"/>
        <v xml:space="preserve"> WHEN COUNTRY = 'CIB' AND SEGMENT IN ('CORPORATE','SME Corporate') THEN 14.23445 WHEN COUNTRY = 'CIB' AND SEGMENT = 'Small Business' THEN 19.75445</v>
      </c>
      <c r="Y72" s="97" t="str">
        <f t="shared" si="19"/>
        <v>CASE  WHEN COUNTRY = 'CIB' AND SEGMENT IN ('CORPORATE','SME Corporate') THEN 14.23445 WHEN COUNTRY = 'CIB' AND SEGMENT = 'Small Business' THEN 19.75445 END AS VAL_MAX_IND_70,</v>
      </c>
    </row>
    <row r="73" spans="1:25" ht="16.5" thickBot="1" x14ac:dyDescent="0.3">
      <c r="A73" s="85">
        <f t="shared" si="27"/>
        <v>71</v>
      </c>
      <c r="B73" s="108"/>
      <c r="C73" s="108"/>
      <c r="D73" s="109"/>
      <c r="E73" s="109"/>
      <c r="F73" s="143"/>
      <c r="G73" s="143"/>
      <c r="H73" s="271"/>
      <c r="I73" s="271"/>
      <c r="J73" s="142" t="s">
        <v>1777</v>
      </c>
      <c r="K73" s="142" t="s">
        <v>1868</v>
      </c>
      <c r="M73" t="str">
        <f t="shared" si="20"/>
        <v/>
      </c>
      <c r="N73" t="str">
        <f t="shared" si="15"/>
        <v/>
      </c>
      <c r="O73" s="95" t="str">
        <f t="shared" si="16"/>
        <v/>
      </c>
      <c r="P73" s="96" t="str">
        <f t="shared" si="17"/>
        <v/>
      </c>
      <c r="Q73" s="95" t="str">
        <f t="shared" si="21"/>
        <v/>
      </c>
      <c r="R73" s="96" t="str">
        <f t="shared" si="18"/>
        <v/>
      </c>
      <c r="S73" s="95" t="str">
        <f t="shared" si="22"/>
        <v/>
      </c>
      <c r="T73" s="95" t="str">
        <f t="shared" si="23"/>
        <v/>
      </c>
      <c r="U73" s="95" t="str">
        <f t="shared" si="24"/>
        <v xml:space="preserve"> WHEN COUNTRY = 'CIB' AND SEGMENT IN ('CORPORATE','SME Corporate') THEN 5.512821</v>
      </c>
      <c r="V73" s="95" t="str">
        <f t="shared" si="25"/>
        <v xml:space="preserve"> WHEN COUNTRY = 'CIB' AND SEGMENT = 'Small Business' THEN  11.24408 </v>
      </c>
      <c r="X73" t="str">
        <f t="shared" si="26"/>
        <v xml:space="preserve"> WHEN COUNTRY = 'CIB' AND SEGMENT IN ('CORPORATE','SME Corporate') THEN 5.512821 WHEN COUNTRY = 'CIB' AND SEGMENT = 'Small Business' THEN  11.24408 </v>
      </c>
      <c r="Y73" s="97" t="str">
        <f t="shared" si="19"/>
        <v>CASE  WHEN COUNTRY = 'CIB' AND SEGMENT IN ('CORPORATE','SME Corporate') THEN 5.512821 WHEN COUNTRY = 'CIB' AND SEGMENT = 'Small Business' THEN  11.24408  END AS VAL_MAX_IND_71,</v>
      </c>
    </row>
    <row r="74" spans="1:25" ht="16.5" thickBot="1" x14ac:dyDescent="0.3">
      <c r="A74" s="85">
        <f t="shared" si="27"/>
        <v>72</v>
      </c>
      <c r="B74" s="108"/>
      <c r="C74" s="108"/>
      <c r="D74" s="109"/>
      <c r="E74" s="109"/>
      <c r="F74" s="142"/>
      <c r="G74" s="142"/>
      <c r="H74" s="271"/>
      <c r="I74" s="271"/>
      <c r="J74" s="142" t="s">
        <v>1778</v>
      </c>
      <c r="K74" s="142" t="s">
        <v>1869</v>
      </c>
      <c r="M74" t="str">
        <f t="shared" si="20"/>
        <v/>
      </c>
      <c r="N74" t="str">
        <f t="shared" si="15"/>
        <v/>
      </c>
      <c r="O74" s="95" t="str">
        <f t="shared" si="16"/>
        <v/>
      </c>
      <c r="P74" s="96" t="str">
        <f t="shared" si="17"/>
        <v/>
      </c>
      <c r="Q74" s="95" t="str">
        <f t="shared" si="21"/>
        <v/>
      </c>
      <c r="R74" s="96" t="str">
        <f t="shared" si="18"/>
        <v/>
      </c>
      <c r="S74" s="95" t="str">
        <f t="shared" si="22"/>
        <v/>
      </c>
      <c r="T74" s="95" t="str">
        <f t="shared" si="23"/>
        <v/>
      </c>
      <c r="U74" s="95" t="str">
        <f t="shared" si="24"/>
        <v xml:space="preserve"> WHEN COUNTRY = 'CIB' AND SEGMENT IN ('CORPORATE','SME Corporate') THEN 49.92105</v>
      </c>
      <c r="V74" s="95" t="str">
        <f t="shared" si="25"/>
        <v xml:space="preserve"> WHEN COUNTRY = 'CIB' AND SEGMENT = 'Small Business' THEN  152.5782 </v>
      </c>
      <c r="X74" t="str">
        <f t="shared" si="26"/>
        <v xml:space="preserve"> WHEN COUNTRY = 'CIB' AND SEGMENT IN ('CORPORATE','SME Corporate') THEN 49.92105 WHEN COUNTRY = 'CIB' AND SEGMENT = 'Small Business' THEN  152.5782 </v>
      </c>
      <c r="Y74" s="97" t="str">
        <f t="shared" si="19"/>
        <v>CASE  WHEN COUNTRY = 'CIB' AND SEGMENT IN ('CORPORATE','SME Corporate') THEN 49.92105 WHEN COUNTRY = 'CIB' AND SEGMENT = 'Small Business' THEN  152.5782  END AS VAL_MAX_IND_72,</v>
      </c>
    </row>
    <row r="75" spans="1:25" ht="16.5" thickBot="1" x14ac:dyDescent="0.3">
      <c r="A75" s="85">
        <f t="shared" si="27"/>
        <v>73</v>
      </c>
      <c r="B75" s="108"/>
      <c r="C75" s="108"/>
      <c r="D75" s="109"/>
      <c r="E75" s="109"/>
      <c r="F75" s="143"/>
      <c r="G75" s="143"/>
      <c r="H75" s="271"/>
      <c r="I75" s="271"/>
      <c r="J75" s="142"/>
      <c r="K75" s="142" t="s">
        <v>1870</v>
      </c>
      <c r="M75" t="str">
        <f t="shared" si="20"/>
        <v/>
      </c>
      <c r="N75" t="str">
        <f t="shared" si="15"/>
        <v/>
      </c>
      <c r="O75" s="95" t="str">
        <f t="shared" si="16"/>
        <v/>
      </c>
      <c r="P75" s="96" t="str">
        <f t="shared" si="17"/>
        <v/>
      </c>
      <c r="Q75" s="95" t="str">
        <f t="shared" si="21"/>
        <v/>
      </c>
      <c r="R75" s="96" t="str">
        <f t="shared" si="18"/>
        <v/>
      </c>
      <c r="S75" s="95" t="str">
        <f t="shared" si="22"/>
        <v/>
      </c>
      <c r="T75" s="95" t="str">
        <f t="shared" si="23"/>
        <v/>
      </c>
      <c r="U75" s="95" t="str">
        <f t="shared" si="24"/>
        <v/>
      </c>
      <c r="V75" s="95" t="str">
        <f t="shared" si="25"/>
        <v xml:space="preserve"> WHEN COUNTRY = 'CIB' AND SEGMENT = 'Small Business' THEN 3.321014</v>
      </c>
      <c r="X75" t="str">
        <f t="shared" si="26"/>
        <v xml:space="preserve"> WHEN COUNTRY = 'CIB' AND SEGMENT = 'Small Business' THEN 3.321014</v>
      </c>
      <c r="Y75" s="97" t="str">
        <f t="shared" si="19"/>
        <v>CASE  WHEN COUNTRY = 'CIB' AND SEGMENT = 'Small Business' THEN 3.321014 END AS VAL_MAX_IND_73,</v>
      </c>
    </row>
    <row r="76" spans="1:25" ht="16.5" thickBot="1" x14ac:dyDescent="0.3">
      <c r="A76" s="85">
        <f t="shared" si="27"/>
        <v>74</v>
      </c>
      <c r="B76" s="108"/>
      <c r="C76" s="108"/>
      <c r="D76" s="109"/>
      <c r="E76" s="109"/>
      <c r="F76" s="142"/>
      <c r="G76" s="142"/>
      <c r="H76" s="271"/>
      <c r="I76" s="271"/>
      <c r="J76" s="142" t="s">
        <v>1779</v>
      </c>
      <c r="K76" s="142" t="s">
        <v>1871</v>
      </c>
      <c r="M76" t="str">
        <f t="shared" si="20"/>
        <v/>
      </c>
      <c r="N76" t="str">
        <f t="shared" si="15"/>
        <v/>
      </c>
      <c r="O76" s="95" t="str">
        <f t="shared" si="16"/>
        <v/>
      </c>
      <c r="P76" s="96" t="str">
        <f t="shared" si="17"/>
        <v/>
      </c>
      <c r="Q76" s="95" t="str">
        <f t="shared" si="21"/>
        <v/>
      </c>
      <c r="R76" s="96" t="str">
        <f t="shared" si="18"/>
        <v/>
      </c>
      <c r="S76" s="95" t="str">
        <f t="shared" si="22"/>
        <v/>
      </c>
      <c r="T76" s="95" t="str">
        <f t="shared" si="23"/>
        <v/>
      </c>
      <c r="U76" s="95" t="str">
        <f t="shared" si="24"/>
        <v xml:space="preserve"> WHEN COUNTRY = 'CIB' AND SEGMENT IN ('CORPORATE','SME Corporate') THEN 6.52961</v>
      </c>
      <c r="V76" s="95" t="str">
        <f t="shared" si="25"/>
        <v xml:space="preserve"> WHEN COUNTRY = 'CIB' AND SEGMENT = 'Small Business' THEN  7.031384 </v>
      </c>
      <c r="X76" t="str">
        <f t="shared" si="26"/>
        <v xml:space="preserve"> WHEN COUNTRY = 'CIB' AND SEGMENT IN ('CORPORATE','SME Corporate') THEN 6.52961 WHEN COUNTRY = 'CIB' AND SEGMENT = 'Small Business' THEN  7.031384 </v>
      </c>
      <c r="Y76" s="97" t="str">
        <f t="shared" si="19"/>
        <v>CASE  WHEN COUNTRY = 'CIB' AND SEGMENT IN ('CORPORATE','SME Corporate') THEN 6.52961 WHEN COUNTRY = 'CIB' AND SEGMENT = 'Small Business' THEN  7.031384  END AS VAL_MAX_IND_74,</v>
      </c>
    </row>
    <row r="77" spans="1:25" ht="16.5" thickBot="1" x14ac:dyDescent="0.3">
      <c r="A77" s="85">
        <f t="shared" si="27"/>
        <v>75</v>
      </c>
      <c r="B77" s="108"/>
      <c r="C77" s="108"/>
      <c r="D77" s="109"/>
      <c r="E77" s="109"/>
      <c r="F77" s="143"/>
      <c r="G77" s="143"/>
      <c r="H77" s="271"/>
      <c r="I77" s="271"/>
      <c r="J77" s="142" t="s">
        <v>1780</v>
      </c>
      <c r="K77" s="142" t="s">
        <v>1872</v>
      </c>
      <c r="M77" t="str">
        <f t="shared" si="20"/>
        <v/>
      </c>
      <c r="N77" t="str">
        <f t="shared" si="15"/>
        <v/>
      </c>
      <c r="O77" s="95" t="str">
        <f t="shared" si="16"/>
        <v/>
      </c>
      <c r="P77" s="96" t="str">
        <f t="shared" si="17"/>
        <v/>
      </c>
      <c r="Q77" s="95" t="str">
        <f t="shared" si="21"/>
        <v/>
      </c>
      <c r="R77" s="96" t="str">
        <f t="shared" si="18"/>
        <v/>
      </c>
      <c r="S77" s="95" t="str">
        <f t="shared" si="22"/>
        <v/>
      </c>
      <c r="T77" s="95" t="str">
        <f t="shared" si="23"/>
        <v/>
      </c>
      <c r="U77" s="95" t="str">
        <f t="shared" si="24"/>
        <v xml:space="preserve"> WHEN COUNTRY = 'CIB' AND SEGMENT IN ('CORPORATE','SME Corporate') THEN 13.07846</v>
      </c>
      <c r="V77" s="95" t="str">
        <f t="shared" si="25"/>
        <v xml:space="preserve"> WHEN COUNTRY = 'CIB' AND SEGMENT = 'Small Business' THEN 42.09641</v>
      </c>
      <c r="X77" t="str">
        <f t="shared" si="26"/>
        <v xml:space="preserve"> WHEN COUNTRY = 'CIB' AND SEGMENT IN ('CORPORATE','SME Corporate') THEN 13.07846 WHEN COUNTRY = 'CIB' AND SEGMENT = 'Small Business' THEN 42.09641</v>
      </c>
      <c r="Y77" s="97" t="str">
        <f t="shared" si="19"/>
        <v>CASE  WHEN COUNTRY = 'CIB' AND SEGMENT IN ('CORPORATE','SME Corporate') THEN 13.07846 WHEN COUNTRY = 'CIB' AND SEGMENT = 'Small Business' THEN 42.09641 END AS VAL_MAX_IND_75,</v>
      </c>
    </row>
    <row r="78" spans="1:25" ht="16.5" thickBot="1" x14ac:dyDescent="0.3">
      <c r="A78" s="85">
        <f t="shared" si="27"/>
        <v>76</v>
      </c>
      <c r="B78" s="108"/>
      <c r="C78" s="108"/>
      <c r="D78" s="109"/>
      <c r="E78" s="109"/>
      <c r="F78" s="142"/>
      <c r="G78" s="142"/>
      <c r="H78" s="271"/>
      <c r="I78" s="271"/>
      <c r="J78" s="142" t="s">
        <v>1781</v>
      </c>
      <c r="K78" s="142" t="s">
        <v>1873</v>
      </c>
      <c r="M78" t="str">
        <f t="shared" si="20"/>
        <v/>
      </c>
      <c r="N78" t="str">
        <f t="shared" si="15"/>
        <v/>
      </c>
      <c r="O78" s="95" t="str">
        <f t="shared" si="16"/>
        <v/>
      </c>
      <c r="P78" s="96" t="str">
        <f t="shared" si="17"/>
        <v/>
      </c>
      <c r="Q78" s="95" t="str">
        <f t="shared" si="21"/>
        <v/>
      </c>
      <c r="R78" s="96" t="str">
        <f t="shared" si="18"/>
        <v/>
      </c>
      <c r="S78" s="95" t="str">
        <f t="shared" si="22"/>
        <v/>
      </c>
      <c r="T78" s="95" t="str">
        <f t="shared" si="23"/>
        <v/>
      </c>
      <c r="U78" s="95" t="str">
        <f t="shared" si="24"/>
        <v xml:space="preserve"> WHEN COUNTRY = 'CIB' AND SEGMENT IN ('CORPORATE','SME Corporate') THEN 4.515303</v>
      </c>
      <c r="V78" s="95" t="str">
        <f t="shared" si="25"/>
        <v xml:space="preserve"> WHEN COUNTRY = 'CIB' AND SEGMENT = 'Small Business' THEN 10.5923</v>
      </c>
      <c r="X78" t="str">
        <f t="shared" si="26"/>
        <v xml:space="preserve"> WHEN COUNTRY = 'CIB' AND SEGMENT IN ('CORPORATE','SME Corporate') THEN 4.515303 WHEN COUNTRY = 'CIB' AND SEGMENT = 'Small Business' THEN 10.5923</v>
      </c>
      <c r="Y78" s="97" t="str">
        <f t="shared" si="19"/>
        <v>CASE  WHEN COUNTRY = 'CIB' AND SEGMENT IN ('CORPORATE','SME Corporate') THEN 4.515303 WHEN COUNTRY = 'CIB' AND SEGMENT = 'Small Business' THEN 10.5923 END AS VAL_MAX_IND_76,</v>
      </c>
    </row>
    <row r="79" spans="1:25" ht="16.5" thickBot="1" x14ac:dyDescent="0.3">
      <c r="A79" s="85">
        <f t="shared" si="27"/>
        <v>77</v>
      </c>
      <c r="B79" s="108"/>
      <c r="C79" s="108"/>
      <c r="D79" s="109"/>
      <c r="E79" s="109"/>
      <c r="F79" s="143"/>
      <c r="G79" s="143"/>
      <c r="H79" s="271"/>
      <c r="I79" s="271"/>
      <c r="J79" s="142" t="s">
        <v>1791</v>
      </c>
      <c r="K79" s="142" t="s">
        <v>1874</v>
      </c>
      <c r="M79" t="str">
        <f t="shared" si="20"/>
        <v/>
      </c>
      <c r="N79" t="str">
        <f t="shared" si="15"/>
        <v/>
      </c>
      <c r="O79" s="95" t="str">
        <f t="shared" si="16"/>
        <v/>
      </c>
      <c r="P79" s="96" t="str">
        <f t="shared" si="17"/>
        <v/>
      </c>
      <c r="Q79" s="95" t="str">
        <f t="shared" si="21"/>
        <v/>
      </c>
      <c r="R79" s="96" t="str">
        <f t="shared" si="18"/>
        <v/>
      </c>
      <c r="S79" s="95" t="str">
        <f t="shared" si="22"/>
        <v/>
      </c>
      <c r="T79" s="95" t="str">
        <f t="shared" si="23"/>
        <v/>
      </c>
      <c r="U79" s="95" t="str">
        <f t="shared" si="24"/>
        <v xml:space="preserve"> WHEN COUNTRY = 'CIB' AND SEGMENT IN ('CORPORATE','SME Corporate') THEN 8.508943</v>
      </c>
      <c r="V79" s="95" t="str">
        <f t="shared" si="25"/>
        <v xml:space="preserve"> WHEN COUNTRY = 'CIB' AND SEGMENT = 'Small Business' THEN 15.6597</v>
      </c>
      <c r="X79" t="str">
        <f t="shared" si="26"/>
        <v xml:space="preserve"> WHEN COUNTRY = 'CIB' AND SEGMENT IN ('CORPORATE','SME Corporate') THEN 8.508943 WHEN COUNTRY = 'CIB' AND SEGMENT = 'Small Business' THEN 15.6597</v>
      </c>
      <c r="Y79" s="97" t="str">
        <f t="shared" si="19"/>
        <v>CASE  WHEN COUNTRY = 'CIB' AND SEGMENT IN ('CORPORATE','SME Corporate') THEN 8.508943 WHEN COUNTRY = 'CIB' AND SEGMENT = 'Small Business' THEN 15.6597 END AS VAL_MAX_IND_77,</v>
      </c>
    </row>
    <row r="80" spans="1:25" ht="16.5" thickBot="1" x14ac:dyDescent="0.3">
      <c r="A80" s="85">
        <f t="shared" si="27"/>
        <v>78</v>
      </c>
      <c r="B80" s="108"/>
      <c r="C80" s="108"/>
      <c r="D80" s="109"/>
      <c r="E80" s="109"/>
      <c r="F80" s="142"/>
      <c r="G80" s="142"/>
      <c r="H80" s="271"/>
      <c r="I80" s="271"/>
      <c r="J80" s="142" t="s">
        <v>1782</v>
      </c>
      <c r="K80" s="142" t="s">
        <v>1875</v>
      </c>
      <c r="M80" t="str">
        <f t="shared" si="20"/>
        <v/>
      </c>
      <c r="N80" t="str">
        <f t="shared" si="15"/>
        <v/>
      </c>
      <c r="O80" s="95" t="str">
        <f t="shared" si="16"/>
        <v/>
      </c>
      <c r="P80" s="96" t="str">
        <f t="shared" si="17"/>
        <v/>
      </c>
      <c r="Q80" s="95" t="str">
        <f t="shared" si="21"/>
        <v/>
      </c>
      <c r="R80" s="96" t="str">
        <f t="shared" si="18"/>
        <v/>
      </c>
      <c r="S80" s="95" t="str">
        <f t="shared" si="22"/>
        <v/>
      </c>
      <c r="T80" s="95" t="str">
        <f t="shared" si="23"/>
        <v/>
      </c>
      <c r="U80" s="95" t="str">
        <f t="shared" si="24"/>
        <v xml:space="preserve"> WHEN COUNTRY = 'CIB' AND SEGMENT IN ('CORPORATE','SME Corporate') THEN 1.569799</v>
      </c>
      <c r="V80" s="95" t="str">
        <f t="shared" si="25"/>
        <v xml:space="preserve"> WHEN COUNTRY = 'CIB' AND SEGMENT = 'Small Business' THEN 0.9658544</v>
      </c>
      <c r="X80" t="str">
        <f t="shared" si="26"/>
        <v xml:space="preserve"> WHEN COUNTRY = 'CIB' AND SEGMENT IN ('CORPORATE','SME Corporate') THEN 1.569799 WHEN COUNTRY = 'CIB' AND SEGMENT = 'Small Business' THEN 0.9658544</v>
      </c>
      <c r="Y80" s="97" t="str">
        <f t="shared" si="19"/>
        <v>CASE  WHEN COUNTRY = 'CIB' AND SEGMENT IN ('CORPORATE','SME Corporate') THEN 1.569799 WHEN COUNTRY = 'CIB' AND SEGMENT = 'Small Business' THEN 0.9658544 END AS VAL_MAX_IND_78,</v>
      </c>
    </row>
    <row r="81" spans="1:25" ht="16.5" thickBot="1" x14ac:dyDescent="0.3">
      <c r="A81" s="85">
        <f t="shared" si="27"/>
        <v>79</v>
      </c>
      <c r="B81" s="108"/>
      <c r="C81" s="108"/>
      <c r="D81" s="109"/>
      <c r="E81" s="109"/>
      <c r="F81" s="143"/>
      <c r="G81" s="143"/>
      <c r="H81" s="271"/>
      <c r="I81" s="271"/>
      <c r="J81" s="142" t="s">
        <v>1783</v>
      </c>
      <c r="K81" s="142" t="s">
        <v>1876</v>
      </c>
      <c r="M81" t="str">
        <f t="shared" si="20"/>
        <v/>
      </c>
      <c r="N81" t="str">
        <f t="shared" si="15"/>
        <v/>
      </c>
      <c r="O81" s="95" t="str">
        <f t="shared" si="16"/>
        <v/>
      </c>
      <c r="P81" s="96" t="str">
        <f t="shared" si="17"/>
        <v/>
      </c>
      <c r="Q81" s="95" t="str">
        <f t="shared" si="21"/>
        <v/>
      </c>
      <c r="R81" s="96" t="str">
        <f t="shared" si="18"/>
        <v/>
      </c>
      <c r="S81" s="95" t="str">
        <f t="shared" si="22"/>
        <v/>
      </c>
      <c r="T81" s="95" t="str">
        <f t="shared" si="23"/>
        <v/>
      </c>
      <c r="U81" s="95" t="str">
        <f t="shared" si="24"/>
        <v xml:space="preserve"> WHEN COUNTRY = 'CIB' AND SEGMENT IN ('CORPORATE','SME Corporate') THEN 3.633866</v>
      </c>
      <c r="V81" s="95" t="str">
        <f t="shared" si="25"/>
        <v xml:space="preserve"> WHEN COUNTRY = 'CIB' AND SEGMENT = 'Small Business' THEN 8.377796</v>
      </c>
      <c r="X81" t="str">
        <f t="shared" si="26"/>
        <v xml:space="preserve"> WHEN COUNTRY = 'CIB' AND SEGMENT IN ('CORPORATE','SME Corporate') THEN 3.633866 WHEN COUNTRY = 'CIB' AND SEGMENT = 'Small Business' THEN 8.377796</v>
      </c>
      <c r="Y81" s="97" t="str">
        <f t="shared" si="19"/>
        <v>CASE  WHEN COUNTRY = 'CIB' AND SEGMENT IN ('CORPORATE','SME Corporate') THEN 3.633866 WHEN COUNTRY = 'CIB' AND SEGMENT = 'Small Business' THEN 8.377796 END AS VAL_MAX_IND_79,</v>
      </c>
    </row>
    <row r="82" spans="1:25" ht="16.5" thickBot="1" x14ac:dyDescent="0.3">
      <c r="A82" s="85">
        <f t="shared" si="27"/>
        <v>80</v>
      </c>
      <c r="B82" s="108"/>
      <c r="C82" s="108"/>
      <c r="D82" s="109"/>
      <c r="E82" s="109"/>
      <c r="F82" s="142"/>
      <c r="G82" s="142"/>
      <c r="H82" s="271"/>
      <c r="I82" s="271"/>
      <c r="J82" s="142" t="s">
        <v>1784</v>
      </c>
      <c r="K82" s="142" t="s">
        <v>1877</v>
      </c>
      <c r="M82" t="str">
        <f t="shared" si="20"/>
        <v/>
      </c>
      <c r="N82" t="str">
        <f t="shared" si="15"/>
        <v/>
      </c>
      <c r="O82" s="95" t="str">
        <f t="shared" si="16"/>
        <v/>
      </c>
      <c r="P82" s="96" t="str">
        <f t="shared" si="17"/>
        <v/>
      </c>
      <c r="Q82" s="95" t="str">
        <f t="shared" si="21"/>
        <v/>
      </c>
      <c r="R82" s="96" t="str">
        <f t="shared" si="18"/>
        <v/>
      </c>
      <c r="S82" s="95" t="str">
        <f t="shared" si="22"/>
        <v/>
      </c>
      <c r="T82" s="95" t="str">
        <f t="shared" si="23"/>
        <v/>
      </c>
      <c r="U82" s="95" t="str">
        <f t="shared" si="24"/>
        <v xml:space="preserve"> WHEN COUNTRY = 'CIB' AND SEGMENT IN ('CORPORATE','SME Corporate') THEN 1053.803</v>
      </c>
      <c r="V82" s="95" t="str">
        <f t="shared" si="25"/>
        <v xml:space="preserve"> WHEN COUNTRY = 'CIB' AND SEGMENT = 'Small Business' THEN 624.4211</v>
      </c>
      <c r="X82" t="str">
        <f t="shared" si="26"/>
        <v xml:space="preserve"> WHEN COUNTRY = 'CIB' AND SEGMENT IN ('CORPORATE','SME Corporate') THEN 1053.803 WHEN COUNTRY = 'CIB' AND SEGMENT = 'Small Business' THEN 624.4211</v>
      </c>
      <c r="Y82" s="97" t="str">
        <f t="shared" si="19"/>
        <v>CASE  WHEN COUNTRY = 'CIB' AND SEGMENT IN ('CORPORATE','SME Corporate') THEN 1053.803 WHEN COUNTRY = 'CIB' AND SEGMENT = 'Small Business' THEN 624.4211 END AS VAL_MAX_IND_80,</v>
      </c>
    </row>
    <row r="83" spans="1:25" ht="16.5" thickBot="1" x14ac:dyDescent="0.3">
      <c r="A83" s="85">
        <f t="shared" si="27"/>
        <v>81</v>
      </c>
      <c r="B83" s="108"/>
      <c r="C83" s="108"/>
      <c r="D83" s="109"/>
      <c r="E83" s="109"/>
      <c r="F83" s="143"/>
      <c r="G83" s="143"/>
      <c r="H83" s="271"/>
      <c r="I83" s="271"/>
      <c r="J83" s="142" t="s">
        <v>1785</v>
      </c>
      <c r="K83" s="142" t="s">
        <v>1878</v>
      </c>
      <c r="M83" t="str">
        <f t="shared" si="20"/>
        <v/>
      </c>
      <c r="N83" t="str">
        <f t="shared" si="15"/>
        <v/>
      </c>
      <c r="O83" s="95" t="str">
        <f t="shared" si="16"/>
        <v/>
      </c>
      <c r="P83" s="96" t="str">
        <f t="shared" si="17"/>
        <v/>
      </c>
      <c r="Q83" s="95" t="str">
        <f t="shared" si="21"/>
        <v/>
      </c>
      <c r="R83" s="96" t="str">
        <f t="shared" si="18"/>
        <v/>
      </c>
      <c r="S83" s="95" t="str">
        <f t="shared" si="22"/>
        <v/>
      </c>
      <c r="T83" s="95" t="str">
        <f t="shared" si="23"/>
        <v/>
      </c>
      <c r="U83" s="95" t="str">
        <f t="shared" si="24"/>
        <v xml:space="preserve"> WHEN COUNTRY = 'CIB' AND SEGMENT IN ('CORPORATE','SME Corporate') THEN 5.241854</v>
      </c>
      <c r="V83" s="95" t="str">
        <f t="shared" si="25"/>
        <v xml:space="preserve"> WHEN COUNTRY = 'CIB' AND SEGMENT = 'Small Business' THEN 24.62825</v>
      </c>
      <c r="X83" t="str">
        <f t="shared" si="26"/>
        <v xml:space="preserve"> WHEN COUNTRY = 'CIB' AND SEGMENT IN ('CORPORATE','SME Corporate') THEN 5.241854 WHEN COUNTRY = 'CIB' AND SEGMENT = 'Small Business' THEN 24.62825</v>
      </c>
      <c r="Y83" s="97" t="str">
        <f t="shared" si="19"/>
        <v>CASE  WHEN COUNTRY = 'CIB' AND SEGMENT IN ('CORPORATE','SME Corporate') THEN 5.241854 WHEN COUNTRY = 'CIB' AND SEGMENT = 'Small Business' THEN 24.62825 END AS VAL_MAX_IND_81,</v>
      </c>
    </row>
    <row r="84" spans="1:25" ht="16.5" thickBot="1" x14ac:dyDescent="0.3">
      <c r="A84" s="85">
        <f t="shared" si="27"/>
        <v>82</v>
      </c>
      <c r="B84" s="108"/>
      <c r="C84" s="108"/>
      <c r="D84" s="109"/>
      <c r="E84" s="109"/>
      <c r="F84" s="142"/>
      <c r="G84" s="142"/>
      <c r="H84" s="271"/>
      <c r="I84" s="271"/>
      <c r="J84" s="142" t="s">
        <v>1786</v>
      </c>
      <c r="K84" s="142" t="s">
        <v>1879</v>
      </c>
      <c r="M84" t="str">
        <f t="shared" si="20"/>
        <v/>
      </c>
      <c r="N84" t="str">
        <f t="shared" si="15"/>
        <v/>
      </c>
      <c r="O84" s="95" t="str">
        <f t="shared" si="16"/>
        <v/>
      </c>
      <c r="P84" s="96" t="str">
        <f t="shared" si="17"/>
        <v/>
      </c>
      <c r="Q84" s="95" t="str">
        <f t="shared" si="21"/>
        <v/>
      </c>
      <c r="R84" s="96" t="str">
        <f t="shared" si="18"/>
        <v/>
      </c>
      <c r="S84" s="95" t="str">
        <f t="shared" si="22"/>
        <v/>
      </c>
      <c r="T84" s="95" t="str">
        <f t="shared" si="23"/>
        <v/>
      </c>
      <c r="U84" s="95" t="str">
        <f t="shared" si="24"/>
        <v xml:space="preserve"> WHEN COUNTRY = 'CIB' AND SEGMENT IN ('CORPORATE','SME Corporate') THEN 21.0075</v>
      </c>
      <c r="V84" s="95" t="str">
        <f t="shared" si="25"/>
        <v xml:space="preserve"> WHEN COUNTRY = 'CIB' AND SEGMENT = 'Small Business' THEN 48.98851</v>
      </c>
      <c r="X84" t="str">
        <f t="shared" si="26"/>
        <v xml:space="preserve"> WHEN COUNTRY = 'CIB' AND SEGMENT IN ('CORPORATE','SME Corporate') THEN 21.0075 WHEN COUNTRY = 'CIB' AND SEGMENT = 'Small Business' THEN 48.98851</v>
      </c>
      <c r="Y84" s="97" t="str">
        <f t="shared" si="19"/>
        <v>CASE  WHEN COUNTRY = 'CIB' AND SEGMENT IN ('CORPORATE','SME Corporate') THEN 21.0075 WHEN COUNTRY = 'CIB' AND SEGMENT = 'Small Business' THEN 48.98851 END AS VAL_MAX_IND_82,</v>
      </c>
    </row>
    <row r="85" spans="1:25" ht="16.5" thickBot="1" x14ac:dyDescent="0.3">
      <c r="A85" s="85">
        <f t="shared" si="27"/>
        <v>83</v>
      </c>
      <c r="B85" s="108"/>
      <c r="C85" s="108"/>
      <c r="D85" s="109"/>
      <c r="E85" s="109"/>
      <c r="F85" s="143"/>
      <c r="G85" s="143"/>
      <c r="H85" s="271"/>
      <c r="I85" s="271"/>
      <c r="J85" s="142" t="s">
        <v>1787</v>
      </c>
      <c r="K85" s="142" t="s">
        <v>1880</v>
      </c>
      <c r="M85" t="str">
        <f t="shared" si="20"/>
        <v/>
      </c>
      <c r="N85" t="str">
        <f t="shared" si="15"/>
        <v/>
      </c>
      <c r="O85" s="95" t="str">
        <f t="shared" si="16"/>
        <v/>
      </c>
      <c r="P85" s="96" t="str">
        <f t="shared" si="17"/>
        <v/>
      </c>
      <c r="Q85" s="95" t="str">
        <f t="shared" si="21"/>
        <v/>
      </c>
      <c r="R85" s="96" t="str">
        <f t="shared" si="18"/>
        <v/>
      </c>
      <c r="S85" s="95" t="str">
        <f t="shared" si="22"/>
        <v/>
      </c>
      <c r="T85" s="95" t="str">
        <f t="shared" si="23"/>
        <v/>
      </c>
      <c r="U85" s="95" t="str">
        <f t="shared" si="24"/>
        <v xml:space="preserve"> WHEN COUNTRY = 'CIB' AND SEGMENT IN ('CORPORATE','SME Corporate') THEN 347.2054</v>
      </c>
      <c r="V85" s="95" t="str">
        <f t="shared" si="25"/>
        <v xml:space="preserve"> WHEN COUNTRY = 'CIB' AND SEGMENT = 'Small Business' THEN 241.0093</v>
      </c>
      <c r="X85" t="str">
        <f t="shared" si="26"/>
        <v xml:space="preserve"> WHEN COUNTRY = 'CIB' AND SEGMENT IN ('CORPORATE','SME Corporate') THEN 347.2054 WHEN COUNTRY = 'CIB' AND SEGMENT = 'Small Business' THEN 241.0093</v>
      </c>
      <c r="Y85" s="97" t="str">
        <f t="shared" si="19"/>
        <v>CASE  WHEN COUNTRY = 'CIB' AND SEGMENT IN ('CORPORATE','SME Corporate') THEN 347.2054 WHEN COUNTRY = 'CIB' AND SEGMENT = 'Small Business' THEN 241.0093 END AS VAL_MAX_IND_83,</v>
      </c>
    </row>
    <row r="86" spans="1:25" ht="16.5" thickBot="1" x14ac:dyDescent="0.3">
      <c r="A86" s="85">
        <f t="shared" si="27"/>
        <v>84</v>
      </c>
      <c r="B86" s="108"/>
      <c r="C86" s="108"/>
      <c r="D86" s="109"/>
      <c r="E86" s="109"/>
      <c r="F86" s="142"/>
      <c r="G86" s="142"/>
      <c r="H86" s="271"/>
      <c r="I86" s="271"/>
      <c r="J86" s="142" t="s">
        <v>1788</v>
      </c>
      <c r="K86" s="142" t="s">
        <v>1881</v>
      </c>
      <c r="M86" t="str">
        <f t="shared" si="20"/>
        <v/>
      </c>
      <c r="N86" t="str">
        <f t="shared" si="15"/>
        <v/>
      </c>
      <c r="O86" s="95" t="str">
        <f t="shared" si="16"/>
        <v/>
      </c>
      <c r="P86" s="96" t="str">
        <f t="shared" si="17"/>
        <v/>
      </c>
      <c r="Q86" s="95" t="str">
        <f t="shared" si="21"/>
        <v/>
      </c>
      <c r="R86" s="96" t="str">
        <f t="shared" si="18"/>
        <v/>
      </c>
      <c r="S86" s="95" t="str">
        <f t="shared" si="22"/>
        <v/>
      </c>
      <c r="T86" s="95" t="str">
        <f t="shared" si="23"/>
        <v/>
      </c>
      <c r="U86" s="95" t="str">
        <f t="shared" si="24"/>
        <v xml:space="preserve"> WHEN COUNTRY = 'CIB' AND SEGMENT IN ('CORPORATE','SME Corporate') THEN 563.6532</v>
      </c>
      <c r="V86" s="95" t="str">
        <f t="shared" si="25"/>
        <v xml:space="preserve"> WHEN COUNTRY = 'CIB' AND SEGMENT = 'Small Business' THEN 619.8761</v>
      </c>
      <c r="X86" t="str">
        <f t="shared" si="26"/>
        <v xml:space="preserve"> WHEN COUNTRY = 'CIB' AND SEGMENT IN ('CORPORATE','SME Corporate') THEN 563.6532 WHEN COUNTRY = 'CIB' AND SEGMENT = 'Small Business' THEN 619.8761</v>
      </c>
      <c r="Y86" s="97" t="str">
        <f t="shared" si="19"/>
        <v>CASE  WHEN COUNTRY = 'CIB' AND SEGMENT IN ('CORPORATE','SME Corporate') THEN 563.6532 WHEN COUNTRY = 'CIB' AND SEGMENT = 'Small Business' THEN 619.8761 END AS VAL_MAX_IND_84,</v>
      </c>
    </row>
    <row r="87" spans="1:25" ht="16.5" thickBot="1" x14ac:dyDescent="0.3">
      <c r="A87" s="85">
        <f t="shared" si="27"/>
        <v>85</v>
      </c>
      <c r="B87" s="108"/>
      <c r="C87" s="108"/>
      <c r="D87" s="109"/>
      <c r="E87" s="109"/>
      <c r="F87" s="143"/>
      <c r="G87" s="143"/>
      <c r="H87" s="271"/>
      <c r="I87" s="271"/>
      <c r="J87" s="142" t="s">
        <v>1789</v>
      </c>
      <c r="K87" s="142" t="s">
        <v>1882</v>
      </c>
      <c r="M87" t="str">
        <f t="shared" si="20"/>
        <v/>
      </c>
      <c r="N87" t="str">
        <f t="shared" si="15"/>
        <v/>
      </c>
      <c r="O87" s="95" t="str">
        <f t="shared" si="16"/>
        <v/>
      </c>
      <c r="P87" s="96" t="str">
        <f t="shared" si="17"/>
        <v/>
      </c>
      <c r="Q87" s="95" t="str">
        <f t="shared" si="21"/>
        <v/>
      </c>
      <c r="R87" s="96" t="str">
        <f t="shared" si="18"/>
        <v/>
      </c>
      <c r="S87" s="95" t="str">
        <f t="shared" si="22"/>
        <v/>
      </c>
      <c r="T87" s="95" t="str">
        <f t="shared" si="23"/>
        <v/>
      </c>
      <c r="U87" s="95" t="str">
        <f t="shared" si="24"/>
        <v xml:space="preserve"> WHEN COUNTRY = 'CIB' AND SEGMENT IN ('CORPORATE','SME Corporate') THEN 10.50069</v>
      </c>
      <c r="V87" s="95" t="str">
        <f t="shared" si="25"/>
        <v xml:space="preserve"> WHEN COUNTRY = 'CIB' AND SEGMENT = 'Small Business' THEN 22.77601</v>
      </c>
      <c r="X87" t="str">
        <f t="shared" si="26"/>
        <v xml:space="preserve"> WHEN COUNTRY = 'CIB' AND SEGMENT IN ('CORPORATE','SME Corporate') THEN 10.50069 WHEN COUNTRY = 'CIB' AND SEGMENT = 'Small Business' THEN 22.77601</v>
      </c>
      <c r="Y87" s="97" t="str">
        <f t="shared" si="19"/>
        <v>CASE  WHEN COUNTRY = 'CIB' AND SEGMENT IN ('CORPORATE','SME Corporate') THEN 10.50069 WHEN COUNTRY = 'CIB' AND SEGMENT = 'Small Business' THEN 22.77601 END AS VAL_MAX_IND_85,</v>
      </c>
    </row>
    <row r="88" spans="1:25" ht="16.5" thickBot="1" x14ac:dyDescent="0.3">
      <c r="A88" s="85">
        <f t="shared" si="27"/>
        <v>86</v>
      </c>
      <c r="B88" s="108"/>
      <c r="C88" s="108"/>
      <c r="D88" s="109"/>
      <c r="E88" s="109"/>
      <c r="F88" s="142"/>
      <c r="G88" s="142"/>
      <c r="H88" s="271"/>
      <c r="I88" s="271"/>
      <c r="J88" s="142" t="s">
        <v>1790</v>
      </c>
      <c r="K88" s="142" t="s">
        <v>1883</v>
      </c>
      <c r="M88" t="str">
        <f t="shared" si="20"/>
        <v/>
      </c>
      <c r="N88" t="str">
        <f t="shared" si="15"/>
        <v/>
      </c>
      <c r="O88" s="95" t="str">
        <f t="shared" si="16"/>
        <v/>
      </c>
      <c r="P88" s="96" t="str">
        <f t="shared" si="17"/>
        <v/>
      </c>
      <c r="Q88" s="95" t="str">
        <f t="shared" si="21"/>
        <v/>
      </c>
      <c r="R88" s="96" t="str">
        <f t="shared" si="18"/>
        <v/>
      </c>
      <c r="S88" s="95" t="str">
        <f t="shared" si="22"/>
        <v/>
      </c>
      <c r="T88" s="95" t="str">
        <f t="shared" si="23"/>
        <v/>
      </c>
      <c r="U88" s="95" t="str">
        <f t="shared" si="24"/>
        <v xml:space="preserve"> WHEN COUNTRY = 'CIB' AND SEGMENT IN ('CORPORATE','SME Corporate') THEN 205.7491</v>
      </c>
      <c r="V88" s="95" t="str">
        <f t="shared" si="25"/>
        <v xml:space="preserve"> WHEN COUNTRY = 'CIB' AND SEGMENT = 'Small Business' THEN 161.8246</v>
      </c>
      <c r="X88" t="str">
        <f t="shared" si="26"/>
        <v xml:space="preserve"> WHEN COUNTRY = 'CIB' AND SEGMENT IN ('CORPORATE','SME Corporate') THEN 205.7491 WHEN COUNTRY = 'CIB' AND SEGMENT = 'Small Business' THEN 161.8246</v>
      </c>
      <c r="Y88" s="97" t="str">
        <f t="shared" si="19"/>
        <v>CASE  WHEN COUNTRY = 'CIB' AND SEGMENT IN ('CORPORATE','SME Corporate') THEN 205.7491 WHEN COUNTRY = 'CIB' AND SEGMENT = 'Small Business' THEN 161.8246 END AS VAL_MAX_IND_86,</v>
      </c>
    </row>
    <row r="89" spans="1:25" ht="16.5" thickBot="1" x14ac:dyDescent="0.3">
      <c r="A89" s="85">
        <f t="shared" si="27"/>
        <v>87</v>
      </c>
      <c r="B89" s="108"/>
      <c r="C89" s="108"/>
      <c r="D89" s="109"/>
      <c r="E89" s="109"/>
      <c r="F89" s="143"/>
      <c r="G89" s="143"/>
      <c r="H89" s="271"/>
      <c r="I89" s="271"/>
      <c r="J89" s="142" t="s">
        <v>1792</v>
      </c>
      <c r="K89" s="142" t="s">
        <v>1884</v>
      </c>
      <c r="M89" t="str">
        <f t="shared" si="20"/>
        <v/>
      </c>
      <c r="N89" t="str">
        <f t="shared" si="15"/>
        <v/>
      </c>
      <c r="O89" s="95" t="str">
        <f t="shared" si="16"/>
        <v/>
      </c>
      <c r="P89" s="96" t="str">
        <f t="shared" si="17"/>
        <v/>
      </c>
      <c r="Q89" s="95" t="str">
        <f t="shared" si="21"/>
        <v/>
      </c>
      <c r="R89" s="96" t="str">
        <f t="shared" si="18"/>
        <v/>
      </c>
      <c r="S89" s="95" t="str">
        <f t="shared" si="22"/>
        <v/>
      </c>
      <c r="T89" s="95" t="str">
        <f t="shared" si="23"/>
        <v/>
      </c>
      <c r="U89" s="95" t="str">
        <f t="shared" si="24"/>
        <v xml:space="preserve"> WHEN COUNTRY = 'CIB' AND SEGMENT IN ('CORPORATE','SME Corporate') THEN 322.4184</v>
      </c>
      <c r="V89" s="95" t="str">
        <f t="shared" si="25"/>
        <v xml:space="preserve"> WHEN COUNTRY = 'CIB' AND SEGMENT = 'Small Business' THEN 344.1216</v>
      </c>
      <c r="X89" t="str">
        <f t="shared" si="26"/>
        <v xml:space="preserve"> WHEN COUNTRY = 'CIB' AND SEGMENT IN ('CORPORATE','SME Corporate') THEN 322.4184 WHEN COUNTRY = 'CIB' AND SEGMENT = 'Small Business' THEN 344.1216</v>
      </c>
      <c r="Y89" s="97" t="str">
        <f t="shared" si="19"/>
        <v>CASE  WHEN COUNTRY = 'CIB' AND SEGMENT IN ('CORPORATE','SME Corporate') THEN 322.4184 WHEN COUNTRY = 'CIB' AND SEGMENT = 'Small Business' THEN 344.1216 END AS VAL_MAX_IND_87,</v>
      </c>
    </row>
    <row r="90" spans="1:25" ht="16.5" thickBot="1" x14ac:dyDescent="0.3">
      <c r="A90" s="85">
        <f t="shared" si="27"/>
        <v>88</v>
      </c>
      <c r="B90" s="108"/>
      <c r="C90" s="108"/>
      <c r="D90" s="109"/>
      <c r="E90" s="109"/>
      <c r="F90" s="142"/>
      <c r="G90" s="142"/>
      <c r="H90" s="271"/>
      <c r="I90" s="271"/>
      <c r="J90" s="142" t="s">
        <v>1793</v>
      </c>
      <c r="K90" s="142" t="s">
        <v>1885</v>
      </c>
      <c r="M90" t="str">
        <f t="shared" si="20"/>
        <v/>
      </c>
      <c r="N90" t="str">
        <f t="shared" si="15"/>
        <v/>
      </c>
      <c r="O90" s="95" t="str">
        <f t="shared" si="16"/>
        <v/>
      </c>
      <c r="P90" s="96" t="str">
        <f t="shared" si="17"/>
        <v/>
      </c>
      <c r="Q90" s="95" t="str">
        <f t="shared" si="21"/>
        <v/>
      </c>
      <c r="R90" s="96" t="str">
        <f t="shared" si="18"/>
        <v/>
      </c>
      <c r="S90" s="95" t="str">
        <f t="shared" si="22"/>
        <v/>
      </c>
      <c r="T90" s="95" t="str">
        <f t="shared" si="23"/>
        <v/>
      </c>
      <c r="U90" s="95" t="str">
        <f t="shared" si="24"/>
        <v xml:space="preserve"> WHEN COUNTRY = 'CIB' AND SEGMENT IN ('CORPORATE','SME Corporate') THEN 0.8269702</v>
      </c>
      <c r="V90" s="95" t="str">
        <f t="shared" si="25"/>
        <v xml:space="preserve"> WHEN COUNTRY = 'CIB' AND SEGMENT = 'Small Business' THEN 0.7587788</v>
      </c>
      <c r="X90" t="str">
        <f t="shared" si="26"/>
        <v xml:space="preserve"> WHEN COUNTRY = 'CIB' AND SEGMENT IN ('CORPORATE','SME Corporate') THEN 0.8269702 WHEN COUNTRY = 'CIB' AND SEGMENT = 'Small Business' THEN 0.7587788</v>
      </c>
      <c r="Y90" s="97" t="str">
        <f t="shared" si="19"/>
        <v>CASE  WHEN COUNTRY = 'CIB' AND SEGMENT IN ('CORPORATE','SME Corporate') THEN 0.8269702 WHEN COUNTRY = 'CIB' AND SEGMENT = 'Small Business' THEN 0.7587788 END AS VAL_MAX_IND_88,</v>
      </c>
    </row>
    <row r="91" spans="1:25" ht="16.5" thickBot="1" x14ac:dyDescent="0.3">
      <c r="A91" s="85">
        <f t="shared" si="27"/>
        <v>89</v>
      </c>
      <c r="B91" s="108"/>
      <c r="C91" s="108"/>
      <c r="D91" s="109"/>
      <c r="E91" s="109"/>
      <c r="F91" s="143"/>
      <c r="G91" s="143"/>
      <c r="H91" s="271"/>
      <c r="I91" s="271"/>
      <c r="J91" s="142" t="s">
        <v>1794</v>
      </c>
      <c r="K91" s="142" t="s">
        <v>1886</v>
      </c>
      <c r="M91" t="str">
        <f t="shared" si="20"/>
        <v/>
      </c>
      <c r="N91" t="str">
        <f t="shared" si="15"/>
        <v/>
      </c>
      <c r="O91" s="95" t="str">
        <f t="shared" si="16"/>
        <v/>
      </c>
      <c r="P91" s="96" t="str">
        <f t="shared" si="17"/>
        <v/>
      </c>
      <c r="Q91" s="95" t="str">
        <f t="shared" si="21"/>
        <v/>
      </c>
      <c r="R91" s="96" t="str">
        <f t="shared" si="18"/>
        <v/>
      </c>
      <c r="S91" s="95" t="str">
        <f t="shared" si="22"/>
        <v/>
      </c>
      <c r="T91" s="95" t="str">
        <f t="shared" si="23"/>
        <v/>
      </c>
      <c r="U91" s="95" t="str">
        <f t="shared" si="24"/>
        <v xml:space="preserve"> WHEN COUNTRY = 'CIB' AND SEGMENT IN ('CORPORATE','SME Corporate') THEN 6.926369</v>
      </c>
      <c r="V91" s="95" t="str">
        <f t="shared" si="25"/>
        <v xml:space="preserve"> WHEN COUNTRY = 'CIB' AND SEGMENT = 'Small Business' THEN 16.09147</v>
      </c>
      <c r="X91" t="str">
        <f t="shared" si="26"/>
        <v xml:space="preserve"> WHEN COUNTRY = 'CIB' AND SEGMENT IN ('CORPORATE','SME Corporate') THEN 6.926369 WHEN COUNTRY = 'CIB' AND SEGMENT = 'Small Business' THEN 16.09147</v>
      </c>
      <c r="Y91" s="97" t="str">
        <f t="shared" si="19"/>
        <v>CASE  WHEN COUNTRY = 'CIB' AND SEGMENT IN ('CORPORATE','SME Corporate') THEN 6.926369 WHEN COUNTRY = 'CIB' AND SEGMENT = 'Small Business' THEN 16.09147 END AS VAL_MAX_IND_89,</v>
      </c>
    </row>
    <row r="92" spans="1:25" ht="16.5" thickBot="1" x14ac:dyDescent="0.3">
      <c r="A92" s="85">
        <f t="shared" si="27"/>
        <v>90</v>
      </c>
      <c r="B92" s="108"/>
      <c r="C92" s="108"/>
      <c r="D92" s="109"/>
      <c r="E92" s="109"/>
      <c r="F92" s="142"/>
      <c r="G92" s="142"/>
      <c r="H92" s="271"/>
      <c r="I92" s="271"/>
      <c r="J92" s="142" t="s">
        <v>1795</v>
      </c>
      <c r="K92" s="142"/>
      <c r="M92" t="str">
        <f t="shared" si="20"/>
        <v/>
      </c>
      <c r="N92" t="str">
        <f t="shared" ref="N92:N123" si="28">IF(LEN(C92)&gt;0,CONCATENATE(" WHEN COUNTRY = '",$B$2, ,"' AND SEGMENT = '",$B$3,"' THEN ",C92 ),"")</f>
        <v/>
      </c>
      <c r="O92" s="95" t="str">
        <f t="shared" si="16"/>
        <v/>
      </c>
      <c r="P92" s="96" t="str">
        <f t="shared" si="17"/>
        <v/>
      </c>
      <c r="Q92" s="95" t="str">
        <f t="shared" si="21"/>
        <v/>
      </c>
      <c r="R92" s="96" t="str">
        <f t="shared" si="18"/>
        <v/>
      </c>
      <c r="S92" s="95" t="str">
        <f t="shared" si="22"/>
        <v/>
      </c>
      <c r="T92" s="95" t="str">
        <f t="shared" si="23"/>
        <v/>
      </c>
      <c r="U92" s="95" t="str">
        <f t="shared" si="24"/>
        <v xml:space="preserve"> WHEN COUNTRY = 'CIB' AND SEGMENT IN ('CORPORATE','SME Corporate') THEN 0.1516084</v>
      </c>
      <c r="V92" s="95" t="str">
        <f t="shared" si="25"/>
        <v/>
      </c>
      <c r="X92" t="str">
        <f t="shared" si="26"/>
        <v xml:space="preserve"> WHEN COUNTRY = 'CIB' AND SEGMENT IN ('CORPORATE','SME Corporate') THEN 0.1516084</v>
      </c>
      <c r="Y92" s="97" t="str">
        <f t="shared" si="19"/>
        <v>CASE  WHEN COUNTRY = 'CIB' AND SEGMENT IN ('CORPORATE','SME Corporate') THEN 0.1516084 END AS VAL_MAX_IND_90,</v>
      </c>
    </row>
    <row r="93" spans="1:25" ht="16.5" thickBot="1" x14ac:dyDescent="0.3">
      <c r="A93" s="85">
        <f t="shared" si="27"/>
        <v>91</v>
      </c>
      <c r="B93" s="108"/>
      <c r="C93" s="108"/>
      <c r="D93" s="109"/>
      <c r="E93" s="109"/>
      <c r="F93" s="143"/>
      <c r="G93" s="143"/>
      <c r="H93" s="271"/>
      <c r="I93" s="271"/>
      <c r="J93" s="142" t="s">
        <v>1796</v>
      </c>
      <c r="K93" s="142"/>
      <c r="M93" t="str">
        <f t="shared" si="20"/>
        <v/>
      </c>
      <c r="N93" t="str">
        <f t="shared" si="28"/>
        <v/>
      </c>
      <c r="O93" s="95" t="str">
        <f t="shared" si="16"/>
        <v/>
      </c>
      <c r="P93" s="96" t="str">
        <f t="shared" si="17"/>
        <v/>
      </c>
      <c r="Q93" s="95" t="str">
        <f t="shared" si="21"/>
        <v/>
      </c>
      <c r="R93" s="96" t="str">
        <f t="shared" si="18"/>
        <v/>
      </c>
      <c r="S93" s="95" t="str">
        <f t="shared" si="22"/>
        <v/>
      </c>
      <c r="T93" s="95" t="str">
        <f t="shared" si="23"/>
        <v/>
      </c>
      <c r="U93" s="95" t="str">
        <f t="shared" si="24"/>
        <v xml:space="preserve"> WHEN COUNTRY = 'CIB' AND SEGMENT IN ('CORPORATE','SME Corporate') THEN 10.96952</v>
      </c>
      <c r="V93" s="95" t="str">
        <f t="shared" si="25"/>
        <v/>
      </c>
      <c r="X93" t="str">
        <f t="shared" si="26"/>
        <v xml:space="preserve"> WHEN COUNTRY = 'CIB' AND SEGMENT IN ('CORPORATE','SME Corporate') THEN 10.96952</v>
      </c>
      <c r="Y93" s="97" t="str">
        <f t="shared" si="19"/>
        <v>CASE  WHEN COUNTRY = 'CIB' AND SEGMENT IN ('CORPORATE','SME Corporate') THEN 10.96952 END AS VAL_MAX_IND_91,</v>
      </c>
    </row>
    <row r="94" spans="1:25" ht="16.5" thickBot="1" x14ac:dyDescent="0.3">
      <c r="A94" s="85">
        <f t="shared" si="27"/>
        <v>92</v>
      </c>
      <c r="B94" s="108"/>
      <c r="C94" s="108"/>
      <c r="D94" s="109"/>
      <c r="E94" s="109"/>
      <c r="F94" s="142"/>
      <c r="G94" s="142"/>
      <c r="H94" s="271"/>
      <c r="I94" s="271"/>
      <c r="J94" s="142" t="s">
        <v>1797</v>
      </c>
      <c r="K94" s="142"/>
      <c r="M94" t="str">
        <f t="shared" si="20"/>
        <v/>
      </c>
      <c r="N94" t="str">
        <f t="shared" si="28"/>
        <v/>
      </c>
      <c r="O94" s="95" t="str">
        <f t="shared" si="16"/>
        <v/>
      </c>
      <c r="P94" s="96" t="str">
        <f t="shared" si="17"/>
        <v/>
      </c>
      <c r="Q94" s="95" t="str">
        <f t="shared" si="21"/>
        <v/>
      </c>
      <c r="R94" s="96" t="str">
        <f t="shared" si="18"/>
        <v/>
      </c>
      <c r="S94" s="95" t="str">
        <f t="shared" si="22"/>
        <v/>
      </c>
      <c r="T94" s="95" t="str">
        <f t="shared" si="23"/>
        <v/>
      </c>
      <c r="U94" s="95" t="str">
        <f t="shared" si="24"/>
        <v xml:space="preserve"> WHEN COUNTRY = 'CIB' AND SEGMENT IN ('CORPORATE','SME Corporate') THEN 0.0686293</v>
      </c>
      <c r="V94" s="95" t="str">
        <f t="shared" si="25"/>
        <v/>
      </c>
      <c r="X94" t="str">
        <f t="shared" si="26"/>
        <v xml:space="preserve"> WHEN COUNTRY = 'CIB' AND SEGMENT IN ('CORPORATE','SME Corporate') THEN 0.0686293</v>
      </c>
      <c r="Y94" s="97" t="str">
        <f t="shared" si="19"/>
        <v>CASE  WHEN COUNTRY = 'CIB' AND SEGMENT IN ('CORPORATE','SME Corporate') THEN 0.0686293 END AS VAL_MAX_IND_92,</v>
      </c>
    </row>
    <row r="95" spans="1:25" ht="16.5" thickBot="1" x14ac:dyDescent="0.3">
      <c r="A95" s="85">
        <f t="shared" si="27"/>
        <v>93</v>
      </c>
      <c r="B95" s="108"/>
      <c r="C95" s="108"/>
      <c r="D95" s="109"/>
      <c r="E95" s="109"/>
      <c r="F95" s="143"/>
      <c r="G95" s="143"/>
      <c r="H95" s="271"/>
      <c r="I95" s="271"/>
      <c r="J95" s="142" t="s">
        <v>1798</v>
      </c>
      <c r="K95" s="142"/>
      <c r="M95" t="str">
        <f t="shared" si="20"/>
        <v/>
      </c>
      <c r="N95" t="str">
        <f t="shared" si="28"/>
        <v/>
      </c>
      <c r="O95" s="95" t="str">
        <f t="shared" si="16"/>
        <v/>
      </c>
      <c r="P95" s="96" t="str">
        <f t="shared" si="17"/>
        <v/>
      </c>
      <c r="Q95" s="95" t="str">
        <f t="shared" si="21"/>
        <v/>
      </c>
      <c r="R95" s="96" t="str">
        <f t="shared" si="18"/>
        <v/>
      </c>
      <c r="S95" s="95" t="str">
        <f t="shared" si="22"/>
        <v/>
      </c>
      <c r="T95" s="95" t="str">
        <f t="shared" si="23"/>
        <v/>
      </c>
      <c r="U95" s="95" t="str">
        <f t="shared" si="24"/>
        <v xml:space="preserve"> WHEN COUNTRY = 'CIB' AND SEGMENT IN ('CORPORATE','SME Corporate') THEN 9.943462</v>
      </c>
      <c r="V95" s="95" t="str">
        <f t="shared" si="25"/>
        <v/>
      </c>
      <c r="X95" t="str">
        <f t="shared" si="26"/>
        <v xml:space="preserve"> WHEN COUNTRY = 'CIB' AND SEGMENT IN ('CORPORATE','SME Corporate') THEN 9.943462</v>
      </c>
      <c r="Y95" s="97" t="str">
        <f t="shared" si="19"/>
        <v>CASE  WHEN COUNTRY = 'CIB' AND SEGMENT IN ('CORPORATE','SME Corporate') THEN 9.943462 END AS VAL_MAX_IND_93,</v>
      </c>
    </row>
    <row r="96" spans="1:25" ht="16.5" thickBot="1" x14ac:dyDescent="0.3">
      <c r="A96" s="85">
        <f t="shared" si="27"/>
        <v>94</v>
      </c>
      <c r="B96" s="108"/>
      <c r="C96" s="108"/>
      <c r="D96" s="109"/>
      <c r="E96" s="109"/>
      <c r="F96" s="142"/>
      <c r="G96" s="142"/>
      <c r="H96" s="271"/>
      <c r="I96" s="271"/>
      <c r="J96" s="142" t="s">
        <v>1799</v>
      </c>
      <c r="K96" s="142" t="s">
        <v>1887</v>
      </c>
      <c r="M96" t="str">
        <f t="shared" si="20"/>
        <v/>
      </c>
      <c r="N96" t="str">
        <f t="shared" si="28"/>
        <v/>
      </c>
      <c r="O96" s="95" t="str">
        <f t="shared" si="16"/>
        <v/>
      </c>
      <c r="P96" s="96" t="str">
        <f t="shared" si="17"/>
        <v/>
      </c>
      <c r="Q96" s="95" t="str">
        <f t="shared" si="21"/>
        <v/>
      </c>
      <c r="R96" s="96" t="str">
        <f t="shared" si="18"/>
        <v/>
      </c>
      <c r="S96" s="95" t="str">
        <f t="shared" si="22"/>
        <v/>
      </c>
      <c r="T96" s="95" t="str">
        <f t="shared" si="23"/>
        <v/>
      </c>
      <c r="U96" s="95" t="str">
        <f t="shared" si="24"/>
        <v xml:space="preserve"> WHEN COUNTRY = 'CIB' AND SEGMENT IN ('CORPORATE','SME Corporate') THEN 125000000000</v>
      </c>
      <c r="V96" s="95" t="str">
        <f t="shared" si="25"/>
        <v xml:space="preserve"> WHEN COUNTRY = 'CIB' AND SEGMENT = 'Small Business' THEN  3820000000 </v>
      </c>
      <c r="X96" t="str">
        <f t="shared" si="26"/>
        <v xml:space="preserve"> WHEN COUNTRY = 'CIB' AND SEGMENT IN ('CORPORATE','SME Corporate') THEN 125000000000 WHEN COUNTRY = 'CIB' AND SEGMENT = 'Small Business' THEN  3820000000 </v>
      </c>
      <c r="Y96" s="97" t="str">
        <f t="shared" si="19"/>
        <v>CASE  WHEN COUNTRY = 'CIB' AND SEGMENT IN ('CORPORATE','SME Corporate') THEN 125000000000 WHEN COUNTRY = 'CIB' AND SEGMENT = 'Small Business' THEN  3820000000  END AS VAL_MAX_IND_94,</v>
      </c>
    </row>
    <row r="97" spans="1:25" ht="16.5" thickBot="1" x14ac:dyDescent="0.3">
      <c r="A97" s="85">
        <f t="shared" si="27"/>
        <v>95</v>
      </c>
      <c r="B97" s="108"/>
      <c r="C97" s="108"/>
      <c r="D97" s="109"/>
      <c r="E97" s="109"/>
      <c r="F97" s="143"/>
      <c r="G97" s="143"/>
      <c r="H97" s="271"/>
      <c r="I97" s="271"/>
      <c r="J97" s="142" t="s">
        <v>1800</v>
      </c>
      <c r="K97" s="142" t="s">
        <v>1888</v>
      </c>
      <c r="M97" t="str">
        <f t="shared" si="20"/>
        <v/>
      </c>
      <c r="N97" t="str">
        <f t="shared" si="28"/>
        <v/>
      </c>
      <c r="O97" s="95" t="str">
        <f t="shared" si="16"/>
        <v/>
      </c>
      <c r="P97" s="96" t="str">
        <f t="shared" si="17"/>
        <v/>
      </c>
      <c r="Q97" s="95" t="str">
        <f t="shared" si="21"/>
        <v/>
      </c>
      <c r="R97" s="96" t="str">
        <f t="shared" si="18"/>
        <v/>
      </c>
      <c r="S97" s="95" t="str">
        <f t="shared" si="22"/>
        <v/>
      </c>
      <c r="T97" s="95" t="str">
        <f t="shared" si="23"/>
        <v/>
      </c>
      <c r="U97" s="95" t="str">
        <f t="shared" si="24"/>
        <v xml:space="preserve"> WHEN COUNTRY = 'CIB' AND SEGMENT IN ('CORPORATE','SME Corporate') THEN 3.465448</v>
      </c>
      <c r="V97" s="95" t="str">
        <f t="shared" si="25"/>
        <v xml:space="preserve"> WHEN COUNTRY = 'CIB' AND SEGMENT = 'Small Business' THEN  3.401049 </v>
      </c>
      <c r="X97" t="str">
        <f t="shared" si="26"/>
        <v xml:space="preserve"> WHEN COUNTRY = 'CIB' AND SEGMENT IN ('CORPORATE','SME Corporate') THEN 3.465448 WHEN COUNTRY = 'CIB' AND SEGMENT = 'Small Business' THEN  3.401049 </v>
      </c>
      <c r="Y97" s="97" t="str">
        <f t="shared" si="19"/>
        <v>CASE  WHEN COUNTRY = 'CIB' AND SEGMENT IN ('CORPORATE','SME Corporate') THEN 3.465448 WHEN COUNTRY = 'CIB' AND SEGMENT = 'Small Business' THEN  3.401049  END AS VAL_MAX_IND_95,</v>
      </c>
    </row>
    <row r="98" spans="1:25" ht="16.5" thickBot="1" x14ac:dyDescent="0.3">
      <c r="A98" s="85">
        <f t="shared" si="27"/>
        <v>96</v>
      </c>
      <c r="B98" s="108"/>
      <c r="C98" s="108"/>
      <c r="D98" s="109"/>
      <c r="E98" s="109"/>
      <c r="F98" s="142"/>
      <c r="G98" s="142"/>
      <c r="H98" s="271"/>
      <c r="I98" s="271"/>
      <c r="J98" s="142" t="s">
        <v>818</v>
      </c>
      <c r="K98" s="142"/>
      <c r="M98" t="str">
        <f t="shared" si="20"/>
        <v/>
      </c>
      <c r="N98" t="str">
        <f t="shared" si="28"/>
        <v/>
      </c>
      <c r="O98" s="95" t="str">
        <f t="shared" si="16"/>
        <v/>
      </c>
      <c r="P98" s="96" t="str">
        <f t="shared" si="17"/>
        <v/>
      </c>
      <c r="Q98" s="95" t="str">
        <f t="shared" si="21"/>
        <v/>
      </c>
      <c r="R98" s="96" t="str">
        <f t="shared" si="18"/>
        <v/>
      </c>
      <c r="S98" s="95" t="str">
        <f t="shared" si="22"/>
        <v/>
      </c>
      <c r="T98" s="95" t="str">
        <f t="shared" si="23"/>
        <v/>
      </c>
      <c r="U98" s="95" t="str">
        <f t="shared" si="24"/>
        <v xml:space="preserve"> WHEN COUNTRY = 'CIB' AND SEGMENT IN ('CORPORATE','SME Corporate') THEN 1</v>
      </c>
      <c r="V98" s="95" t="str">
        <f t="shared" si="25"/>
        <v/>
      </c>
      <c r="X98" t="str">
        <f t="shared" si="26"/>
        <v xml:space="preserve"> WHEN COUNTRY = 'CIB' AND SEGMENT IN ('CORPORATE','SME Corporate') THEN 1</v>
      </c>
      <c r="Y98" s="97" t="str">
        <f t="shared" si="19"/>
        <v>CASE  WHEN COUNTRY = 'CIB' AND SEGMENT IN ('CORPORATE','SME Corporate') THEN 1 END AS VAL_MAX_IND_96,</v>
      </c>
    </row>
    <row r="99" spans="1:25" ht="16.5" thickBot="1" x14ac:dyDescent="0.3">
      <c r="A99" s="85">
        <f t="shared" si="27"/>
        <v>97</v>
      </c>
      <c r="B99" s="108"/>
      <c r="C99" s="108"/>
      <c r="D99" s="109"/>
      <c r="E99" s="109"/>
      <c r="F99" s="143"/>
      <c r="G99" s="143"/>
      <c r="H99" s="271"/>
      <c r="I99" s="271"/>
      <c r="J99" s="142" t="s">
        <v>1801</v>
      </c>
      <c r="K99" s="142" t="s">
        <v>1889</v>
      </c>
      <c r="M99" t="str">
        <f t="shared" si="20"/>
        <v/>
      </c>
      <c r="N99" t="str">
        <f t="shared" si="28"/>
        <v/>
      </c>
      <c r="O99" s="95" t="str">
        <f t="shared" si="16"/>
        <v/>
      </c>
      <c r="P99" s="96" t="str">
        <f t="shared" si="17"/>
        <v/>
      </c>
      <c r="Q99" s="95" t="str">
        <f t="shared" si="21"/>
        <v/>
      </c>
      <c r="R99" s="96" t="str">
        <f t="shared" si="18"/>
        <v/>
      </c>
      <c r="S99" s="95" t="str">
        <f t="shared" si="22"/>
        <v/>
      </c>
      <c r="T99" s="95" t="str">
        <f t="shared" si="23"/>
        <v/>
      </c>
      <c r="U99" s="95" t="str">
        <f t="shared" si="24"/>
        <v xml:space="preserve"> WHEN COUNTRY = 'CIB' AND SEGMENT IN ('CORPORATE','SME Corporate') THEN 0.9670162</v>
      </c>
      <c r="V99" s="95" t="str">
        <f t="shared" si="25"/>
        <v xml:space="preserve"> WHEN COUNTRY = 'CIB' AND SEGMENT = 'Small Business' THEN 1.234198</v>
      </c>
      <c r="X99" t="str">
        <f t="shared" si="26"/>
        <v xml:space="preserve"> WHEN COUNTRY = 'CIB' AND SEGMENT IN ('CORPORATE','SME Corporate') THEN 0.9670162 WHEN COUNTRY = 'CIB' AND SEGMENT = 'Small Business' THEN 1.234198</v>
      </c>
      <c r="Y99" s="97" t="str">
        <f t="shared" si="19"/>
        <v>CASE  WHEN COUNTRY = 'CIB' AND SEGMENT IN ('CORPORATE','SME Corporate') THEN 0.9670162 WHEN COUNTRY = 'CIB' AND SEGMENT = 'Small Business' THEN 1.234198 END AS VAL_MAX_IND_97,</v>
      </c>
    </row>
    <row r="100" spans="1:25" ht="16.5" thickBot="1" x14ac:dyDescent="0.3">
      <c r="A100" s="85">
        <f t="shared" si="27"/>
        <v>98</v>
      </c>
      <c r="B100" s="108"/>
      <c r="C100" s="108"/>
      <c r="D100" s="109"/>
      <c r="E100" s="109"/>
      <c r="F100" s="142"/>
      <c r="G100" s="142"/>
      <c r="H100" s="271"/>
      <c r="I100" s="271"/>
      <c r="J100" s="142" t="s">
        <v>1802</v>
      </c>
      <c r="K100" s="142" t="s">
        <v>1890</v>
      </c>
      <c r="M100" t="str">
        <f t="shared" si="20"/>
        <v/>
      </c>
      <c r="N100" t="str">
        <f t="shared" si="28"/>
        <v/>
      </c>
      <c r="O100" s="95" t="str">
        <f t="shared" si="16"/>
        <v/>
      </c>
      <c r="P100" s="96" t="str">
        <f t="shared" si="17"/>
        <v/>
      </c>
      <c r="Q100" s="95" t="str">
        <f t="shared" si="21"/>
        <v/>
      </c>
      <c r="R100" s="96" t="str">
        <f t="shared" si="18"/>
        <v/>
      </c>
      <c r="S100" s="95" t="str">
        <f t="shared" si="22"/>
        <v/>
      </c>
      <c r="T100" s="95" t="str">
        <f t="shared" si="23"/>
        <v/>
      </c>
      <c r="U100" s="95" t="str">
        <f t="shared" si="24"/>
        <v xml:space="preserve"> WHEN COUNTRY = 'CIB' AND SEGMENT IN ('CORPORATE','SME Corporate') THEN 5.65769</v>
      </c>
      <c r="V100" s="95" t="str">
        <f t="shared" si="25"/>
        <v xml:space="preserve"> WHEN COUNTRY = 'CIB' AND SEGMENT = 'Small Business' THEN 8.125571</v>
      </c>
      <c r="X100" t="str">
        <f t="shared" si="26"/>
        <v xml:space="preserve"> WHEN COUNTRY = 'CIB' AND SEGMENT IN ('CORPORATE','SME Corporate') THEN 5.65769 WHEN COUNTRY = 'CIB' AND SEGMENT = 'Small Business' THEN 8.125571</v>
      </c>
      <c r="Y100" s="97" t="str">
        <f t="shared" si="19"/>
        <v>CASE  WHEN COUNTRY = 'CIB' AND SEGMENT IN ('CORPORATE','SME Corporate') THEN 5.65769 WHEN COUNTRY = 'CIB' AND SEGMENT = 'Small Business' THEN 8.125571 END AS VAL_MAX_IND_98,</v>
      </c>
    </row>
    <row r="101" spans="1:25" ht="16.5" thickBot="1" x14ac:dyDescent="0.3">
      <c r="A101" s="85">
        <f t="shared" si="27"/>
        <v>99</v>
      </c>
      <c r="B101" s="108"/>
      <c r="C101" s="108"/>
      <c r="D101" s="109"/>
      <c r="E101" s="109"/>
      <c r="F101" s="143"/>
      <c r="G101" s="143"/>
      <c r="H101" s="271"/>
      <c r="I101" s="271"/>
      <c r="J101" s="142" t="s">
        <v>1803</v>
      </c>
      <c r="K101" s="142" t="s">
        <v>1891</v>
      </c>
      <c r="M101" t="str">
        <f t="shared" si="20"/>
        <v/>
      </c>
      <c r="N101" t="str">
        <f t="shared" si="28"/>
        <v/>
      </c>
      <c r="O101" s="95" t="str">
        <f t="shared" si="16"/>
        <v/>
      </c>
      <c r="P101" s="96" t="str">
        <f t="shared" si="17"/>
        <v/>
      </c>
      <c r="Q101" s="95" t="str">
        <f t="shared" si="21"/>
        <v/>
      </c>
      <c r="R101" s="96" t="str">
        <f t="shared" si="18"/>
        <v/>
      </c>
      <c r="S101" s="95" t="str">
        <f t="shared" si="22"/>
        <v/>
      </c>
      <c r="T101" s="95" t="str">
        <f t="shared" si="23"/>
        <v/>
      </c>
      <c r="U101" s="95" t="str">
        <f t="shared" si="24"/>
        <v xml:space="preserve"> WHEN COUNTRY = 'CIB' AND SEGMENT IN ('CORPORATE','SME Corporate') THEN 315.7363</v>
      </c>
      <c r="V101" s="95" t="str">
        <f t="shared" si="25"/>
        <v xml:space="preserve"> WHEN COUNTRY = 'CIB' AND SEGMENT = 'Small Business' THEN 1911.591</v>
      </c>
      <c r="X101" t="str">
        <f t="shared" si="26"/>
        <v xml:space="preserve"> WHEN COUNTRY = 'CIB' AND SEGMENT IN ('CORPORATE','SME Corporate') THEN 315.7363 WHEN COUNTRY = 'CIB' AND SEGMENT = 'Small Business' THEN 1911.591</v>
      </c>
      <c r="Y101" s="97" t="str">
        <f t="shared" si="19"/>
        <v>CASE  WHEN COUNTRY = 'CIB' AND SEGMENT IN ('CORPORATE','SME Corporate') THEN 315.7363 WHEN COUNTRY = 'CIB' AND SEGMENT = 'Small Business' THEN 1911.591 END AS VAL_MAX_IND_99,</v>
      </c>
    </row>
    <row r="102" spans="1:25" ht="16.5" thickBot="1" x14ac:dyDescent="0.3">
      <c r="A102" s="85">
        <f t="shared" si="27"/>
        <v>100</v>
      </c>
      <c r="B102" s="108"/>
      <c r="C102" s="108"/>
      <c r="D102" s="109"/>
      <c r="E102" s="109"/>
      <c r="F102" s="142"/>
      <c r="G102" s="142"/>
      <c r="H102" s="271"/>
      <c r="I102" s="271"/>
      <c r="J102" s="142" t="s">
        <v>1804</v>
      </c>
      <c r="K102" s="142"/>
      <c r="M102" t="str">
        <f t="shared" si="20"/>
        <v/>
      </c>
      <c r="N102" t="str">
        <f t="shared" si="28"/>
        <v/>
      </c>
      <c r="O102" s="95" t="str">
        <f t="shared" si="16"/>
        <v/>
      </c>
      <c r="P102" s="96" t="str">
        <f t="shared" si="17"/>
        <v/>
      </c>
      <c r="Q102" s="95" t="str">
        <f t="shared" si="21"/>
        <v/>
      </c>
      <c r="R102" s="96" t="str">
        <f t="shared" si="18"/>
        <v/>
      </c>
      <c r="S102" s="95" t="str">
        <f t="shared" si="22"/>
        <v/>
      </c>
      <c r="T102" s="95" t="str">
        <f t="shared" si="23"/>
        <v/>
      </c>
      <c r="U102" s="95" t="str">
        <f t="shared" si="24"/>
        <v xml:space="preserve"> WHEN COUNTRY = 'CIB' AND SEGMENT IN ('CORPORATE','SME Corporate') THEN 81.29268</v>
      </c>
      <c r="V102" s="95" t="str">
        <f t="shared" si="25"/>
        <v/>
      </c>
      <c r="X102" t="str">
        <f t="shared" si="26"/>
        <v xml:space="preserve"> WHEN COUNTRY = 'CIB' AND SEGMENT IN ('CORPORATE','SME Corporate') THEN 81.29268</v>
      </c>
      <c r="Y102" s="97" t="str">
        <f t="shared" si="19"/>
        <v>CASE  WHEN COUNTRY = 'CIB' AND SEGMENT IN ('CORPORATE','SME Corporate') THEN 81.29268 END AS VAL_MAX_IND_100,</v>
      </c>
    </row>
    <row r="103" spans="1:25" ht="16.5" thickBot="1" x14ac:dyDescent="0.3">
      <c r="A103" s="85">
        <f t="shared" si="27"/>
        <v>101</v>
      </c>
      <c r="B103" s="108"/>
      <c r="C103" s="108"/>
      <c r="D103" s="109"/>
      <c r="E103" s="109"/>
      <c r="F103" s="143"/>
      <c r="G103" s="143"/>
      <c r="H103" s="271"/>
      <c r="I103" s="271"/>
      <c r="J103" s="142" t="s">
        <v>1805</v>
      </c>
      <c r="K103" s="142"/>
      <c r="M103" t="str">
        <f t="shared" si="20"/>
        <v/>
      </c>
      <c r="N103" t="str">
        <f t="shared" si="28"/>
        <v/>
      </c>
      <c r="O103" s="95" t="str">
        <f t="shared" si="16"/>
        <v/>
      </c>
      <c r="P103" s="96" t="str">
        <f t="shared" si="17"/>
        <v/>
      </c>
      <c r="Q103" s="95" t="str">
        <f t="shared" si="21"/>
        <v/>
      </c>
      <c r="R103" s="96" t="str">
        <f t="shared" si="18"/>
        <v/>
      </c>
      <c r="S103" s="95" t="str">
        <f t="shared" si="22"/>
        <v/>
      </c>
      <c r="T103" s="95" t="str">
        <f t="shared" si="23"/>
        <v/>
      </c>
      <c r="U103" s="95" t="str">
        <f t="shared" si="24"/>
        <v xml:space="preserve"> WHEN COUNTRY = 'CIB' AND SEGMENT IN ('CORPORATE','SME Corporate') THEN 11.19878</v>
      </c>
      <c r="V103" s="95" t="str">
        <f t="shared" si="25"/>
        <v/>
      </c>
      <c r="X103" t="str">
        <f t="shared" si="26"/>
        <v xml:space="preserve"> WHEN COUNTRY = 'CIB' AND SEGMENT IN ('CORPORATE','SME Corporate') THEN 11.19878</v>
      </c>
      <c r="Y103" s="97" t="str">
        <f t="shared" si="19"/>
        <v>CASE  WHEN COUNTRY = 'CIB' AND SEGMENT IN ('CORPORATE','SME Corporate') THEN 11.19878 END AS VAL_MAX_IND_101,</v>
      </c>
    </row>
    <row r="104" spans="1:25" ht="16.5" thickBot="1" x14ac:dyDescent="0.3">
      <c r="A104" s="85">
        <f t="shared" si="27"/>
        <v>102</v>
      </c>
      <c r="B104" s="108"/>
      <c r="C104" s="108"/>
      <c r="D104" s="109"/>
      <c r="E104" s="109"/>
      <c r="F104" s="142"/>
      <c r="G104" s="142"/>
      <c r="H104" s="271"/>
      <c r="I104" s="271"/>
      <c r="J104" s="142" t="s">
        <v>1806</v>
      </c>
      <c r="K104" s="142" t="s">
        <v>1892</v>
      </c>
      <c r="M104" t="str">
        <f t="shared" si="20"/>
        <v/>
      </c>
      <c r="N104" t="str">
        <f t="shared" si="28"/>
        <v/>
      </c>
      <c r="O104" s="95" t="str">
        <f t="shared" si="16"/>
        <v/>
      </c>
      <c r="P104" s="96" t="str">
        <f t="shared" si="17"/>
        <v/>
      </c>
      <c r="Q104" s="95" t="str">
        <f t="shared" si="21"/>
        <v/>
      </c>
      <c r="R104" s="96" t="str">
        <f t="shared" si="18"/>
        <v/>
      </c>
      <c r="S104" s="95" t="str">
        <f t="shared" si="22"/>
        <v/>
      </c>
      <c r="T104" s="95" t="str">
        <f t="shared" si="23"/>
        <v/>
      </c>
      <c r="U104" s="95" t="str">
        <f t="shared" si="24"/>
        <v xml:space="preserve"> WHEN COUNTRY = 'CIB' AND SEGMENT IN ('CORPORATE','SME Corporate') THEN 0.9851206</v>
      </c>
      <c r="V104" s="95" t="str">
        <f t="shared" si="25"/>
        <v xml:space="preserve"> WHEN COUNTRY = 'CIB' AND SEGMENT = 'Small Business' THEN 0.9252092</v>
      </c>
      <c r="X104" t="str">
        <f t="shared" si="26"/>
        <v xml:space="preserve"> WHEN COUNTRY = 'CIB' AND SEGMENT IN ('CORPORATE','SME Corporate') THEN 0.9851206 WHEN COUNTRY = 'CIB' AND SEGMENT = 'Small Business' THEN 0.9252092</v>
      </c>
      <c r="Y104" s="97" t="str">
        <f t="shared" si="19"/>
        <v>CASE  WHEN COUNTRY = 'CIB' AND SEGMENT IN ('CORPORATE','SME Corporate') THEN 0.9851206 WHEN COUNTRY = 'CIB' AND SEGMENT = 'Small Business' THEN 0.9252092 END AS VAL_MAX_IND_102,</v>
      </c>
    </row>
    <row r="105" spans="1:25" ht="16.5" thickBot="1" x14ac:dyDescent="0.3">
      <c r="A105" s="85">
        <f t="shared" si="27"/>
        <v>103</v>
      </c>
      <c r="B105" s="108"/>
      <c r="C105" s="108"/>
      <c r="D105" s="109"/>
      <c r="E105" s="109"/>
      <c r="F105" s="143"/>
      <c r="G105" s="143"/>
      <c r="H105" s="271"/>
      <c r="I105" s="271"/>
      <c r="J105" s="142" t="s">
        <v>1807</v>
      </c>
      <c r="K105" s="142" t="s">
        <v>1893</v>
      </c>
      <c r="M105" t="str">
        <f t="shared" si="20"/>
        <v/>
      </c>
      <c r="N105" t="str">
        <f t="shared" si="28"/>
        <v/>
      </c>
      <c r="O105" s="95" t="str">
        <f t="shared" si="16"/>
        <v/>
      </c>
      <c r="P105" s="96" t="str">
        <f t="shared" si="17"/>
        <v/>
      </c>
      <c r="Q105" s="95" t="str">
        <f t="shared" si="21"/>
        <v/>
      </c>
      <c r="R105" s="96" t="str">
        <f t="shared" si="18"/>
        <v/>
      </c>
      <c r="S105" s="95" t="str">
        <f t="shared" si="22"/>
        <v/>
      </c>
      <c r="T105" s="95" t="str">
        <f t="shared" si="23"/>
        <v/>
      </c>
      <c r="U105" s="95" t="str">
        <f t="shared" si="24"/>
        <v xml:space="preserve"> WHEN COUNTRY = 'CIB' AND SEGMENT IN ('CORPORATE','SME Corporate') THEN 3.05539</v>
      </c>
      <c r="V105" s="95" t="str">
        <f t="shared" si="25"/>
        <v xml:space="preserve"> WHEN COUNTRY = 'CIB' AND SEGMENT = 'Small Business' THEN 6.019523</v>
      </c>
      <c r="X105" t="str">
        <f t="shared" si="26"/>
        <v xml:space="preserve"> WHEN COUNTRY = 'CIB' AND SEGMENT IN ('CORPORATE','SME Corporate') THEN 3.05539 WHEN COUNTRY = 'CIB' AND SEGMENT = 'Small Business' THEN 6.019523</v>
      </c>
      <c r="Y105" s="97" t="str">
        <f t="shared" si="19"/>
        <v>CASE  WHEN COUNTRY = 'CIB' AND SEGMENT IN ('CORPORATE','SME Corporate') THEN 3.05539 WHEN COUNTRY = 'CIB' AND SEGMENT = 'Small Business' THEN 6.019523 END AS VAL_MAX_IND_103,</v>
      </c>
    </row>
    <row r="106" spans="1:25" ht="16.5" thickBot="1" x14ac:dyDescent="0.3">
      <c r="A106" s="85">
        <f t="shared" si="27"/>
        <v>104</v>
      </c>
      <c r="B106" s="108"/>
      <c r="C106" s="108"/>
      <c r="D106" s="109"/>
      <c r="E106" s="109"/>
      <c r="F106" s="142"/>
      <c r="G106" s="142"/>
      <c r="H106" s="271"/>
      <c r="I106" s="271"/>
      <c r="J106" s="142" t="s">
        <v>1808</v>
      </c>
      <c r="K106" s="142" t="s">
        <v>1894</v>
      </c>
      <c r="M106" t="str">
        <f t="shared" si="20"/>
        <v/>
      </c>
      <c r="N106" t="str">
        <f t="shared" si="28"/>
        <v/>
      </c>
      <c r="O106" s="95" t="str">
        <f t="shared" si="16"/>
        <v/>
      </c>
      <c r="P106" s="96" t="str">
        <f t="shared" si="17"/>
        <v/>
      </c>
      <c r="Q106" s="95" t="str">
        <f t="shared" si="21"/>
        <v/>
      </c>
      <c r="R106" s="96" t="str">
        <f t="shared" si="18"/>
        <v/>
      </c>
      <c r="S106" s="95" t="str">
        <f t="shared" si="22"/>
        <v/>
      </c>
      <c r="T106" s="95" t="str">
        <f t="shared" si="23"/>
        <v/>
      </c>
      <c r="U106" s="95" t="str">
        <f t="shared" si="24"/>
        <v xml:space="preserve"> WHEN COUNTRY = 'CIB' AND SEGMENT IN ('CORPORATE','SME Corporate') THEN 84.40054</v>
      </c>
      <c r="V106" s="95" t="str">
        <f t="shared" si="25"/>
        <v xml:space="preserve"> WHEN COUNTRY = 'CIB' AND SEGMENT = 'Small Business' THEN 366.5833</v>
      </c>
      <c r="X106" t="str">
        <f t="shared" si="26"/>
        <v xml:space="preserve"> WHEN COUNTRY = 'CIB' AND SEGMENT IN ('CORPORATE','SME Corporate') THEN 84.40054 WHEN COUNTRY = 'CIB' AND SEGMENT = 'Small Business' THEN 366.5833</v>
      </c>
      <c r="Y106" s="97" t="str">
        <f t="shared" si="19"/>
        <v>CASE  WHEN COUNTRY = 'CIB' AND SEGMENT IN ('CORPORATE','SME Corporate') THEN 84.40054 WHEN COUNTRY = 'CIB' AND SEGMENT = 'Small Business' THEN 366.5833 END AS VAL_MAX_IND_104,</v>
      </c>
    </row>
    <row r="107" spans="1:25" ht="16.5" thickBot="1" x14ac:dyDescent="0.3">
      <c r="A107" s="85">
        <f t="shared" si="27"/>
        <v>105</v>
      </c>
      <c r="B107" s="108"/>
      <c r="C107" s="108"/>
      <c r="D107" s="109"/>
      <c r="E107" s="109"/>
      <c r="F107" s="143"/>
      <c r="G107" s="143"/>
      <c r="H107" s="271"/>
      <c r="I107" s="271"/>
      <c r="J107" s="142" t="s">
        <v>1809</v>
      </c>
      <c r="K107" s="142" t="s">
        <v>1895</v>
      </c>
      <c r="M107" t="str">
        <f t="shared" si="20"/>
        <v/>
      </c>
      <c r="N107" t="str">
        <f t="shared" si="28"/>
        <v/>
      </c>
      <c r="O107" s="95" t="str">
        <f t="shared" si="16"/>
        <v/>
      </c>
      <c r="P107" s="96" t="str">
        <f t="shared" si="17"/>
        <v/>
      </c>
      <c r="Q107" s="95" t="str">
        <f t="shared" si="21"/>
        <v/>
      </c>
      <c r="R107" s="96" t="str">
        <f t="shared" si="18"/>
        <v/>
      </c>
      <c r="S107" s="95" t="str">
        <f t="shared" si="22"/>
        <v/>
      </c>
      <c r="T107" s="95" t="str">
        <f t="shared" si="23"/>
        <v/>
      </c>
      <c r="U107" s="95" t="str">
        <f t="shared" si="24"/>
        <v xml:space="preserve"> WHEN COUNTRY = 'CIB' AND SEGMENT IN ('CORPORATE','SME Corporate') THEN 1.480539</v>
      </c>
      <c r="V107" s="95" t="str">
        <f t="shared" si="25"/>
        <v xml:space="preserve"> WHEN COUNTRY = 'CIB' AND SEGMENT = 'Small Business' THEN 1.542319</v>
      </c>
      <c r="X107" t="str">
        <f t="shared" si="26"/>
        <v xml:space="preserve"> WHEN COUNTRY = 'CIB' AND SEGMENT IN ('CORPORATE','SME Corporate') THEN 1.480539 WHEN COUNTRY = 'CIB' AND SEGMENT = 'Small Business' THEN 1.542319</v>
      </c>
      <c r="Y107" s="97" t="str">
        <f t="shared" si="19"/>
        <v>CASE  WHEN COUNTRY = 'CIB' AND SEGMENT IN ('CORPORATE','SME Corporate') THEN 1.480539 WHEN COUNTRY = 'CIB' AND SEGMENT = 'Small Business' THEN 1.542319 END AS VAL_MAX_IND_105,</v>
      </c>
    </row>
    <row r="108" spans="1:25" ht="16.5" thickBot="1" x14ac:dyDescent="0.3">
      <c r="A108" s="85">
        <f t="shared" si="27"/>
        <v>106</v>
      </c>
      <c r="B108" s="108"/>
      <c r="C108" s="108"/>
      <c r="D108" s="109"/>
      <c r="E108" s="109"/>
      <c r="F108" s="142"/>
      <c r="G108" s="142"/>
      <c r="H108" s="271"/>
      <c r="I108" s="271"/>
      <c r="J108" s="142" t="s">
        <v>1810</v>
      </c>
      <c r="K108" s="142" t="s">
        <v>1896</v>
      </c>
      <c r="M108" t="str">
        <f t="shared" si="20"/>
        <v/>
      </c>
      <c r="N108" t="str">
        <f t="shared" si="28"/>
        <v/>
      </c>
      <c r="O108" s="95" t="str">
        <f t="shared" si="16"/>
        <v/>
      </c>
      <c r="P108" s="96" t="str">
        <f t="shared" si="17"/>
        <v/>
      </c>
      <c r="Q108" s="95" t="str">
        <f t="shared" si="21"/>
        <v/>
      </c>
      <c r="R108" s="96" t="str">
        <f t="shared" si="18"/>
        <v/>
      </c>
      <c r="S108" s="95" t="str">
        <f t="shared" si="22"/>
        <v/>
      </c>
      <c r="T108" s="95" t="str">
        <f t="shared" si="23"/>
        <v/>
      </c>
      <c r="U108" s="95" t="str">
        <f t="shared" si="24"/>
        <v xml:space="preserve"> WHEN COUNTRY = 'CIB' AND SEGMENT IN ('CORPORATE','SME Corporate') THEN 1.406001</v>
      </c>
      <c r="V108" s="95" t="str">
        <f t="shared" si="25"/>
        <v xml:space="preserve"> WHEN COUNTRY = 'CIB' AND SEGMENT = 'Small Business' THEN 2.300439</v>
      </c>
      <c r="X108" t="str">
        <f t="shared" si="26"/>
        <v xml:space="preserve"> WHEN COUNTRY = 'CIB' AND SEGMENT IN ('CORPORATE','SME Corporate') THEN 1.406001 WHEN COUNTRY = 'CIB' AND SEGMENT = 'Small Business' THEN 2.300439</v>
      </c>
      <c r="Y108" s="97" t="str">
        <f t="shared" si="19"/>
        <v>CASE  WHEN COUNTRY = 'CIB' AND SEGMENT IN ('CORPORATE','SME Corporate') THEN 1.406001 WHEN COUNTRY = 'CIB' AND SEGMENT = 'Small Business' THEN 2.300439 END AS VAL_MAX_IND_106,</v>
      </c>
    </row>
    <row r="109" spans="1:25" ht="16.5" thickBot="1" x14ac:dyDescent="0.3">
      <c r="A109" s="85">
        <f t="shared" si="27"/>
        <v>107</v>
      </c>
      <c r="B109" s="108"/>
      <c r="C109" s="108"/>
      <c r="D109" s="109"/>
      <c r="E109" s="109"/>
      <c r="F109" s="143"/>
      <c r="G109" s="143"/>
      <c r="H109" s="271"/>
      <c r="I109" s="271"/>
      <c r="J109" s="142" t="s">
        <v>1811</v>
      </c>
      <c r="K109" s="142" t="s">
        <v>1897</v>
      </c>
      <c r="M109" t="str">
        <f t="shared" si="20"/>
        <v/>
      </c>
      <c r="N109" t="str">
        <f t="shared" si="28"/>
        <v/>
      </c>
      <c r="O109" s="95" t="str">
        <f t="shared" si="16"/>
        <v/>
      </c>
      <c r="P109" s="96" t="str">
        <f t="shared" si="17"/>
        <v/>
      </c>
      <c r="Q109" s="95" t="str">
        <f t="shared" si="21"/>
        <v/>
      </c>
      <c r="R109" s="96" t="str">
        <f t="shared" si="18"/>
        <v/>
      </c>
      <c r="S109" s="95" t="str">
        <f t="shared" si="22"/>
        <v/>
      </c>
      <c r="T109" s="95" t="str">
        <f t="shared" si="23"/>
        <v/>
      </c>
      <c r="U109" s="95" t="str">
        <f t="shared" si="24"/>
        <v xml:space="preserve"> WHEN COUNTRY = 'CIB' AND SEGMENT IN ('CORPORATE','SME Corporate') THEN 9.373135</v>
      </c>
      <c r="V109" s="95" t="str">
        <f t="shared" si="25"/>
        <v xml:space="preserve"> WHEN COUNTRY = 'CIB' AND SEGMENT = 'Small Business' THEN 20.68627</v>
      </c>
      <c r="X109" t="str">
        <f t="shared" si="26"/>
        <v xml:space="preserve"> WHEN COUNTRY = 'CIB' AND SEGMENT IN ('CORPORATE','SME Corporate') THEN 9.373135 WHEN COUNTRY = 'CIB' AND SEGMENT = 'Small Business' THEN 20.68627</v>
      </c>
      <c r="Y109" s="97" t="str">
        <f t="shared" si="19"/>
        <v>CASE  WHEN COUNTRY = 'CIB' AND SEGMENT IN ('CORPORATE','SME Corporate') THEN 9.373135 WHEN COUNTRY = 'CIB' AND SEGMENT = 'Small Business' THEN 20.68627 END AS VAL_MAX_IND_107,</v>
      </c>
    </row>
    <row r="110" spans="1:25" ht="16.5" thickBot="1" x14ac:dyDescent="0.3">
      <c r="A110" s="85">
        <f t="shared" si="27"/>
        <v>108</v>
      </c>
      <c r="B110" s="108"/>
      <c r="C110" s="108"/>
      <c r="D110" s="109"/>
      <c r="E110" s="109"/>
      <c r="F110" s="142"/>
      <c r="G110" s="142"/>
      <c r="H110" s="271"/>
      <c r="I110" s="271"/>
      <c r="J110" s="142" t="s">
        <v>1812</v>
      </c>
      <c r="K110" s="142" t="s">
        <v>1898</v>
      </c>
      <c r="M110" t="str">
        <f t="shared" si="20"/>
        <v/>
      </c>
      <c r="N110" t="str">
        <f t="shared" si="28"/>
        <v/>
      </c>
      <c r="O110" s="95" t="str">
        <f t="shared" si="16"/>
        <v/>
      </c>
      <c r="P110" s="96" t="str">
        <f t="shared" si="17"/>
        <v/>
      </c>
      <c r="Q110" s="95" t="str">
        <f t="shared" si="21"/>
        <v/>
      </c>
      <c r="R110" s="96" t="str">
        <f t="shared" si="18"/>
        <v/>
      </c>
      <c r="S110" s="95" t="str">
        <f t="shared" si="22"/>
        <v/>
      </c>
      <c r="T110" s="95" t="str">
        <f t="shared" si="23"/>
        <v/>
      </c>
      <c r="U110" s="95" t="str">
        <f t="shared" si="24"/>
        <v xml:space="preserve"> WHEN COUNTRY = 'CIB' AND SEGMENT IN ('CORPORATE','SME Corporate') THEN 96</v>
      </c>
      <c r="V110" s="95" t="str">
        <f t="shared" si="25"/>
        <v xml:space="preserve"> WHEN COUNTRY = 'CIB' AND SEGMENT = 'Small Business' THEN 86.6747</v>
      </c>
      <c r="X110" t="str">
        <f t="shared" si="26"/>
        <v xml:space="preserve"> WHEN COUNTRY = 'CIB' AND SEGMENT IN ('CORPORATE','SME Corporate') THEN 96 WHEN COUNTRY = 'CIB' AND SEGMENT = 'Small Business' THEN 86.6747</v>
      </c>
      <c r="Y110" s="97" t="str">
        <f t="shared" si="19"/>
        <v>CASE  WHEN COUNTRY = 'CIB' AND SEGMENT IN ('CORPORATE','SME Corporate') THEN 96 WHEN COUNTRY = 'CIB' AND SEGMENT = 'Small Business' THEN 86.6747 END AS VAL_MAX_IND_108,</v>
      </c>
    </row>
    <row r="111" spans="1:25" ht="16.5" thickBot="1" x14ac:dyDescent="0.3">
      <c r="A111" s="85">
        <f t="shared" si="27"/>
        <v>109</v>
      </c>
      <c r="B111" s="108"/>
      <c r="C111" s="108"/>
      <c r="D111" s="109"/>
      <c r="E111" s="109"/>
      <c r="F111" s="143"/>
      <c r="G111" s="143"/>
      <c r="H111" s="271"/>
      <c r="I111" s="271"/>
      <c r="J111" s="142" t="s">
        <v>1813</v>
      </c>
      <c r="K111" s="142" t="s">
        <v>1899</v>
      </c>
      <c r="M111" t="str">
        <f t="shared" si="20"/>
        <v/>
      </c>
      <c r="N111" t="str">
        <f t="shared" si="28"/>
        <v/>
      </c>
      <c r="O111" s="95" t="str">
        <f t="shared" si="16"/>
        <v/>
      </c>
      <c r="P111" s="96" t="str">
        <f t="shared" si="17"/>
        <v/>
      </c>
      <c r="Q111" s="95" t="str">
        <f t="shared" si="21"/>
        <v/>
      </c>
      <c r="R111" s="96" t="str">
        <f t="shared" si="18"/>
        <v/>
      </c>
      <c r="S111" s="95" t="str">
        <f t="shared" si="22"/>
        <v/>
      </c>
      <c r="T111" s="95" t="str">
        <f t="shared" si="23"/>
        <v/>
      </c>
      <c r="U111" s="95" t="str">
        <f t="shared" si="24"/>
        <v xml:space="preserve"> WHEN COUNTRY = 'CIB' AND SEGMENT IN ('CORPORATE','SME Corporate') THEN 21.25407</v>
      </c>
      <c r="V111" s="95" t="str">
        <f t="shared" si="25"/>
        <v xml:space="preserve"> WHEN COUNTRY = 'CIB' AND SEGMENT = 'Small Business' THEN 31.50627</v>
      </c>
      <c r="X111" t="str">
        <f t="shared" si="26"/>
        <v xml:space="preserve"> WHEN COUNTRY = 'CIB' AND SEGMENT IN ('CORPORATE','SME Corporate') THEN 21.25407 WHEN COUNTRY = 'CIB' AND SEGMENT = 'Small Business' THEN 31.50627</v>
      </c>
      <c r="Y111" s="97" t="str">
        <f t="shared" si="19"/>
        <v>CASE  WHEN COUNTRY = 'CIB' AND SEGMENT IN ('CORPORATE','SME Corporate') THEN 21.25407 WHEN COUNTRY = 'CIB' AND SEGMENT = 'Small Business' THEN 31.50627 END AS VAL_MAX_IND_109,</v>
      </c>
    </row>
    <row r="112" spans="1:25" ht="16.5" thickBot="1" x14ac:dyDescent="0.3">
      <c r="A112" s="85">
        <f t="shared" si="27"/>
        <v>110</v>
      </c>
      <c r="B112" s="108"/>
      <c r="C112" s="108"/>
      <c r="D112" s="109"/>
      <c r="E112" s="109"/>
      <c r="F112" s="142"/>
      <c r="G112" s="142"/>
      <c r="H112" s="271"/>
      <c r="I112" s="271"/>
      <c r="J112" s="142" t="s">
        <v>1814</v>
      </c>
      <c r="K112" s="142" t="s">
        <v>1900</v>
      </c>
      <c r="M112" t="str">
        <f t="shared" si="20"/>
        <v/>
      </c>
      <c r="N112" t="str">
        <f t="shared" si="28"/>
        <v/>
      </c>
      <c r="O112" s="95" t="str">
        <f t="shared" si="16"/>
        <v/>
      </c>
      <c r="P112" s="96" t="str">
        <f t="shared" si="17"/>
        <v/>
      </c>
      <c r="Q112" s="95" t="str">
        <f t="shared" si="21"/>
        <v/>
      </c>
      <c r="R112" s="96" t="str">
        <f t="shared" si="18"/>
        <v/>
      </c>
      <c r="S112" s="95" t="str">
        <f t="shared" si="22"/>
        <v/>
      </c>
      <c r="T112" s="95" t="str">
        <f t="shared" si="23"/>
        <v/>
      </c>
      <c r="U112" s="95" t="str">
        <f t="shared" si="24"/>
        <v xml:space="preserve"> WHEN COUNTRY = 'CIB' AND SEGMENT IN ('CORPORATE','SME Corporate') THEN 32.17671</v>
      </c>
      <c r="V112" s="95" t="str">
        <f t="shared" si="25"/>
        <v xml:space="preserve"> WHEN COUNTRY = 'CIB' AND SEGMENT = 'Small Business' THEN 31.3538</v>
      </c>
      <c r="X112" t="str">
        <f t="shared" si="26"/>
        <v xml:space="preserve"> WHEN COUNTRY = 'CIB' AND SEGMENT IN ('CORPORATE','SME Corporate') THEN 32.17671 WHEN COUNTRY = 'CIB' AND SEGMENT = 'Small Business' THEN 31.3538</v>
      </c>
      <c r="Y112" s="97" t="str">
        <f t="shared" si="19"/>
        <v>CASE  WHEN COUNTRY = 'CIB' AND SEGMENT IN ('CORPORATE','SME Corporate') THEN 32.17671 WHEN COUNTRY = 'CIB' AND SEGMENT = 'Small Business' THEN 31.3538 END AS VAL_MAX_IND_110,</v>
      </c>
    </row>
    <row r="113" spans="1:25" ht="16.5" thickBot="1" x14ac:dyDescent="0.3">
      <c r="A113" s="85">
        <f t="shared" si="27"/>
        <v>111</v>
      </c>
      <c r="B113" s="108"/>
      <c r="C113" s="108"/>
      <c r="D113" s="109"/>
      <c r="E113" s="109"/>
      <c r="F113" s="143"/>
      <c r="G113" s="143"/>
      <c r="H113" s="271"/>
      <c r="I113" s="271"/>
      <c r="J113" s="142" t="s">
        <v>1815</v>
      </c>
      <c r="K113" s="142" t="s">
        <v>1901</v>
      </c>
      <c r="M113" t="str">
        <f t="shared" si="20"/>
        <v/>
      </c>
      <c r="N113" t="str">
        <f t="shared" si="28"/>
        <v/>
      </c>
      <c r="O113" s="95" t="str">
        <f t="shared" si="16"/>
        <v/>
      </c>
      <c r="P113" s="96" t="str">
        <f t="shared" si="17"/>
        <v/>
      </c>
      <c r="Q113" s="95" t="str">
        <f t="shared" si="21"/>
        <v/>
      </c>
      <c r="R113" s="96" t="str">
        <f t="shared" si="18"/>
        <v/>
      </c>
      <c r="S113" s="95" t="str">
        <f t="shared" si="22"/>
        <v/>
      </c>
      <c r="T113" s="95" t="str">
        <f t="shared" si="23"/>
        <v/>
      </c>
      <c r="U113" s="95" t="str">
        <f t="shared" si="24"/>
        <v xml:space="preserve"> WHEN COUNTRY = 'CIB' AND SEGMENT IN ('CORPORATE','SME Corporate') THEN 7.405472</v>
      </c>
      <c r="V113" s="95" t="str">
        <f t="shared" si="25"/>
        <v xml:space="preserve"> WHEN COUNTRY = 'CIB' AND SEGMENT = 'Small Business' THEN 20.14783</v>
      </c>
      <c r="X113" t="str">
        <f t="shared" si="26"/>
        <v xml:space="preserve"> WHEN COUNTRY = 'CIB' AND SEGMENT IN ('CORPORATE','SME Corporate') THEN 7.405472 WHEN COUNTRY = 'CIB' AND SEGMENT = 'Small Business' THEN 20.14783</v>
      </c>
      <c r="Y113" s="97" t="str">
        <f t="shared" si="19"/>
        <v>CASE  WHEN COUNTRY = 'CIB' AND SEGMENT IN ('CORPORATE','SME Corporate') THEN 7.405472 WHEN COUNTRY = 'CIB' AND SEGMENT = 'Small Business' THEN 20.14783 END AS VAL_MAX_IND_111,</v>
      </c>
    </row>
    <row r="114" spans="1:25" ht="16.5" thickBot="1" x14ac:dyDescent="0.3">
      <c r="A114" s="85">
        <f t="shared" si="27"/>
        <v>112</v>
      </c>
      <c r="B114" s="108"/>
      <c r="C114" s="108"/>
      <c r="D114" s="109"/>
      <c r="E114" s="109"/>
      <c r="F114" s="142"/>
      <c r="G114" s="142"/>
      <c r="H114" s="271"/>
      <c r="I114" s="271"/>
      <c r="J114" s="142" t="s">
        <v>1816</v>
      </c>
      <c r="K114" s="142" t="s">
        <v>1902</v>
      </c>
      <c r="M114" t="str">
        <f t="shared" si="20"/>
        <v/>
      </c>
      <c r="N114" t="str">
        <f t="shared" si="28"/>
        <v/>
      </c>
      <c r="O114" s="95" t="str">
        <f t="shared" si="16"/>
        <v/>
      </c>
      <c r="P114" s="96" t="str">
        <f t="shared" si="17"/>
        <v/>
      </c>
      <c r="Q114" s="95" t="str">
        <f t="shared" si="21"/>
        <v/>
      </c>
      <c r="R114" s="96" t="str">
        <f t="shared" si="18"/>
        <v/>
      </c>
      <c r="S114" s="95" t="str">
        <f t="shared" si="22"/>
        <v/>
      </c>
      <c r="T114" s="95" t="str">
        <f t="shared" si="23"/>
        <v/>
      </c>
      <c r="U114" s="95" t="str">
        <f t="shared" si="24"/>
        <v xml:space="preserve"> WHEN COUNTRY = 'CIB' AND SEGMENT IN ('CORPORATE','SME Corporate') THEN 23.00005</v>
      </c>
      <c r="V114" s="95" t="str">
        <f t="shared" si="25"/>
        <v xml:space="preserve"> WHEN COUNTRY = 'CIB' AND SEGMENT = 'Small Business' THEN 13.27249</v>
      </c>
      <c r="X114" t="str">
        <f t="shared" si="26"/>
        <v xml:space="preserve"> WHEN COUNTRY = 'CIB' AND SEGMENT IN ('CORPORATE','SME Corporate') THEN 23.00005 WHEN COUNTRY = 'CIB' AND SEGMENT = 'Small Business' THEN 13.27249</v>
      </c>
      <c r="Y114" s="97" t="str">
        <f t="shared" si="19"/>
        <v>CASE  WHEN COUNTRY = 'CIB' AND SEGMENT IN ('CORPORATE','SME Corporate') THEN 23.00005 WHEN COUNTRY = 'CIB' AND SEGMENT = 'Small Business' THEN 13.27249 END AS VAL_MAX_IND_112,</v>
      </c>
    </row>
    <row r="115" spans="1:25" ht="16.5" thickBot="1" x14ac:dyDescent="0.3">
      <c r="A115" s="85">
        <f t="shared" si="27"/>
        <v>113</v>
      </c>
      <c r="B115" s="108"/>
      <c r="C115" s="108"/>
      <c r="D115" s="109"/>
      <c r="E115" s="109"/>
      <c r="F115" s="143"/>
      <c r="G115" s="143"/>
      <c r="H115" s="271"/>
      <c r="I115" s="271"/>
      <c r="J115" s="142" t="s">
        <v>1817</v>
      </c>
      <c r="K115" s="142" t="s">
        <v>1903</v>
      </c>
      <c r="M115" t="str">
        <f t="shared" si="20"/>
        <v/>
      </c>
      <c r="N115" t="str">
        <f t="shared" si="28"/>
        <v/>
      </c>
      <c r="O115" s="95" t="str">
        <f t="shared" si="16"/>
        <v/>
      </c>
      <c r="P115" s="96" t="str">
        <f t="shared" si="17"/>
        <v/>
      </c>
      <c r="Q115" s="95" t="str">
        <f t="shared" si="21"/>
        <v/>
      </c>
      <c r="R115" s="96" t="str">
        <f t="shared" si="18"/>
        <v/>
      </c>
      <c r="S115" s="95" t="str">
        <f t="shared" si="22"/>
        <v/>
      </c>
      <c r="T115" s="95" t="str">
        <f t="shared" si="23"/>
        <v/>
      </c>
      <c r="U115" s="95" t="str">
        <f t="shared" si="24"/>
        <v xml:space="preserve"> WHEN COUNTRY = 'CIB' AND SEGMENT IN ('CORPORATE','SME Corporate') THEN 11.16137</v>
      </c>
      <c r="V115" s="95" t="str">
        <f t="shared" si="25"/>
        <v xml:space="preserve"> WHEN COUNTRY = 'CIB' AND SEGMENT = 'Small Business' THEN 19.59329</v>
      </c>
      <c r="X115" t="str">
        <f t="shared" si="26"/>
        <v xml:space="preserve"> WHEN COUNTRY = 'CIB' AND SEGMENT IN ('CORPORATE','SME Corporate') THEN 11.16137 WHEN COUNTRY = 'CIB' AND SEGMENT = 'Small Business' THEN 19.59329</v>
      </c>
      <c r="Y115" s="97" t="str">
        <f t="shared" si="19"/>
        <v>CASE  WHEN COUNTRY = 'CIB' AND SEGMENT IN ('CORPORATE','SME Corporate') THEN 11.16137 WHEN COUNTRY = 'CIB' AND SEGMENT = 'Small Business' THEN 19.59329 END AS VAL_MAX_IND_113,</v>
      </c>
    </row>
    <row r="116" spans="1:25" ht="16.5" thickBot="1" x14ac:dyDescent="0.3">
      <c r="A116" s="85">
        <f t="shared" si="27"/>
        <v>114</v>
      </c>
      <c r="B116" s="108"/>
      <c r="C116" s="108"/>
      <c r="D116" s="109"/>
      <c r="E116" s="109"/>
      <c r="F116" s="142"/>
      <c r="G116" s="142"/>
      <c r="H116" s="271"/>
      <c r="I116" s="271"/>
      <c r="J116" s="142" t="s">
        <v>1818</v>
      </c>
      <c r="K116" s="142" t="s">
        <v>1904</v>
      </c>
      <c r="M116" t="str">
        <f t="shared" si="20"/>
        <v/>
      </c>
      <c r="N116" t="str">
        <f t="shared" si="28"/>
        <v/>
      </c>
      <c r="O116" s="95" t="str">
        <f t="shared" si="16"/>
        <v/>
      </c>
      <c r="P116" s="96" t="str">
        <f t="shared" si="17"/>
        <v/>
      </c>
      <c r="Q116" s="95" t="str">
        <f t="shared" si="21"/>
        <v/>
      </c>
      <c r="R116" s="96" t="str">
        <f t="shared" si="18"/>
        <v/>
      </c>
      <c r="S116" s="95" t="str">
        <f t="shared" si="22"/>
        <v/>
      </c>
      <c r="T116" s="95" t="str">
        <f t="shared" si="23"/>
        <v/>
      </c>
      <c r="U116" s="95" t="str">
        <f t="shared" si="24"/>
        <v xml:space="preserve"> WHEN COUNTRY = 'CIB' AND SEGMENT IN ('CORPORATE','SME Corporate') THEN 35.08556</v>
      </c>
      <c r="V116" s="95" t="str">
        <f t="shared" si="25"/>
        <v xml:space="preserve"> WHEN COUNTRY = 'CIB' AND SEGMENT = 'Small Business' THEN 72.14893</v>
      </c>
      <c r="X116" t="str">
        <f t="shared" si="26"/>
        <v xml:space="preserve"> WHEN COUNTRY = 'CIB' AND SEGMENT IN ('CORPORATE','SME Corporate') THEN 35.08556 WHEN COUNTRY = 'CIB' AND SEGMENT = 'Small Business' THEN 72.14893</v>
      </c>
      <c r="Y116" s="97" t="str">
        <f t="shared" si="19"/>
        <v>CASE  WHEN COUNTRY = 'CIB' AND SEGMENT IN ('CORPORATE','SME Corporate') THEN 35.08556 WHEN COUNTRY = 'CIB' AND SEGMENT = 'Small Business' THEN 72.14893 END AS VAL_MAX_IND_114,</v>
      </c>
    </row>
    <row r="117" spans="1:25" ht="16.5" thickBot="1" x14ac:dyDescent="0.3">
      <c r="A117" s="85">
        <f t="shared" si="27"/>
        <v>115</v>
      </c>
      <c r="B117" s="108"/>
      <c r="C117" s="108"/>
      <c r="D117" s="109"/>
      <c r="E117" s="109"/>
      <c r="F117" s="143"/>
      <c r="G117" s="143"/>
      <c r="H117" s="271"/>
      <c r="I117" s="271"/>
      <c r="J117" s="142" t="s">
        <v>1819</v>
      </c>
      <c r="K117" s="142" t="s">
        <v>1905</v>
      </c>
      <c r="M117" t="str">
        <f t="shared" si="20"/>
        <v/>
      </c>
      <c r="N117" t="str">
        <f t="shared" si="28"/>
        <v/>
      </c>
      <c r="O117" s="95" t="str">
        <f t="shared" si="16"/>
        <v/>
      </c>
      <c r="P117" s="96" t="str">
        <f t="shared" si="17"/>
        <v/>
      </c>
      <c r="Q117" s="95" t="str">
        <f t="shared" si="21"/>
        <v/>
      </c>
      <c r="R117" s="96" t="str">
        <f t="shared" si="18"/>
        <v/>
      </c>
      <c r="S117" s="95" t="str">
        <f t="shared" si="22"/>
        <v/>
      </c>
      <c r="T117" s="95" t="str">
        <f t="shared" si="23"/>
        <v/>
      </c>
      <c r="U117" s="95" t="str">
        <f t="shared" si="24"/>
        <v xml:space="preserve"> WHEN COUNTRY = 'CIB' AND SEGMENT IN ('CORPORATE','SME Corporate') THEN 0.6019425</v>
      </c>
      <c r="V117" s="95" t="str">
        <f t="shared" si="25"/>
        <v xml:space="preserve"> WHEN COUNTRY = 'CIB' AND SEGMENT = 'Small Business' THEN 0.5844238</v>
      </c>
      <c r="X117" t="str">
        <f t="shared" si="26"/>
        <v xml:space="preserve"> WHEN COUNTRY = 'CIB' AND SEGMENT IN ('CORPORATE','SME Corporate') THEN 0.6019425 WHEN COUNTRY = 'CIB' AND SEGMENT = 'Small Business' THEN 0.5844238</v>
      </c>
      <c r="Y117" s="97" t="str">
        <f t="shared" si="19"/>
        <v>CASE  WHEN COUNTRY = 'CIB' AND SEGMENT IN ('CORPORATE','SME Corporate') THEN 0.6019425 WHEN COUNTRY = 'CIB' AND SEGMENT = 'Small Business' THEN 0.5844238 END AS VAL_MAX_IND_115,</v>
      </c>
    </row>
    <row r="118" spans="1:25" ht="16.5" thickBot="1" x14ac:dyDescent="0.3">
      <c r="A118" s="85">
        <f t="shared" si="27"/>
        <v>116</v>
      </c>
      <c r="B118" s="108"/>
      <c r="C118" s="108"/>
      <c r="D118" s="109"/>
      <c r="E118" s="109"/>
      <c r="F118" s="142"/>
      <c r="G118" s="142"/>
      <c r="H118" s="271"/>
      <c r="I118" s="271"/>
      <c r="J118" s="142" t="s">
        <v>1820</v>
      </c>
      <c r="K118" s="142" t="s">
        <v>1906</v>
      </c>
      <c r="M118" t="str">
        <f t="shared" si="20"/>
        <v/>
      </c>
      <c r="N118" t="str">
        <f t="shared" si="28"/>
        <v/>
      </c>
      <c r="O118" s="95" t="str">
        <f t="shared" si="16"/>
        <v/>
      </c>
      <c r="P118" s="96" t="str">
        <f t="shared" si="17"/>
        <v/>
      </c>
      <c r="Q118" s="95" t="str">
        <f t="shared" si="21"/>
        <v/>
      </c>
      <c r="R118" s="96" t="str">
        <f t="shared" si="18"/>
        <v/>
      </c>
      <c r="S118" s="95" t="str">
        <f t="shared" si="22"/>
        <v/>
      </c>
      <c r="T118" s="95" t="str">
        <f t="shared" si="23"/>
        <v/>
      </c>
      <c r="U118" s="95" t="str">
        <f t="shared" si="24"/>
        <v xml:space="preserve"> WHEN COUNTRY = 'CIB' AND SEGMENT IN ('CORPORATE','SME Corporate') THEN 24.48358</v>
      </c>
      <c r="V118" s="95" t="str">
        <f t="shared" si="25"/>
        <v xml:space="preserve"> WHEN COUNTRY = 'CIB' AND SEGMENT = 'Small Business' THEN 48.97926</v>
      </c>
      <c r="X118" t="str">
        <f t="shared" si="26"/>
        <v xml:space="preserve"> WHEN COUNTRY = 'CIB' AND SEGMENT IN ('CORPORATE','SME Corporate') THEN 24.48358 WHEN COUNTRY = 'CIB' AND SEGMENT = 'Small Business' THEN 48.97926</v>
      </c>
      <c r="Y118" s="97" t="str">
        <f t="shared" si="19"/>
        <v>CASE  WHEN COUNTRY = 'CIB' AND SEGMENT IN ('CORPORATE','SME Corporate') THEN 24.48358 WHEN COUNTRY = 'CIB' AND SEGMENT = 'Small Business' THEN 48.97926 END AS VAL_MAX_IND_116,</v>
      </c>
    </row>
    <row r="119" spans="1:25" ht="16.5" thickBot="1" x14ac:dyDescent="0.3">
      <c r="A119" s="85">
        <v>122</v>
      </c>
      <c r="B119" s="108"/>
      <c r="C119" s="108"/>
      <c r="D119" s="109"/>
      <c r="E119" s="109"/>
      <c r="F119" s="143"/>
      <c r="G119" s="143"/>
      <c r="H119" s="271"/>
      <c r="I119" s="271"/>
      <c r="J119" s="142" t="s">
        <v>1821</v>
      </c>
      <c r="K119" s="142" t="s">
        <v>1907</v>
      </c>
      <c r="M119" t="str">
        <f t="shared" si="20"/>
        <v/>
      </c>
      <c r="N119" t="str">
        <f t="shared" si="28"/>
        <v/>
      </c>
      <c r="O119" s="95" t="str">
        <f t="shared" si="16"/>
        <v/>
      </c>
      <c r="P119" s="96" t="str">
        <f t="shared" si="17"/>
        <v/>
      </c>
      <c r="Q119" s="95" t="str">
        <f t="shared" si="21"/>
        <v/>
      </c>
      <c r="R119" s="96" t="str">
        <f t="shared" si="18"/>
        <v/>
      </c>
      <c r="S119" s="95" t="str">
        <f t="shared" si="22"/>
        <v/>
      </c>
      <c r="T119" s="95" t="str">
        <f t="shared" si="23"/>
        <v/>
      </c>
      <c r="U119" s="95" t="str">
        <f t="shared" si="24"/>
        <v xml:space="preserve"> WHEN COUNTRY = 'CIB' AND SEGMENT IN ('CORPORATE','SME Corporate') THEN 1196.168</v>
      </c>
      <c r="V119" s="95" t="str">
        <f t="shared" si="25"/>
        <v xml:space="preserve"> WHEN COUNTRY = 'CIB' AND SEGMENT = 'Small Business' THEN 1452.309</v>
      </c>
      <c r="X119" t="str">
        <f t="shared" si="26"/>
        <v xml:space="preserve"> WHEN COUNTRY = 'CIB' AND SEGMENT IN ('CORPORATE','SME Corporate') THEN 1196.168 WHEN COUNTRY = 'CIB' AND SEGMENT = 'Small Business' THEN 1452.309</v>
      </c>
      <c r="Y119" s="97" t="str">
        <f t="shared" si="19"/>
        <v>CASE  WHEN COUNTRY = 'CIB' AND SEGMENT IN ('CORPORATE','SME Corporate') THEN 1196.168 WHEN COUNTRY = 'CIB' AND SEGMENT = 'Small Business' THEN 1452.309 END AS VAL_MAX_IND_122,</v>
      </c>
    </row>
    <row r="120" spans="1:25" ht="16.5" thickBot="1" x14ac:dyDescent="0.3">
      <c r="A120" s="85">
        <f t="shared" si="27"/>
        <v>123</v>
      </c>
      <c r="B120" s="108"/>
      <c r="C120" s="108"/>
      <c r="D120" s="109"/>
      <c r="E120" s="109"/>
      <c r="F120" s="142"/>
      <c r="G120" s="142"/>
      <c r="H120" s="271"/>
      <c r="I120" s="271"/>
      <c r="J120" s="142" t="s">
        <v>1822</v>
      </c>
      <c r="K120" s="142" t="s">
        <v>1908</v>
      </c>
      <c r="M120" t="str">
        <f t="shared" si="20"/>
        <v/>
      </c>
      <c r="N120" t="str">
        <f t="shared" si="28"/>
        <v/>
      </c>
      <c r="O120" s="95" t="str">
        <f t="shared" si="16"/>
        <v/>
      </c>
      <c r="P120" s="96" t="str">
        <f t="shared" si="17"/>
        <v/>
      </c>
      <c r="Q120" s="95" t="str">
        <f t="shared" si="21"/>
        <v/>
      </c>
      <c r="R120" s="96" t="str">
        <f t="shared" si="18"/>
        <v/>
      </c>
      <c r="S120" s="95" t="str">
        <f t="shared" si="22"/>
        <v/>
      </c>
      <c r="T120" s="95" t="str">
        <f t="shared" si="23"/>
        <v/>
      </c>
      <c r="U120" s="95" t="str">
        <f t="shared" si="24"/>
        <v xml:space="preserve"> WHEN COUNTRY = 'CIB' AND SEGMENT IN ('CORPORATE','SME Corporate') THEN 3.778554</v>
      </c>
      <c r="V120" s="95" t="str">
        <f t="shared" si="25"/>
        <v xml:space="preserve"> WHEN COUNTRY = 'CIB' AND SEGMENT = 'Small Business' THEN 4.432305</v>
      </c>
      <c r="X120" t="str">
        <f t="shared" si="26"/>
        <v xml:space="preserve"> WHEN COUNTRY = 'CIB' AND SEGMENT IN ('CORPORATE','SME Corporate') THEN 3.778554 WHEN COUNTRY = 'CIB' AND SEGMENT = 'Small Business' THEN 4.432305</v>
      </c>
      <c r="Y120" s="97" t="str">
        <f t="shared" si="19"/>
        <v>CASE  WHEN COUNTRY = 'CIB' AND SEGMENT IN ('CORPORATE','SME Corporate') THEN 3.778554 WHEN COUNTRY = 'CIB' AND SEGMENT = 'Small Business' THEN 4.432305 END AS VAL_MAX_IND_123,</v>
      </c>
    </row>
    <row r="121" spans="1:25" ht="16.5" thickBot="1" x14ac:dyDescent="0.3">
      <c r="A121" s="85">
        <f t="shared" si="27"/>
        <v>124</v>
      </c>
      <c r="B121" s="108"/>
      <c r="C121" s="108"/>
      <c r="D121" s="109"/>
      <c r="E121" s="109"/>
      <c r="F121" s="143"/>
      <c r="G121" s="143"/>
      <c r="H121" s="271"/>
      <c r="I121" s="271"/>
      <c r="J121" s="142" t="s">
        <v>1823</v>
      </c>
      <c r="K121" s="142" t="s">
        <v>1909</v>
      </c>
      <c r="M121" t="str">
        <f t="shared" si="20"/>
        <v/>
      </c>
      <c r="N121" t="str">
        <f t="shared" si="28"/>
        <v/>
      </c>
      <c r="O121" s="95" t="str">
        <f t="shared" si="16"/>
        <v/>
      </c>
      <c r="P121" s="96" t="str">
        <f t="shared" si="17"/>
        <v/>
      </c>
      <c r="Q121" s="95" t="str">
        <f t="shared" si="21"/>
        <v/>
      </c>
      <c r="R121" s="96" t="str">
        <f t="shared" si="18"/>
        <v/>
      </c>
      <c r="S121" s="95" t="str">
        <f t="shared" si="22"/>
        <v/>
      </c>
      <c r="T121" s="95" t="str">
        <f t="shared" si="23"/>
        <v/>
      </c>
      <c r="U121" s="95" t="str">
        <f t="shared" si="24"/>
        <v xml:space="preserve"> WHEN COUNTRY = 'CIB' AND SEGMENT IN ('CORPORATE','SME Corporate') THEN 8.213259</v>
      </c>
      <c r="V121" s="95" t="str">
        <f t="shared" si="25"/>
        <v xml:space="preserve"> WHEN COUNTRY = 'CIB' AND SEGMENT = 'Small Business' THEN 40.50623</v>
      </c>
      <c r="X121" t="str">
        <f t="shared" si="26"/>
        <v xml:space="preserve"> WHEN COUNTRY = 'CIB' AND SEGMENT IN ('CORPORATE','SME Corporate') THEN 8.213259 WHEN COUNTRY = 'CIB' AND SEGMENT = 'Small Business' THEN 40.50623</v>
      </c>
      <c r="Y121" s="97" t="str">
        <f t="shared" si="19"/>
        <v>CASE  WHEN COUNTRY = 'CIB' AND SEGMENT IN ('CORPORATE','SME Corporate') THEN 8.213259 WHEN COUNTRY = 'CIB' AND SEGMENT = 'Small Business' THEN 40.50623 END AS VAL_MAX_IND_124,</v>
      </c>
    </row>
    <row r="122" spans="1:25" ht="16.5" thickBot="1" x14ac:dyDescent="0.3">
      <c r="A122" s="85">
        <f t="shared" si="27"/>
        <v>125</v>
      </c>
      <c r="B122" s="108"/>
      <c r="C122" s="108"/>
      <c r="D122" s="109"/>
      <c r="E122" s="109"/>
      <c r="F122" s="142"/>
      <c r="G122" s="142"/>
      <c r="H122" s="271"/>
      <c r="I122" s="271"/>
      <c r="J122" s="142" t="s">
        <v>1824</v>
      </c>
      <c r="K122" s="142" t="s">
        <v>1910</v>
      </c>
      <c r="M122" t="str">
        <f t="shared" si="20"/>
        <v/>
      </c>
      <c r="N122" t="str">
        <f t="shared" si="28"/>
        <v/>
      </c>
      <c r="O122" s="95" t="str">
        <f t="shared" si="16"/>
        <v/>
      </c>
      <c r="P122" s="96" t="str">
        <f t="shared" si="17"/>
        <v/>
      </c>
      <c r="Q122" s="95" t="str">
        <f t="shared" si="21"/>
        <v/>
      </c>
      <c r="R122" s="96" t="str">
        <f t="shared" si="18"/>
        <v/>
      </c>
      <c r="S122" s="95" t="str">
        <f t="shared" si="22"/>
        <v/>
      </c>
      <c r="T122" s="95" t="str">
        <f t="shared" si="23"/>
        <v/>
      </c>
      <c r="U122" s="95" t="str">
        <f t="shared" si="24"/>
        <v xml:space="preserve"> WHEN COUNTRY = 'CIB' AND SEGMENT IN ('CORPORATE','SME Corporate') THEN 5.448284</v>
      </c>
      <c r="V122" s="95" t="str">
        <f t="shared" si="25"/>
        <v xml:space="preserve"> WHEN COUNTRY = 'CIB' AND SEGMENT = 'Small Business' THEN 15.92004</v>
      </c>
      <c r="X122" t="str">
        <f t="shared" si="26"/>
        <v xml:space="preserve"> WHEN COUNTRY = 'CIB' AND SEGMENT IN ('CORPORATE','SME Corporate') THEN 5.448284 WHEN COUNTRY = 'CIB' AND SEGMENT = 'Small Business' THEN 15.92004</v>
      </c>
      <c r="Y122" s="97" t="str">
        <f t="shared" si="19"/>
        <v>CASE  WHEN COUNTRY = 'CIB' AND SEGMENT IN ('CORPORATE','SME Corporate') THEN 5.448284 WHEN COUNTRY = 'CIB' AND SEGMENT = 'Small Business' THEN 15.92004 END AS VAL_MAX_IND_125,</v>
      </c>
    </row>
    <row r="123" spans="1:25" ht="16.5" thickBot="1" x14ac:dyDescent="0.3">
      <c r="A123" s="85">
        <f t="shared" si="27"/>
        <v>126</v>
      </c>
      <c r="B123" s="108"/>
      <c r="C123" s="108"/>
      <c r="D123" s="109"/>
      <c r="E123" s="109"/>
      <c r="F123" s="143"/>
      <c r="G123" s="143"/>
      <c r="H123" s="271"/>
      <c r="I123" s="271"/>
      <c r="J123" s="142" t="s">
        <v>1825</v>
      </c>
      <c r="K123" s="142" t="s">
        <v>1911</v>
      </c>
      <c r="M123" t="str">
        <f t="shared" si="20"/>
        <v/>
      </c>
      <c r="N123" t="str">
        <f t="shared" si="28"/>
        <v/>
      </c>
      <c r="O123" s="95" t="str">
        <f t="shared" si="16"/>
        <v/>
      </c>
      <c r="P123" s="96" t="str">
        <f t="shared" si="17"/>
        <v/>
      </c>
      <c r="Q123" s="95" t="str">
        <f t="shared" si="21"/>
        <v/>
      </c>
      <c r="R123" s="96" t="str">
        <f t="shared" si="18"/>
        <v/>
      </c>
      <c r="S123" s="95" t="str">
        <f t="shared" si="22"/>
        <v/>
      </c>
      <c r="T123" s="95" t="str">
        <f t="shared" si="23"/>
        <v/>
      </c>
      <c r="U123" s="95" t="str">
        <f t="shared" si="24"/>
        <v xml:space="preserve"> WHEN COUNTRY = 'CIB' AND SEGMENT IN ('CORPORATE','SME Corporate') THEN 0.678269 </v>
      </c>
      <c r="V123" s="95" t="str">
        <f t="shared" si="25"/>
        <v xml:space="preserve"> WHEN COUNTRY = 'CIB' AND SEGMENT = 'Small Business' THEN 0.6346902</v>
      </c>
      <c r="X123" t="str">
        <f t="shared" si="26"/>
        <v xml:space="preserve"> WHEN COUNTRY = 'CIB' AND SEGMENT IN ('CORPORATE','SME Corporate') THEN 0.678269  WHEN COUNTRY = 'CIB' AND SEGMENT = 'Small Business' THEN 0.6346902</v>
      </c>
      <c r="Y123" s="97" t="str">
        <f t="shared" si="19"/>
        <v>CASE  WHEN COUNTRY = 'CIB' AND SEGMENT IN ('CORPORATE','SME Corporate') THEN 0.678269  WHEN COUNTRY = 'CIB' AND SEGMENT = 'Small Business' THEN 0.6346902 END AS VAL_MAX_IND_126,</v>
      </c>
    </row>
    <row r="124" spans="1:25" ht="16.5" thickBot="1" x14ac:dyDescent="0.3">
      <c r="A124" s="85">
        <f t="shared" si="27"/>
        <v>127</v>
      </c>
      <c r="B124" s="108"/>
      <c r="C124" s="108"/>
      <c r="D124" s="109"/>
      <c r="E124" s="109"/>
      <c r="F124" s="142"/>
      <c r="G124" s="142"/>
      <c r="H124" s="271"/>
      <c r="I124" s="271"/>
      <c r="J124" s="142" t="s">
        <v>1826</v>
      </c>
      <c r="K124" s="142" t="s">
        <v>1912</v>
      </c>
      <c r="M124" t="str">
        <f t="shared" si="20"/>
        <v/>
      </c>
      <c r="N124" t="str">
        <f t="shared" ref="N124:N155" si="29">IF(LEN(C124)&gt;0,CONCATENATE(" WHEN COUNTRY = '",$B$2, ,"' AND SEGMENT = '",$B$3,"' THEN ",C124 ),"")</f>
        <v/>
      </c>
      <c r="O124" s="95" t="str">
        <f t="shared" si="16"/>
        <v/>
      </c>
      <c r="P124" s="96" t="str">
        <f t="shared" si="17"/>
        <v/>
      </c>
      <c r="Q124" s="95" t="str">
        <f t="shared" si="21"/>
        <v/>
      </c>
      <c r="R124" s="96" t="str">
        <f t="shared" si="18"/>
        <v/>
      </c>
      <c r="S124" s="95" t="str">
        <f t="shared" si="22"/>
        <v/>
      </c>
      <c r="T124" s="95" t="str">
        <f t="shared" si="23"/>
        <v/>
      </c>
      <c r="U124" s="95" t="str">
        <f t="shared" si="24"/>
        <v xml:space="preserve"> WHEN COUNTRY = 'CIB' AND SEGMENT IN ('CORPORATE','SME Corporate') THEN 13.591 </v>
      </c>
      <c r="V124" s="95" t="str">
        <f t="shared" si="25"/>
        <v xml:space="preserve"> WHEN COUNTRY = 'CIB' AND SEGMENT = 'Small Business' THEN 37.69851</v>
      </c>
      <c r="X124" t="str">
        <f t="shared" si="26"/>
        <v xml:space="preserve"> WHEN COUNTRY = 'CIB' AND SEGMENT IN ('CORPORATE','SME Corporate') THEN 13.591  WHEN COUNTRY = 'CIB' AND SEGMENT = 'Small Business' THEN 37.69851</v>
      </c>
      <c r="Y124" s="97" t="str">
        <f t="shared" si="19"/>
        <v>CASE  WHEN COUNTRY = 'CIB' AND SEGMENT IN ('CORPORATE','SME Corporate') THEN 13.591  WHEN COUNTRY = 'CIB' AND SEGMENT = 'Small Business' THEN 37.69851 END AS VAL_MAX_IND_127,</v>
      </c>
    </row>
    <row r="125" spans="1:25" ht="16.5" thickBot="1" x14ac:dyDescent="0.3">
      <c r="A125" s="85">
        <f t="shared" si="27"/>
        <v>128</v>
      </c>
      <c r="B125" s="108"/>
      <c r="C125" s="108"/>
      <c r="D125" s="109"/>
      <c r="E125" s="109"/>
      <c r="F125" s="143"/>
      <c r="G125" s="143"/>
      <c r="H125" s="271"/>
      <c r="I125" s="271"/>
      <c r="J125" s="142" t="s">
        <v>1827</v>
      </c>
      <c r="K125" s="142" t="s">
        <v>1931</v>
      </c>
      <c r="M125" t="str">
        <f t="shared" si="20"/>
        <v/>
      </c>
      <c r="N125" t="str">
        <f t="shared" si="29"/>
        <v/>
      </c>
      <c r="O125" s="95" t="str">
        <f t="shared" si="16"/>
        <v/>
      </c>
      <c r="P125" s="96" t="str">
        <f t="shared" si="17"/>
        <v/>
      </c>
      <c r="Q125" s="95" t="str">
        <f t="shared" si="21"/>
        <v/>
      </c>
      <c r="R125" s="96" t="str">
        <f t="shared" si="18"/>
        <v/>
      </c>
      <c r="S125" s="95" t="str">
        <f t="shared" si="22"/>
        <v/>
      </c>
      <c r="T125" s="95" t="str">
        <f t="shared" si="23"/>
        <v/>
      </c>
      <c r="U125" s="95" t="str">
        <f t="shared" si="24"/>
        <v xml:space="preserve"> WHEN COUNTRY = 'CIB' AND SEGMENT IN ('CORPORATE','SME Corporate') THEN 3.28698 </v>
      </c>
      <c r="V125" s="95" t="str">
        <f t="shared" si="25"/>
        <v xml:space="preserve"> WHEN COUNTRY = 'CIB' AND SEGMENT = 'Small Business' THEN -1 </v>
      </c>
      <c r="X125" t="str">
        <f t="shared" si="26"/>
        <v xml:space="preserve"> WHEN COUNTRY = 'CIB' AND SEGMENT IN ('CORPORATE','SME Corporate') THEN 3.28698  WHEN COUNTRY = 'CIB' AND SEGMENT = 'Small Business' THEN -1 </v>
      </c>
      <c r="Y125" s="97" t="str">
        <f t="shared" si="19"/>
        <v>CASE  WHEN COUNTRY = 'CIB' AND SEGMENT IN ('CORPORATE','SME Corporate') THEN 3.28698  WHEN COUNTRY = 'CIB' AND SEGMENT = 'Small Business' THEN -1  END AS VAL_MAX_IND_128,</v>
      </c>
    </row>
    <row r="126" spans="1:25" ht="16.5" thickBot="1" x14ac:dyDescent="0.3">
      <c r="A126" s="85">
        <f t="shared" si="27"/>
        <v>129</v>
      </c>
      <c r="B126" s="108"/>
      <c r="C126" s="108"/>
      <c r="D126" s="109"/>
      <c r="E126" s="109"/>
      <c r="F126" s="142"/>
      <c r="G126" s="142"/>
      <c r="H126" s="271"/>
      <c r="I126" s="271"/>
      <c r="J126" s="142" t="s">
        <v>1828</v>
      </c>
      <c r="K126" s="142" t="s">
        <v>1913</v>
      </c>
      <c r="M126" t="str">
        <f t="shared" si="20"/>
        <v/>
      </c>
      <c r="N126" t="str">
        <f t="shared" si="29"/>
        <v/>
      </c>
      <c r="O126" s="95" t="str">
        <f t="shared" si="16"/>
        <v/>
      </c>
      <c r="P126" s="96" t="str">
        <f t="shared" si="17"/>
        <v/>
      </c>
      <c r="Q126" s="95" t="str">
        <f t="shared" si="21"/>
        <v/>
      </c>
      <c r="R126" s="96" t="str">
        <f t="shared" si="18"/>
        <v/>
      </c>
      <c r="S126" s="95" t="str">
        <f t="shared" si="22"/>
        <v/>
      </c>
      <c r="T126" s="95" t="str">
        <f t="shared" si="23"/>
        <v/>
      </c>
      <c r="U126" s="95" t="str">
        <f t="shared" si="24"/>
        <v xml:space="preserve"> WHEN COUNTRY = 'CIB' AND SEGMENT IN ('CORPORATE','SME Corporate') THEN 2341.414</v>
      </c>
      <c r="V126" s="95" t="str">
        <f t="shared" si="25"/>
        <v xml:space="preserve"> WHEN COUNTRY = 'CIB' AND SEGMENT = 'Small Business' THEN 2442</v>
      </c>
      <c r="X126" t="str">
        <f t="shared" si="26"/>
        <v xml:space="preserve"> WHEN COUNTRY = 'CIB' AND SEGMENT IN ('CORPORATE','SME Corporate') THEN 2341.414 WHEN COUNTRY = 'CIB' AND SEGMENT = 'Small Business' THEN 2442</v>
      </c>
      <c r="Y126" s="97" t="str">
        <f t="shared" si="19"/>
        <v>CASE  WHEN COUNTRY = 'CIB' AND SEGMENT IN ('CORPORATE','SME Corporate') THEN 2341.414 WHEN COUNTRY = 'CIB' AND SEGMENT = 'Small Business' THEN 2442 END AS VAL_MAX_IND_129,</v>
      </c>
    </row>
    <row r="127" spans="1:25" ht="16.5" thickBot="1" x14ac:dyDescent="0.3">
      <c r="A127" s="85">
        <f t="shared" si="27"/>
        <v>130</v>
      </c>
      <c r="B127" s="108"/>
      <c r="C127" s="108"/>
      <c r="D127" s="109"/>
      <c r="E127" s="109"/>
      <c r="F127" s="143"/>
      <c r="G127" s="143"/>
      <c r="H127" s="271"/>
      <c r="I127" s="271"/>
      <c r="J127" s="142" t="s">
        <v>1829</v>
      </c>
      <c r="K127" s="142" t="s">
        <v>1914</v>
      </c>
      <c r="M127" t="str">
        <f t="shared" si="20"/>
        <v/>
      </c>
      <c r="N127" t="str">
        <f t="shared" si="29"/>
        <v/>
      </c>
      <c r="O127" s="95" t="str">
        <f t="shared" si="16"/>
        <v/>
      </c>
      <c r="P127" s="96" t="str">
        <f t="shared" si="17"/>
        <v/>
      </c>
      <c r="Q127" s="95" t="str">
        <f t="shared" si="21"/>
        <v/>
      </c>
      <c r="R127" s="96" t="str">
        <f t="shared" si="18"/>
        <v/>
      </c>
      <c r="S127" s="95" t="str">
        <f t="shared" si="22"/>
        <v/>
      </c>
      <c r="T127" s="95" t="str">
        <f t="shared" si="23"/>
        <v/>
      </c>
      <c r="U127" s="95" t="str">
        <f t="shared" si="24"/>
        <v xml:space="preserve"> WHEN COUNTRY = 'CIB' AND SEGMENT IN ('CORPORATE','SME Corporate') THEN 14.00518</v>
      </c>
      <c r="V127" s="95" t="str">
        <f t="shared" si="25"/>
        <v xml:space="preserve"> WHEN COUNTRY = 'CIB' AND SEGMENT = 'Small Business' THEN 32.52797</v>
      </c>
      <c r="X127" t="str">
        <f t="shared" si="26"/>
        <v xml:space="preserve"> WHEN COUNTRY = 'CIB' AND SEGMENT IN ('CORPORATE','SME Corporate') THEN 14.00518 WHEN COUNTRY = 'CIB' AND SEGMENT = 'Small Business' THEN 32.52797</v>
      </c>
      <c r="Y127" s="97" t="str">
        <f t="shared" si="19"/>
        <v>CASE  WHEN COUNTRY = 'CIB' AND SEGMENT IN ('CORPORATE','SME Corporate') THEN 14.00518 WHEN COUNTRY = 'CIB' AND SEGMENT = 'Small Business' THEN 32.52797 END AS VAL_MAX_IND_130,</v>
      </c>
    </row>
    <row r="128" spans="1:25" ht="16.5" thickBot="1" x14ac:dyDescent="0.3">
      <c r="A128" s="85">
        <f t="shared" si="27"/>
        <v>131</v>
      </c>
      <c r="B128" s="108"/>
      <c r="C128" s="108"/>
      <c r="D128" s="109"/>
      <c r="E128" s="109"/>
      <c r="F128" s="142"/>
      <c r="G128" s="142"/>
      <c r="H128" s="271"/>
      <c r="I128" s="271"/>
      <c r="J128" s="142" t="s">
        <v>1774</v>
      </c>
      <c r="K128" s="142" t="s">
        <v>1865</v>
      </c>
      <c r="M128" t="str">
        <f t="shared" si="20"/>
        <v/>
      </c>
      <c r="N128" t="str">
        <f t="shared" si="29"/>
        <v/>
      </c>
      <c r="O128" s="95" t="str">
        <f t="shared" si="16"/>
        <v/>
      </c>
      <c r="P128" s="96" t="str">
        <f t="shared" si="17"/>
        <v/>
      </c>
      <c r="Q128" s="95" t="str">
        <f t="shared" si="21"/>
        <v/>
      </c>
      <c r="R128" s="96" t="str">
        <f t="shared" si="18"/>
        <v/>
      </c>
      <c r="S128" s="95" t="str">
        <f t="shared" si="22"/>
        <v/>
      </c>
      <c r="T128" s="95" t="str">
        <f t="shared" si="23"/>
        <v/>
      </c>
      <c r="U128" s="95" t="str">
        <f t="shared" si="24"/>
        <v xml:space="preserve"> WHEN COUNTRY = 'CIB' AND SEGMENT IN ('CORPORATE','SME Corporate') THEN 23.23102</v>
      </c>
      <c r="V128" s="95" t="str">
        <f t="shared" si="25"/>
        <v xml:space="preserve"> WHEN COUNTRY = 'CIB' AND SEGMENT = 'Small Business' THEN 13.81786</v>
      </c>
      <c r="X128" t="str">
        <f t="shared" si="26"/>
        <v xml:space="preserve"> WHEN COUNTRY = 'CIB' AND SEGMENT IN ('CORPORATE','SME Corporate') THEN 23.23102 WHEN COUNTRY = 'CIB' AND SEGMENT = 'Small Business' THEN 13.81786</v>
      </c>
      <c r="Y128" s="97" t="str">
        <f t="shared" si="19"/>
        <v>CASE  WHEN COUNTRY = 'CIB' AND SEGMENT IN ('CORPORATE','SME Corporate') THEN 23.23102 WHEN COUNTRY = 'CIB' AND SEGMENT = 'Small Business' THEN 13.81786 END AS VAL_MAX_IND_131,</v>
      </c>
    </row>
    <row r="129" spans="1:25" ht="16.5" thickBot="1" x14ac:dyDescent="0.3">
      <c r="A129" s="85">
        <f t="shared" si="27"/>
        <v>132</v>
      </c>
      <c r="B129" s="108"/>
      <c r="C129" s="108"/>
      <c r="D129" s="109"/>
      <c r="E129" s="109"/>
      <c r="F129" s="143"/>
      <c r="G129" s="143"/>
      <c r="H129" s="271"/>
      <c r="I129" s="271"/>
      <c r="J129" s="142" t="s">
        <v>1830</v>
      </c>
      <c r="K129" s="142" t="s">
        <v>1915</v>
      </c>
      <c r="M129" t="str">
        <f t="shared" si="20"/>
        <v/>
      </c>
      <c r="N129" t="str">
        <f t="shared" si="29"/>
        <v/>
      </c>
      <c r="O129" s="95" t="str">
        <f t="shared" si="16"/>
        <v/>
      </c>
      <c r="P129" s="96" t="str">
        <f t="shared" si="17"/>
        <v/>
      </c>
      <c r="Q129" s="95" t="str">
        <f t="shared" si="21"/>
        <v/>
      </c>
      <c r="R129" s="96" t="str">
        <f t="shared" si="18"/>
        <v/>
      </c>
      <c r="S129" s="95" t="str">
        <f t="shared" si="22"/>
        <v/>
      </c>
      <c r="T129" s="95" t="str">
        <f t="shared" si="23"/>
        <v/>
      </c>
      <c r="U129" s="95" t="str">
        <f t="shared" si="24"/>
        <v xml:space="preserve"> WHEN COUNTRY = 'CIB' AND SEGMENT IN ('CORPORATE','SME Corporate') THEN 5.547648</v>
      </c>
      <c r="V129" s="95" t="str">
        <f t="shared" si="25"/>
        <v xml:space="preserve"> WHEN COUNTRY = 'CIB' AND SEGMENT = 'Small Business' THEN 10.36736</v>
      </c>
      <c r="X129" t="str">
        <f t="shared" si="26"/>
        <v xml:space="preserve"> WHEN COUNTRY = 'CIB' AND SEGMENT IN ('CORPORATE','SME Corporate') THEN 5.547648 WHEN COUNTRY = 'CIB' AND SEGMENT = 'Small Business' THEN 10.36736</v>
      </c>
      <c r="Y129" s="97" t="str">
        <f t="shared" si="19"/>
        <v>CASE  WHEN COUNTRY = 'CIB' AND SEGMENT IN ('CORPORATE','SME Corporate') THEN 5.547648 WHEN COUNTRY = 'CIB' AND SEGMENT = 'Small Business' THEN 10.36736 END AS VAL_MAX_IND_132,</v>
      </c>
    </row>
    <row r="130" spans="1:25" ht="16.5" thickBot="1" x14ac:dyDescent="0.3">
      <c r="A130" s="85">
        <f t="shared" si="27"/>
        <v>133</v>
      </c>
      <c r="B130" s="108"/>
      <c r="C130" s="108"/>
      <c r="D130" s="109"/>
      <c r="E130" s="109"/>
      <c r="F130" s="142"/>
      <c r="G130" s="142"/>
      <c r="H130" s="271"/>
      <c r="I130" s="271"/>
      <c r="J130" s="142" t="s">
        <v>1831</v>
      </c>
      <c r="K130" s="142" t="s">
        <v>1853</v>
      </c>
      <c r="M130" t="str">
        <f t="shared" si="20"/>
        <v/>
      </c>
      <c r="N130" t="str">
        <f t="shared" si="29"/>
        <v/>
      </c>
      <c r="O130" s="95" t="str">
        <f t="shared" si="16"/>
        <v/>
      </c>
      <c r="P130" s="96" t="str">
        <f t="shared" si="17"/>
        <v/>
      </c>
      <c r="Q130" s="95" t="str">
        <f t="shared" si="21"/>
        <v/>
      </c>
      <c r="R130" s="96" t="str">
        <f t="shared" si="18"/>
        <v/>
      </c>
      <c r="S130" s="95" t="str">
        <f t="shared" si="22"/>
        <v/>
      </c>
      <c r="T130" s="95" t="str">
        <f t="shared" si="23"/>
        <v/>
      </c>
      <c r="U130" s="95" t="str">
        <f t="shared" si="24"/>
        <v xml:space="preserve"> WHEN COUNTRY = 'CIB' AND SEGMENT IN ('CORPORATE','SME Corporate') THEN 4.634312 </v>
      </c>
      <c r="V130" s="95" t="str">
        <f t="shared" si="25"/>
        <v xml:space="preserve"> WHEN COUNTRY = 'CIB' AND SEGMENT = 'Small Business' THEN 7.055777</v>
      </c>
      <c r="X130" t="str">
        <f t="shared" si="26"/>
        <v xml:space="preserve"> WHEN COUNTRY = 'CIB' AND SEGMENT IN ('CORPORATE','SME Corporate') THEN 4.634312  WHEN COUNTRY = 'CIB' AND SEGMENT = 'Small Business' THEN 7.055777</v>
      </c>
      <c r="Y130" s="97" t="str">
        <f t="shared" si="19"/>
        <v>CASE  WHEN COUNTRY = 'CIB' AND SEGMENT IN ('CORPORATE','SME Corporate') THEN 4.634312  WHEN COUNTRY = 'CIB' AND SEGMENT = 'Small Business' THEN 7.055777 END AS VAL_MAX_IND_133,</v>
      </c>
    </row>
    <row r="131" spans="1:25" ht="16.5" thickBot="1" x14ac:dyDescent="0.3">
      <c r="A131" s="85">
        <f t="shared" si="27"/>
        <v>134</v>
      </c>
      <c r="B131" s="103"/>
      <c r="C131" s="103"/>
      <c r="D131" s="105"/>
      <c r="E131" s="105"/>
      <c r="F131" s="143"/>
      <c r="G131" s="143"/>
      <c r="H131" s="271"/>
      <c r="I131" s="271"/>
      <c r="J131" s="142"/>
      <c r="K131" s="142"/>
      <c r="M131" t="str">
        <f t="shared" si="20"/>
        <v/>
      </c>
      <c r="N131" t="str">
        <f t="shared" si="29"/>
        <v/>
      </c>
      <c r="O131" s="95" t="str">
        <f t="shared" si="16"/>
        <v/>
      </c>
      <c r="P131" s="96" t="str">
        <f t="shared" si="17"/>
        <v/>
      </c>
      <c r="Q131" s="95" t="str">
        <f t="shared" si="21"/>
        <v/>
      </c>
      <c r="R131" s="96" t="str">
        <f t="shared" si="18"/>
        <v/>
      </c>
      <c r="S131" s="95" t="str">
        <f t="shared" si="22"/>
        <v/>
      </c>
      <c r="T131" s="95" t="str">
        <f t="shared" si="23"/>
        <v/>
      </c>
      <c r="U131" s="95" t="str">
        <f t="shared" si="24"/>
        <v/>
      </c>
      <c r="V131" s="95" t="str">
        <f t="shared" si="25"/>
        <v/>
      </c>
      <c r="X131" t="str">
        <f t="shared" si="26"/>
        <v/>
      </c>
      <c r="Y131" s="97" t="str">
        <f t="shared" si="19"/>
        <v/>
      </c>
    </row>
    <row r="132" spans="1:25" ht="16.5" thickBot="1" x14ac:dyDescent="0.3">
      <c r="A132" s="85">
        <f t="shared" si="27"/>
        <v>135</v>
      </c>
      <c r="B132" s="103"/>
      <c r="C132" s="103"/>
      <c r="D132" s="105"/>
      <c r="E132" s="105"/>
      <c r="F132" s="142"/>
      <c r="G132" s="142"/>
      <c r="H132" s="271"/>
      <c r="I132" s="271"/>
      <c r="J132" s="142"/>
      <c r="K132" s="142"/>
      <c r="M132" t="str">
        <f t="shared" si="20"/>
        <v/>
      </c>
      <c r="N132" t="str">
        <f t="shared" si="29"/>
        <v/>
      </c>
      <c r="O132" s="95" t="str">
        <f t="shared" ref="O132:O195" si="30">IF(LEN(D132)&gt;0,CONCATENATE(" WHEN COUNTRY = '",$D$2, ,"' AND SEGMENT = '",$D$3,"' THEN ",D132 ),"")</f>
        <v/>
      </c>
      <c r="P132" s="96" t="str">
        <f t="shared" ref="P132:P195" si="31">IF(LEN(E132)&gt;0,CONCATENATE(" WHEN COUNTRY = '",$D$2, ,"' AND SEGMENT = '",$E$3,"' THEN ",E132 ),"")</f>
        <v/>
      </c>
      <c r="Q132" s="95" t="str">
        <f t="shared" si="21"/>
        <v/>
      </c>
      <c r="R132" s="96" t="str">
        <f t="shared" ref="R132:R195" si="32">IF(LEN(G132)&gt;0,CONCATENATE(" WHEN COUNTRY = '",$F$2, ,"' AND SEGMENT = '",$G$3,"' THEN ",G132 ),"")</f>
        <v/>
      </c>
      <c r="S132" s="95" t="str">
        <f t="shared" si="22"/>
        <v/>
      </c>
      <c r="T132" s="95" t="str">
        <f t="shared" si="23"/>
        <v/>
      </c>
      <c r="U132" s="95" t="str">
        <f t="shared" si="24"/>
        <v/>
      </c>
      <c r="V132" s="95" t="str">
        <f t="shared" si="25"/>
        <v/>
      </c>
      <c r="X132" t="str">
        <f t="shared" si="26"/>
        <v/>
      </c>
      <c r="Y132" s="97" t="str">
        <f t="shared" ref="Y132:Y195" si="33">IF(LEN(X132)&gt;0,CONCATENATE("CASE ",X132," END AS VAL_MAX_IND_",A132,","),"")</f>
        <v/>
      </c>
    </row>
    <row r="133" spans="1:25" ht="16.5" thickBot="1" x14ac:dyDescent="0.3">
      <c r="A133" s="85">
        <f t="shared" si="27"/>
        <v>136</v>
      </c>
      <c r="B133" s="103"/>
      <c r="C133" s="103"/>
      <c r="D133" s="105"/>
      <c r="E133" s="105"/>
      <c r="F133" s="143"/>
      <c r="G133" s="143"/>
      <c r="H133" s="271"/>
      <c r="I133" s="271"/>
      <c r="J133" s="142"/>
      <c r="K133" s="142"/>
      <c r="M133" t="str">
        <f t="shared" ref="M133:M196" si="34">IF(LEN(B133)&gt;0,CONCATENATE(" WHEN COUNTRY = '",$B$2, ,"' AND SEGMENT = '",$B$3,"' THEN ",B133 ),"")</f>
        <v/>
      </c>
      <c r="N133" t="str">
        <f t="shared" si="29"/>
        <v/>
      </c>
      <c r="O133" s="95" t="str">
        <f t="shared" si="30"/>
        <v/>
      </c>
      <c r="P133" s="96" t="str">
        <f t="shared" si="31"/>
        <v/>
      </c>
      <c r="Q133" s="95" t="str">
        <f t="shared" ref="Q133:Q196" si="35">IF(LEN(F133)&gt;0,CONCATENATE(" WHEN COUNTRY = '",$F$2, ,"' AND SEGMENT IN ",$F$3," THEN ",F133 ),"")</f>
        <v/>
      </c>
      <c r="R133" s="96" t="str">
        <f t="shared" si="32"/>
        <v/>
      </c>
      <c r="S133" s="95" t="str">
        <f t="shared" ref="S133:S196" si="36">IF(LEN(H133)&gt;0,CONCATENATE(" WHEN COUNTRY = '",$H$2, ,"' AND SEGMENT IN ",$H$3," THEN ",H133 ),"")</f>
        <v/>
      </c>
      <c r="T133" s="95" t="str">
        <f t="shared" ref="T133:T196" si="37">IF(LEN(I133)&gt;0,CONCATENATE(" WHEN COUNTRY = '",$H$2, ,"' AND SEGMENT = '",$I$3,"' THEN ",I133 ),"")</f>
        <v/>
      </c>
      <c r="U133" s="95" t="str">
        <f t="shared" ref="U133:U196" si="38">IF(LEN(J133)&gt;0,CONCATENATE(" WHEN COUNTRY = '",$J$2, ,"' AND SEGMENT IN ",$J$3," THEN ",J133 ),"")</f>
        <v/>
      </c>
      <c r="V133" s="95" t="str">
        <f t="shared" ref="V133:V196" si="39">IF(LEN(K133)&gt;0,CONCATENATE(" WHEN COUNTRY = '",$J$2, ,"' AND SEGMENT = '",$K$3,"' THEN ",K133 ),"")</f>
        <v/>
      </c>
      <c r="X133" t="str">
        <f t="shared" ref="X133:X196" si="40">CONCATENATE(M133,N133,O133,P133,Q133,R133,S133,T133,U133,V133)</f>
        <v/>
      </c>
      <c r="Y133" s="97" t="str">
        <f t="shared" si="33"/>
        <v/>
      </c>
    </row>
    <row r="134" spans="1:25" ht="16.5" thickBot="1" x14ac:dyDescent="0.3">
      <c r="A134" s="85">
        <f t="shared" ref="A134:A197" si="41">+A133+1</f>
        <v>137</v>
      </c>
      <c r="B134" s="103"/>
      <c r="C134" s="103"/>
      <c r="D134" s="105"/>
      <c r="E134" s="105"/>
      <c r="F134" s="142"/>
      <c r="G134" s="142"/>
      <c r="H134" s="271"/>
      <c r="I134" s="271"/>
      <c r="J134" s="142"/>
      <c r="K134" s="142"/>
      <c r="M134" t="str">
        <f t="shared" si="34"/>
        <v/>
      </c>
      <c r="N134" t="str">
        <f t="shared" si="29"/>
        <v/>
      </c>
      <c r="O134" s="95" t="str">
        <f t="shared" si="30"/>
        <v/>
      </c>
      <c r="P134" s="96" t="str">
        <f t="shared" si="31"/>
        <v/>
      </c>
      <c r="Q134" s="95" t="str">
        <f t="shared" si="35"/>
        <v/>
      </c>
      <c r="R134" s="96" t="str">
        <f t="shared" si="32"/>
        <v/>
      </c>
      <c r="S134" s="95" t="str">
        <f t="shared" si="36"/>
        <v/>
      </c>
      <c r="T134" s="95" t="str">
        <f t="shared" si="37"/>
        <v/>
      </c>
      <c r="U134" s="95" t="str">
        <f t="shared" si="38"/>
        <v/>
      </c>
      <c r="V134" s="95" t="str">
        <f t="shared" si="39"/>
        <v/>
      </c>
      <c r="X134" t="str">
        <f t="shared" si="40"/>
        <v/>
      </c>
      <c r="Y134" s="97" t="str">
        <f t="shared" si="33"/>
        <v/>
      </c>
    </row>
    <row r="135" spans="1:25" ht="16.5" thickBot="1" x14ac:dyDescent="0.3">
      <c r="A135" s="85">
        <f t="shared" si="41"/>
        <v>138</v>
      </c>
      <c r="B135" s="103"/>
      <c r="C135" s="103"/>
      <c r="D135" s="105"/>
      <c r="E135" s="105"/>
      <c r="F135" s="143"/>
      <c r="G135" s="143"/>
      <c r="H135" s="271"/>
      <c r="I135" s="271"/>
      <c r="J135" s="142"/>
      <c r="K135" s="142"/>
      <c r="M135" t="str">
        <f t="shared" si="34"/>
        <v/>
      </c>
      <c r="N135" t="str">
        <f t="shared" si="29"/>
        <v/>
      </c>
      <c r="O135" s="95" t="str">
        <f t="shared" si="30"/>
        <v/>
      </c>
      <c r="P135" s="96" t="str">
        <f t="shared" si="31"/>
        <v/>
      </c>
      <c r="Q135" s="95" t="str">
        <f t="shared" si="35"/>
        <v/>
      </c>
      <c r="R135" s="96" t="str">
        <f t="shared" si="32"/>
        <v/>
      </c>
      <c r="S135" s="95" t="str">
        <f t="shared" si="36"/>
        <v/>
      </c>
      <c r="T135" s="95" t="str">
        <f t="shared" si="37"/>
        <v/>
      </c>
      <c r="U135" s="95" t="str">
        <f t="shared" si="38"/>
        <v/>
      </c>
      <c r="V135" s="95" t="str">
        <f t="shared" si="39"/>
        <v/>
      </c>
      <c r="X135" t="str">
        <f t="shared" si="40"/>
        <v/>
      </c>
      <c r="Y135" s="97" t="str">
        <f t="shared" si="33"/>
        <v/>
      </c>
    </row>
    <row r="136" spans="1:25" ht="16.5" thickBot="1" x14ac:dyDescent="0.3">
      <c r="A136" s="85">
        <f t="shared" si="41"/>
        <v>139</v>
      </c>
      <c r="B136" s="103"/>
      <c r="C136" s="103"/>
      <c r="D136" s="105"/>
      <c r="E136" s="105"/>
      <c r="F136" s="142"/>
      <c r="G136" s="142"/>
      <c r="H136" s="271"/>
      <c r="I136" s="271"/>
      <c r="J136" s="142"/>
      <c r="K136" s="142"/>
      <c r="M136" t="str">
        <f t="shared" si="34"/>
        <v/>
      </c>
      <c r="N136" t="str">
        <f t="shared" si="29"/>
        <v/>
      </c>
      <c r="O136" s="95" t="str">
        <f t="shared" si="30"/>
        <v/>
      </c>
      <c r="P136" s="96" t="str">
        <f t="shared" si="31"/>
        <v/>
      </c>
      <c r="Q136" s="95" t="str">
        <f t="shared" si="35"/>
        <v/>
      </c>
      <c r="R136" s="96" t="str">
        <f t="shared" si="32"/>
        <v/>
      </c>
      <c r="S136" s="95" t="str">
        <f t="shared" si="36"/>
        <v/>
      </c>
      <c r="T136" s="95" t="str">
        <f t="shared" si="37"/>
        <v/>
      </c>
      <c r="U136" s="95" t="str">
        <f t="shared" si="38"/>
        <v/>
      </c>
      <c r="V136" s="95" t="str">
        <f t="shared" si="39"/>
        <v/>
      </c>
      <c r="X136" t="str">
        <f t="shared" si="40"/>
        <v/>
      </c>
      <c r="Y136" s="97" t="str">
        <f t="shared" si="33"/>
        <v/>
      </c>
    </row>
    <row r="137" spans="1:25" ht="16.5" thickBot="1" x14ac:dyDescent="0.3">
      <c r="A137" s="85">
        <f t="shared" si="41"/>
        <v>140</v>
      </c>
      <c r="B137" s="103"/>
      <c r="C137" s="103"/>
      <c r="D137" s="105"/>
      <c r="E137" s="105"/>
      <c r="F137" s="143"/>
      <c r="G137" s="143"/>
      <c r="H137" s="271"/>
      <c r="I137" s="271"/>
      <c r="J137" s="142"/>
      <c r="K137" s="142"/>
      <c r="M137" t="str">
        <f t="shared" si="34"/>
        <v/>
      </c>
      <c r="N137" t="str">
        <f t="shared" si="29"/>
        <v/>
      </c>
      <c r="O137" s="95" t="str">
        <f t="shared" si="30"/>
        <v/>
      </c>
      <c r="P137" s="96" t="str">
        <f t="shared" si="31"/>
        <v/>
      </c>
      <c r="Q137" s="95" t="str">
        <f t="shared" si="35"/>
        <v/>
      </c>
      <c r="R137" s="96" t="str">
        <f t="shared" si="32"/>
        <v/>
      </c>
      <c r="S137" s="95" t="str">
        <f t="shared" si="36"/>
        <v/>
      </c>
      <c r="T137" s="95" t="str">
        <f t="shared" si="37"/>
        <v/>
      </c>
      <c r="U137" s="95" t="str">
        <f t="shared" si="38"/>
        <v/>
      </c>
      <c r="V137" s="95" t="str">
        <f t="shared" si="39"/>
        <v/>
      </c>
      <c r="X137" t="str">
        <f t="shared" si="40"/>
        <v/>
      </c>
      <c r="Y137" s="97" t="str">
        <f t="shared" si="33"/>
        <v/>
      </c>
    </row>
    <row r="138" spans="1:25" ht="16.5" thickBot="1" x14ac:dyDescent="0.3">
      <c r="A138" s="85">
        <f t="shared" si="41"/>
        <v>141</v>
      </c>
      <c r="B138" s="103"/>
      <c r="C138" s="103"/>
      <c r="D138" s="105"/>
      <c r="E138" s="105"/>
      <c r="F138" s="142"/>
      <c r="G138" s="142"/>
      <c r="H138" s="271"/>
      <c r="I138" s="271"/>
      <c r="J138" s="142"/>
      <c r="K138" s="142"/>
      <c r="M138" t="str">
        <f t="shared" si="34"/>
        <v/>
      </c>
      <c r="N138" t="str">
        <f t="shared" si="29"/>
        <v/>
      </c>
      <c r="O138" s="95" t="str">
        <f t="shared" si="30"/>
        <v/>
      </c>
      <c r="P138" s="96" t="str">
        <f t="shared" si="31"/>
        <v/>
      </c>
      <c r="Q138" s="95" t="str">
        <f t="shared" si="35"/>
        <v/>
      </c>
      <c r="R138" s="96" t="str">
        <f t="shared" si="32"/>
        <v/>
      </c>
      <c r="S138" s="95" t="str">
        <f t="shared" si="36"/>
        <v/>
      </c>
      <c r="T138" s="95" t="str">
        <f t="shared" si="37"/>
        <v/>
      </c>
      <c r="U138" s="95" t="str">
        <f t="shared" si="38"/>
        <v/>
      </c>
      <c r="V138" s="95" t="str">
        <f t="shared" si="39"/>
        <v/>
      </c>
      <c r="X138" t="str">
        <f t="shared" si="40"/>
        <v/>
      </c>
      <c r="Y138" s="97" t="str">
        <f t="shared" si="33"/>
        <v/>
      </c>
    </row>
    <row r="139" spans="1:25" ht="16.5" thickBot="1" x14ac:dyDescent="0.3">
      <c r="A139" s="85">
        <f t="shared" si="41"/>
        <v>142</v>
      </c>
      <c r="B139" s="103"/>
      <c r="C139" s="103"/>
      <c r="D139" s="105"/>
      <c r="E139" s="105"/>
      <c r="F139" s="143"/>
      <c r="G139" s="143"/>
      <c r="H139" s="271"/>
      <c r="I139" s="271"/>
      <c r="J139" s="142"/>
      <c r="K139" s="142"/>
      <c r="M139" t="str">
        <f t="shared" si="34"/>
        <v/>
      </c>
      <c r="N139" t="str">
        <f t="shared" si="29"/>
        <v/>
      </c>
      <c r="O139" s="95" t="str">
        <f t="shared" si="30"/>
        <v/>
      </c>
      <c r="P139" s="96" t="str">
        <f t="shared" si="31"/>
        <v/>
      </c>
      <c r="Q139" s="95" t="str">
        <f t="shared" si="35"/>
        <v/>
      </c>
      <c r="R139" s="96" t="str">
        <f t="shared" si="32"/>
        <v/>
      </c>
      <c r="S139" s="95" t="str">
        <f t="shared" si="36"/>
        <v/>
      </c>
      <c r="T139" s="95" t="str">
        <f t="shared" si="37"/>
        <v/>
      </c>
      <c r="U139" s="95" t="str">
        <f t="shared" si="38"/>
        <v/>
      </c>
      <c r="V139" s="95" t="str">
        <f t="shared" si="39"/>
        <v/>
      </c>
      <c r="X139" t="str">
        <f t="shared" si="40"/>
        <v/>
      </c>
      <c r="Y139" s="97" t="str">
        <f t="shared" si="33"/>
        <v/>
      </c>
    </row>
    <row r="140" spans="1:25" ht="16.5" thickBot="1" x14ac:dyDescent="0.3">
      <c r="A140" s="85">
        <f t="shared" si="41"/>
        <v>143</v>
      </c>
      <c r="B140" s="103"/>
      <c r="C140" s="103"/>
      <c r="D140" s="105"/>
      <c r="E140" s="105"/>
      <c r="F140" s="142"/>
      <c r="G140" s="142"/>
      <c r="H140" s="271"/>
      <c r="I140" s="271"/>
      <c r="J140" s="142"/>
      <c r="K140" s="142"/>
      <c r="M140" t="str">
        <f t="shared" si="34"/>
        <v/>
      </c>
      <c r="N140" t="str">
        <f t="shared" si="29"/>
        <v/>
      </c>
      <c r="O140" s="95" t="str">
        <f t="shared" si="30"/>
        <v/>
      </c>
      <c r="P140" s="96" t="str">
        <f t="shared" si="31"/>
        <v/>
      </c>
      <c r="Q140" s="95" t="str">
        <f t="shared" si="35"/>
        <v/>
      </c>
      <c r="R140" s="96" t="str">
        <f t="shared" si="32"/>
        <v/>
      </c>
      <c r="S140" s="95" t="str">
        <f t="shared" si="36"/>
        <v/>
      </c>
      <c r="T140" s="95" t="str">
        <f t="shared" si="37"/>
        <v/>
      </c>
      <c r="U140" s="95" t="str">
        <f t="shared" si="38"/>
        <v/>
      </c>
      <c r="V140" s="95" t="str">
        <f t="shared" si="39"/>
        <v/>
      </c>
      <c r="X140" t="str">
        <f t="shared" si="40"/>
        <v/>
      </c>
      <c r="Y140" s="97" t="str">
        <f t="shared" si="33"/>
        <v/>
      </c>
    </row>
    <row r="141" spans="1:25" ht="16.5" thickBot="1" x14ac:dyDescent="0.3">
      <c r="A141" s="85">
        <f t="shared" si="41"/>
        <v>144</v>
      </c>
      <c r="B141" s="103"/>
      <c r="C141" s="103"/>
      <c r="D141" s="105"/>
      <c r="E141" s="105"/>
      <c r="F141" s="143"/>
      <c r="G141" s="143"/>
      <c r="H141" s="271"/>
      <c r="I141" s="271"/>
      <c r="J141" s="142"/>
      <c r="K141" s="142"/>
      <c r="M141" t="str">
        <f t="shared" si="34"/>
        <v/>
      </c>
      <c r="N141" t="str">
        <f t="shared" si="29"/>
        <v/>
      </c>
      <c r="O141" s="95" t="str">
        <f t="shared" si="30"/>
        <v/>
      </c>
      <c r="P141" s="96" t="str">
        <f t="shared" si="31"/>
        <v/>
      </c>
      <c r="Q141" s="95" t="str">
        <f t="shared" si="35"/>
        <v/>
      </c>
      <c r="R141" s="96" t="str">
        <f t="shared" si="32"/>
        <v/>
      </c>
      <c r="S141" s="95" t="str">
        <f t="shared" si="36"/>
        <v/>
      </c>
      <c r="T141" s="95" t="str">
        <f t="shared" si="37"/>
        <v/>
      </c>
      <c r="U141" s="95" t="str">
        <f t="shared" si="38"/>
        <v/>
      </c>
      <c r="V141" s="95" t="str">
        <f t="shared" si="39"/>
        <v/>
      </c>
      <c r="X141" t="str">
        <f t="shared" si="40"/>
        <v/>
      </c>
      <c r="Y141" s="97" t="str">
        <f t="shared" si="33"/>
        <v/>
      </c>
    </row>
    <row r="142" spans="1:25" ht="16.5" thickBot="1" x14ac:dyDescent="0.3">
      <c r="A142" s="85">
        <f t="shared" si="41"/>
        <v>145</v>
      </c>
      <c r="B142" s="103"/>
      <c r="C142" s="103"/>
      <c r="D142" s="105"/>
      <c r="E142" s="105"/>
      <c r="F142" s="142"/>
      <c r="G142" s="142"/>
      <c r="H142" s="271"/>
      <c r="I142" s="271"/>
      <c r="J142" s="142"/>
      <c r="K142" s="142"/>
      <c r="M142" t="str">
        <f t="shared" si="34"/>
        <v/>
      </c>
      <c r="N142" t="str">
        <f t="shared" si="29"/>
        <v/>
      </c>
      <c r="O142" s="95" t="str">
        <f t="shared" si="30"/>
        <v/>
      </c>
      <c r="P142" s="96" t="str">
        <f t="shared" si="31"/>
        <v/>
      </c>
      <c r="Q142" s="95" t="str">
        <f t="shared" si="35"/>
        <v/>
      </c>
      <c r="R142" s="96" t="str">
        <f t="shared" si="32"/>
        <v/>
      </c>
      <c r="S142" s="95" t="str">
        <f t="shared" si="36"/>
        <v/>
      </c>
      <c r="T142" s="95" t="str">
        <f t="shared" si="37"/>
        <v/>
      </c>
      <c r="U142" s="95" t="str">
        <f t="shared" si="38"/>
        <v/>
      </c>
      <c r="V142" s="95" t="str">
        <f t="shared" si="39"/>
        <v/>
      </c>
      <c r="X142" t="str">
        <f t="shared" si="40"/>
        <v/>
      </c>
      <c r="Y142" s="97" t="str">
        <f t="shared" si="33"/>
        <v/>
      </c>
    </row>
    <row r="143" spans="1:25" ht="16.5" thickBot="1" x14ac:dyDescent="0.3">
      <c r="A143" s="85">
        <f t="shared" si="41"/>
        <v>146</v>
      </c>
      <c r="B143" s="103"/>
      <c r="C143" s="103"/>
      <c r="D143" s="105"/>
      <c r="E143" s="105"/>
      <c r="F143" s="143"/>
      <c r="G143" s="143"/>
      <c r="H143" s="271"/>
      <c r="I143" s="271"/>
      <c r="J143" s="142"/>
      <c r="K143" s="142"/>
      <c r="M143" t="str">
        <f t="shared" si="34"/>
        <v/>
      </c>
      <c r="N143" t="str">
        <f t="shared" si="29"/>
        <v/>
      </c>
      <c r="O143" s="95" t="str">
        <f t="shared" si="30"/>
        <v/>
      </c>
      <c r="P143" s="96" t="str">
        <f t="shared" si="31"/>
        <v/>
      </c>
      <c r="Q143" s="95" t="str">
        <f t="shared" si="35"/>
        <v/>
      </c>
      <c r="R143" s="96" t="str">
        <f t="shared" si="32"/>
        <v/>
      </c>
      <c r="S143" s="95" t="str">
        <f t="shared" si="36"/>
        <v/>
      </c>
      <c r="T143" s="95" t="str">
        <f t="shared" si="37"/>
        <v/>
      </c>
      <c r="U143" s="95" t="str">
        <f t="shared" si="38"/>
        <v/>
      </c>
      <c r="V143" s="95" t="str">
        <f t="shared" si="39"/>
        <v/>
      </c>
      <c r="X143" t="str">
        <f t="shared" si="40"/>
        <v/>
      </c>
      <c r="Y143" s="97" t="str">
        <f t="shared" si="33"/>
        <v/>
      </c>
    </row>
    <row r="144" spans="1:25" ht="16.5" thickBot="1" x14ac:dyDescent="0.3">
      <c r="A144" s="85">
        <f t="shared" si="41"/>
        <v>147</v>
      </c>
      <c r="B144" s="103"/>
      <c r="C144" s="103"/>
      <c r="D144" s="105"/>
      <c r="E144" s="105"/>
      <c r="F144" s="142"/>
      <c r="G144" s="142"/>
      <c r="H144" s="271"/>
      <c r="I144" s="271"/>
      <c r="J144" s="142"/>
      <c r="K144" s="142"/>
      <c r="M144" t="str">
        <f t="shared" si="34"/>
        <v/>
      </c>
      <c r="N144" t="str">
        <f t="shared" si="29"/>
        <v/>
      </c>
      <c r="O144" s="95" t="str">
        <f t="shared" si="30"/>
        <v/>
      </c>
      <c r="P144" s="96" t="str">
        <f t="shared" si="31"/>
        <v/>
      </c>
      <c r="Q144" s="95" t="str">
        <f t="shared" si="35"/>
        <v/>
      </c>
      <c r="R144" s="96" t="str">
        <f t="shared" si="32"/>
        <v/>
      </c>
      <c r="S144" s="95" t="str">
        <f t="shared" si="36"/>
        <v/>
      </c>
      <c r="T144" s="95" t="str">
        <f t="shared" si="37"/>
        <v/>
      </c>
      <c r="U144" s="95" t="str">
        <f t="shared" si="38"/>
        <v/>
      </c>
      <c r="V144" s="95" t="str">
        <f t="shared" si="39"/>
        <v/>
      </c>
      <c r="X144" t="str">
        <f t="shared" si="40"/>
        <v/>
      </c>
      <c r="Y144" s="97" t="str">
        <f t="shared" si="33"/>
        <v/>
      </c>
    </row>
    <row r="145" spans="1:25" ht="16.5" thickBot="1" x14ac:dyDescent="0.3">
      <c r="A145" s="85">
        <f t="shared" si="41"/>
        <v>148</v>
      </c>
      <c r="B145" s="103"/>
      <c r="C145" s="103"/>
      <c r="D145" s="105"/>
      <c r="E145" s="105"/>
      <c r="F145" s="143"/>
      <c r="G145" s="143"/>
      <c r="H145" s="271"/>
      <c r="I145" s="271"/>
      <c r="J145" s="142"/>
      <c r="K145" s="142"/>
      <c r="M145" t="str">
        <f t="shared" si="34"/>
        <v/>
      </c>
      <c r="N145" t="str">
        <f t="shared" si="29"/>
        <v/>
      </c>
      <c r="O145" s="95" t="str">
        <f t="shared" si="30"/>
        <v/>
      </c>
      <c r="P145" s="96" t="str">
        <f t="shared" si="31"/>
        <v/>
      </c>
      <c r="Q145" s="95" t="str">
        <f t="shared" si="35"/>
        <v/>
      </c>
      <c r="R145" s="96" t="str">
        <f t="shared" si="32"/>
        <v/>
      </c>
      <c r="S145" s="95" t="str">
        <f t="shared" si="36"/>
        <v/>
      </c>
      <c r="T145" s="95" t="str">
        <f t="shared" si="37"/>
        <v/>
      </c>
      <c r="U145" s="95" t="str">
        <f t="shared" si="38"/>
        <v/>
      </c>
      <c r="V145" s="95" t="str">
        <f t="shared" si="39"/>
        <v/>
      </c>
      <c r="X145" t="str">
        <f t="shared" si="40"/>
        <v/>
      </c>
      <c r="Y145" s="97" t="str">
        <f t="shared" si="33"/>
        <v/>
      </c>
    </row>
    <row r="146" spans="1:25" ht="16.5" thickBot="1" x14ac:dyDescent="0.3">
      <c r="A146" s="85">
        <f t="shared" si="41"/>
        <v>149</v>
      </c>
      <c r="B146" s="103"/>
      <c r="C146" s="103"/>
      <c r="D146" s="105"/>
      <c r="E146" s="105"/>
      <c r="F146" s="142"/>
      <c r="G146" s="142"/>
      <c r="H146" s="271"/>
      <c r="I146" s="271"/>
      <c r="J146" s="142"/>
      <c r="K146" s="142"/>
      <c r="M146" t="str">
        <f t="shared" si="34"/>
        <v/>
      </c>
      <c r="N146" t="str">
        <f t="shared" si="29"/>
        <v/>
      </c>
      <c r="O146" s="95" t="str">
        <f t="shared" si="30"/>
        <v/>
      </c>
      <c r="P146" s="96" t="str">
        <f t="shared" si="31"/>
        <v/>
      </c>
      <c r="Q146" s="95" t="str">
        <f t="shared" si="35"/>
        <v/>
      </c>
      <c r="R146" s="96" t="str">
        <f t="shared" si="32"/>
        <v/>
      </c>
      <c r="S146" s="95" t="str">
        <f t="shared" si="36"/>
        <v/>
      </c>
      <c r="T146" s="95" t="str">
        <f t="shared" si="37"/>
        <v/>
      </c>
      <c r="U146" s="95" t="str">
        <f t="shared" si="38"/>
        <v/>
      </c>
      <c r="V146" s="95" t="str">
        <f t="shared" si="39"/>
        <v/>
      </c>
      <c r="X146" t="str">
        <f t="shared" si="40"/>
        <v/>
      </c>
      <c r="Y146" s="97" t="str">
        <f t="shared" si="33"/>
        <v/>
      </c>
    </row>
    <row r="147" spans="1:25" ht="16.5" thickBot="1" x14ac:dyDescent="0.3">
      <c r="A147" s="85">
        <f t="shared" si="41"/>
        <v>150</v>
      </c>
      <c r="B147" s="103"/>
      <c r="C147" s="103"/>
      <c r="D147" s="105"/>
      <c r="E147" s="105"/>
      <c r="F147" s="143"/>
      <c r="G147" s="143"/>
      <c r="H147" s="271"/>
      <c r="I147" s="271"/>
      <c r="J147" s="142"/>
      <c r="K147" s="142"/>
      <c r="M147" t="str">
        <f t="shared" si="34"/>
        <v/>
      </c>
      <c r="N147" t="str">
        <f t="shared" si="29"/>
        <v/>
      </c>
      <c r="O147" s="95" t="str">
        <f t="shared" si="30"/>
        <v/>
      </c>
      <c r="P147" s="96" t="str">
        <f t="shared" si="31"/>
        <v/>
      </c>
      <c r="Q147" s="95" t="str">
        <f t="shared" si="35"/>
        <v/>
      </c>
      <c r="R147" s="96" t="str">
        <f t="shared" si="32"/>
        <v/>
      </c>
      <c r="S147" s="95" t="str">
        <f t="shared" si="36"/>
        <v/>
      </c>
      <c r="T147" s="95" t="str">
        <f t="shared" si="37"/>
        <v/>
      </c>
      <c r="U147" s="95" t="str">
        <f t="shared" si="38"/>
        <v/>
      </c>
      <c r="V147" s="95" t="str">
        <f t="shared" si="39"/>
        <v/>
      </c>
      <c r="X147" t="str">
        <f t="shared" si="40"/>
        <v/>
      </c>
      <c r="Y147" s="97" t="str">
        <f t="shared" si="33"/>
        <v/>
      </c>
    </row>
    <row r="148" spans="1:25" ht="16.5" thickBot="1" x14ac:dyDescent="0.3">
      <c r="A148" s="85">
        <f t="shared" si="41"/>
        <v>151</v>
      </c>
      <c r="B148" s="103"/>
      <c r="C148" s="103"/>
      <c r="D148" s="105"/>
      <c r="E148" s="105"/>
      <c r="F148" s="142"/>
      <c r="G148" s="142"/>
      <c r="H148" s="271"/>
      <c r="I148" s="271"/>
      <c r="J148" s="142"/>
      <c r="K148" s="142"/>
      <c r="M148" t="str">
        <f t="shared" si="34"/>
        <v/>
      </c>
      <c r="N148" t="str">
        <f t="shared" si="29"/>
        <v/>
      </c>
      <c r="O148" s="95" t="str">
        <f t="shared" si="30"/>
        <v/>
      </c>
      <c r="P148" s="96" t="str">
        <f t="shared" si="31"/>
        <v/>
      </c>
      <c r="Q148" s="95" t="str">
        <f t="shared" si="35"/>
        <v/>
      </c>
      <c r="R148" s="96" t="str">
        <f t="shared" si="32"/>
        <v/>
      </c>
      <c r="S148" s="95" t="str">
        <f t="shared" si="36"/>
        <v/>
      </c>
      <c r="T148" s="95" t="str">
        <f t="shared" si="37"/>
        <v/>
      </c>
      <c r="U148" s="95" t="str">
        <f t="shared" si="38"/>
        <v/>
      </c>
      <c r="V148" s="95" t="str">
        <f t="shared" si="39"/>
        <v/>
      </c>
      <c r="X148" t="str">
        <f t="shared" si="40"/>
        <v/>
      </c>
      <c r="Y148" s="97" t="str">
        <f t="shared" si="33"/>
        <v/>
      </c>
    </row>
    <row r="149" spans="1:25" ht="16.5" thickBot="1" x14ac:dyDescent="0.3">
      <c r="A149" s="85">
        <f t="shared" si="41"/>
        <v>152</v>
      </c>
      <c r="B149" s="103"/>
      <c r="C149" s="103"/>
      <c r="D149" s="105"/>
      <c r="E149" s="105"/>
      <c r="F149" s="143"/>
      <c r="G149" s="143"/>
      <c r="H149" s="271"/>
      <c r="I149" s="271"/>
      <c r="J149" s="142"/>
      <c r="K149" s="142"/>
      <c r="M149" t="str">
        <f t="shared" si="34"/>
        <v/>
      </c>
      <c r="N149" t="str">
        <f t="shared" si="29"/>
        <v/>
      </c>
      <c r="O149" s="95" t="str">
        <f t="shared" si="30"/>
        <v/>
      </c>
      <c r="P149" s="96" t="str">
        <f t="shared" si="31"/>
        <v/>
      </c>
      <c r="Q149" s="95" t="str">
        <f t="shared" si="35"/>
        <v/>
      </c>
      <c r="R149" s="96" t="str">
        <f t="shared" si="32"/>
        <v/>
      </c>
      <c r="S149" s="95" t="str">
        <f t="shared" si="36"/>
        <v/>
      </c>
      <c r="T149" s="95" t="str">
        <f t="shared" si="37"/>
        <v/>
      </c>
      <c r="U149" s="95" t="str">
        <f t="shared" si="38"/>
        <v/>
      </c>
      <c r="V149" s="95" t="str">
        <f t="shared" si="39"/>
        <v/>
      </c>
      <c r="X149" t="str">
        <f t="shared" si="40"/>
        <v/>
      </c>
      <c r="Y149" s="97" t="str">
        <f t="shared" si="33"/>
        <v/>
      </c>
    </row>
    <row r="150" spans="1:25" ht="16.5" thickBot="1" x14ac:dyDescent="0.3">
      <c r="A150" s="85">
        <f t="shared" si="41"/>
        <v>153</v>
      </c>
      <c r="B150" s="103"/>
      <c r="C150" s="103"/>
      <c r="D150" s="105"/>
      <c r="E150" s="105"/>
      <c r="F150" s="142"/>
      <c r="G150" s="142"/>
      <c r="H150" s="271"/>
      <c r="I150" s="271"/>
      <c r="J150" s="142"/>
      <c r="K150" s="142"/>
      <c r="M150" t="str">
        <f t="shared" si="34"/>
        <v/>
      </c>
      <c r="N150" t="str">
        <f t="shared" si="29"/>
        <v/>
      </c>
      <c r="O150" s="95" t="str">
        <f t="shared" si="30"/>
        <v/>
      </c>
      <c r="P150" s="96" t="str">
        <f t="shared" si="31"/>
        <v/>
      </c>
      <c r="Q150" s="95" t="str">
        <f t="shared" si="35"/>
        <v/>
      </c>
      <c r="R150" s="96" t="str">
        <f t="shared" si="32"/>
        <v/>
      </c>
      <c r="S150" s="95" t="str">
        <f t="shared" si="36"/>
        <v/>
      </c>
      <c r="T150" s="95" t="str">
        <f t="shared" si="37"/>
        <v/>
      </c>
      <c r="U150" s="95" t="str">
        <f t="shared" si="38"/>
        <v/>
      </c>
      <c r="V150" s="95" t="str">
        <f t="shared" si="39"/>
        <v/>
      </c>
      <c r="X150" t="str">
        <f t="shared" si="40"/>
        <v/>
      </c>
      <c r="Y150" s="97" t="str">
        <f t="shared" si="33"/>
        <v/>
      </c>
    </row>
    <row r="151" spans="1:25" ht="16.5" thickBot="1" x14ac:dyDescent="0.3">
      <c r="A151" s="85">
        <f t="shared" si="41"/>
        <v>154</v>
      </c>
      <c r="B151" s="103"/>
      <c r="C151" s="103"/>
      <c r="D151" s="105"/>
      <c r="E151" s="105"/>
      <c r="F151" s="143"/>
      <c r="G151" s="143"/>
      <c r="H151" s="271"/>
      <c r="I151" s="271"/>
      <c r="J151" s="142"/>
      <c r="K151" s="142"/>
      <c r="M151" t="str">
        <f t="shared" si="34"/>
        <v/>
      </c>
      <c r="N151" t="str">
        <f t="shared" si="29"/>
        <v/>
      </c>
      <c r="O151" s="95" t="str">
        <f t="shared" si="30"/>
        <v/>
      </c>
      <c r="P151" s="96" t="str">
        <f t="shared" si="31"/>
        <v/>
      </c>
      <c r="Q151" s="95" t="str">
        <f t="shared" si="35"/>
        <v/>
      </c>
      <c r="R151" s="96" t="str">
        <f t="shared" si="32"/>
        <v/>
      </c>
      <c r="S151" s="95" t="str">
        <f t="shared" si="36"/>
        <v/>
      </c>
      <c r="T151" s="95" t="str">
        <f t="shared" si="37"/>
        <v/>
      </c>
      <c r="U151" s="95" t="str">
        <f t="shared" si="38"/>
        <v/>
      </c>
      <c r="V151" s="95" t="str">
        <f t="shared" si="39"/>
        <v/>
      </c>
      <c r="X151" t="str">
        <f t="shared" si="40"/>
        <v/>
      </c>
      <c r="Y151" s="97" t="str">
        <f t="shared" si="33"/>
        <v/>
      </c>
    </row>
    <row r="152" spans="1:25" ht="16.5" thickBot="1" x14ac:dyDescent="0.3">
      <c r="A152" s="85">
        <f t="shared" si="41"/>
        <v>155</v>
      </c>
      <c r="B152" s="103"/>
      <c r="C152" s="103"/>
      <c r="D152" s="105"/>
      <c r="E152" s="105"/>
      <c r="F152" s="142"/>
      <c r="G152" s="142"/>
      <c r="H152" s="271"/>
      <c r="I152" s="271"/>
      <c r="J152" s="142"/>
      <c r="K152" s="142"/>
      <c r="M152" t="str">
        <f t="shared" si="34"/>
        <v/>
      </c>
      <c r="N152" t="str">
        <f t="shared" si="29"/>
        <v/>
      </c>
      <c r="O152" s="95" t="str">
        <f t="shared" si="30"/>
        <v/>
      </c>
      <c r="P152" s="96" t="str">
        <f t="shared" si="31"/>
        <v/>
      </c>
      <c r="Q152" s="95" t="str">
        <f t="shared" si="35"/>
        <v/>
      </c>
      <c r="R152" s="96" t="str">
        <f t="shared" si="32"/>
        <v/>
      </c>
      <c r="S152" s="95" t="str">
        <f t="shared" si="36"/>
        <v/>
      </c>
      <c r="T152" s="95" t="str">
        <f t="shared" si="37"/>
        <v/>
      </c>
      <c r="U152" s="95" t="str">
        <f t="shared" si="38"/>
        <v/>
      </c>
      <c r="V152" s="95" t="str">
        <f t="shared" si="39"/>
        <v/>
      </c>
      <c r="X152" t="str">
        <f t="shared" si="40"/>
        <v/>
      </c>
      <c r="Y152" s="97" t="str">
        <f t="shared" si="33"/>
        <v/>
      </c>
    </row>
    <row r="153" spans="1:25" ht="16.5" thickBot="1" x14ac:dyDescent="0.3">
      <c r="A153" s="85">
        <f t="shared" si="41"/>
        <v>156</v>
      </c>
      <c r="B153" s="103"/>
      <c r="C153" s="103"/>
      <c r="D153" s="105"/>
      <c r="E153" s="105"/>
      <c r="F153" s="143"/>
      <c r="G153" s="143"/>
      <c r="H153" s="271"/>
      <c r="I153" s="271"/>
      <c r="J153" s="142"/>
      <c r="K153" s="142"/>
      <c r="M153" t="str">
        <f t="shared" si="34"/>
        <v/>
      </c>
      <c r="N153" t="str">
        <f t="shared" si="29"/>
        <v/>
      </c>
      <c r="O153" s="95" t="str">
        <f t="shared" si="30"/>
        <v/>
      </c>
      <c r="P153" s="96" t="str">
        <f t="shared" si="31"/>
        <v/>
      </c>
      <c r="Q153" s="95" t="str">
        <f t="shared" si="35"/>
        <v/>
      </c>
      <c r="R153" s="96" t="str">
        <f t="shared" si="32"/>
        <v/>
      </c>
      <c r="S153" s="95" t="str">
        <f t="shared" si="36"/>
        <v/>
      </c>
      <c r="T153" s="95" t="str">
        <f t="shared" si="37"/>
        <v/>
      </c>
      <c r="U153" s="95" t="str">
        <f t="shared" si="38"/>
        <v/>
      </c>
      <c r="V153" s="95" t="str">
        <f t="shared" si="39"/>
        <v/>
      </c>
      <c r="X153" t="str">
        <f t="shared" si="40"/>
        <v/>
      </c>
      <c r="Y153" s="97" t="str">
        <f t="shared" si="33"/>
        <v/>
      </c>
    </row>
    <row r="154" spans="1:25" ht="16.5" thickBot="1" x14ac:dyDescent="0.3">
      <c r="A154" s="85">
        <f t="shared" si="41"/>
        <v>157</v>
      </c>
      <c r="B154" s="103"/>
      <c r="C154" s="103"/>
      <c r="D154" s="105"/>
      <c r="E154" s="105"/>
      <c r="F154" s="142"/>
      <c r="G154" s="142"/>
      <c r="H154" s="271"/>
      <c r="I154" s="271"/>
      <c r="J154" s="142"/>
      <c r="K154" s="142"/>
      <c r="M154" t="str">
        <f t="shared" si="34"/>
        <v/>
      </c>
      <c r="N154" t="str">
        <f t="shared" si="29"/>
        <v/>
      </c>
      <c r="O154" s="95" t="str">
        <f t="shared" si="30"/>
        <v/>
      </c>
      <c r="P154" s="96" t="str">
        <f t="shared" si="31"/>
        <v/>
      </c>
      <c r="Q154" s="95" t="str">
        <f t="shared" si="35"/>
        <v/>
      </c>
      <c r="R154" s="96" t="str">
        <f t="shared" si="32"/>
        <v/>
      </c>
      <c r="S154" s="95" t="str">
        <f t="shared" si="36"/>
        <v/>
      </c>
      <c r="T154" s="95" t="str">
        <f t="shared" si="37"/>
        <v/>
      </c>
      <c r="U154" s="95" t="str">
        <f t="shared" si="38"/>
        <v/>
      </c>
      <c r="V154" s="95" t="str">
        <f t="shared" si="39"/>
        <v/>
      </c>
      <c r="X154" t="str">
        <f t="shared" si="40"/>
        <v/>
      </c>
      <c r="Y154" s="97" t="str">
        <f t="shared" si="33"/>
        <v/>
      </c>
    </row>
    <row r="155" spans="1:25" ht="16.5" thickBot="1" x14ac:dyDescent="0.3">
      <c r="A155" s="85">
        <f t="shared" si="41"/>
        <v>158</v>
      </c>
      <c r="B155" s="103"/>
      <c r="C155" s="103"/>
      <c r="D155" s="105"/>
      <c r="E155" s="105"/>
      <c r="F155" s="143"/>
      <c r="G155" s="143"/>
      <c r="H155" s="271"/>
      <c r="I155" s="271"/>
      <c r="J155" s="142"/>
      <c r="K155" s="142"/>
      <c r="M155" t="str">
        <f t="shared" si="34"/>
        <v/>
      </c>
      <c r="N155" t="str">
        <f t="shared" si="29"/>
        <v/>
      </c>
      <c r="O155" s="95" t="str">
        <f t="shared" si="30"/>
        <v/>
      </c>
      <c r="P155" s="96" t="str">
        <f t="shared" si="31"/>
        <v/>
      </c>
      <c r="Q155" s="95" t="str">
        <f t="shared" si="35"/>
        <v/>
      </c>
      <c r="R155" s="96" t="str">
        <f t="shared" si="32"/>
        <v/>
      </c>
      <c r="S155" s="95" t="str">
        <f t="shared" si="36"/>
        <v/>
      </c>
      <c r="T155" s="95" t="str">
        <f t="shared" si="37"/>
        <v/>
      </c>
      <c r="U155" s="95" t="str">
        <f t="shared" si="38"/>
        <v/>
      </c>
      <c r="V155" s="95" t="str">
        <f t="shared" si="39"/>
        <v/>
      </c>
      <c r="X155" t="str">
        <f t="shared" si="40"/>
        <v/>
      </c>
      <c r="Y155" s="97" t="str">
        <f t="shared" si="33"/>
        <v/>
      </c>
    </row>
    <row r="156" spans="1:25" ht="16.5" thickBot="1" x14ac:dyDescent="0.3">
      <c r="A156" s="85">
        <f t="shared" si="41"/>
        <v>159</v>
      </c>
      <c r="B156" s="103"/>
      <c r="C156" s="103"/>
      <c r="D156" s="105"/>
      <c r="E156" s="105"/>
      <c r="F156" s="142"/>
      <c r="G156" s="142"/>
      <c r="H156" s="271"/>
      <c r="I156" s="271"/>
      <c r="J156" s="142"/>
      <c r="K156" s="142"/>
      <c r="M156" t="str">
        <f t="shared" si="34"/>
        <v/>
      </c>
      <c r="N156" t="str">
        <f t="shared" ref="N156:N183" si="42">IF(LEN(C156)&gt;0,CONCATENATE(" WHEN COUNTRY = '",$B$2, ,"' AND SEGMENT = '",$B$3,"' THEN ",C156 ),"")</f>
        <v/>
      </c>
      <c r="O156" s="95" t="str">
        <f t="shared" si="30"/>
        <v/>
      </c>
      <c r="P156" s="96" t="str">
        <f t="shared" si="31"/>
        <v/>
      </c>
      <c r="Q156" s="95" t="str">
        <f t="shared" si="35"/>
        <v/>
      </c>
      <c r="R156" s="96" t="str">
        <f t="shared" si="32"/>
        <v/>
      </c>
      <c r="S156" s="95" t="str">
        <f t="shared" si="36"/>
        <v/>
      </c>
      <c r="T156" s="95" t="str">
        <f t="shared" si="37"/>
        <v/>
      </c>
      <c r="U156" s="95" t="str">
        <f t="shared" si="38"/>
        <v/>
      </c>
      <c r="V156" s="95" t="str">
        <f t="shared" si="39"/>
        <v/>
      </c>
      <c r="X156" t="str">
        <f t="shared" si="40"/>
        <v/>
      </c>
      <c r="Y156" s="97" t="str">
        <f t="shared" si="33"/>
        <v/>
      </c>
    </row>
    <row r="157" spans="1:25" ht="16.5" thickBot="1" x14ac:dyDescent="0.3">
      <c r="A157" s="85">
        <f t="shared" si="41"/>
        <v>160</v>
      </c>
      <c r="B157" s="103"/>
      <c r="C157" s="103"/>
      <c r="D157" s="105"/>
      <c r="E157" s="105"/>
      <c r="F157" s="143"/>
      <c r="G157" s="143"/>
      <c r="H157" s="271"/>
      <c r="I157" s="271"/>
      <c r="J157" s="142"/>
      <c r="K157" s="142"/>
      <c r="M157" t="str">
        <f t="shared" si="34"/>
        <v/>
      </c>
      <c r="N157" t="str">
        <f t="shared" si="42"/>
        <v/>
      </c>
      <c r="O157" s="95" t="str">
        <f t="shared" si="30"/>
        <v/>
      </c>
      <c r="P157" s="96" t="str">
        <f t="shared" si="31"/>
        <v/>
      </c>
      <c r="Q157" s="95" t="str">
        <f t="shared" si="35"/>
        <v/>
      </c>
      <c r="R157" s="96" t="str">
        <f t="shared" si="32"/>
        <v/>
      </c>
      <c r="S157" s="95" t="str">
        <f t="shared" si="36"/>
        <v/>
      </c>
      <c r="T157" s="95" t="str">
        <f t="shared" si="37"/>
        <v/>
      </c>
      <c r="U157" s="95" t="str">
        <f t="shared" si="38"/>
        <v/>
      </c>
      <c r="V157" s="95" t="str">
        <f t="shared" si="39"/>
        <v/>
      </c>
      <c r="X157" t="str">
        <f t="shared" si="40"/>
        <v/>
      </c>
      <c r="Y157" s="97" t="str">
        <f t="shared" si="33"/>
        <v/>
      </c>
    </row>
    <row r="158" spans="1:25" ht="16.5" thickBot="1" x14ac:dyDescent="0.3">
      <c r="A158" s="85">
        <f t="shared" si="41"/>
        <v>161</v>
      </c>
      <c r="B158" s="103"/>
      <c r="C158" s="103"/>
      <c r="D158" s="105"/>
      <c r="E158" s="105"/>
      <c r="F158" s="142"/>
      <c r="G158" s="142"/>
      <c r="H158" s="271"/>
      <c r="I158" s="271"/>
      <c r="J158" s="142"/>
      <c r="K158" s="142"/>
      <c r="M158" t="str">
        <f t="shared" si="34"/>
        <v/>
      </c>
      <c r="N158" t="str">
        <f t="shared" si="42"/>
        <v/>
      </c>
      <c r="O158" s="95" t="str">
        <f t="shared" si="30"/>
        <v/>
      </c>
      <c r="P158" s="96" t="str">
        <f t="shared" si="31"/>
        <v/>
      </c>
      <c r="Q158" s="95" t="str">
        <f t="shared" si="35"/>
        <v/>
      </c>
      <c r="R158" s="96" t="str">
        <f t="shared" si="32"/>
        <v/>
      </c>
      <c r="S158" s="95" t="str">
        <f t="shared" si="36"/>
        <v/>
      </c>
      <c r="T158" s="95" t="str">
        <f t="shared" si="37"/>
        <v/>
      </c>
      <c r="U158" s="95" t="str">
        <f t="shared" si="38"/>
        <v/>
      </c>
      <c r="V158" s="95" t="str">
        <f t="shared" si="39"/>
        <v/>
      </c>
      <c r="X158" t="str">
        <f t="shared" si="40"/>
        <v/>
      </c>
      <c r="Y158" s="97" t="str">
        <f t="shared" si="33"/>
        <v/>
      </c>
    </row>
    <row r="159" spans="1:25" ht="16.5" thickBot="1" x14ac:dyDescent="0.3">
      <c r="A159" s="85">
        <f t="shared" si="41"/>
        <v>162</v>
      </c>
      <c r="B159" s="103"/>
      <c r="C159" s="103"/>
      <c r="D159" s="105"/>
      <c r="E159" s="105"/>
      <c r="F159" s="143"/>
      <c r="G159" s="143"/>
      <c r="H159" s="271"/>
      <c r="I159" s="271"/>
      <c r="J159" s="142"/>
      <c r="K159" s="142"/>
      <c r="M159" t="str">
        <f t="shared" si="34"/>
        <v/>
      </c>
      <c r="N159" t="str">
        <f t="shared" si="42"/>
        <v/>
      </c>
      <c r="O159" s="95" t="str">
        <f t="shared" si="30"/>
        <v/>
      </c>
      <c r="P159" s="96" t="str">
        <f t="shared" si="31"/>
        <v/>
      </c>
      <c r="Q159" s="95" t="str">
        <f t="shared" si="35"/>
        <v/>
      </c>
      <c r="R159" s="96" t="str">
        <f t="shared" si="32"/>
        <v/>
      </c>
      <c r="S159" s="95" t="str">
        <f t="shared" si="36"/>
        <v/>
      </c>
      <c r="T159" s="95" t="str">
        <f t="shared" si="37"/>
        <v/>
      </c>
      <c r="U159" s="95" t="str">
        <f t="shared" si="38"/>
        <v/>
      </c>
      <c r="V159" s="95" t="str">
        <f t="shared" si="39"/>
        <v/>
      </c>
      <c r="X159" t="str">
        <f t="shared" si="40"/>
        <v/>
      </c>
      <c r="Y159" s="97" t="str">
        <f t="shared" si="33"/>
        <v/>
      </c>
    </row>
    <row r="160" spans="1:25" ht="16.5" thickBot="1" x14ac:dyDescent="0.3">
      <c r="A160" s="85">
        <f t="shared" si="41"/>
        <v>163</v>
      </c>
      <c r="B160" s="103"/>
      <c r="C160" s="103"/>
      <c r="D160" s="105"/>
      <c r="E160" s="105"/>
      <c r="F160" s="142"/>
      <c r="G160" s="142"/>
      <c r="H160" s="271"/>
      <c r="I160" s="271"/>
      <c r="J160" s="142"/>
      <c r="K160" s="142"/>
      <c r="M160" t="str">
        <f t="shared" si="34"/>
        <v/>
      </c>
      <c r="N160" t="str">
        <f t="shared" si="42"/>
        <v/>
      </c>
      <c r="O160" s="95" t="str">
        <f t="shared" si="30"/>
        <v/>
      </c>
      <c r="P160" s="96" t="str">
        <f t="shared" si="31"/>
        <v/>
      </c>
      <c r="Q160" s="95" t="str">
        <f t="shared" si="35"/>
        <v/>
      </c>
      <c r="R160" s="96" t="str">
        <f t="shared" si="32"/>
        <v/>
      </c>
      <c r="S160" s="95" t="str">
        <f t="shared" si="36"/>
        <v/>
      </c>
      <c r="T160" s="95" t="str">
        <f t="shared" si="37"/>
        <v/>
      </c>
      <c r="U160" s="95" t="str">
        <f t="shared" si="38"/>
        <v/>
      </c>
      <c r="V160" s="95" t="str">
        <f t="shared" si="39"/>
        <v/>
      </c>
      <c r="X160" t="str">
        <f t="shared" si="40"/>
        <v/>
      </c>
      <c r="Y160" s="97" t="str">
        <f t="shared" si="33"/>
        <v/>
      </c>
    </row>
    <row r="161" spans="1:25" ht="16.5" thickBot="1" x14ac:dyDescent="0.3">
      <c r="A161" s="85">
        <f t="shared" si="41"/>
        <v>164</v>
      </c>
      <c r="B161" s="103"/>
      <c r="C161" s="103"/>
      <c r="D161" s="105"/>
      <c r="E161" s="105"/>
      <c r="F161" s="143"/>
      <c r="G161" s="143"/>
      <c r="H161" s="271"/>
      <c r="I161" s="271"/>
      <c r="J161" s="142"/>
      <c r="K161" s="142"/>
      <c r="M161" t="str">
        <f t="shared" si="34"/>
        <v/>
      </c>
      <c r="N161" t="str">
        <f t="shared" si="42"/>
        <v/>
      </c>
      <c r="O161" s="95" t="str">
        <f t="shared" si="30"/>
        <v/>
      </c>
      <c r="P161" s="96" t="str">
        <f t="shared" si="31"/>
        <v/>
      </c>
      <c r="Q161" s="95" t="str">
        <f t="shared" si="35"/>
        <v/>
      </c>
      <c r="R161" s="96" t="str">
        <f t="shared" si="32"/>
        <v/>
      </c>
      <c r="S161" s="95" t="str">
        <f t="shared" si="36"/>
        <v/>
      </c>
      <c r="T161" s="95" t="str">
        <f t="shared" si="37"/>
        <v/>
      </c>
      <c r="U161" s="95" t="str">
        <f t="shared" si="38"/>
        <v/>
      </c>
      <c r="V161" s="95" t="str">
        <f t="shared" si="39"/>
        <v/>
      </c>
      <c r="X161" t="str">
        <f t="shared" si="40"/>
        <v/>
      </c>
      <c r="Y161" s="97" t="str">
        <f t="shared" si="33"/>
        <v/>
      </c>
    </row>
    <row r="162" spans="1:25" ht="16.5" thickBot="1" x14ac:dyDescent="0.3">
      <c r="A162" s="85">
        <f t="shared" si="41"/>
        <v>165</v>
      </c>
      <c r="B162" s="103"/>
      <c r="C162" s="103"/>
      <c r="D162" s="105"/>
      <c r="E162" s="105"/>
      <c r="F162" s="142"/>
      <c r="G162" s="142"/>
      <c r="H162" s="271"/>
      <c r="I162" s="271"/>
      <c r="J162" s="142"/>
      <c r="K162" s="142"/>
      <c r="M162" t="str">
        <f t="shared" si="34"/>
        <v/>
      </c>
      <c r="N162" t="str">
        <f t="shared" si="42"/>
        <v/>
      </c>
      <c r="O162" s="95" t="str">
        <f t="shared" si="30"/>
        <v/>
      </c>
      <c r="P162" s="96" t="str">
        <f t="shared" si="31"/>
        <v/>
      </c>
      <c r="Q162" s="95" t="str">
        <f t="shared" si="35"/>
        <v/>
      </c>
      <c r="R162" s="96" t="str">
        <f t="shared" si="32"/>
        <v/>
      </c>
      <c r="S162" s="95" t="str">
        <f t="shared" si="36"/>
        <v/>
      </c>
      <c r="T162" s="95" t="str">
        <f t="shared" si="37"/>
        <v/>
      </c>
      <c r="U162" s="95" t="str">
        <f t="shared" si="38"/>
        <v/>
      </c>
      <c r="V162" s="95" t="str">
        <f t="shared" si="39"/>
        <v/>
      </c>
      <c r="X162" t="str">
        <f t="shared" si="40"/>
        <v/>
      </c>
      <c r="Y162" s="97" t="str">
        <f t="shared" si="33"/>
        <v/>
      </c>
    </row>
    <row r="163" spans="1:25" ht="16.5" thickBot="1" x14ac:dyDescent="0.3">
      <c r="A163" s="85">
        <f t="shared" si="41"/>
        <v>166</v>
      </c>
      <c r="B163" s="103"/>
      <c r="C163" s="103"/>
      <c r="D163" s="105"/>
      <c r="E163" s="105"/>
      <c r="F163" s="143"/>
      <c r="G163" s="143"/>
      <c r="H163" s="271"/>
      <c r="I163" s="271"/>
      <c r="J163" s="142"/>
      <c r="K163" s="142"/>
      <c r="M163" t="str">
        <f t="shared" si="34"/>
        <v/>
      </c>
      <c r="N163" t="str">
        <f t="shared" si="42"/>
        <v/>
      </c>
      <c r="O163" s="95" t="str">
        <f t="shared" si="30"/>
        <v/>
      </c>
      <c r="P163" s="96" t="str">
        <f t="shared" si="31"/>
        <v/>
      </c>
      <c r="Q163" s="95" t="str">
        <f t="shared" si="35"/>
        <v/>
      </c>
      <c r="R163" s="96" t="str">
        <f t="shared" si="32"/>
        <v/>
      </c>
      <c r="S163" s="95" t="str">
        <f t="shared" si="36"/>
        <v/>
      </c>
      <c r="T163" s="95" t="str">
        <f t="shared" si="37"/>
        <v/>
      </c>
      <c r="U163" s="95" t="str">
        <f t="shared" si="38"/>
        <v/>
      </c>
      <c r="V163" s="95" t="str">
        <f t="shared" si="39"/>
        <v/>
      </c>
      <c r="X163" t="str">
        <f t="shared" si="40"/>
        <v/>
      </c>
      <c r="Y163" s="97" t="str">
        <f t="shared" si="33"/>
        <v/>
      </c>
    </row>
    <row r="164" spans="1:25" ht="16.5" thickBot="1" x14ac:dyDescent="0.3">
      <c r="A164" s="85">
        <f t="shared" si="41"/>
        <v>167</v>
      </c>
      <c r="B164" s="103"/>
      <c r="C164" s="103"/>
      <c r="D164" s="105"/>
      <c r="E164" s="105"/>
      <c r="F164" s="142"/>
      <c r="G164" s="142"/>
      <c r="H164" s="271"/>
      <c r="I164" s="271"/>
      <c r="J164" s="142"/>
      <c r="K164" s="142"/>
      <c r="M164" t="str">
        <f t="shared" si="34"/>
        <v/>
      </c>
      <c r="N164" t="str">
        <f t="shared" si="42"/>
        <v/>
      </c>
      <c r="O164" s="95" t="str">
        <f t="shared" si="30"/>
        <v/>
      </c>
      <c r="P164" s="96" t="str">
        <f t="shared" si="31"/>
        <v/>
      </c>
      <c r="Q164" s="95" t="str">
        <f t="shared" si="35"/>
        <v/>
      </c>
      <c r="R164" s="96" t="str">
        <f t="shared" si="32"/>
        <v/>
      </c>
      <c r="S164" s="95" t="str">
        <f t="shared" si="36"/>
        <v/>
      </c>
      <c r="T164" s="95" t="str">
        <f t="shared" si="37"/>
        <v/>
      </c>
      <c r="U164" s="95" t="str">
        <f t="shared" si="38"/>
        <v/>
      </c>
      <c r="V164" s="95" t="str">
        <f t="shared" si="39"/>
        <v/>
      </c>
      <c r="X164" t="str">
        <f t="shared" si="40"/>
        <v/>
      </c>
      <c r="Y164" s="97" t="str">
        <f t="shared" si="33"/>
        <v/>
      </c>
    </row>
    <row r="165" spans="1:25" ht="16.5" thickBot="1" x14ac:dyDescent="0.3">
      <c r="A165" s="85">
        <f t="shared" si="41"/>
        <v>168</v>
      </c>
      <c r="B165" s="103"/>
      <c r="C165" s="103"/>
      <c r="D165" s="105"/>
      <c r="E165" s="105"/>
      <c r="F165" s="143"/>
      <c r="G165" s="143"/>
      <c r="H165" s="271"/>
      <c r="I165" s="271"/>
      <c r="J165" s="142"/>
      <c r="K165" s="142"/>
      <c r="M165" t="str">
        <f t="shared" si="34"/>
        <v/>
      </c>
      <c r="N165" t="str">
        <f t="shared" si="42"/>
        <v/>
      </c>
      <c r="O165" s="95" t="str">
        <f t="shared" si="30"/>
        <v/>
      </c>
      <c r="P165" s="96" t="str">
        <f t="shared" si="31"/>
        <v/>
      </c>
      <c r="Q165" s="95" t="str">
        <f t="shared" si="35"/>
        <v/>
      </c>
      <c r="R165" s="96" t="str">
        <f t="shared" si="32"/>
        <v/>
      </c>
      <c r="S165" s="95" t="str">
        <f t="shared" si="36"/>
        <v/>
      </c>
      <c r="T165" s="95" t="str">
        <f t="shared" si="37"/>
        <v/>
      </c>
      <c r="U165" s="95" t="str">
        <f t="shared" si="38"/>
        <v/>
      </c>
      <c r="V165" s="95" t="str">
        <f t="shared" si="39"/>
        <v/>
      </c>
      <c r="X165" t="str">
        <f t="shared" si="40"/>
        <v/>
      </c>
      <c r="Y165" s="97" t="str">
        <f t="shared" si="33"/>
        <v/>
      </c>
    </row>
    <row r="166" spans="1:25" ht="16.5" thickBot="1" x14ac:dyDescent="0.3">
      <c r="A166" s="85">
        <f t="shared" si="41"/>
        <v>169</v>
      </c>
      <c r="B166" s="103"/>
      <c r="C166" s="103"/>
      <c r="D166" s="105"/>
      <c r="E166" s="105"/>
      <c r="F166" s="142"/>
      <c r="G166" s="142"/>
      <c r="H166" s="271"/>
      <c r="I166" s="271"/>
      <c r="J166" s="142"/>
      <c r="K166" s="142"/>
      <c r="M166" t="str">
        <f t="shared" si="34"/>
        <v/>
      </c>
      <c r="N166" t="str">
        <f t="shared" si="42"/>
        <v/>
      </c>
      <c r="O166" s="95" t="str">
        <f t="shared" si="30"/>
        <v/>
      </c>
      <c r="P166" s="96" t="str">
        <f t="shared" si="31"/>
        <v/>
      </c>
      <c r="Q166" s="95" t="str">
        <f t="shared" si="35"/>
        <v/>
      </c>
      <c r="R166" s="96" t="str">
        <f t="shared" si="32"/>
        <v/>
      </c>
      <c r="S166" s="95" t="str">
        <f t="shared" si="36"/>
        <v/>
      </c>
      <c r="T166" s="95" t="str">
        <f t="shared" si="37"/>
        <v/>
      </c>
      <c r="U166" s="95" t="str">
        <f t="shared" si="38"/>
        <v/>
      </c>
      <c r="V166" s="95" t="str">
        <f t="shared" si="39"/>
        <v/>
      </c>
      <c r="X166" t="str">
        <f t="shared" si="40"/>
        <v/>
      </c>
      <c r="Y166" s="97" t="str">
        <f t="shared" si="33"/>
        <v/>
      </c>
    </row>
    <row r="167" spans="1:25" ht="16.5" thickBot="1" x14ac:dyDescent="0.3">
      <c r="A167" s="85">
        <f t="shared" si="41"/>
        <v>170</v>
      </c>
      <c r="B167" s="103"/>
      <c r="C167" s="103"/>
      <c r="D167" s="105"/>
      <c r="E167" s="105"/>
      <c r="F167" s="143"/>
      <c r="G167" s="143"/>
      <c r="H167" s="271"/>
      <c r="I167" s="271"/>
      <c r="J167" s="142"/>
      <c r="K167" s="142"/>
      <c r="M167" t="str">
        <f t="shared" si="34"/>
        <v/>
      </c>
      <c r="N167" t="str">
        <f t="shared" si="42"/>
        <v/>
      </c>
      <c r="O167" s="95" t="str">
        <f t="shared" si="30"/>
        <v/>
      </c>
      <c r="P167" s="96" t="str">
        <f t="shared" si="31"/>
        <v/>
      </c>
      <c r="Q167" s="95" t="str">
        <f t="shared" si="35"/>
        <v/>
      </c>
      <c r="R167" s="96" t="str">
        <f t="shared" si="32"/>
        <v/>
      </c>
      <c r="S167" s="95" t="str">
        <f t="shared" si="36"/>
        <v/>
      </c>
      <c r="T167" s="95" t="str">
        <f t="shared" si="37"/>
        <v/>
      </c>
      <c r="U167" s="95" t="str">
        <f t="shared" si="38"/>
        <v/>
      </c>
      <c r="V167" s="95" t="str">
        <f t="shared" si="39"/>
        <v/>
      </c>
      <c r="X167" t="str">
        <f t="shared" si="40"/>
        <v/>
      </c>
      <c r="Y167" s="97" t="str">
        <f t="shared" si="33"/>
        <v/>
      </c>
    </row>
    <row r="168" spans="1:25" ht="16.5" thickBot="1" x14ac:dyDescent="0.3">
      <c r="A168" s="85">
        <f t="shared" si="41"/>
        <v>171</v>
      </c>
      <c r="B168" s="103"/>
      <c r="C168" s="103"/>
      <c r="D168" s="105"/>
      <c r="E168" s="105"/>
      <c r="F168" s="142"/>
      <c r="G168" s="142"/>
      <c r="H168" s="271"/>
      <c r="I168" s="271"/>
      <c r="J168" s="142"/>
      <c r="K168" s="142"/>
      <c r="M168" t="str">
        <f t="shared" si="34"/>
        <v/>
      </c>
      <c r="N168" t="str">
        <f t="shared" si="42"/>
        <v/>
      </c>
      <c r="O168" s="95" t="str">
        <f t="shared" si="30"/>
        <v/>
      </c>
      <c r="P168" s="96" t="str">
        <f t="shared" si="31"/>
        <v/>
      </c>
      <c r="Q168" s="95" t="str">
        <f t="shared" si="35"/>
        <v/>
      </c>
      <c r="R168" s="96" t="str">
        <f t="shared" si="32"/>
        <v/>
      </c>
      <c r="S168" s="95" t="str">
        <f t="shared" si="36"/>
        <v/>
      </c>
      <c r="T168" s="95" t="str">
        <f t="shared" si="37"/>
        <v/>
      </c>
      <c r="U168" s="95" t="str">
        <f t="shared" si="38"/>
        <v/>
      </c>
      <c r="V168" s="95" t="str">
        <f t="shared" si="39"/>
        <v/>
      </c>
      <c r="X168" t="str">
        <f t="shared" si="40"/>
        <v/>
      </c>
      <c r="Y168" s="97" t="str">
        <f t="shared" si="33"/>
        <v/>
      </c>
    </row>
    <row r="169" spans="1:25" ht="16.5" thickBot="1" x14ac:dyDescent="0.3">
      <c r="A169" s="85">
        <f t="shared" si="41"/>
        <v>172</v>
      </c>
      <c r="B169" s="103"/>
      <c r="C169" s="103"/>
      <c r="D169" s="104"/>
      <c r="E169" s="105"/>
      <c r="F169" s="143"/>
      <c r="G169" s="143"/>
      <c r="H169" s="271"/>
      <c r="I169" s="271"/>
      <c r="J169" s="142"/>
      <c r="K169" s="142"/>
      <c r="M169" t="str">
        <f t="shared" si="34"/>
        <v/>
      </c>
      <c r="N169" t="str">
        <f t="shared" si="42"/>
        <v/>
      </c>
      <c r="O169" s="95" t="str">
        <f t="shared" si="30"/>
        <v/>
      </c>
      <c r="P169" s="96" t="str">
        <f t="shared" si="31"/>
        <v/>
      </c>
      <c r="Q169" s="95" t="str">
        <f t="shared" si="35"/>
        <v/>
      </c>
      <c r="R169" s="96" t="str">
        <f t="shared" si="32"/>
        <v/>
      </c>
      <c r="S169" s="95" t="str">
        <f t="shared" si="36"/>
        <v/>
      </c>
      <c r="T169" s="95" t="str">
        <f t="shared" si="37"/>
        <v/>
      </c>
      <c r="U169" s="95" t="str">
        <f t="shared" si="38"/>
        <v/>
      </c>
      <c r="V169" s="95" t="str">
        <f t="shared" si="39"/>
        <v/>
      </c>
      <c r="X169" t="str">
        <f t="shared" si="40"/>
        <v/>
      </c>
      <c r="Y169" s="97" t="str">
        <f t="shared" si="33"/>
        <v/>
      </c>
    </row>
    <row r="170" spans="1:25" ht="16.5" thickBot="1" x14ac:dyDescent="0.3">
      <c r="A170" s="85">
        <f t="shared" si="41"/>
        <v>173</v>
      </c>
      <c r="B170" s="103"/>
      <c r="C170" s="103"/>
      <c r="D170" s="105"/>
      <c r="E170" s="104"/>
      <c r="F170" s="142"/>
      <c r="G170" s="142"/>
      <c r="H170" s="271"/>
      <c r="I170" s="271"/>
      <c r="J170" s="142"/>
      <c r="K170" s="142"/>
      <c r="M170" t="str">
        <f t="shared" si="34"/>
        <v/>
      </c>
      <c r="N170" t="str">
        <f t="shared" si="42"/>
        <v/>
      </c>
      <c r="O170" s="95" t="str">
        <f t="shared" si="30"/>
        <v/>
      </c>
      <c r="P170" s="96" t="str">
        <f t="shared" si="31"/>
        <v/>
      </c>
      <c r="Q170" s="95" t="str">
        <f t="shared" si="35"/>
        <v/>
      </c>
      <c r="R170" s="96" t="str">
        <f t="shared" si="32"/>
        <v/>
      </c>
      <c r="S170" s="95" t="str">
        <f t="shared" si="36"/>
        <v/>
      </c>
      <c r="T170" s="95" t="str">
        <f t="shared" si="37"/>
        <v/>
      </c>
      <c r="U170" s="95" t="str">
        <f t="shared" si="38"/>
        <v/>
      </c>
      <c r="V170" s="95" t="str">
        <f t="shared" si="39"/>
        <v/>
      </c>
      <c r="X170" t="str">
        <f t="shared" si="40"/>
        <v/>
      </c>
      <c r="Y170" s="97" t="str">
        <f t="shared" si="33"/>
        <v/>
      </c>
    </row>
    <row r="171" spans="1:25" ht="16.5" thickBot="1" x14ac:dyDescent="0.3">
      <c r="A171" s="85">
        <f t="shared" si="41"/>
        <v>174</v>
      </c>
      <c r="B171" s="103"/>
      <c r="C171" s="103"/>
      <c r="D171" s="105"/>
      <c r="E171" s="105"/>
      <c r="F171" s="143"/>
      <c r="G171" s="143"/>
      <c r="H171" s="271"/>
      <c r="I171" s="271"/>
      <c r="J171" s="142"/>
      <c r="K171" s="142"/>
      <c r="M171" t="str">
        <f t="shared" si="34"/>
        <v/>
      </c>
      <c r="N171" t="str">
        <f t="shared" si="42"/>
        <v/>
      </c>
      <c r="O171" s="95" t="str">
        <f t="shared" si="30"/>
        <v/>
      </c>
      <c r="P171" s="96" t="str">
        <f t="shared" si="31"/>
        <v/>
      </c>
      <c r="Q171" s="95" t="str">
        <f t="shared" si="35"/>
        <v/>
      </c>
      <c r="R171" s="96" t="str">
        <f t="shared" si="32"/>
        <v/>
      </c>
      <c r="S171" s="95" t="str">
        <f t="shared" si="36"/>
        <v/>
      </c>
      <c r="T171" s="95" t="str">
        <f t="shared" si="37"/>
        <v/>
      </c>
      <c r="U171" s="95" t="str">
        <f t="shared" si="38"/>
        <v/>
      </c>
      <c r="V171" s="95" t="str">
        <f t="shared" si="39"/>
        <v/>
      </c>
      <c r="X171" t="str">
        <f t="shared" si="40"/>
        <v/>
      </c>
      <c r="Y171" s="97" t="str">
        <f t="shared" si="33"/>
        <v/>
      </c>
    </row>
    <row r="172" spans="1:25" ht="16.5" thickBot="1" x14ac:dyDescent="0.3">
      <c r="A172" s="85">
        <f t="shared" si="41"/>
        <v>175</v>
      </c>
      <c r="B172" s="103"/>
      <c r="C172" s="103"/>
      <c r="D172" s="105"/>
      <c r="E172" s="105"/>
      <c r="F172" s="142"/>
      <c r="G172" s="142"/>
      <c r="H172" s="271"/>
      <c r="I172" s="271"/>
      <c r="J172" s="142"/>
      <c r="K172" s="142"/>
      <c r="M172" t="str">
        <f t="shared" si="34"/>
        <v/>
      </c>
      <c r="N172" t="str">
        <f t="shared" si="42"/>
        <v/>
      </c>
      <c r="O172" s="95" t="str">
        <f t="shared" si="30"/>
        <v/>
      </c>
      <c r="P172" s="96" t="str">
        <f t="shared" si="31"/>
        <v/>
      </c>
      <c r="Q172" s="95" t="str">
        <f t="shared" si="35"/>
        <v/>
      </c>
      <c r="R172" s="96" t="str">
        <f t="shared" si="32"/>
        <v/>
      </c>
      <c r="S172" s="95" t="str">
        <f t="shared" si="36"/>
        <v/>
      </c>
      <c r="T172" s="95" t="str">
        <f t="shared" si="37"/>
        <v/>
      </c>
      <c r="U172" s="95" t="str">
        <f t="shared" si="38"/>
        <v/>
      </c>
      <c r="V172" s="95" t="str">
        <f t="shared" si="39"/>
        <v/>
      </c>
      <c r="X172" t="str">
        <f t="shared" si="40"/>
        <v/>
      </c>
      <c r="Y172" s="97" t="str">
        <f t="shared" si="33"/>
        <v/>
      </c>
    </row>
    <row r="173" spans="1:25" ht="16.5" thickBot="1" x14ac:dyDescent="0.3">
      <c r="A173" s="85">
        <f t="shared" si="41"/>
        <v>176</v>
      </c>
      <c r="B173" s="103"/>
      <c r="C173" s="103"/>
      <c r="D173" s="105"/>
      <c r="E173" s="105"/>
      <c r="F173" s="143"/>
      <c r="G173" s="143"/>
      <c r="H173" s="271"/>
      <c r="I173" s="271"/>
      <c r="J173" s="142"/>
      <c r="K173" s="142"/>
      <c r="M173" t="str">
        <f t="shared" si="34"/>
        <v/>
      </c>
      <c r="N173" t="str">
        <f t="shared" si="42"/>
        <v/>
      </c>
      <c r="O173" s="95" t="str">
        <f t="shared" si="30"/>
        <v/>
      </c>
      <c r="P173" s="96" t="str">
        <f t="shared" si="31"/>
        <v/>
      </c>
      <c r="Q173" s="95" t="str">
        <f t="shared" si="35"/>
        <v/>
      </c>
      <c r="R173" s="96" t="str">
        <f t="shared" si="32"/>
        <v/>
      </c>
      <c r="S173" s="95" t="str">
        <f t="shared" si="36"/>
        <v/>
      </c>
      <c r="T173" s="95" t="str">
        <f t="shared" si="37"/>
        <v/>
      </c>
      <c r="U173" s="95" t="str">
        <f t="shared" si="38"/>
        <v/>
      </c>
      <c r="V173" s="95" t="str">
        <f t="shared" si="39"/>
        <v/>
      </c>
      <c r="X173" t="str">
        <f t="shared" si="40"/>
        <v/>
      </c>
      <c r="Y173" s="97" t="str">
        <f t="shared" si="33"/>
        <v/>
      </c>
    </row>
    <row r="174" spans="1:25" ht="16.5" thickBot="1" x14ac:dyDescent="0.3">
      <c r="A174" s="85">
        <f t="shared" si="41"/>
        <v>177</v>
      </c>
      <c r="B174" s="103"/>
      <c r="C174" s="103"/>
      <c r="D174" s="110" t="s">
        <v>1369</v>
      </c>
      <c r="E174" s="101" t="s">
        <v>1370</v>
      </c>
      <c r="F174" s="142"/>
      <c r="G174" s="142"/>
      <c r="H174" s="271"/>
      <c r="I174" s="271"/>
      <c r="J174" s="142"/>
      <c r="K174" s="142"/>
      <c r="M174" t="str">
        <f t="shared" si="34"/>
        <v/>
      </c>
      <c r="N174" t="str">
        <f t="shared" si="42"/>
        <v/>
      </c>
      <c r="O174" s="95" t="str">
        <f t="shared" si="30"/>
        <v xml:space="preserve"> WHEN COUNTRY = 'KOPER' AND SEGMENT = 'CORPORATE' THEN 62</v>
      </c>
      <c r="P174" s="96" t="str">
        <f t="shared" si="31"/>
        <v xml:space="preserve"> WHEN COUNTRY = 'KOPER' AND SEGMENT = 'SMALL/MICRO' THEN 123</v>
      </c>
      <c r="Q174" s="95" t="str">
        <f t="shared" si="35"/>
        <v/>
      </c>
      <c r="R174" s="96" t="str">
        <f t="shared" si="32"/>
        <v/>
      </c>
      <c r="S174" s="95" t="str">
        <f t="shared" si="36"/>
        <v/>
      </c>
      <c r="T174" s="95" t="str">
        <f t="shared" si="37"/>
        <v/>
      </c>
      <c r="U174" s="95" t="str">
        <f t="shared" si="38"/>
        <v/>
      </c>
      <c r="V174" s="95" t="str">
        <f t="shared" si="39"/>
        <v/>
      </c>
      <c r="X174" t="str">
        <f t="shared" si="40"/>
        <v xml:space="preserve"> WHEN COUNTRY = 'KOPER' AND SEGMENT = 'CORPORATE' THEN 62 WHEN COUNTRY = 'KOPER' AND SEGMENT = 'SMALL/MICRO' THEN 123</v>
      </c>
      <c r="Y174" s="97" t="str">
        <f t="shared" si="33"/>
        <v>CASE  WHEN COUNTRY = 'KOPER' AND SEGMENT = 'CORPORATE' THEN 62 WHEN COUNTRY = 'KOPER' AND SEGMENT = 'SMALL/MICRO' THEN 123 END AS VAL_MAX_IND_177,</v>
      </c>
    </row>
    <row r="175" spans="1:25" ht="16.5" thickBot="1" x14ac:dyDescent="0.3">
      <c r="A175" s="85">
        <f t="shared" si="41"/>
        <v>178</v>
      </c>
      <c r="B175" s="103"/>
      <c r="C175" s="103"/>
      <c r="D175" s="105"/>
      <c r="E175" s="105"/>
      <c r="F175" s="143"/>
      <c r="G175" s="143"/>
      <c r="H175" s="271"/>
      <c r="I175" s="271"/>
      <c r="J175" s="142"/>
      <c r="K175" s="142"/>
      <c r="M175" t="str">
        <f t="shared" si="34"/>
        <v/>
      </c>
      <c r="N175" t="str">
        <f t="shared" si="42"/>
        <v/>
      </c>
      <c r="O175" s="95" t="str">
        <f t="shared" si="30"/>
        <v/>
      </c>
      <c r="P175" s="96" t="str">
        <f t="shared" si="31"/>
        <v/>
      </c>
      <c r="Q175" s="95" t="str">
        <f t="shared" si="35"/>
        <v/>
      </c>
      <c r="R175" s="96" t="str">
        <f t="shared" si="32"/>
        <v/>
      </c>
      <c r="S175" s="95" t="str">
        <f t="shared" si="36"/>
        <v/>
      </c>
      <c r="T175" s="95" t="str">
        <f t="shared" si="37"/>
        <v/>
      </c>
      <c r="U175" s="95" t="str">
        <f t="shared" si="38"/>
        <v/>
      </c>
      <c r="V175" s="95" t="str">
        <f t="shared" si="39"/>
        <v/>
      </c>
      <c r="X175" t="str">
        <f t="shared" si="40"/>
        <v/>
      </c>
      <c r="Y175" s="97" t="str">
        <f t="shared" si="33"/>
        <v/>
      </c>
    </row>
    <row r="176" spans="1:25" ht="16.5" thickBot="1" x14ac:dyDescent="0.3">
      <c r="A176" s="85">
        <f t="shared" si="41"/>
        <v>179</v>
      </c>
      <c r="B176" s="103"/>
      <c r="C176" s="103"/>
      <c r="D176" s="105"/>
      <c r="E176" s="105"/>
      <c r="F176" s="142"/>
      <c r="G176" s="142"/>
      <c r="H176" s="271"/>
      <c r="I176" s="271"/>
      <c r="J176" s="142"/>
      <c r="K176" s="142"/>
      <c r="M176" t="str">
        <f t="shared" si="34"/>
        <v/>
      </c>
      <c r="N176" t="str">
        <f t="shared" si="42"/>
        <v/>
      </c>
      <c r="O176" s="95" t="str">
        <f t="shared" si="30"/>
        <v/>
      </c>
      <c r="P176" s="96" t="str">
        <f t="shared" si="31"/>
        <v/>
      </c>
      <c r="Q176" s="95" t="str">
        <f t="shared" si="35"/>
        <v/>
      </c>
      <c r="R176" s="96" t="str">
        <f t="shared" si="32"/>
        <v/>
      </c>
      <c r="S176" s="95" t="str">
        <f t="shared" si="36"/>
        <v/>
      </c>
      <c r="T176" s="95" t="str">
        <f t="shared" si="37"/>
        <v/>
      </c>
      <c r="U176" s="95" t="str">
        <f t="shared" si="38"/>
        <v/>
      </c>
      <c r="V176" s="95" t="str">
        <f t="shared" si="39"/>
        <v/>
      </c>
      <c r="X176" t="str">
        <f t="shared" si="40"/>
        <v/>
      </c>
      <c r="Y176" s="97" t="str">
        <f t="shared" si="33"/>
        <v/>
      </c>
    </row>
    <row r="177" spans="1:25" ht="16.5" thickBot="1" x14ac:dyDescent="0.3">
      <c r="A177" s="85">
        <f t="shared" si="41"/>
        <v>180</v>
      </c>
      <c r="B177" s="103"/>
      <c r="C177" s="103"/>
      <c r="D177" s="105"/>
      <c r="E177" s="105"/>
      <c r="F177" s="143" t="s">
        <v>1459</v>
      </c>
      <c r="G177" s="143">
        <v>1354058</v>
      </c>
      <c r="H177" s="271"/>
      <c r="I177" s="271"/>
      <c r="J177" s="142" t="s">
        <v>1832</v>
      </c>
      <c r="K177" s="142" t="s">
        <v>1916</v>
      </c>
      <c r="M177" t="str">
        <f t="shared" si="34"/>
        <v/>
      </c>
      <c r="N177" t="str">
        <f t="shared" si="42"/>
        <v/>
      </c>
      <c r="O177" s="95" t="str">
        <f t="shared" si="30"/>
        <v/>
      </c>
      <c r="P177" s="96" t="str">
        <f t="shared" si="31"/>
        <v/>
      </c>
      <c r="Q177" s="95" t="str">
        <f t="shared" si="35"/>
        <v xml:space="preserve"> WHEN COUNTRY = 'BIR' AND SEGMENT IN ('CORPORATE','SME Corporate') THEN 12.32576</v>
      </c>
      <c r="R177" s="96" t="str">
        <f t="shared" si="32"/>
        <v xml:space="preserve"> WHEN COUNTRY = 'BIR' AND SEGMENT = 'SME Retail' THEN 1354058</v>
      </c>
      <c r="S177" s="95" t="str">
        <f t="shared" si="36"/>
        <v/>
      </c>
      <c r="T177" s="95" t="str">
        <f t="shared" si="37"/>
        <v/>
      </c>
      <c r="U177" s="95" t="str">
        <f t="shared" si="38"/>
        <v xml:space="preserve"> WHEN COUNTRY = 'CIB' AND SEGMENT IN ('CORPORATE','SME Corporate') THEN 26.04</v>
      </c>
      <c r="V177" s="95" t="str">
        <f t="shared" si="39"/>
        <v xml:space="preserve"> WHEN COUNTRY = 'CIB' AND SEGMENT = 'Small Business' THEN 12.34084</v>
      </c>
      <c r="X177" t="str">
        <f t="shared" si="40"/>
        <v xml:space="preserve"> WHEN COUNTRY = 'BIR' AND SEGMENT IN ('CORPORATE','SME Corporate') THEN 12.32576 WHEN COUNTRY = 'BIR' AND SEGMENT = 'SME Retail' THEN 1354058 WHEN COUNTRY = 'CIB' AND SEGMENT IN ('CORPORATE','SME Corporate') THEN 26.04 WHEN COUNTRY = 'CIB' AND SEGMENT = 'Small Business' THEN 12.34084</v>
      </c>
      <c r="Y177" s="97" t="str">
        <f t="shared" si="33"/>
        <v>CASE  WHEN COUNTRY = 'BIR' AND SEGMENT IN ('CORPORATE','SME Corporate') THEN 12.32576 WHEN COUNTRY = 'BIR' AND SEGMENT = 'SME Retail' THEN 1354058 WHEN COUNTRY = 'CIB' AND SEGMENT IN ('CORPORATE','SME Corporate') THEN 26.04 WHEN COUNTRY = 'CIB' AND SEGMENT = 'Small Business' THEN 12.34084 END AS VAL_MAX_IND_180,</v>
      </c>
    </row>
    <row r="178" spans="1:25" ht="16.5" thickBot="1" x14ac:dyDescent="0.3">
      <c r="A178" s="85">
        <f t="shared" si="41"/>
        <v>181</v>
      </c>
      <c r="B178" s="103"/>
      <c r="C178" s="103"/>
      <c r="D178" s="105"/>
      <c r="E178" s="105"/>
      <c r="F178" s="142" t="s">
        <v>1460</v>
      </c>
      <c r="G178" s="142" t="s">
        <v>1479</v>
      </c>
      <c r="H178" s="271"/>
      <c r="I178" s="271"/>
      <c r="J178" s="142" t="s">
        <v>1833</v>
      </c>
      <c r="K178" s="142" t="s">
        <v>1917</v>
      </c>
      <c r="M178" t="str">
        <f t="shared" si="34"/>
        <v/>
      </c>
      <c r="N178" t="str">
        <f t="shared" si="42"/>
        <v/>
      </c>
      <c r="O178" s="95" t="str">
        <f t="shared" si="30"/>
        <v/>
      </c>
      <c r="P178" s="96" t="str">
        <f t="shared" si="31"/>
        <v/>
      </c>
      <c r="Q178" s="95" t="str">
        <f t="shared" si="35"/>
        <v xml:space="preserve"> WHEN COUNTRY = 'BIR' AND SEGMENT IN ('CORPORATE','SME Corporate') THEN 1.793758</v>
      </c>
      <c r="R178" s="96" t="str">
        <f t="shared" si="32"/>
        <v xml:space="preserve"> WHEN COUNTRY = 'BIR' AND SEGMENT = 'SME Retail' THEN 6.735648</v>
      </c>
      <c r="S178" s="95" t="str">
        <f t="shared" si="36"/>
        <v/>
      </c>
      <c r="T178" s="95" t="str">
        <f t="shared" si="37"/>
        <v/>
      </c>
      <c r="U178" s="95" t="str">
        <f t="shared" si="38"/>
        <v xml:space="preserve"> WHEN COUNTRY = 'CIB' AND SEGMENT IN ('CORPORATE','SME Corporate') THEN  4.756564 </v>
      </c>
      <c r="V178" s="95" t="str">
        <f t="shared" si="39"/>
        <v xml:space="preserve"> WHEN COUNTRY = 'CIB' AND SEGMENT = 'Small Business' THEN 15.85352</v>
      </c>
      <c r="X178" t="str">
        <f t="shared" si="40"/>
        <v xml:space="preserve"> WHEN COUNTRY = 'BIR' AND SEGMENT IN ('CORPORATE','SME Corporate') THEN 1.793758 WHEN COUNTRY = 'BIR' AND SEGMENT = 'SME Retail' THEN 6.735648 WHEN COUNTRY = 'CIB' AND SEGMENT IN ('CORPORATE','SME Corporate') THEN  4.756564  WHEN COUNTRY = 'CIB' AND SEGMENT = 'Small Business' THEN 15.85352</v>
      </c>
      <c r="Y178" s="97" t="str">
        <f t="shared" si="33"/>
        <v>CASE  WHEN COUNTRY = 'BIR' AND SEGMENT IN ('CORPORATE','SME Corporate') THEN 1.793758 WHEN COUNTRY = 'BIR' AND SEGMENT = 'SME Retail' THEN 6.735648 WHEN COUNTRY = 'CIB' AND SEGMENT IN ('CORPORATE','SME Corporate') THEN  4.756564  WHEN COUNTRY = 'CIB' AND SEGMENT = 'Small Business' THEN 15.85352 END AS VAL_MAX_IND_181,</v>
      </c>
    </row>
    <row r="179" spans="1:25" ht="16.5" thickBot="1" x14ac:dyDescent="0.3">
      <c r="A179" s="85">
        <f t="shared" si="41"/>
        <v>182</v>
      </c>
      <c r="B179" s="103"/>
      <c r="C179" s="103"/>
      <c r="D179" s="105"/>
      <c r="E179" s="105"/>
      <c r="F179" s="143" t="s">
        <v>1461</v>
      </c>
      <c r="G179" s="143">
        <v>13068090</v>
      </c>
      <c r="H179" s="271"/>
      <c r="I179" s="271"/>
      <c r="J179" s="142" t="s">
        <v>1834</v>
      </c>
      <c r="K179" s="142" t="s">
        <v>1918</v>
      </c>
      <c r="M179" t="str">
        <f t="shared" si="34"/>
        <v/>
      </c>
      <c r="N179" t="str">
        <f t="shared" si="42"/>
        <v/>
      </c>
      <c r="O179" s="95" t="str">
        <f t="shared" si="30"/>
        <v/>
      </c>
      <c r="P179" s="96" t="str">
        <f t="shared" si="31"/>
        <v/>
      </c>
      <c r="Q179" s="95" t="str">
        <f t="shared" si="35"/>
        <v xml:space="preserve"> WHEN COUNTRY = 'BIR' AND SEGMENT IN ('CORPORATE','SME Corporate') THEN 12.27247</v>
      </c>
      <c r="R179" s="96" t="str">
        <f t="shared" si="32"/>
        <v xml:space="preserve"> WHEN COUNTRY = 'BIR' AND SEGMENT = 'SME Retail' THEN 13068090</v>
      </c>
      <c r="S179" s="95" t="str">
        <f t="shared" si="36"/>
        <v/>
      </c>
      <c r="T179" s="95" t="str">
        <f t="shared" si="37"/>
        <v/>
      </c>
      <c r="U179" s="95" t="str">
        <f t="shared" si="38"/>
        <v xml:space="preserve"> WHEN COUNTRY = 'CIB' AND SEGMENT IN ('CORPORATE','SME Corporate') THEN 19.38</v>
      </c>
      <c r="V179" s="95" t="str">
        <f t="shared" si="39"/>
        <v xml:space="preserve"> WHEN COUNTRY = 'CIB' AND SEGMENT = 'Small Business' THEN 11.31538</v>
      </c>
      <c r="X179" t="str">
        <f t="shared" si="40"/>
        <v xml:space="preserve"> WHEN COUNTRY = 'BIR' AND SEGMENT IN ('CORPORATE','SME Corporate') THEN 12.27247 WHEN COUNTRY = 'BIR' AND SEGMENT = 'SME Retail' THEN 13068090 WHEN COUNTRY = 'CIB' AND SEGMENT IN ('CORPORATE','SME Corporate') THEN 19.38 WHEN COUNTRY = 'CIB' AND SEGMENT = 'Small Business' THEN 11.31538</v>
      </c>
      <c r="Y179" s="97" t="str">
        <f t="shared" si="33"/>
        <v>CASE  WHEN COUNTRY = 'BIR' AND SEGMENT IN ('CORPORATE','SME Corporate') THEN 12.27247 WHEN COUNTRY = 'BIR' AND SEGMENT = 'SME Retail' THEN 13068090 WHEN COUNTRY = 'CIB' AND SEGMENT IN ('CORPORATE','SME Corporate') THEN 19.38 WHEN COUNTRY = 'CIB' AND SEGMENT = 'Small Business' THEN 11.31538 END AS VAL_MAX_IND_182,</v>
      </c>
    </row>
    <row r="180" spans="1:25" ht="16.5" thickBot="1" x14ac:dyDescent="0.3">
      <c r="A180" s="85">
        <f t="shared" si="41"/>
        <v>183</v>
      </c>
      <c r="B180" s="103"/>
      <c r="C180" s="103"/>
      <c r="D180" s="105"/>
      <c r="E180" s="105"/>
      <c r="F180" s="142" t="s">
        <v>1462</v>
      </c>
      <c r="G180" s="142" t="s">
        <v>1480</v>
      </c>
      <c r="H180" s="271"/>
      <c r="I180" s="271"/>
      <c r="J180" s="142" t="s">
        <v>1835</v>
      </c>
      <c r="K180" s="142" t="s">
        <v>1919</v>
      </c>
      <c r="M180" t="str">
        <f t="shared" si="34"/>
        <v/>
      </c>
      <c r="N180" t="str">
        <f t="shared" si="42"/>
        <v/>
      </c>
      <c r="O180" s="95" t="str">
        <f t="shared" si="30"/>
        <v/>
      </c>
      <c r="P180" s="96" t="str">
        <f t="shared" si="31"/>
        <v/>
      </c>
      <c r="Q180" s="95" t="str">
        <f t="shared" si="35"/>
        <v xml:space="preserve"> WHEN COUNTRY = 'BIR' AND SEGMENT IN ('CORPORATE','SME Corporate') THEN 1.308322</v>
      </c>
      <c r="R180" s="96" t="str">
        <f t="shared" si="32"/>
        <v xml:space="preserve"> WHEN COUNTRY = 'BIR' AND SEGMENT = 'SME Retail' THEN 0.8080547</v>
      </c>
      <c r="S180" s="95" t="str">
        <f t="shared" si="36"/>
        <v/>
      </c>
      <c r="T180" s="95" t="str">
        <f t="shared" si="37"/>
        <v/>
      </c>
      <c r="U180" s="95" t="str">
        <f t="shared" si="38"/>
        <v xml:space="preserve"> WHEN COUNTRY = 'CIB' AND SEGMENT IN ('CORPORATE','SME Corporate') THEN  4.003854 </v>
      </c>
      <c r="V180" s="95" t="str">
        <f t="shared" si="39"/>
        <v xml:space="preserve"> WHEN COUNTRY = 'CIB' AND SEGMENT = 'Small Business' THEN 3.48</v>
      </c>
      <c r="X180" t="str">
        <f t="shared" si="40"/>
        <v xml:space="preserve"> WHEN COUNTRY = 'BIR' AND SEGMENT IN ('CORPORATE','SME Corporate') THEN 1.308322 WHEN COUNTRY = 'BIR' AND SEGMENT = 'SME Retail' THEN 0.8080547 WHEN COUNTRY = 'CIB' AND SEGMENT IN ('CORPORATE','SME Corporate') THEN  4.003854  WHEN COUNTRY = 'CIB' AND SEGMENT = 'Small Business' THEN 3.48</v>
      </c>
      <c r="Y180" s="97" t="str">
        <f t="shared" si="33"/>
        <v>CASE  WHEN COUNTRY = 'BIR' AND SEGMENT IN ('CORPORATE','SME Corporate') THEN 1.308322 WHEN COUNTRY = 'BIR' AND SEGMENT = 'SME Retail' THEN 0.8080547 WHEN COUNTRY = 'CIB' AND SEGMENT IN ('CORPORATE','SME Corporate') THEN  4.003854  WHEN COUNTRY = 'CIB' AND SEGMENT = 'Small Business' THEN 3.48 END AS VAL_MAX_IND_183,</v>
      </c>
    </row>
    <row r="181" spans="1:25" ht="16.5" thickBot="1" x14ac:dyDescent="0.3">
      <c r="A181" s="85">
        <f t="shared" si="41"/>
        <v>184</v>
      </c>
      <c r="B181" s="103"/>
      <c r="C181" s="103"/>
      <c r="D181" s="105"/>
      <c r="E181" s="105"/>
      <c r="F181" s="143"/>
      <c r="G181" s="143"/>
      <c r="H181" s="271"/>
      <c r="I181" s="271"/>
      <c r="J181" s="142"/>
      <c r="K181" s="142"/>
      <c r="M181" t="str">
        <f t="shared" si="34"/>
        <v/>
      </c>
      <c r="N181" t="str">
        <f t="shared" si="42"/>
        <v/>
      </c>
      <c r="O181" s="95" t="str">
        <f t="shared" si="30"/>
        <v/>
      </c>
      <c r="P181" s="96" t="str">
        <f t="shared" si="31"/>
        <v/>
      </c>
      <c r="Q181" s="95" t="str">
        <f t="shared" si="35"/>
        <v/>
      </c>
      <c r="R181" s="96" t="str">
        <f t="shared" si="32"/>
        <v/>
      </c>
      <c r="S181" s="95" t="str">
        <f t="shared" si="36"/>
        <v/>
      </c>
      <c r="T181" s="95" t="str">
        <f t="shared" si="37"/>
        <v/>
      </c>
      <c r="U181" s="95" t="str">
        <f t="shared" si="38"/>
        <v/>
      </c>
      <c r="V181" s="95" t="str">
        <f t="shared" si="39"/>
        <v/>
      </c>
      <c r="X181" t="str">
        <f t="shared" si="40"/>
        <v/>
      </c>
      <c r="Y181" s="97" t="str">
        <f t="shared" si="33"/>
        <v/>
      </c>
    </row>
    <row r="182" spans="1:25" ht="16.5" thickBot="1" x14ac:dyDescent="0.3">
      <c r="A182" s="85">
        <f t="shared" si="41"/>
        <v>185</v>
      </c>
      <c r="B182" s="103"/>
      <c r="C182" s="103"/>
      <c r="D182" s="105"/>
      <c r="E182" s="105"/>
      <c r="F182" s="142"/>
      <c r="G182" s="142"/>
      <c r="H182" s="271"/>
      <c r="I182" s="271"/>
      <c r="J182" s="142"/>
      <c r="K182" s="142"/>
      <c r="M182" t="str">
        <f t="shared" si="34"/>
        <v/>
      </c>
      <c r="N182" t="str">
        <f t="shared" si="42"/>
        <v/>
      </c>
      <c r="O182" s="95" t="str">
        <f t="shared" si="30"/>
        <v/>
      </c>
      <c r="P182" s="96" t="str">
        <f t="shared" si="31"/>
        <v/>
      </c>
      <c r="Q182" s="95" t="str">
        <f t="shared" si="35"/>
        <v/>
      </c>
      <c r="R182" s="96" t="str">
        <f t="shared" si="32"/>
        <v/>
      </c>
      <c r="S182" s="95" t="str">
        <f t="shared" si="36"/>
        <v/>
      </c>
      <c r="T182" s="95" t="str">
        <f t="shared" si="37"/>
        <v/>
      </c>
      <c r="U182" s="95" t="str">
        <f t="shared" si="38"/>
        <v/>
      </c>
      <c r="V182" s="95" t="str">
        <f t="shared" si="39"/>
        <v/>
      </c>
      <c r="X182" t="str">
        <f t="shared" si="40"/>
        <v/>
      </c>
      <c r="Y182" s="97" t="str">
        <f t="shared" si="33"/>
        <v/>
      </c>
    </row>
    <row r="183" spans="1:25" ht="16.5" thickBot="1" x14ac:dyDescent="0.3">
      <c r="A183" s="85">
        <f t="shared" si="41"/>
        <v>186</v>
      </c>
      <c r="B183" s="103"/>
      <c r="C183" s="103"/>
      <c r="D183" s="105"/>
      <c r="E183" s="105"/>
      <c r="F183" s="143" t="s">
        <v>1463</v>
      </c>
      <c r="G183" s="143">
        <v>13</v>
      </c>
      <c r="H183" s="271"/>
      <c r="I183" s="271"/>
      <c r="J183" s="142"/>
      <c r="K183" s="142"/>
      <c r="M183" t="str">
        <f t="shared" si="34"/>
        <v/>
      </c>
      <c r="N183" t="str">
        <f t="shared" si="42"/>
        <v/>
      </c>
      <c r="O183" s="95" t="str">
        <f t="shared" si="30"/>
        <v/>
      </c>
      <c r="P183" s="96" t="str">
        <f t="shared" si="31"/>
        <v/>
      </c>
      <c r="Q183" s="95" t="str">
        <f t="shared" si="35"/>
        <v xml:space="preserve"> WHEN COUNTRY = 'BIR' AND SEGMENT IN ('CORPORATE','SME Corporate') THEN 18.8</v>
      </c>
      <c r="R183" s="96" t="str">
        <f t="shared" si="32"/>
        <v xml:space="preserve"> WHEN COUNTRY = 'BIR' AND SEGMENT = 'SME Retail' THEN 13</v>
      </c>
      <c r="S183" s="95" t="str">
        <f t="shared" si="36"/>
        <v/>
      </c>
      <c r="T183" s="95" t="str">
        <f t="shared" si="37"/>
        <v/>
      </c>
      <c r="U183" s="95" t="str">
        <f t="shared" si="38"/>
        <v/>
      </c>
      <c r="V183" s="95" t="str">
        <f t="shared" si="39"/>
        <v/>
      </c>
      <c r="X183" t="str">
        <f t="shared" si="40"/>
        <v xml:space="preserve"> WHEN COUNTRY = 'BIR' AND SEGMENT IN ('CORPORATE','SME Corporate') THEN 18.8 WHEN COUNTRY = 'BIR' AND SEGMENT = 'SME Retail' THEN 13</v>
      </c>
      <c r="Y183" s="97" t="str">
        <f t="shared" si="33"/>
        <v>CASE  WHEN COUNTRY = 'BIR' AND SEGMENT IN ('CORPORATE','SME Corporate') THEN 18.8 WHEN COUNTRY = 'BIR' AND SEGMENT = 'SME Retail' THEN 13 END AS VAL_MAX_IND_186,</v>
      </c>
    </row>
    <row r="184" spans="1:25" ht="16.5" thickBot="1" x14ac:dyDescent="0.3">
      <c r="A184" s="85">
        <f t="shared" si="41"/>
        <v>187</v>
      </c>
      <c r="B184" s="103"/>
      <c r="C184" s="103" t="s">
        <v>1371</v>
      </c>
      <c r="D184" s="105"/>
      <c r="E184" s="101" t="s">
        <v>1372</v>
      </c>
      <c r="F184" s="142" t="s">
        <v>1464</v>
      </c>
      <c r="G184" s="142" t="s">
        <v>1481</v>
      </c>
      <c r="H184" s="271"/>
      <c r="I184" s="271"/>
      <c r="J184" s="142" t="s">
        <v>1836</v>
      </c>
      <c r="K184" s="142" t="s">
        <v>1920</v>
      </c>
      <c r="M184" t="str">
        <f t="shared" si="34"/>
        <v/>
      </c>
      <c r="N184" t="str">
        <f>IF(LEN(C184)&gt;0,CONCATENATE(" WHEN COUNTRY = '",$B$2, ,"' AND SEGMENT = '",$C$3,"'  THEN ",C184 ),"")</f>
        <v xml:space="preserve"> WHEN COUNTRY = 'BIB' AND SEGMENT = 'RETAIL'  THEN 3.5855</v>
      </c>
      <c r="O184" s="95" t="str">
        <f t="shared" si="30"/>
        <v/>
      </c>
      <c r="P184" s="96" t="str">
        <f t="shared" si="31"/>
        <v xml:space="preserve"> WHEN COUNTRY = 'KOPER' AND SEGMENT = 'SMALL/MICRO' THEN 4.487243</v>
      </c>
      <c r="Q184" s="95" t="str">
        <f t="shared" si="35"/>
        <v xml:space="preserve"> WHEN COUNTRY = 'BIR' AND SEGMENT IN ('CORPORATE','SME Corporate') THEN 3.552018</v>
      </c>
      <c r="R184" s="96" t="str">
        <f t="shared" si="32"/>
        <v xml:space="preserve"> WHEN COUNTRY = 'BIR' AND SEGMENT = 'SME Retail' THEN 2.867651</v>
      </c>
      <c r="S184" s="95" t="str">
        <f t="shared" si="36"/>
        <v/>
      </c>
      <c r="T184" s="95" t="str">
        <f t="shared" si="37"/>
        <v/>
      </c>
      <c r="U184" s="95" t="str">
        <f t="shared" si="38"/>
        <v xml:space="preserve"> WHEN COUNTRY = 'CIB' AND SEGMENT IN ('CORPORATE','SME Corporate') THEN 50.74483</v>
      </c>
      <c r="V184" s="95" t="str">
        <f t="shared" si="39"/>
        <v xml:space="preserve"> WHEN COUNTRY = 'CIB' AND SEGMENT = 'Small Business' THEN 33.255670</v>
      </c>
      <c r="X184" t="str">
        <f t="shared" si="40"/>
        <v xml:space="preserv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 'Small Business' THEN 33.255670</v>
      </c>
      <c r="Y184" s="97" t="str">
        <f t="shared" si="33"/>
        <v>CASE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 'Small Business' THEN 33.255670 END AS VAL_MAX_IND_187,</v>
      </c>
    </row>
    <row r="185" spans="1:25" ht="16.5" thickBot="1" x14ac:dyDescent="0.3">
      <c r="A185" s="85">
        <f t="shared" si="41"/>
        <v>188</v>
      </c>
      <c r="B185" s="103"/>
      <c r="C185" s="103"/>
      <c r="D185" s="110" t="s">
        <v>1373</v>
      </c>
      <c r="E185" s="105"/>
      <c r="F185" s="143" t="s">
        <v>1465</v>
      </c>
      <c r="G185" s="143">
        <v>9301659</v>
      </c>
      <c r="H185" s="271"/>
      <c r="I185" s="271"/>
      <c r="J185" s="142" t="s">
        <v>1837</v>
      </c>
      <c r="K185" s="142" t="s">
        <v>1921</v>
      </c>
      <c r="M185" t="str">
        <f t="shared" si="34"/>
        <v/>
      </c>
      <c r="N185" t="str">
        <f t="shared" ref="N185:N201" si="43">IF(LEN(C185)&gt;0,CONCATENATE(" WHEN COUNTRY = '",$B$2, ,"' AND SEGMENT = '",$B$3,"' THEN ",C185 ),"")</f>
        <v/>
      </c>
      <c r="O185" s="95" t="str">
        <f t="shared" si="30"/>
        <v xml:space="preserve"> WHEN COUNTRY = 'KOPER' AND SEGMENT = 'CORPORATE' THEN 3.863042</v>
      </c>
      <c r="P185" s="96" t="str">
        <f t="shared" si="31"/>
        <v/>
      </c>
      <c r="Q185" s="95" t="str">
        <f t="shared" si="35"/>
        <v xml:space="preserve"> WHEN COUNTRY = 'BIR' AND SEGMENT IN ('CORPORATE','SME Corporate') THEN 6.406273</v>
      </c>
      <c r="R185" s="96" t="str">
        <f t="shared" si="32"/>
        <v xml:space="preserve"> WHEN COUNTRY = 'BIR' AND SEGMENT = 'SME Retail' THEN 9301659</v>
      </c>
      <c r="S185" s="95" t="str">
        <f t="shared" si="36"/>
        <v/>
      </c>
      <c r="T185" s="95" t="str">
        <f t="shared" si="37"/>
        <v/>
      </c>
      <c r="U185" s="95" t="str">
        <f t="shared" si="38"/>
        <v xml:space="preserve"> WHEN COUNTRY = 'CIB' AND SEGMENT IN ('CORPORATE','SME Corporate') THEN 37.81219</v>
      </c>
      <c r="V185" s="95" t="str">
        <f t="shared" si="39"/>
        <v xml:space="preserve"> WHEN COUNTRY = 'CIB' AND SEGMENT = 'Small Business' THEN 33.7132</v>
      </c>
      <c r="X185" t="str">
        <f t="shared" si="40"/>
        <v xml:space="preserv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 'Small Business' THEN 33.7132</v>
      </c>
      <c r="Y185" s="97" t="str">
        <f t="shared" si="33"/>
        <v>CASE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 'Small Business' THEN 33.7132 END AS VAL_MAX_IND_188,</v>
      </c>
    </row>
    <row r="186" spans="1:25" ht="16.5" thickBot="1" x14ac:dyDescent="0.3">
      <c r="A186" s="85">
        <f t="shared" si="41"/>
        <v>189</v>
      </c>
      <c r="B186" s="103"/>
      <c r="C186" s="103"/>
      <c r="D186" s="105"/>
      <c r="E186" s="105"/>
      <c r="F186" s="142">
        <v>14</v>
      </c>
      <c r="G186" s="142" t="s">
        <v>1454</v>
      </c>
      <c r="H186" s="271"/>
      <c r="I186" s="271"/>
      <c r="J186" s="142"/>
      <c r="K186" s="142"/>
      <c r="M186" t="str">
        <f t="shared" si="34"/>
        <v/>
      </c>
      <c r="N186" t="str">
        <f t="shared" si="43"/>
        <v/>
      </c>
      <c r="O186" s="95" t="str">
        <f t="shared" si="30"/>
        <v/>
      </c>
      <c r="P186" s="96" t="str">
        <f t="shared" si="31"/>
        <v/>
      </c>
      <c r="Q186" s="95" t="str">
        <f t="shared" si="35"/>
        <v xml:space="preserve"> WHEN COUNTRY = 'BIR' AND SEGMENT IN ('CORPORATE','SME Corporate') THEN 14</v>
      </c>
      <c r="R186" s="96" t="str">
        <f t="shared" si="32"/>
        <v xml:space="preserve"> WHEN COUNTRY = 'BIR' AND SEGMENT = 'SME Retail' THEN 14</v>
      </c>
      <c r="S186" s="95" t="str">
        <f t="shared" si="36"/>
        <v/>
      </c>
      <c r="T186" s="95" t="str">
        <f t="shared" si="37"/>
        <v/>
      </c>
      <c r="U186" s="95" t="str">
        <f t="shared" si="38"/>
        <v/>
      </c>
      <c r="V186" s="95" t="str">
        <f t="shared" si="39"/>
        <v/>
      </c>
      <c r="X186" t="str">
        <f t="shared" si="40"/>
        <v xml:space="preserve"> WHEN COUNTRY = 'BIR' AND SEGMENT IN ('CORPORATE','SME Corporate') THEN 14 WHEN COUNTRY = 'BIR' AND SEGMENT = 'SME Retail' THEN 14</v>
      </c>
      <c r="Y186" s="97" t="str">
        <f t="shared" si="33"/>
        <v>CASE  WHEN COUNTRY = 'BIR' AND SEGMENT IN ('CORPORATE','SME Corporate') THEN 14 WHEN COUNTRY = 'BIR' AND SEGMENT = 'SME Retail' THEN 14 END AS VAL_MAX_IND_189,</v>
      </c>
    </row>
    <row r="187" spans="1:25" ht="16.5" thickBot="1" x14ac:dyDescent="0.3">
      <c r="A187" s="85">
        <f t="shared" si="41"/>
        <v>190</v>
      </c>
      <c r="B187" s="103"/>
      <c r="C187" s="103"/>
      <c r="D187" s="105"/>
      <c r="E187" s="105"/>
      <c r="F187" s="143" t="s">
        <v>1466</v>
      </c>
      <c r="G187" s="143">
        <v>584398</v>
      </c>
      <c r="H187" s="271" t="s">
        <v>1632</v>
      </c>
      <c r="I187" s="271" t="s">
        <v>1646</v>
      </c>
      <c r="J187" s="142" t="s">
        <v>1839</v>
      </c>
      <c r="K187" s="142" t="s">
        <v>1922</v>
      </c>
      <c r="M187" t="str">
        <f t="shared" si="34"/>
        <v/>
      </c>
      <c r="N187" t="str">
        <f t="shared" si="43"/>
        <v/>
      </c>
      <c r="O187" s="95" t="str">
        <f t="shared" si="30"/>
        <v/>
      </c>
      <c r="P187" s="96" t="str">
        <f t="shared" si="31"/>
        <v/>
      </c>
      <c r="Q187" s="95" t="str">
        <f t="shared" si="35"/>
        <v xml:space="preserve"> WHEN COUNTRY = 'BIR' AND SEGMENT IN ('CORPORATE','SME Corporate') THEN 636832.1</v>
      </c>
      <c r="R187" s="96" t="str">
        <f t="shared" si="32"/>
        <v xml:space="preserve"> WHEN COUNTRY = 'BIR' AND SEGMENT = 'SME Retail' THEN 584398</v>
      </c>
      <c r="S187" s="95" t="str">
        <f t="shared" si="36"/>
        <v xml:space="preserve"> WHEN COUNTRY = 'ALEX' AND SEGMENT IN ('CORPORATE','SME Corporate') THEN 60547.87</v>
      </c>
      <c r="T187" s="95" t="str">
        <f t="shared" si="37"/>
        <v xml:space="preserve"> WHEN COUNTRY = 'ALEX' AND SEGMENT = 'SME Retail' THEN 1803.37</v>
      </c>
      <c r="U187" s="95" t="str">
        <f t="shared" si="38"/>
        <v xml:space="preserve"> WHEN COUNTRY = 'CIB' AND SEGMENT IN ('CORPORATE','SME Corporate') THEN 202504.4</v>
      </c>
      <c r="V187" s="95" t="str">
        <f t="shared" si="39"/>
        <v xml:space="preserve"> WHEN COUNTRY = 'CIB' AND SEGMENT = 'Small Business' THEN 165868</v>
      </c>
      <c r="X187" t="str">
        <f t="shared" si="40"/>
        <v xml:space="preserv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202504.4 WHEN COUNTRY = 'CIB' AND SEGMENT = 'Small Business' THEN 165868</v>
      </c>
      <c r="Y187" s="97" t="str">
        <f t="shared" si="33"/>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202504.4 WHEN COUNTRY = 'CIB' AND SEGMENT = 'Small Business' THEN 165868 END AS VAL_MAX_IND_190,</v>
      </c>
    </row>
    <row r="188" spans="1:25" ht="16.5" thickBot="1" x14ac:dyDescent="0.3">
      <c r="A188" s="85">
        <f t="shared" si="41"/>
        <v>191</v>
      </c>
      <c r="B188" s="103"/>
      <c r="C188" s="103"/>
      <c r="D188" s="105"/>
      <c r="E188" s="105"/>
      <c r="F188" s="142"/>
      <c r="G188" s="142"/>
      <c r="H188" s="271"/>
      <c r="I188" s="271"/>
      <c r="J188" s="142" t="s">
        <v>1838</v>
      </c>
      <c r="K188" s="142" t="s">
        <v>1923</v>
      </c>
      <c r="M188" t="str">
        <f t="shared" si="34"/>
        <v/>
      </c>
      <c r="N188" t="str">
        <f t="shared" si="43"/>
        <v/>
      </c>
      <c r="O188" s="95" t="str">
        <f t="shared" si="30"/>
        <v/>
      </c>
      <c r="P188" s="96" t="str">
        <f t="shared" si="31"/>
        <v/>
      </c>
      <c r="Q188" s="95" t="str">
        <f t="shared" si="35"/>
        <v/>
      </c>
      <c r="R188" s="96" t="str">
        <f t="shared" si="32"/>
        <v/>
      </c>
      <c r="S188" s="95" t="str">
        <f t="shared" si="36"/>
        <v/>
      </c>
      <c r="T188" s="95" t="str">
        <f t="shared" si="37"/>
        <v/>
      </c>
      <c r="U188" s="95" t="str">
        <f t="shared" si="38"/>
        <v xml:space="preserve"> WHEN COUNTRY = 'CIB' AND SEGMENT IN ('CORPORATE','SME Corporate') THEN 1680349</v>
      </c>
      <c r="V188" s="95" t="str">
        <f t="shared" si="39"/>
        <v xml:space="preserve"> WHEN COUNTRY = 'CIB' AND SEGMENT = 'Small Business' THEN 410198</v>
      </c>
      <c r="X188" t="str">
        <f t="shared" si="40"/>
        <v xml:space="preserve"> WHEN COUNTRY = 'CIB' AND SEGMENT IN ('CORPORATE','SME Corporate') THEN 1680349 WHEN COUNTRY = 'CIB' AND SEGMENT = 'Small Business' THEN 410198</v>
      </c>
      <c r="Y188" s="97" t="str">
        <f t="shared" si="33"/>
        <v>CASE  WHEN COUNTRY = 'CIB' AND SEGMENT IN ('CORPORATE','SME Corporate') THEN 1680349 WHEN COUNTRY = 'CIB' AND SEGMENT = 'Small Business' THEN 410198 END AS VAL_MAX_IND_191,</v>
      </c>
    </row>
    <row r="189" spans="1:25" ht="16.5" thickBot="1" x14ac:dyDescent="0.3">
      <c r="A189" s="85">
        <f t="shared" si="41"/>
        <v>192</v>
      </c>
      <c r="B189" s="103"/>
      <c r="C189" s="103"/>
      <c r="D189" s="105"/>
      <c r="E189" s="105"/>
      <c r="F189" s="143" t="s">
        <v>1467</v>
      </c>
      <c r="G189" s="143" t="s">
        <v>1482</v>
      </c>
      <c r="H189" s="271" t="s">
        <v>1633</v>
      </c>
      <c r="I189" s="271" t="s">
        <v>1647</v>
      </c>
      <c r="J189" s="142" t="s">
        <v>1840</v>
      </c>
      <c r="K189" s="142" t="s">
        <v>1924</v>
      </c>
      <c r="M189" t="str">
        <f t="shared" si="34"/>
        <v/>
      </c>
      <c r="N189" t="str">
        <f t="shared" si="43"/>
        <v/>
      </c>
      <c r="O189" s="95" t="str">
        <f t="shared" si="30"/>
        <v/>
      </c>
      <c r="P189" s="96" t="str">
        <f t="shared" si="31"/>
        <v/>
      </c>
      <c r="Q189" s="95" t="str">
        <f t="shared" si="35"/>
        <v xml:space="preserve"> WHEN COUNTRY = 'BIR' AND SEGMENT IN ('CORPORATE','SME Corporate') THEN 124614.3</v>
      </c>
      <c r="R189" s="96" t="str">
        <f t="shared" si="32"/>
        <v xml:space="preserve"> WHEN COUNTRY = 'BIR' AND SEGMENT = 'SME Retail' THEN 136001.4</v>
      </c>
      <c r="S189" s="95" t="str">
        <f t="shared" si="36"/>
        <v xml:space="preserve"> WHEN COUNTRY = 'ALEX' AND SEGMENT IN ('CORPORATE','SME Corporate') THEN 3204.376</v>
      </c>
      <c r="T189" s="95" t="str">
        <f t="shared" si="37"/>
        <v xml:space="preserve"> WHEN COUNTRY = 'ALEX' AND SEGMENT = 'SME Retail' THEN 2440.22</v>
      </c>
      <c r="U189" s="95" t="str">
        <f t="shared" si="38"/>
        <v xml:space="preserve"> WHEN COUNTRY = 'CIB' AND SEGMENT IN ('CORPORATE','SME Corporate') THEN 1654.244</v>
      </c>
      <c r="V189" s="95" t="str">
        <f t="shared" si="39"/>
        <v xml:space="preserve"> WHEN COUNTRY = 'CIB' AND SEGMENT = 'Small Business' THEN  344179.5 </v>
      </c>
      <c r="X189" t="str">
        <f t="shared" si="40"/>
        <v xml:space="preserv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1654.244 WHEN COUNTRY = 'CIB' AND SEGMENT = 'Small Business' THEN  344179.5 </v>
      </c>
      <c r="Y189" s="97" t="str">
        <f t="shared" si="33"/>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1654.244 WHEN COUNTRY = 'CIB' AND SEGMENT = 'Small Business' THEN  344179.5  END AS VAL_MAX_IND_192,</v>
      </c>
    </row>
    <row r="190" spans="1:25" ht="16.5" thickBot="1" x14ac:dyDescent="0.3">
      <c r="A190" s="85">
        <f t="shared" si="41"/>
        <v>193</v>
      </c>
      <c r="B190" s="103"/>
      <c r="C190" s="103"/>
      <c r="D190" s="110" t="s">
        <v>1374</v>
      </c>
      <c r="E190" s="105"/>
      <c r="F190" s="142" t="s">
        <v>1467</v>
      </c>
      <c r="G190" s="142" t="s">
        <v>1483</v>
      </c>
      <c r="H190" s="271" t="s">
        <v>1634</v>
      </c>
      <c r="I190" s="271" t="s">
        <v>1648</v>
      </c>
      <c r="J190" s="142" t="s">
        <v>1841</v>
      </c>
      <c r="K190" s="142" t="s">
        <v>1925</v>
      </c>
      <c r="M190" t="str">
        <f t="shared" si="34"/>
        <v/>
      </c>
      <c r="N190" t="str">
        <f t="shared" si="43"/>
        <v/>
      </c>
      <c r="O190" s="95" t="str">
        <f t="shared" si="30"/>
        <v xml:space="preserve"> WHEN COUNTRY = 'KOPER' AND SEGMENT = 'CORPORATE' THEN 10100000</v>
      </c>
      <c r="P190" s="96" t="str">
        <f t="shared" si="31"/>
        <v/>
      </c>
      <c r="Q190" s="95" t="str">
        <f t="shared" si="35"/>
        <v xml:space="preserve"> WHEN COUNTRY = 'BIR' AND SEGMENT IN ('CORPORATE','SME Corporate') THEN 124614.3</v>
      </c>
      <c r="R190" s="96" t="str">
        <f t="shared" si="32"/>
        <v xml:space="preserve"> WHEN COUNTRY = 'BIR' AND SEGMENT = 'SME Retail' THEN 136001.40</v>
      </c>
      <c r="S190" s="95" t="str">
        <f t="shared" si="36"/>
        <v xml:space="preserve"> WHEN COUNTRY = 'ALEX' AND SEGMENT IN ('CORPORATE','SME Corporate') THEN 68799.97</v>
      </c>
      <c r="T190" s="95" t="str">
        <f t="shared" si="37"/>
        <v xml:space="preserve"> WHEN COUNTRY = 'ALEX' AND SEGMENT = 'SME Retail' THEN 3275.79</v>
      </c>
      <c r="U190" s="95" t="str">
        <f t="shared" si="38"/>
        <v xml:space="preserve"> WHEN COUNTRY = 'CIB' AND SEGMENT IN ('CORPORATE','SME Corporate') THEN 2342673</v>
      </c>
      <c r="V190" s="95" t="str">
        <f t="shared" si="39"/>
        <v xml:space="preserve"> WHEN COUNTRY = 'CIB' AND SEGMENT = 'Small Business' THEN 486620.1</v>
      </c>
      <c r="X190" t="str">
        <f t="shared" si="40"/>
        <v xml:space="preserv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2342673 WHEN COUNTRY = 'CIB' AND SEGMENT = 'Small Business' THEN 486620.1</v>
      </c>
      <c r="Y190" s="97" t="str">
        <f t="shared" si="33"/>
        <v>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2342673 WHEN COUNTRY = 'CIB' AND SEGMENT = 'Small Business' THEN 486620.1 END AS VAL_MAX_IND_193,</v>
      </c>
    </row>
    <row r="191" spans="1:25" ht="16.5" thickBot="1" x14ac:dyDescent="0.3">
      <c r="A191" s="85">
        <f t="shared" si="41"/>
        <v>194</v>
      </c>
      <c r="B191" s="103"/>
      <c r="C191" s="103"/>
      <c r="D191" s="105"/>
      <c r="E191" s="105"/>
      <c r="F191" s="143" t="s">
        <v>1466</v>
      </c>
      <c r="G191" s="143">
        <v>584398</v>
      </c>
      <c r="H191" s="271" t="s">
        <v>1632</v>
      </c>
      <c r="I191" s="271" t="s">
        <v>1646</v>
      </c>
      <c r="J191" s="142" t="s">
        <v>1842</v>
      </c>
      <c r="K191" s="142" t="s">
        <v>1922</v>
      </c>
      <c r="M191" t="str">
        <f t="shared" si="34"/>
        <v/>
      </c>
      <c r="N191" t="str">
        <f t="shared" si="43"/>
        <v/>
      </c>
      <c r="O191" s="95" t="str">
        <f t="shared" si="30"/>
        <v/>
      </c>
      <c r="P191" s="96" t="str">
        <f t="shared" si="31"/>
        <v/>
      </c>
      <c r="Q191" s="95" t="str">
        <f t="shared" si="35"/>
        <v xml:space="preserve"> WHEN COUNTRY = 'BIR' AND SEGMENT IN ('CORPORATE','SME Corporate') THEN 636832.1</v>
      </c>
      <c r="R191" s="96" t="str">
        <f t="shared" si="32"/>
        <v xml:space="preserve"> WHEN COUNTRY = 'BIR' AND SEGMENT = 'SME Retail' THEN 584398</v>
      </c>
      <c r="S191" s="95" t="str">
        <f t="shared" si="36"/>
        <v xml:space="preserve"> WHEN COUNTRY = 'ALEX' AND SEGMENT IN ('CORPORATE','SME Corporate') THEN 60547.87</v>
      </c>
      <c r="T191" s="95" t="str">
        <f t="shared" si="37"/>
        <v xml:space="preserve"> WHEN COUNTRY = 'ALEX' AND SEGMENT = 'SME Retail' THEN 1803.37</v>
      </c>
      <c r="U191" s="95" t="str">
        <f t="shared" si="38"/>
        <v xml:space="preserve"> WHEN COUNTRY = 'CIB' AND SEGMENT IN ('CORPORATE','SME Corporate') THEN 185831.6</v>
      </c>
      <c r="V191" s="95" t="str">
        <f t="shared" si="39"/>
        <v xml:space="preserve"> WHEN COUNTRY = 'CIB' AND SEGMENT = 'Small Business' THEN 165868</v>
      </c>
      <c r="X191" t="str">
        <f t="shared" si="40"/>
        <v xml:space="preserv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185831.6 WHEN COUNTRY = 'CIB' AND SEGMENT = 'Small Business' THEN 165868</v>
      </c>
      <c r="Y191" s="97" t="str">
        <f t="shared" si="33"/>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185831.6 WHEN COUNTRY = 'CIB' AND SEGMENT = 'Small Business' THEN 165868 END AS VAL_MAX_IND_194,</v>
      </c>
    </row>
    <row r="192" spans="1:25" ht="16.5" thickBot="1" x14ac:dyDescent="0.3">
      <c r="A192" s="85">
        <f t="shared" si="41"/>
        <v>195</v>
      </c>
      <c r="B192" s="103"/>
      <c r="C192" s="103"/>
      <c r="D192" s="105"/>
      <c r="E192" s="105"/>
      <c r="F192" s="142"/>
      <c r="G192" s="142"/>
      <c r="H192" s="271"/>
      <c r="I192" s="271"/>
      <c r="J192" s="142" t="s">
        <v>1843</v>
      </c>
      <c r="K192" s="142" t="s">
        <v>1926</v>
      </c>
      <c r="M192" t="str">
        <f t="shared" si="34"/>
        <v/>
      </c>
      <c r="N192" t="str">
        <f t="shared" si="43"/>
        <v/>
      </c>
      <c r="O192" s="95" t="str">
        <f t="shared" si="30"/>
        <v/>
      </c>
      <c r="P192" s="96" t="str">
        <f t="shared" si="31"/>
        <v/>
      </c>
      <c r="Q192" s="95" t="str">
        <f t="shared" si="35"/>
        <v/>
      </c>
      <c r="R192" s="96" t="str">
        <f t="shared" si="32"/>
        <v/>
      </c>
      <c r="S192" s="95" t="str">
        <f t="shared" si="36"/>
        <v/>
      </c>
      <c r="T192" s="95" t="str">
        <f t="shared" si="37"/>
        <v/>
      </c>
      <c r="U192" s="95" t="str">
        <f t="shared" si="38"/>
        <v xml:space="preserve"> WHEN COUNTRY = 'CIB' AND SEGMENT IN ('CORPORATE','SME Corporate') THEN 1634049</v>
      </c>
      <c r="V192" s="95" t="str">
        <f t="shared" si="39"/>
        <v xml:space="preserve"> WHEN COUNTRY = 'CIB' AND SEGMENT = 'Small Business' THEN 408591.2</v>
      </c>
      <c r="X192" t="str">
        <f t="shared" si="40"/>
        <v xml:space="preserve"> WHEN COUNTRY = 'CIB' AND SEGMENT IN ('CORPORATE','SME Corporate') THEN 1634049 WHEN COUNTRY = 'CIB' AND SEGMENT = 'Small Business' THEN 408591.2</v>
      </c>
      <c r="Y192" s="97" t="str">
        <f t="shared" si="33"/>
        <v>CASE  WHEN COUNTRY = 'CIB' AND SEGMENT IN ('CORPORATE','SME Corporate') THEN 1634049 WHEN COUNTRY = 'CIB' AND SEGMENT = 'Small Business' THEN 408591.2 END AS VAL_MAX_IND_195,</v>
      </c>
    </row>
    <row r="193" spans="1:25" ht="16.5" thickBot="1" x14ac:dyDescent="0.3">
      <c r="A193" s="85">
        <f t="shared" si="41"/>
        <v>196</v>
      </c>
      <c r="B193" s="103"/>
      <c r="C193" s="103"/>
      <c r="D193" s="105"/>
      <c r="E193" s="105"/>
      <c r="F193" s="143" t="s">
        <v>1467</v>
      </c>
      <c r="G193" s="143" t="s">
        <v>1482</v>
      </c>
      <c r="H193" s="271" t="s">
        <v>1635</v>
      </c>
      <c r="I193" s="271" t="s">
        <v>1647</v>
      </c>
      <c r="J193" s="142" t="s">
        <v>1844</v>
      </c>
      <c r="K193" s="142" t="s">
        <v>1927</v>
      </c>
      <c r="M193" t="str">
        <f t="shared" si="34"/>
        <v/>
      </c>
      <c r="N193" t="str">
        <f t="shared" si="43"/>
        <v/>
      </c>
      <c r="O193" s="95" t="str">
        <f t="shared" si="30"/>
        <v/>
      </c>
      <c r="P193" s="96" t="str">
        <f t="shared" si="31"/>
        <v/>
      </c>
      <c r="Q193" s="95" t="str">
        <f t="shared" si="35"/>
        <v xml:space="preserve"> WHEN COUNTRY = 'BIR' AND SEGMENT IN ('CORPORATE','SME Corporate') THEN 124614.3</v>
      </c>
      <c r="R193" s="96" t="str">
        <f t="shared" si="32"/>
        <v xml:space="preserve"> WHEN COUNTRY = 'BIR' AND SEGMENT = 'SME Retail' THEN 136001.4</v>
      </c>
      <c r="S193" s="95" t="str">
        <f t="shared" si="36"/>
        <v xml:space="preserve"> WHEN COUNTRY = 'ALEX' AND SEGMENT IN ('CORPORATE','SME Corporate') THEN 3204376</v>
      </c>
      <c r="T193" s="95" t="str">
        <f t="shared" si="37"/>
        <v xml:space="preserve"> WHEN COUNTRY = 'ALEX' AND SEGMENT = 'SME Retail' THEN 2440.22</v>
      </c>
      <c r="U193" s="95" t="str">
        <f t="shared" si="38"/>
        <v xml:space="preserve"> WHEN COUNTRY = 'CIB' AND SEGMENT IN ('CORPORATE','SME Corporate') THEN 1300</v>
      </c>
      <c r="V193" s="95" t="str">
        <f t="shared" si="39"/>
        <v xml:space="preserve"> WHEN COUNTRY = 'CIB' AND SEGMENT = 'Small Business' THEN 17500000</v>
      </c>
      <c r="X193" t="str">
        <f t="shared" si="40"/>
        <v xml:space="preserv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1300 WHEN COUNTRY = 'CIB' AND SEGMENT = 'Small Business' THEN 17500000</v>
      </c>
      <c r="Y193" s="97" t="str">
        <f t="shared" si="33"/>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1300 WHEN COUNTRY = 'CIB' AND SEGMENT = 'Small Business' THEN 17500000 END AS VAL_MAX_IND_196,</v>
      </c>
    </row>
    <row r="194" spans="1:25" ht="16.5" thickBot="1" x14ac:dyDescent="0.3">
      <c r="A194" s="85">
        <f>+A193+1</f>
        <v>197</v>
      </c>
      <c r="B194" s="103"/>
      <c r="C194" s="103"/>
      <c r="D194" s="105"/>
      <c r="E194" s="105"/>
      <c r="F194" s="142" t="s">
        <v>1467</v>
      </c>
      <c r="G194" s="142" t="s">
        <v>1483</v>
      </c>
      <c r="H194" s="271" t="s">
        <v>1634</v>
      </c>
      <c r="I194" s="271" t="s">
        <v>1648</v>
      </c>
      <c r="J194" s="142" t="s">
        <v>1845</v>
      </c>
      <c r="K194" s="142" t="s">
        <v>1928</v>
      </c>
      <c r="M194" t="str">
        <f t="shared" si="34"/>
        <v/>
      </c>
      <c r="N194" t="str">
        <f t="shared" si="43"/>
        <v/>
      </c>
      <c r="O194" s="95" t="str">
        <f t="shared" si="30"/>
        <v/>
      </c>
      <c r="P194" s="96" t="str">
        <f t="shared" si="31"/>
        <v/>
      </c>
      <c r="Q194" s="95" t="str">
        <f t="shared" si="35"/>
        <v xml:space="preserve"> WHEN COUNTRY = 'BIR' AND SEGMENT IN ('CORPORATE','SME Corporate') THEN 124614.3</v>
      </c>
      <c r="R194" s="96" t="str">
        <f t="shared" si="32"/>
        <v xml:space="preserve"> WHEN COUNTRY = 'BIR' AND SEGMENT = 'SME Retail' THEN 136001.40</v>
      </c>
      <c r="S194" s="95" t="str">
        <f t="shared" si="36"/>
        <v xml:space="preserve"> WHEN COUNTRY = 'ALEX' AND SEGMENT IN ('CORPORATE','SME Corporate') THEN 68799.97</v>
      </c>
      <c r="T194" s="95" t="str">
        <f t="shared" si="37"/>
        <v xml:space="preserve"> WHEN COUNTRY = 'ALEX' AND SEGMENT = 'SME Retail' THEN 3275.79</v>
      </c>
      <c r="U194" s="95" t="str">
        <f t="shared" si="38"/>
        <v xml:space="preserve"> WHEN COUNTRY = 'CIB' AND SEGMENT IN ('CORPORATE','SME Corporate') THEN 2264027</v>
      </c>
      <c r="V194" s="95" t="str">
        <f t="shared" si="39"/>
        <v xml:space="preserve"> WHEN COUNTRY = 'CIB' AND SEGMENT = 'Small Business' THEN 487181.9</v>
      </c>
      <c r="X194" t="str">
        <f t="shared" si="40"/>
        <v xml:space="preserv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2264027 WHEN COUNTRY = 'CIB' AND SEGMENT = 'Small Business' THEN 487181.9</v>
      </c>
      <c r="Y194" s="97" t="str">
        <f t="shared" si="33"/>
        <v>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2264027 WHEN COUNTRY = 'CIB' AND SEGMENT = 'Small Business' THEN 487181.9 END AS VAL_MAX_IND_197,</v>
      </c>
    </row>
    <row r="195" spans="1:25" ht="16.5" thickBot="1" x14ac:dyDescent="0.3">
      <c r="A195" s="85">
        <f t="shared" si="41"/>
        <v>198</v>
      </c>
      <c r="B195" s="103"/>
      <c r="C195" s="103"/>
      <c r="D195" s="105"/>
      <c r="E195" s="105"/>
      <c r="F195" s="143"/>
      <c r="G195" s="143"/>
      <c r="H195" s="271" t="s">
        <v>1636</v>
      </c>
      <c r="I195" s="271" t="s">
        <v>1649</v>
      </c>
      <c r="J195" s="142"/>
      <c r="K195" s="142"/>
      <c r="M195" t="str">
        <f t="shared" si="34"/>
        <v/>
      </c>
      <c r="N195" t="str">
        <f t="shared" si="43"/>
        <v/>
      </c>
      <c r="O195" s="95" t="str">
        <f t="shared" si="30"/>
        <v/>
      </c>
      <c r="P195" s="96" t="str">
        <f t="shared" si="31"/>
        <v/>
      </c>
      <c r="Q195" s="95" t="str">
        <f t="shared" si="35"/>
        <v/>
      </c>
      <c r="R195" s="96" t="str">
        <f t="shared" si="32"/>
        <v/>
      </c>
      <c r="S195" s="95" t="str">
        <f t="shared" si="36"/>
        <v xml:space="preserve"> WHEN COUNTRY = 'ALEX' AND SEGMENT IN ('CORPORATE','SME Corporate') THEN 0.0096046</v>
      </c>
      <c r="T195" s="95" t="str">
        <f t="shared" si="37"/>
        <v xml:space="preserve"> WHEN COUNTRY = 'ALEX' AND SEGMENT = 'SME Retail' THEN 0.0088039</v>
      </c>
      <c r="U195" s="95" t="str">
        <f t="shared" si="38"/>
        <v/>
      </c>
      <c r="V195" s="95" t="str">
        <f t="shared" si="39"/>
        <v/>
      </c>
      <c r="X195" t="str">
        <f t="shared" si="40"/>
        <v xml:space="preserve"> WHEN COUNTRY = 'ALEX' AND SEGMENT IN ('CORPORATE','SME Corporate') THEN 0.0096046 WHEN COUNTRY = 'ALEX' AND SEGMENT = 'SME Retail' THEN 0.0088039</v>
      </c>
      <c r="Y195" s="97" t="str">
        <f t="shared" si="33"/>
        <v>CASE  WHEN COUNTRY = 'ALEX' AND SEGMENT IN ('CORPORATE','SME Corporate') THEN 0.0096046 WHEN COUNTRY = 'ALEX' AND SEGMENT = 'SME Retail' THEN 0.0088039 END AS VAL_MAX_IND_198,</v>
      </c>
    </row>
    <row r="196" spans="1:25" ht="16.5" thickBot="1" x14ac:dyDescent="0.3">
      <c r="A196" s="85">
        <f t="shared" si="41"/>
        <v>199</v>
      </c>
      <c r="B196" s="103"/>
      <c r="C196" s="103"/>
      <c r="D196" s="105"/>
      <c r="E196" s="105"/>
      <c r="F196" s="142"/>
      <c r="G196" s="142"/>
      <c r="H196" s="271"/>
      <c r="I196" s="271"/>
      <c r="J196" s="142"/>
      <c r="K196" s="142"/>
      <c r="M196" t="str">
        <f t="shared" si="34"/>
        <v/>
      </c>
      <c r="N196" t="str">
        <f t="shared" si="43"/>
        <v/>
      </c>
      <c r="O196" s="95" t="str">
        <f t="shared" ref="O196:O222" si="44">IF(LEN(D196)&gt;0,CONCATENATE(" WHEN COUNTRY = '",$D$2, ,"' AND SEGMENT = '",$D$3,"' THEN ",D196 ),"")</f>
        <v/>
      </c>
      <c r="P196" s="96" t="str">
        <f t="shared" ref="P196:P222" si="45">IF(LEN(E196)&gt;0,CONCATENATE(" WHEN COUNTRY = '",$D$2, ,"' AND SEGMENT = '",$E$3,"' THEN ",E196 ),"")</f>
        <v/>
      </c>
      <c r="Q196" s="95" t="str">
        <f t="shared" si="35"/>
        <v/>
      </c>
      <c r="R196" s="96" t="str">
        <f t="shared" ref="R196:R222" si="46">IF(LEN(G196)&gt;0,CONCATENATE(" WHEN COUNTRY = '",$F$2, ,"' AND SEGMENT = '",$G$3,"' THEN ",G196 ),"")</f>
        <v/>
      </c>
      <c r="S196" s="95" t="str">
        <f t="shared" si="36"/>
        <v/>
      </c>
      <c r="T196" s="95" t="str">
        <f t="shared" si="37"/>
        <v/>
      </c>
      <c r="U196" s="95" t="str">
        <f t="shared" si="38"/>
        <v/>
      </c>
      <c r="V196" s="95" t="str">
        <f t="shared" si="39"/>
        <v/>
      </c>
      <c r="X196" t="str">
        <f t="shared" si="40"/>
        <v/>
      </c>
      <c r="Y196" s="97" t="str">
        <f t="shared" ref="Y196:Y222" si="47">IF(LEN(X196)&gt;0,CONCATENATE("CASE ",X196," END AS VAL_MAX_IND_",A196,","),"")</f>
        <v/>
      </c>
    </row>
    <row r="197" spans="1:25" ht="16.5" thickBot="1" x14ac:dyDescent="0.3">
      <c r="A197" s="85">
        <f t="shared" si="41"/>
        <v>200</v>
      </c>
      <c r="B197" s="103"/>
      <c r="C197" s="103"/>
      <c r="D197" s="105"/>
      <c r="E197" s="105"/>
      <c r="F197" s="143" t="s">
        <v>1468</v>
      </c>
      <c r="G197" s="143" t="s">
        <v>1469</v>
      </c>
      <c r="H197" s="271" t="s">
        <v>1637</v>
      </c>
      <c r="I197" s="271" t="s">
        <v>1650</v>
      </c>
      <c r="J197" s="142"/>
      <c r="K197" s="142"/>
      <c r="M197" t="str">
        <f t="shared" ref="M197:M216" si="48">IF(LEN(B197)&gt;0,CONCATENATE(" WHEN COUNTRY = '",$B$2, ,"' AND SEGMENT = '",$B$3,"' THEN ",B197 ),"")</f>
        <v/>
      </c>
      <c r="N197" t="str">
        <f t="shared" si="43"/>
        <v/>
      </c>
      <c r="O197" s="95" t="str">
        <f t="shared" si="44"/>
        <v/>
      </c>
      <c r="P197" s="96" t="str">
        <f t="shared" si="45"/>
        <v/>
      </c>
      <c r="Q197" s="95" t="str">
        <f t="shared" ref="Q197:Q222" si="49">IF(LEN(F197)&gt;0,CONCATENATE(" WHEN COUNTRY = '",$F$2, ,"' AND SEGMENT IN ",$F$3," THEN ",F197 ),"")</f>
        <v xml:space="preserve"> WHEN COUNTRY = 'BIR' AND SEGMENT IN ('CORPORATE','SME Corporate') THEN 0.0450142</v>
      </c>
      <c r="R197" s="96" t="str">
        <f t="shared" si="46"/>
        <v xml:space="preserve"> WHEN COUNTRY = 'BIR' AND SEGMENT = 'SME Retail' THEN 0.0347071</v>
      </c>
      <c r="S197" s="95" t="str">
        <f t="shared" ref="S197:S222" si="50">IF(LEN(H197)&gt;0,CONCATENATE(" WHEN COUNTRY = '",$H$2, ,"' AND SEGMENT IN ",$H$3," THEN ",H197 ),"")</f>
        <v xml:space="preserve"> WHEN COUNTRY = 'ALEX' AND SEGMENT IN ('CORPORATE','SME Corporate') THEN 0.2749283</v>
      </c>
      <c r="T197" s="95" t="str">
        <f t="shared" ref="T197:T222" si="51">IF(LEN(I197)&gt;0,CONCATENATE(" WHEN COUNTRY = '",$H$2, ,"' AND SEGMENT = '",$I$3,"' THEN ",I197 ),"")</f>
        <v xml:space="preserve"> WHEN COUNTRY = 'ALEX' AND SEGMENT = 'SME Retail' THEN 0.0525817</v>
      </c>
      <c r="U197" s="95" t="str">
        <f t="shared" ref="U197:U222" si="52">IF(LEN(J197)&gt;0,CONCATENATE(" WHEN COUNTRY = '",$J$2, ,"' AND SEGMENT IN ",$J$3," THEN ",J197 ),"")</f>
        <v/>
      </c>
      <c r="V197" s="95" t="str">
        <f t="shared" ref="V197:V222" si="53">IF(LEN(K197)&gt;0,CONCATENATE(" WHEN COUNTRY = '",$J$2, ,"' AND SEGMENT = '",$K$3,"' THEN ",K197 ),"")</f>
        <v/>
      </c>
      <c r="X197" t="str">
        <f t="shared" ref="X197:X222" si="54">CONCATENATE(M197,N197,O197,P197,Q197,R197,S197,T197,U197,V197)</f>
        <v xml:space="preserve"> WHEN COUNTRY = 'BIR' AND SEGMENT IN ('CORPORATE','SME Corporate') THEN 0.0450142 WHEN COUNTRY = 'BIR' AND SEGMENT = 'SME Retail' THEN 0.0347071 WHEN COUNTRY = 'ALEX' AND SEGMENT IN ('CORPORATE','SME Corporate') THEN 0.2749283 WHEN COUNTRY = 'ALEX' AND SEGMENT = 'SME Retail' THEN 0.0525817</v>
      </c>
      <c r="Y197" s="97" t="str">
        <f t="shared" si="47"/>
        <v>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v>
      </c>
    </row>
    <row r="198" spans="1:25" ht="16.5" thickBot="1" x14ac:dyDescent="0.3">
      <c r="A198" s="85">
        <f t="shared" ref="A198:A222" si="55">+A197+1</f>
        <v>201</v>
      </c>
      <c r="B198" s="103"/>
      <c r="C198" s="103"/>
      <c r="D198" s="105"/>
      <c r="E198" s="105"/>
      <c r="F198" s="142" t="s">
        <v>1468</v>
      </c>
      <c r="G198" s="142" t="s">
        <v>1469</v>
      </c>
      <c r="H198" s="271" t="s">
        <v>1638</v>
      </c>
      <c r="I198" s="271" t="s">
        <v>1651</v>
      </c>
      <c r="J198" s="142" t="s">
        <v>1846</v>
      </c>
      <c r="K198" s="142" t="s">
        <v>1929</v>
      </c>
      <c r="M198" t="str">
        <f t="shared" si="48"/>
        <v/>
      </c>
      <c r="N198" t="str">
        <f t="shared" si="43"/>
        <v/>
      </c>
      <c r="O198" s="95" t="str">
        <f t="shared" si="44"/>
        <v/>
      </c>
      <c r="P198" s="96" t="str">
        <f t="shared" si="45"/>
        <v/>
      </c>
      <c r="Q198" s="95" t="str">
        <f t="shared" si="49"/>
        <v xml:space="preserve"> WHEN COUNTRY = 'BIR' AND SEGMENT IN ('CORPORATE','SME Corporate') THEN 0.0450142</v>
      </c>
      <c r="R198" s="96" t="str">
        <f t="shared" si="46"/>
        <v xml:space="preserve"> WHEN COUNTRY = 'BIR' AND SEGMENT = 'SME Retail' THEN 0.0347071</v>
      </c>
      <c r="S198" s="95" t="str">
        <f t="shared" si="50"/>
        <v xml:space="preserve"> WHEN COUNTRY = 'ALEX' AND SEGMENT IN ('CORPORATE','SME Corporate') THEN 0.0467941</v>
      </c>
      <c r="T198" s="95" t="str">
        <f t="shared" si="51"/>
        <v xml:space="preserve"> WHEN COUNTRY = 'ALEX' AND SEGMENT = 'SME Retail' THEN 0.0406939</v>
      </c>
      <c r="U198" s="95" t="str">
        <f t="shared" si="52"/>
        <v xml:space="preserve"> WHEN COUNTRY = 'CIB' AND SEGMENT IN ('CORPORATE','SME Corporate') THEN 13884</v>
      </c>
      <c r="V198" s="95" t="str">
        <f t="shared" si="53"/>
        <v xml:space="preserve"> WHEN COUNTRY = 'CIB' AND SEGMENT = 'Small Business' THEN  0.0000114 </v>
      </c>
      <c r="X198" t="str">
        <f t="shared" si="54"/>
        <v xml:space="preserv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('CORPORATE','SME Corporate') THEN 13884 WHEN COUNTRY = 'CIB' AND SEGMENT = 'Small Business' THEN  0.0000114 </v>
      </c>
      <c r="Y198" s="97" t="str">
        <f t="shared" si="47"/>
        <v>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('CORPORATE','SME Corporate') THEN 13884 WHEN COUNTRY = 'CIB' AND SEGMENT = 'Small Business' THEN  0.0000114  END AS VAL_MAX_IND_201,</v>
      </c>
    </row>
    <row r="199" spans="1:25" ht="16.5" thickBot="1" x14ac:dyDescent="0.3">
      <c r="A199" s="85">
        <f t="shared" si="55"/>
        <v>202</v>
      </c>
      <c r="B199" s="103"/>
      <c r="C199" s="103"/>
      <c r="D199" s="105"/>
      <c r="E199" s="105"/>
      <c r="F199" s="143"/>
      <c r="G199" s="143"/>
      <c r="H199" s="271" t="s">
        <v>1639</v>
      </c>
      <c r="I199" s="271" t="s">
        <v>1652</v>
      </c>
      <c r="J199" s="142" t="s">
        <v>1847</v>
      </c>
      <c r="K199" s="142" t="s">
        <v>1930</v>
      </c>
      <c r="M199" t="str">
        <f t="shared" si="48"/>
        <v/>
      </c>
      <c r="N199" t="str">
        <f t="shared" si="43"/>
        <v/>
      </c>
      <c r="O199" s="95" t="str">
        <f t="shared" si="44"/>
        <v/>
      </c>
      <c r="P199" s="96" t="str">
        <f t="shared" si="45"/>
        <v/>
      </c>
      <c r="Q199" s="95" t="str">
        <f t="shared" si="49"/>
        <v/>
      </c>
      <c r="R199" s="96" t="str">
        <f t="shared" si="46"/>
        <v/>
      </c>
      <c r="S199" s="95" t="str">
        <f t="shared" si="50"/>
        <v xml:space="preserve"> WHEN COUNTRY = 'ALEX' AND SEGMENT IN ('CORPORATE','SME Corporate') THEN 0.0084824</v>
      </c>
      <c r="T199" s="95" t="str">
        <f t="shared" si="51"/>
        <v xml:space="preserve"> WHEN COUNTRY = 'ALEX' AND SEGMENT = 'SME Retail' THEN 0.0071993</v>
      </c>
      <c r="U199" s="95" t="str">
        <f t="shared" si="52"/>
        <v xml:space="preserve"> WHEN COUNTRY = 'CIB' AND SEGMENT IN ('CORPORATE','SME Corporate') THEN 9181.92</v>
      </c>
      <c r="V199" s="95" t="str">
        <f t="shared" si="53"/>
        <v xml:space="preserve"> WHEN COUNTRY = 'CIB' AND SEGMENT = 'Small Business' THEN  0.0003943 </v>
      </c>
      <c r="X199" t="str">
        <f t="shared" si="54"/>
        <v xml:space="preserve"> WHEN COUNTRY = 'ALEX' AND SEGMENT IN ('CORPORATE','SME Corporate') THEN 0.0084824 WHEN COUNTRY = 'ALEX' AND SEGMENT = 'SME Retail' THEN 0.0071993 WHEN COUNTRY = 'CIB' AND SEGMENT IN ('CORPORATE','SME Corporate') THEN 9181.92 WHEN COUNTRY = 'CIB' AND SEGMENT = 'Small Business' THEN  0.0003943 </v>
      </c>
      <c r="Y199" s="97" t="str">
        <f t="shared" si="47"/>
        <v>CASE  WHEN COUNTRY = 'ALEX' AND SEGMENT IN ('CORPORATE','SME Corporate') THEN 0.0084824 WHEN COUNTRY = 'ALEX' AND SEGMENT = 'SME Retail' THEN 0.0071993 WHEN COUNTRY = 'CIB' AND SEGMENT IN ('CORPORATE','SME Corporate') THEN 9181.92 WHEN COUNTRY = 'CIB' AND SEGMENT = 'Small Business' THEN  0.0003943  END AS VAL_MAX_IND_202,</v>
      </c>
    </row>
    <row r="200" spans="1:25" ht="16.5" thickBot="1" x14ac:dyDescent="0.3">
      <c r="A200" s="85">
        <f t="shared" si="55"/>
        <v>203</v>
      </c>
      <c r="B200" s="103"/>
      <c r="C200" s="103"/>
      <c r="D200" s="105"/>
      <c r="E200" s="105"/>
      <c r="F200" s="142"/>
      <c r="G200" s="142"/>
      <c r="H200" s="271"/>
      <c r="I200" s="271"/>
      <c r="J200" s="142"/>
      <c r="K200" s="142"/>
      <c r="M200" t="str">
        <f t="shared" si="48"/>
        <v/>
      </c>
      <c r="N200" t="str">
        <f t="shared" si="43"/>
        <v/>
      </c>
      <c r="O200" s="95" t="str">
        <f t="shared" si="44"/>
        <v/>
      </c>
      <c r="P200" s="96" t="str">
        <f t="shared" si="45"/>
        <v/>
      </c>
      <c r="Q200" s="95" t="str">
        <f t="shared" si="49"/>
        <v/>
      </c>
      <c r="R200" s="96" t="str">
        <f t="shared" si="46"/>
        <v/>
      </c>
      <c r="S200" s="95" t="str">
        <f t="shared" si="50"/>
        <v/>
      </c>
      <c r="T200" s="95" t="str">
        <f t="shared" si="51"/>
        <v/>
      </c>
      <c r="U200" s="95" t="str">
        <f t="shared" si="52"/>
        <v/>
      </c>
      <c r="V200" s="95" t="str">
        <f t="shared" si="53"/>
        <v/>
      </c>
      <c r="X200" t="str">
        <f t="shared" si="54"/>
        <v/>
      </c>
      <c r="Y200" s="97" t="str">
        <f t="shared" si="47"/>
        <v/>
      </c>
    </row>
    <row r="201" spans="1:25" ht="16.5" thickBot="1" x14ac:dyDescent="0.3">
      <c r="A201" s="85">
        <f t="shared" si="55"/>
        <v>204</v>
      </c>
      <c r="B201" s="103"/>
      <c r="C201" s="103"/>
      <c r="D201" s="105"/>
      <c r="E201" s="105"/>
      <c r="F201" s="143"/>
      <c r="G201" s="143"/>
      <c r="H201" s="271" t="s">
        <v>1640</v>
      </c>
      <c r="I201" s="271" t="s">
        <v>1653</v>
      </c>
      <c r="J201" s="142"/>
      <c r="K201" s="142"/>
      <c r="M201" t="str">
        <f t="shared" si="48"/>
        <v/>
      </c>
      <c r="N201" t="str">
        <f t="shared" si="43"/>
        <v/>
      </c>
      <c r="O201" s="95" t="str">
        <f t="shared" si="44"/>
        <v/>
      </c>
      <c r="P201" s="96" t="str">
        <f t="shared" si="45"/>
        <v/>
      </c>
      <c r="Q201" s="95" t="str">
        <f t="shared" si="49"/>
        <v/>
      </c>
      <c r="R201" s="96" t="str">
        <f t="shared" si="46"/>
        <v/>
      </c>
      <c r="S201" s="95" t="str">
        <f t="shared" si="50"/>
        <v xml:space="preserve"> WHEN COUNTRY = 'ALEX' AND SEGMENT IN ('CORPORATE','SME Corporate') THEN 0.1574585</v>
      </c>
      <c r="T201" s="95" t="str">
        <f t="shared" si="51"/>
        <v xml:space="preserve"> WHEN COUNTRY = 'ALEX' AND SEGMENT = 'SME Retail' THEN 0.0490395</v>
      </c>
      <c r="U201" s="95" t="str">
        <f t="shared" si="52"/>
        <v/>
      </c>
      <c r="V201" s="95" t="str">
        <f t="shared" si="53"/>
        <v/>
      </c>
      <c r="X201" t="str">
        <f t="shared" si="54"/>
        <v xml:space="preserve"> WHEN COUNTRY = 'ALEX' AND SEGMENT IN ('CORPORATE','SME Corporate') THEN 0.1574585 WHEN COUNTRY = 'ALEX' AND SEGMENT = 'SME Retail' THEN 0.0490395</v>
      </c>
      <c r="Y201" s="97" t="str">
        <f t="shared" si="47"/>
        <v>CASE  WHEN COUNTRY = 'ALEX' AND SEGMENT IN ('CORPORATE','SME Corporate') THEN 0.1574585 WHEN COUNTRY = 'ALEX' AND SEGMENT = 'SME Retail' THEN 0.0490395 END AS VAL_MAX_IND_204,</v>
      </c>
    </row>
    <row r="202" spans="1:25" ht="16.5" thickBot="1" x14ac:dyDescent="0.3">
      <c r="A202" s="85">
        <f t="shared" si="55"/>
        <v>205</v>
      </c>
      <c r="B202" s="103"/>
      <c r="C202" s="103" t="s">
        <v>1361</v>
      </c>
      <c r="D202" s="105"/>
      <c r="E202" s="105"/>
      <c r="F202" s="142"/>
      <c r="G202" s="142"/>
      <c r="H202" s="271" t="s">
        <v>1641</v>
      </c>
      <c r="I202" s="271" t="s">
        <v>1654</v>
      </c>
      <c r="J202" s="142" t="s">
        <v>1846</v>
      </c>
      <c r="K202" s="142" t="s">
        <v>1929</v>
      </c>
      <c r="M202" t="str">
        <f t="shared" si="48"/>
        <v/>
      </c>
      <c r="N202" t="str">
        <f>IF(LEN(C202)&gt;0,CONCATENATE(" WHEN COUNTRY = '",$B$2, ,"' AND SEGMENT = '",$C$3,"'  THEN ",C202 ),"")</f>
        <v xml:space="preserve"> WHEN COUNTRY = 'BIB' AND SEGMENT = 'RETAIL'  THEN 0.161947</v>
      </c>
      <c r="O202" s="95" t="str">
        <f t="shared" si="44"/>
        <v/>
      </c>
      <c r="P202" s="96" t="str">
        <f t="shared" si="45"/>
        <v/>
      </c>
      <c r="Q202" s="95" t="str">
        <f t="shared" si="49"/>
        <v/>
      </c>
      <c r="R202" s="96" t="str">
        <f t="shared" si="46"/>
        <v/>
      </c>
      <c r="S202" s="95" t="str">
        <f t="shared" si="50"/>
        <v xml:space="preserve"> WHEN COUNTRY = 'ALEX' AND SEGMENT IN ('CORPORATE','SME Corporate') THEN 0.0358434</v>
      </c>
      <c r="T202" s="95" t="str">
        <f t="shared" si="51"/>
        <v xml:space="preserve"> WHEN COUNTRY = 'ALEX' AND SEGMENT = 'SME Retail' THEN 0.0387453</v>
      </c>
      <c r="U202" s="95" t="str">
        <f t="shared" si="52"/>
        <v xml:space="preserve"> WHEN COUNTRY = 'CIB' AND SEGMENT IN ('CORPORATE','SME Corporate') THEN 13884</v>
      </c>
      <c r="V202" s="95" t="str">
        <f t="shared" si="53"/>
        <v xml:space="preserve"> WHEN COUNTRY = 'CIB' AND SEGMENT = 'Small Business' THEN  0.0000114 </v>
      </c>
      <c r="X202" t="str">
        <f t="shared" si="54"/>
        <v xml:space="preserve"> WHEN COUNTRY = 'BIB' AND SEGMENT = 'RETAIL'  THEN 0.161947 WHEN COUNTRY = 'ALEX' AND SEGMENT IN ('CORPORATE','SME Corporate') THEN 0.0358434 WHEN COUNTRY = 'ALEX' AND SEGMENT = 'SME Retail' THEN 0.0387453 WHEN COUNTRY = 'CIB' AND SEGMENT IN ('CORPORATE','SME Corporate') THEN 13884 WHEN COUNTRY = 'CIB' AND SEGMENT = 'Small Business' THEN  0.0000114 </v>
      </c>
      <c r="Y202" s="97" t="str">
        <f t="shared" si="47"/>
        <v>CASE  WHEN COUNTRY = 'BIB' AND SEGMENT = 'RETAIL'  THEN 0.161947 WHEN COUNTRY = 'ALEX' AND SEGMENT IN ('CORPORATE','SME Corporate') THEN 0.0358434 WHEN COUNTRY = 'ALEX' AND SEGMENT = 'SME Retail' THEN 0.0387453 WHEN COUNTRY = 'CIB' AND SEGMENT IN ('CORPORATE','SME Corporate') THEN 13884 WHEN COUNTRY = 'CIB' AND SEGMENT = 'Small Business' THEN  0.0000114  END AS VAL_MAX_IND_205,</v>
      </c>
    </row>
    <row r="203" spans="1:25" ht="16.5" thickBot="1" x14ac:dyDescent="0.3">
      <c r="A203" s="85">
        <f t="shared" si="55"/>
        <v>206</v>
      </c>
      <c r="B203" s="103"/>
      <c r="C203" s="103"/>
      <c r="D203" s="105"/>
      <c r="E203" s="105"/>
      <c r="F203" s="143"/>
      <c r="G203" s="143"/>
      <c r="H203" s="271"/>
      <c r="I203" s="271"/>
      <c r="J203" s="142"/>
      <c r="K203" s="142"/>
      <c r="M203" t="str">
        <f t="shared" si="48"/>
        <v/>
      </c>
      <c r="N203" t="str">
        <f t="shared" ref="N203:N208" si="56">IF(LEN(C203)&gt;0,CONCATENATE(" WHEN COUNTRY = '",$B$2, ,"' AND SEGMENT = '",$B$3,"' THEN ",C203 ),"")</f>
        <v/>
      </c>
      <c r="O203" s="95" t="str">
        <f t="shared" si="44"/>
        <v/>
      </c>
      <c r="P203" s="96" t="str">
        <f t="shared" si="45"/>
        <v/>
      </c>
      <c r="Q203" s="95" t="str">
        <f t="shared" si="49"/>
        <v/>
      </c>
      <c r="R203" s="96" t="str">
        <f t="shared" si="46"/>
        <v/>
      </c>
      <c r="S203" s="95" t="str">
        <f t="shared" si="50"/>
        <v/>
      </c>
      <c r="T203" s="95" t="str">
        <f t="shared" si="51"/>
        <v/>
      </c>
      <c r="U203" s="95" t="str">
        <f t="shared" si="52"/>
        <v/>
      </c>
      <c r="V203" s="95" t="str">
        <f t="shared" si="53"/>
        <v/>
      </c>
      <c r="X203" t="str">
        <f t="shared" si="54"/>
        <v/>
      </c>
      <c r="Y203" s="97" t="str">
        <f t="shared" si="47"/>
        <v/>
      </c>
    </row>
    <row r="204" spans="1:25" ht="16.5" thickBot="1" x14ac:dyDescent="0.3">
      <c r="A204" s="85">
        <f t="shared" si="55"/>
        <v>207</v>
      </c>
      <c r="B204" s="103"/>
      <c r="C204" s="103"/>
      <c r="D204" s="105"/>
      <c r="E204" s="105"/>
      <c r="F204" s="142"/>
      <c r="G204" s="142"/>
      <c r="H204" s="271"/>
      <c r="I204" s="271"/>
      <c r="J204" s="142"/>
      <c r="K204" s="142"/>
      <c r="M204" t="str">
        <f t="shared" si="48"/>
        <v/>
      </c>
      <c r="N204" t="str">
        <f t="shared" si="56"/>
        <v/>
      </c>
      <c r="O204" s="95" t="str">
        <f t="shared" si="44"/>
        <v/>
      </c>
      <c r="P204" s="96" t="str">
        <f t="shared" si="45"/>
        <v/>
      </c>
      <c r="Q204" s="95" t="str">
        <f t="shared" si="49"/>
        <v/>
      </c>
      <c r="R204" s="96" t="str">
        <f t="shared" si="46"/>
        <v/>
      </c>
      <c r="S204" s="95" t="str">
        <f t="shared" si="50"/>
        <v/>
      </c>
      <c r="T204" s="95" t="str">
        <f t="shared" si="51"/>
        <v/>
      </c>
      <c r="U204" s="95" t="str">
        <f t="shared" si="52"/>
        <v/>
      </c>
      <c r="V204" s="95" t="str">
        <f t="shared" si="53"/>
        <v/>
      </c>
      <c r="X204" t="str">
        <f t="shared" si="54"/>
        <v/>
      </c>
      <c r="Y204" s="97" t="str">
        <f t="shared" si="47"/>
        <v/>
      </c>
    </row>
    <row r="205" spans="1:25" ht="16.5" thickBot="1" x14ac:dyDescent="0.3">
      <c r="A205" s="85">
        <f t="shared" si="55"/>
        <v>208</v>
      </c>
      <c r="B205" s="103"/>
      <c r="C205" s="103"/>
      <c r="D205" s="105"/>
      <c r="E205" s="105"/>
      <c r="F205" s="143">
        <v>94</v>
      </c>
      <c r="G205" s="143" t="s">
        <v>1484</v>
      </c>
      <c r="H205" s="271"/>
      <c r="I205" s="271"/>
      <c r="J205" s="142"/>
      <c r="K205" s="142"/>
      <c r="M205" t="str">
        <f t="shared" si="48"/>
        <v/>
      </c>
      <c r="N205" t="str">
        <f t="shared" si="56"/>
        <v/>
      </c>
      <c r="O205" s="95" t="str">
        <f t="shared" si="44"/>
        <v/>
      </c>
      <c r="P205" s="96" t="str">
        <f t="shared" si="45"/>
        <v/>
      </c>
      <c r="Q205" s="95" t="str">
        <f t="shared" si="49"/>
        <v xml:space="preserve"> WHEN COUNTRY = 'BIR' AND SEGMENT IN ('CORPORATE','SME Corporate') THEN 94</v>
      </c>
      <c r="R205" s="96" t="str">
        <f t="shared" si="46"/>
        <v xml:space="preserve"> WHEN COUNTRY = 'BIR' AND SEGMENT = 'SME Retail' THEN 3.00</v>
      </c>
      <c r="S205" s="95" t="str">
        <f t="shared" si="50"/>
        <v/>
      </c>
      <c r="T205" s="95" t="str">
        <f t="shared" si="51"/>
        <v/>
      </c>
      <c r="U205" s="95" t="str">
        <f t="shared" si="52"/>
        <v/>
      </c>
      <c r="V205" s="95" t="str">
        <f t="shared" si="53"/>
        <v/>
      </c>
      <c r="X205" t="str">
        <f t="shared" si="54"/>
        <v xml:space="preserve"> WHEN COUNTRY = 'BIR' AND SEGMENT IN ('CORPORATE','SME Corporate') THEN 94 WHEN COUNTRY = 'BIR' AND SEGMENT = 'SME Retail' THEN 3.00</v>
      </c>
      <c r="Y205" s="97" t="str">
        <f t="shared" si="47"/>
        <v>CASE  WHEN COUNTRY = 'BIR' AND SEGMENT IN ('CORPORATE','SME Corporate') THEN 94 WHEN COUNTRY = 'BIR' AND SEGMENT = 'SME Retail' THEN 3.00 END AS VAL_MAX_IND_208,</v>
      </c>
    </row>
    <row r="206" spans="1:25" ht="16.5" thickBot="1" x14ac:dyDescent="0.3">
      <c r="A206" s="85">
        <f t="shared" si="55"/>
        <v>209</v>
      </c>
      <c r="B206" s="103"/>
      <c r="C206" s="103"/>
      <c r="D206" s="105"/>
      <c r="E206" s="104"/>
      <c r="F206" s="142">
        <v>94</v>
      </c>
      <c r="G206" s="142" t="s">
        <v>1484</v>
      </c>
      <c r="H206" s="271"/>
      <c r="I206" s="271"/>
      <c r="J206" s="142"/>
      <c r="K206" s="142"/>
      <c r="M206" t="str">
        <f t="shared" si="48"/>
        <v/>
      </c>
      <c r="N206" t="str">
        <f t="shared" si="56"/>
        <v/>
      </c>
      <c r="O206" s="95" t="str">
        <f t="shared" si="44"/>
        <v/>
      </c>
      <c r="P206" s="96" t="str">
        <f t="shared" si="45"/>
        <v/>
      </c>
      <c r="Q206" s="95" t="str">
        <f t="shared" si="49"/>
        <v xml:space="preserve"> WHEN COUNTRY = 'BIR' AND SEGMENT IN ('CORPORATE','SME Corporate') THEN 94</v>
      </c>
      <c r="R206" s="96" t="str">
        <f t="shared" si="46"/>
        <v xml:space="preserve"> WHEN COUNTRY = 'BIR' AND SEGMENT = 'SME Retail' THEN 3.00</v>
      </c>
      <c r="S206" s="95" t="str">
        <f t="shared" si="50"/>
        <v/>
      </c>
      <c r="T206" s="95" t="str">
        <f t="shared" si="51"/>
        <v/>
      </c>
      <c r="U206" s="95" t="str">
        <f t="shared" si="52"/>
        <v/>
      </c>
      <c r="V206" s="95" t="str">
        <f t="shared" si="53"/>
        <v/>
      </c>
      <c r="X206" t="str">
        <f t="shared" si="54"/>
        <v xml:space="preserve"> WHEN COUNTRY = 'BIR' AND SEGMENT IN ('CORPORATE','SME Corporate') THEN 94 WHEN COUNTRY = 'BIR' AND SEGMENT = 'SME Retail' THEN 3.00</v>
      </c>
      <c r="Y206" s="97" t="str">
        <f t="shared" si="47"/>
        <v>CASE  WHEN COUNTRY = 'BIR' AND SEGMENT IN ('CORPORATE','SME Corporate') THEN 94 WHEN COUNTRY = 'BIR' AND SEGMENT = 'SME Retail' THEN 3.00 END AS VAL_MAX_IND_209,</v>
      </c>
    </row>
    <row r="207" spans="1:25" ht="16.5" thickBot="1" x14ac:dyDescent="0.3">
      <c r="A207" s="85">
        <f t="shared" si="55"/>
        <v>210</v>
      </c>
      <c r="B207" s="103"/>
      <c r="C207" s="103"/>
      <c r="D207" s="105"/>
      <c r="E207" s="105"/>
      <c r="F207" s="143"/>
      <c r="G207" s="143"/>
      <c r="H207" s="271"/>
      <c r="I207" s="271"/>
      <c r="J207" s="142"/>
      <c r="K207" s="142"/>
      <c r="M207" t="str">
        <f t="shared" si="48"/>
        <v/>
      </c>
      <c r="N207" t="str">
        <f t="shared" si="56"/>
        <v/>
      </c>
      <c r="O207" s="95" t="str">
        <f t="shared" si="44"/>
        <v/>
      </c>
      <c r="P207" s="96" t="str">
        <f t="shared" si="45"/>
        <v/>
      </c>
      <c r="Q207" s="95" t="str">
        <f t="shared" si="49"/>
        <v/>
      </c>
      <c r="R207" s="96" t="str">
        <f t="shared" si="46"/>
        <v/>
      </c>
      <c r="S207" s="95" t="str">
        <f t="shared" si="50"/>
        <v/>
      </c>
      <c r="T207" s="95" t="str">
        <f t="shared" si="51"/>
        <v/>
      </c>
      <c r="U207" s="95" t="str">
        <f t="shared" si="52"/>
        <v/>
      </c>
      <c r="V207" s="95" t="str">
        <f t="shared" si="53"/>
        <v/>
      </c>
      <c r="X207" t="str">
        <f t="shared" si="54"/>
        <v/>
      </c>
      <c r="Y207" s="97" t="str">
        <f t="shared" si="47"/>
        <v/>
      </c>
    </row>
    <row r="208" spans="1:25" ht="16.5" thickBot="1" x14ac:dyDescent="0.3">
      <c r="A208" s="85">
        <f t="shared" si="55"/>
        <v>211</v>
      </c>
      <c r="B208" s="103"/>
      <c r="C208" s="103"/>
      <c r="D208" s="105"/>
      <c r="E208" s="105"/>
      <c r="F208" s="142"/>
      <c r="G208" s="142"/>
      <c r="H208" s="271"/>
      <c r="I208" s="271"/>
      <c r="J208" s="142" t="s">
        <v>1848</v>
      </c>
      <c r="K208" s="142"/>
      <c r="M208" t="str">
        <f t="shared" si="48"/>
        <v/>
      </c>
      <c r="N208" t="str">
        <f t="shared" si="56"/>
        <v/>
      </c>
      <c r="O208" s="95" t="str">
        <f t="shared" si="44"/>
        <v/>
      </c>
      <c r="P208" s="96" t="str">
        <f t="shared" si="45"/>
        <v/>
      </c>
      <c r="Q208" s="95" t="str">
        <f t="shared" si="49"/>
        <v/>
      </c>
      <c r="R208" s="96" t="str">
        <f t="shared" si="46"/>
        <v/>
      </c>
      <c r="S208" s="95" t="str">
        <f t="shared" si="50"/>
        <v/>
      </c>
      <c r="T208" s="95" t="str">
        <f t="shared" si="51"/>
        <v/>
      </c>
      <c r="U208" s="95" t="str">
        <f t="shared" si="52"/>
        <v xml:space="preserve"> WHEN COUNTRY = 'CIB' AND SEGMENT IN ('CORPORATE','SME Corporate') THEN 267</v>
      </c>
      <c r="V208" s="95" t="str">
        <f t="shared" si="53"/>
        <v/>
      </c>
      <c r="X208" t="str">
        <f t="shared" si="54"/>
        <v xml:space="preserve"> WHEN COUNTRY = 'CIB' AND SEGMENT IN ('CORPORATE','SME Corporate') THEN 267</v>
      </c>
      <c r="Y208" s="97" t="str">
        <f t="shared" si="47"/>
        <v>CASE  WHEN COUNTRY = 'CIB' AND SEGMENT IN ('CORPORATE','SME Corporate') THEN 267 END AS VAL_MAX_IND_211,</v>
      </c>
    </row>
    <row r="209" spans="1:25" ht="16.5" thickBot="1" x14ac:dyDescent="0.3">
      <c r="A209" s="85">
        <f t="shared" si="55"/>
        <v>212</v>
      </c>
      <c r="B209" s="103"/>
      <c r="C209" s="103" t="s">
        <v>1375</v>
      </c>
      <c r="D209" s="105"/>
      <c r="E209" s="105"/>
      <c r="F209" s="143"/>
      <c r="G209" s="143"/>
      <c r="H209" s="271"/>
      <c r="I209" s="271"/>
      <c r="J209" s="142"/>
      <c r="K209" s="142"/>
      <c r="M209" t="str">
        <f t="shared" si="48"/>
        <v/>
      </c>
      <c r="N209" t="str">
        <f>IF(LEN(C209)&gt;0,CONCATENATE(" WHEN COUNTRY = '",$B$2, ,"' AND SEGMENT = '",$C$3,"'  THEN ",C209 ),"")</f>
        <v xml:space="preserve"> WHEN COUNTRY = 'BIB' AND SEGMENT = 'RETAIL'  THEN 7</v>
      </c>
      <c r="O209" s="95" t="str">
        <f t="shared" si="44"/>
        <v/>
      </c>
      <c r="P209" s="96" t="str">
        <f t="shared" si="45"/>
        <v/>
      </c>
      <c r="Q209" s="95" t="str">
        <f t="shared" si="49"/>
        <v/>
      </c>
      <c r="R209" s="96" t="str">
        <f t="shared" si="46"/>
        <v/>
      </c>
      <c r="S209" s="95" t="str">
        <f t="shared" si="50"/>
        <v/>
      </c>
      <c r="T209" s="95" t="str">
        <f t="shared" si="51"/>
        <v/>
      </c>
      <c r="U209" s="95" t="str">
        <f t="shared" si="52"/>
        <v/>
      </c>
      <c r="V209" s="95" t="str">
        <f t="shared" si="53"/>
        <v/>
      </c>
      <c r="X209" t="str">
        <f t="shared" si="54"/>
        <v xml:space="preserve"> WHEN COUNTRY = 'BIB' AND SEGMENT = 'RETAIL'  THEN 7</v>
      </c>
      <c r="Y209" s="97" t="str">
        <f t="shared" si="47"/>
        <v>CASE  WHEN COUNTRY = 'BIB' AND SEGMENT = 'RETAIL'  THEN 7 END AS VAL_MAX_IND_212,</v>
      </c>
    </row>
    <row r="210" spans="1:25" ht="16.5" thickBot="1" x14ac:dyDescent="0.3">
      <c r="A210" s="85">
        <f t="shared" si="55"/>
        <v>213</v>
      </c>
      <c r="B210" s="103" t="s">
        <v>1376</v>
      </c>
      <c r="C210" s="103" t="s">
        <v>1377</v>
      </c>
      <c r="D210" s="105"/>
      <c r="E210" s="104"/>
      <c r="F210" s="142">
        <v>770</v>
      </c>
      <c r="G210" s="142" t="s">
        <v>1455</v>
      </c>
      <c r="H210" s="271"/>
      <c r="I210" s="271"/>
      <c r="J210" s="142" t="s">
        <v>1849</v>
      </c>
      <c r="K210" s="142"/>
      <c r="M210" t="str">
        <f t="shared" si="48"/>
        <v xml:space="preserve"> WHEN COUNTRY = 'BIB' AND SEGMENT = 'CORPORATE' THEN 94</v>
      </c>
      <c r="N210" t="str">
        <f>IF(LEN(C210)&gt;0,CONCATENATE(" WHEN COUNTRY = '",$B$2, ,"' AND SEGMENT = '",$C$3,"'  THEN ",C210 ),"")</f>
        <v xml:space="preserve"> WHEN COUNTRY = 'BIB' AND SEGMENT = 'RETAIL'  THEN 26</v>
      </c>
      <c r="O210" s="95" t="str">
        <f t="shared" si="44"/>
        <v/>
      </c>
      <c r="P210" s="96" t="str">
        <f t="shared" si="45"/>
        <v/>
      </c>
      <c r="Q210" s="95" t="str">
        <f t="shared" si="49"/>
        <v xml:space="preserve"> WHEN COUNTRY = 'BIR' AND SEGMENT IN ('CORPORATE','SME Corporate') THEN 770</v>
      </c>
      <c r="R210" s="96" t="str">
        <f t="shared" si="46"/>
        <v xml:space="preserve"> WHEN COUNTRY = 'BIR' AND SEGMENT = 'SME Retail' THEN 369</v>
      </c>
      <c r="S210" s="95" t="str">
        <f t="shared" si="50"/>
        <v/>
      </c>
      <c r="T210" s="95" t="str">
        <f t="shared" si="51"/>
        <v/>
      </c>
      <c r="U210" s="95" t="str">
        <f t="shared" si="52"/>
        <v xml:space="preserve"> WHEN COUNTRY = 'CIB' AND SEGMENT IN ('CORPORATE','SME Corporate') THEN 181</v>
      </c>
      <c r="V210" s="95" t="str">
        <f t="shared" si="53"/>
        <v/>
      </c>
      <c r="X210" t="str">
        <f t="shared" si="54"/>
        <v xml:space="preserve"> WHEN COUNTRY = 'BIB' AND SEGMENT = 'CORPORATE' THEN 94 WHEN COUNTRY = 'BIB' AND SEGMENT = 'RETAIL'  THEN 26 WHEN COUNTRY = 'BIR' AND SEGMENT IN ('CORPORATE','SME Corporate') THEN 770 WHEN COUNTRY = 'BIR' AND SEGMENT = 'SME Retail' THEN 369 WHEN COUNTRY = 'CIB' AND SEGMENT IN ('CORPORATE','SME Corporate') THEN 181</v>
      </c>
      <c r="Y210" s="97" t="str">
        <f t="shared" si="47"/>
        <v>CASE  WHEN COUNTRY = 'BIB' AND SEGMENT = 'CORPORATE' THEN 94 WHEN COUNTRY = 'BIB' AND SEGMENT = 'RETAIL'  THEN 26 WHEN COUNTRY = 'BIR' AND SEGMENT IN ('CORPORATE','SME Corporate') THEN 770 WHEN COUNTRY = 'BIR' AND SEGMENT = 'SME Retail' THEN 369 WHEN COUNTRY = 'CIB' AND SEGMENT IN ('CORPORATE','SME Corporate') THEN 181 END AS VAL_MAX_IND_213,</v>
      </c>
    </row>
    <row r="211" spans="1:25" ht="16.5" thickBot="1" x14ac:dyDescent="0.3">
      <c r="A211" s="85">
        <f t="shared" si="55"/>
        <v>214</v>
      </c>
      <c r="B211" s="103"/>
      <c r="C211" s="103"/>
      <c r="D211" s="105"/>
      <c r="E211" s="105"/>
      <c r="F211" s="143"/>
      <c r="G211" s="143"/>
      <c r="H211" s="271"/>
      <c r="I211" s="271"/>
      <c r="J211" s="142" t="s">
        <v>1850</v>
      </c>
      <c r="K211" s="142"/>
      <c r="M211" t="str">
        <f t="shared" si="48"/>
        <v/>
      </c>
      <c r="N211" t="str">
        <f>IF(LEN(C211)&gt;0,CONCATENATE(" WHEN COUNTRY = '",$B$2, ,"' AND SEGMENT = '",$B$3,"' THEN ",C211 ),"")</f>
        <v/>
      </c>
      <c r="O211" s="95" t="str">
        <f t="shared" si="44"/>
        <v/>
      </c>
      <c r="P211" s="96" t="str">
        <f t="shared" si="45"/>
        <v/>
      </c>
      <c r="Q211" s="95" t="str">
        <f t="shared" si="49"/>
        <v/>
      </c>
      <c r="R211" s="96" t="str">
        <f t="shared" si="46"/>
        <v/>
      </c>
      <c r="S211" s="95" t="str">
        <f t="shared" si="50"/>
        <v/>
      </c>
      <c r="T211" s="95" t="str">
        <f t="shared" si="51"/>
        <v/>
      </c>
      <c r="U211" s="95" t="str">
        <f t="shared" si="52"/>
        <v xml:space="preserve"> WHEN COUNTRY = 'CIB' AND SEGMENT IN ('CORPORATE','SME Corporate') THEN 92</v>
      </c>
      <c r="V211" s="95" t="str">
        <f t="shared" si="53"/>
        <v/>
      </c>
      <c r="X211" t="str">
        <f t="shared" si="54"/>
        <v xml:space="preserve"> WHEN COUNTRY = 'CIB' AND SEGMENT IN ('CORPORATE','SME Corporate') THEN 92</v>
      </c>
      <c r="Y211" s="97" t="str">
        <f t="shared" si="47"/>
        <v>CASE  WHEN COUNTRY = 'CIB' AND SEGMENT IN ('CORPORATE','SME Corporate') THEN 92 END AS VAL_MAX_IND_214,</v>
      </c>
    </row>
    <row r="212" spans="1:25" ht="16.5" thickBot="1" x14ac:dyDescent="0.3">
      <c r="A212" s="85">
        <f t="shared" si="55"/>
        <v>215</v>
      </c>
      <c r="B212" s="103"/>
      <c r="C212" s="103"/>
      <c r="D212" s="105"/>
      <c r="E212" s="105"/>
      <c r="F212" s="142"/>
      <c r="G212" s="142"/>
      <c r="H212" s="271"/>
      <c r="I212" s="271"/>
      <c r="J212" s="142" t="s">
        <v>1851</v>
      </c>
      <c r="K212" s="142"/>
      <c r="M212" t="str">
        <f t="shared" si="48"/>
        <v/>
      </c>
      <c r="N212" t="str">
        <f>IF(LEN(C212)&gt;0,CONCATENATE(" WHEN COUNTRY = '",$B$2, ,"' AND SEGMENT = '",$B$3,"' THEN ",C212 ),"")</f>
        <v/>
      </c>
      <c r="O212" s="95" t="str">
        <f t="shared" si="44"/>
        <v/>
      </c>
      <c r="P212" s="96" t="str">
        <f t="shared" si="45"/>
        <v/>
      </c>
      <c r="Q212" s="95" t="str">
        <f t="shared" si="49"/>
        <v/>
      </c>
      <c r="R212" s="96" t="str">
        <f t="shared" si="46"/>
        <v/>
      </c>
      <c r="S212" s="95" t="str">
        <f t="shared" si="50"/>
        <v/>
      </c>
      <c r="T212" s="95" t="str">
        <f t="shared" si="51"/>
        <v/>
      </c>
      <c r="U212" s="95" t="str">
        <f t="shared" si="52"/>
        <v xml:space="preserve"> WHEN COUNTRY = 'CIB' AND SEGMENT IN ('CORPORATE','SME Corporate') THEN 184</v>
      </c>
      <c r="V212" s="95" t="str">
        <f t="shared" si="53"/>
        <v/>
      </c>
      <c r="X212" t="str">
        <f t="shared" si="54"/>
        <v xml:space="preserve"> WHEN COUNTRY = 'CIB' AND SEGMENT IN ('CORPORATE','SME Corporate') THEN 184</v>
      </c>
      <c r="Y212" s="97" t="str">
        <f t="shared" si="47"/>
        <v>CASE  WHEN COUNTRY = 'CIB' AND SEGMENT IN ('CORPORATE','SME Corporate') THEN 184 END AS VAL_MAX_IND_215,</v>
      </c>
    </row>
    <row r="213" spans="1:25" ht="16.5" thickBot="1" x14ac:dyDescent="0.3">
      <c r="A213" s="85">
        <f t="shared" si="55"/>
        <v>216</v>
      </c>
      <c r="B213" s="103" t="s">
        <v>1378</v>
      </c>
      <c r="C213" s="103" t="s">
        <v>1379</v>
      </c>
      <c r="D213" s="105"/>
      <c r="E213" s="105"/>
      <c r="F213" s="143"/>
      <c r="G213" s="143"/>
      <c r="H213" s="271"/>
      <c r="I213" s="271"/>
      <c r="J213" s="142"/>
      <c r="K213" s="142"/>
      <c r="M213" t="str">
        <f t="shared" si="48"/>
        <v xml:space="preserve"> WHEN COUNTRY = 'BIB' AND SEGMENT = 'CORPORATE' THEN 23</v>
      </c>
      <c r="N213" t="str">
        <f>IF(LEN(C213)&gt;0,CONCATENATE(" WHEN COUNTRY = '",$B$2, ,"' AND SEGMENT = '",$C$3,"'  THEN ",C213 ),"")</f>
        <v xml:space="preserve"> WHEN COUNTRY = 'BIB' AND SEGMENT = 'RETAIL'  THEN 19</v>
      </c>
      <c r="O213" s="95" t="str">
        <f t="shared" si="44"/>
        <v/>
      </c>
      <c r="P213" s="96" t="str">
        <f t="shared" si="45"/>
        <v/>
      </c>
      <c r="Q213" s="95" t="str">
        <f t="shared" si="49"/>
        <v/>
      </c>
      <c r="R213" s="96" t="str">
        <f t="shared" si="46"/>
        <v/>
      </c>
      <c r="S213" s="95" t="str">
        <f t="shared" si="50"/>
        <v/>
      </c>
      <c r="T213" s="95" t="str">
        <f t="shared" si="51"/>
        <v/>
      </c>
      <c r="U213" s="95" t="str">
        <f t="shared" si="52"/>
        <v/>
      </c>
      <c r="V213" s="95" t="str">
        <f t="shared" si="53"/>
        <v/>
      </c>
      <c r="X213" t="str">
        <f t="shared" si="54"/>
        <v xml:space="preserve"> WHEN COUNTRY = 'BIB' AND SEGMENT = 'CORPORATE' THEN 23 WHEN COUNTRY = 'BIB' AND SEGMENT = 'RETAIL'  THEN 19</v>
      </c>
      <c r="Y213" s="97" t="str">
        <f t="shared" si="47"/>
        <v>CASE  WHEN COUNTRY = 'BIB' AND SEGMENT = 'CORPORATE' THEN 23 WHEN COUNTRY = 'BIB' AND SEGMENT = 'RETAIL'  THEN 19 END AS VAL_MAX_IND_216,</v>
      </c>
    </row>
    <row r="214" spans="1:25" ht="16.5" thickBot="1" x14ac:dyDescent="0.3">
      <c r="A214" s="85">
        <f t="shared" si="55"/>
        <v>217</v>
      </c>
      <c r="B214" s="103"/>
      <c r="C214" s="103"/>
      <c r="D214" s="105"/>
      <c r="E214" s="105"/>
      <c r="F214" s="142"/>
      <c r="G214" s="142"/>
      <c r="H214" s="271"/>
      <c r="I214" s="271"/>
      <c r="J214" s="142"/>
      <c r="K214" s="142"/>
      <c r="M214" t="str">
        <f t="shared" si="48"/>
        <v/>
      </c>
      <c r="N214" t="str">
        <f t="shared" ref="N214:N222" si="57">IF(LEN(C214)&gt;0,CONCATENATE(" WHEN COUNTRY = '",$B$2, ,"' AND SEGMENT = '",$B$3,"' THEN ",C214 ),"")</f>
        <v/>
      </c>
      <c r="O214" s="95" t="str">
        <f t="shared" si="44"/>
        <v/>
      </c>
      <c r="P214" s="96" t="str">
        <f t="shared" si="45"/>
        <v/>
      </c>
      <c r="Q214" s="95" t="str">
        <f t="shared" si="49"/>
        <v/>
      </c>
      <c r="R214" s="96" t="str">
        <f t="shared" si="46"/>
        <v/>
      </c>
      <c r="S214" s="95" t="str">
        <f t="shared" si="50"/>
        <v/>
      </c>
      <c r="T214" s="95" t="str">
        <f t="shared" si="51"/>
        <v/>
      </c>
      <c r="U214" s="95" t="str">
        <f t="shared" si="52"/>
        <v/>
      </c>
      <c r="V214" s="95" t="str">
        <f t="shared" si="53"/>
        <v/>
      </c>
      <c r="X214" t="str">
        <f t="shared" si="54"/>
        <v/>
      </c>
      <c r="Y214" s="97" t="str">
        <f t="shared" si="47"/>
        <v/>
      </c>
    </row>
    <row r="215" spans="1:25" ht="16.5" thickBot="1" x14ac:dyDescent="0.3">
      <c r="A215" s="85">
        <f t="shared" si="55"/>
        <v>218</v>
      </c>
      <c r="B215" s="103"/>
      <c r="C215" s="103"/>
      <c r="D215" s="105"/>
      <c r="E215" s="105"/>
      <c r="F215" s="143"/>
      <c r="G215" s="143"/>
      <c r="H215" s="271"/>
      <c r="I215" s="271"/>
      <c r="J215" s="142"/>
      <c r="K215" s="142"/>
      <c r="M215" t="str">
        <f t="shared" si="48"/>
        <v/>
      </c>
      <c r="N215" t="str">
        <f t="shared" si="57"/>
        <v/>
      </c>
      <c r="O215" s="95" t="str">
        <f t="shared" si="44"/>
        <v/>
      </c>
      <c r="P215" s="96" t="str">
        <f t="shared" si="45"/>
        <v/>
      </c>
      <c r="Q215" s="95" t="str">
        <f t="shared" si="49"/>
        <v/>
      </c>
      <c r="R215" s="96" t="str">
        <f t="shared" si="46"/>
        <v/>
      </c>
      <c r="S215" s="95" t="str">
        <f t="shared" si="50"/>
        <v/>
      </c>
      <c r="T215" s="95" t="str">
        <f t="shared" si="51"/>
        <v/>
      </c>
      <c r="U215" s="95" t="str">
        <f t="shared" si="52"/>
        <v/>
      </c>
      <c r="V215" s="95" t="str">
        <f t="shared" si="53"/>
        <v/>
      </c>
      <c r="X215" t="str">
        <f t="shared" si="54"/>
        <v/>
      </c>
      <c r="Y215" s="97" t="str">
        <f t="shared" si="47"/>
        <v/>
      </c>
    </row>
    <row r="216" spans="1:25" ht="19.5" customHeight="1" thickBot="1" x14ac:dyDescent="0.3">
      <c r="A216" s="85">
        <f t="shared" si="55"/>
        <v>219</v>
      </c>
      <c r="B216" s="103"/>
      <c r="C216" s="103"/>
      <c r="D216" s="105"/>
      <c r="E216" s="105"/>
      <c r="F216" s="142"/>
      <c r="G216" s="142"/>
      <c r="H216" s="271"/>
      <c r="I216" s="271"/>
      <c r="J216" s="142"/>
      <c r="K216" s="142"/>
      <c r="M216" t="str">
        <f t="shared" si="48"/>
        <v/>
      </c>
      <c r="N216" t="str">
        <f t="shared" si="57"/>
        <v/>
      </c>
      <c r="O216" s="95" t="str">
        <f t="shared" si="44"/>
        <v/>
      </c>
      <c r="P216" s="96" t="str">
        <f t="shared" si="45"/>
        <v/>
      </c>
      <c r="Q216" s="95" t="str">
        <f t="shared" si="49"/>
        <v/>
      </c>
      <c r="R216" s="96" t="str">
        <f t="shared" si="46"/>
        <v/>
      </c>
      <c r="S216" s="95" t="str">
        <f t="shared" si="50"/>
        <v/>
      </c>
      <c r="T216" s="95" t="str">
        <f t="shared" si="51"/>
        <v/>
      </c>
      <c r="U216" s="95" t="str">
        <f t="shared" si="52"/>
        <v/>
      </c>
      <c r="V216" s="95" t="str">
        <f t="shared" si="53"/>
        <v/>
      </c>
      <c r="X216" t="str">
        <f t="shared" si="54"/>
        <v/>
      </c>
      <c r="Y216" s="97" t="str">
        <f t="shared" si="47"/>
        <v/>
      </c>
    </row>
    <row r="217" spans="1:25" ht="19.5" customHeight="1" thickBot="1" x14ac:dyDescent="0.3">
      <c r="A217" s="85">
        <f t="shared" si="55"/>
        <v>220</v>
      </c>
      <c r="B217" s="103"/>
      <c r="C217" s="103"/>
      <c r="D217" s="105"/>
      <c r="E217" s="105"/>
      <c r="F217" s="142"/>
      <c r="G217" s="142"/>
      <c r="H217" s="271"/>
      <c r="I217" s="271"/>
      <c r="J217" s="142"/>
      <c r="K217" s="142"/>
      <c r="M217" t="str">
        <f t="shared" ref="M217:M222" si="58">IF(LEN(B217)&gt;0,CONCATENATE(" WHEN COUNTRY = '",$B$2, ,"' AND SEGMENT = '",$B$3,"' THEN ",B217 ),"")</f>
        <v/>
      </c>
      <c r="N217" t="str">
        <f t="shared" si="57"/>
        <v/>
      </c>
      <c r="O217" s="95" t="str">
        <f t="shared" si="44"/>
        <v/>
      </c>
      <c r="P217" s="96" t="str">
        <f t="shared" si="45"/>
        <v/>
      </c>
      <c r="Q217" s="95" t="str">
        <f t="shared" si="49"/>
        <v/>
      </c>
      <c r="R217" s="96" t="str">
        <f t="shared" si="46"/>
        <v/>
      </c>
      <c r="S217" s="95" t="str">
        <f t="shared" si="50"/>
        <v/>
      </c>
      <c r="T217" s="95" t="str">
        <f t="shared" si="51"/>
        <v/>
      </c>
      <c r="U217" s="95" t="str">
        <f t="shared" si="52"/>
        <v/>
      </c>
      <c r="V217" s="95" t="str">
        <f t="shared" si="53"/>
        <v/>
      </c>
      <c r="X217" t="str">
        <f t="shared" si="54"/>
        <v/>
      </c>
      <c r="Y217" s="97" t="str">
        <f t="shared" si="47"/>
        <v/>
      </c>
    </row>
    <row r="218" spans="1:25" ht="19.5" customHeight="1" thickBot="1" x14ac:dyDescent="0.3">
      <c r="A218" s="85">
        <f t="shared" si="55"/>
        <v>221</v>
      </c>
      <c r="B218" s="103"/>
      <c r="C218" s="103"/>
      <c r="D218" s="105"/>
      <c r="E218" s="105"/>
      <c r="F218" s="142"/>
      <c r="G218" s="142"/>
      <c r="H218" s="271"/>
      <c r="I218" s="271"/>
      <c r="J218" s="142"/>
      <c r="K218" s="142"/>
      <c r="M218" t="str">
        <f t="shared" si="58"/>
        <v/>
      </c>
      <c r="N218" t="str">
        <f t="shared" si="57"/>
        <v/>
      </c>
      <c r="O218" s="95" t="str">
        <f t="shared" si="44"/>
        <v/>
      </c>
      <c r="P218" s="96" t="str">
        <f t="shared" si="45"/>
        <v/>
      </c>
      <c r="Q218" s="95" t="str">
        <f t="shared" si="49"/>
        <v/>
      </c>
      <c r="R218" s="96" t="str">
        <f t="shared" si="46"/>
        <v/>
      </c>
      <c r="S218" s="95" t="str">
        <f t="shared" si="50"/>
        <v/>
      </c>
      <c r="T218" s="95" t="str">
        <f t="shared" si="51"/>
        <v/>
      </c>
      <c r="U218" s="95" t="str">
        <f t="shared" si="52"/>
        <v/>
      </c>
      <c r="V218" s="95" t="str">
        <f t="shared" si="53"/>
        <v/>
      </c>
      <c r="X218" t="str">
        <f t="shared" si="54"/>
        <v/>
      </c>
      <c r="Y218" s="97" t="str">
        <f t="shared" si="47"/>
        <v/>
      </c>
    </row>
    <row r="219" spans="1:25" ht="19.5" customHeight="1" thickBot="1" x14ac:dyDescent="0.3">
      <c r="A219" s="85">
        <f t="shared" si="55"/>
        <v>222</v>
      </c>
      <c r="B219" s="103"/>
      <c r="C219" s="103"/>
      <c r="D219" s="105"/>
      <c r="E219" s="105"/>
      <c r="F219" s="142"/>
      <c r="G219" s="142"/>
      <c r="H219" s="271"/>
      <c r="I219" s="271"/>
      <c r="J219" s="142"/>
      <c r="K219" s="142"/>
      <c r="M219" t="str">
        <f t="shared" si="58"/>
        <v/>
      </c>
      <c r="N219" t="str">
        <f t="shared" si="57"/>
        <v/>
      </c>
      <c r="O219" s="95" t="str">
        <f t="shared" si="44"/>
        <v/>
      </c>
      <c r="P219" s="96" t="str">
        <f t="shared" si="45"/>
        <v/>
      </c>
      <c r="Q219" s="95" t="str">
        <f t="shared" si="49"/>
        <v/>
      </c>
      <c r="R219" s="96" t="str">
        <f t="shared" si="46"/>
        <v/>
      </c>
      <c r="S219" s="95" t="str">
        <f t="shared" si="50"/>
        <v/>
      </c>
      <c r="T219" s="95" t="str">
        <f t="shared" si="51"/>
        <v/>
      </c>
      <c r="U219" s="95" t="str">
        <f t="shared" si="52"/>
        <v/>
      </c>
      <c r="V219" s="95" t="str">
        <f t="shared" si="53"/>
        <v/>
      </c>
      <c r="X219" t="str">
        <f t="shared" si="54"/>
        <v/>
      </c>
      <c r="Y219" s="97" t="str">
        <f t="shared" si="47"/>
        <v/>
      </c>
    </row>
    <row r="220" spans="1:25" ht="19.5" customHeight="1" thickBot="1" x14ac:dyDescent="0.3">
      <c r="A220" s="85">
        <f t="shared" si="55"/>
        <v>223</v>
      </c>
      <c r="B220" s="103"/>
      <c r="C220" s="103"/>
      <c r="D220" s="105"/>
      <c r="E220" s="105"/>
      <c r="F220" s="142"/>
      <c r="G220" s="142"/>
      <c r="H220" s="271"/>
      <c r="I220" s="271"/>
      <c r="J220" s="142"/>
      <c r="K220" s="142"/>
      <c r="M220" t="str">
        <f t="shared" si="58"/>
        <v/>
      </c>
      <c r="N220" t="str">
        <f t="shared" si="57"/>
        <v/>
      </c>
      <c r="O220" s="95" t="str">
        <f t="shared" si="44"/>
        <v/>
      </c>
      <c r="P220" s="96" t="str">
        <f t="shared" si="45"/>
        <v/>
      </c>
      <c r="Q220" s="95" t="str">
        <f t="shared" si="49"/>
        <v/>
      </c>
      <c r="R220" s="96" t="str">
        <f t="shared" si="46"/>
        <v/>
      </c>
      <c r="S220" s="95" t="str">
        <f t="shared" si="50"/>
        <v/>
      </c>
      <c r="T220" s="95" t="str">
        <f t="shared" si="51"/>
        <v/>
      </c>
      <c r="U220" s="95" t="str">
        <f t="shared" si="52"/>
        <v/>
      </c>
      <c r="V220" s="95" t="str">
        <f t="shared" si="53"/>
        <v/>
      </c>
      <c r="X220" t="str">
        <f t="shared" si="54"/>
        <v/>
      </c>
      <c r="Y220" s="97" t="str">
        <f t="shared" si="47"/>
        <v/>
      </c>
    </row>
    <row r="221" spans="1:25" ht="19.5" customHeight="1" thickBot="1" x14ac:dyDescent="0.3">
      <c r="A221" s="85">
        <f t="shared" si="55"/>
        <v>224</v>
      </c>
      <c r="B221" s="103"/>
      <c r="C221" s="103"/>
      <c r="D221" s="105"/>
      <c r="E221" s="105"/>
      <c r="F221" s="142"/>
      <c r="G221" s="142"/>
      <c r="H221" s="271"/>
      <c r="I221" s="271"/>
      <c r="J221" s="142"/>
      <c r="K221" s="142"/>
      <c r="M221" t="str">
        <f t="shared" si="58"/>
        <v/>
      </c>
      <c r="N221" t="str">
        <f t="shared" si="57"/>
        <v/>
      </c>
      <c r="O221" s="95" t="str">
        <f t="shared" si="44"/>
        <v/>
      </c>
      <c r="P221" s="96" t="str">
        <f t="shared" si="45"/>
        <v/>
      </c>
      <c r="Q221" s="95" t="str">
        <f t="shared" si="49"/>
        <v/>
      </c>
      <c r="R221" s="96" t="str">
        <f t="shared" si="46"/>
        <v/>
      </c>
      <c r="S221" s="95" t="str">
        <f t="shared" si="50"/>
        <v/>
      </c>
      <c r="T221" s="95" t="str">
        <f t="shared" si="51"/>
        <v/>
      </c>
      <c r="U221" s="95" t="str">
        <f t="shared" si="52"/>
        <v/>
      </c>
      <c r="V221" s="95" t="str">
        <f t="shared" si="53"/>
        <v/>
      </c>
      <c r="X221" t="str">
        <f t="shared" si="54"/>
        <v/>
      </c>
      <c r="Y221" s="97" t="str">
        <f t="shared" si="47"/>
        <v/>
      </c>
    </row>
    <row r="222" spans="1:25" ht="19.5" customHeight="1" thickBot="1" x14ac:dyDescent="0.3">
      <c r="A222" s="85">
        <f t="shared" si="55"/>
        <v>225</v>
      </c>
      <c r="B222" s="103"/>
      <c r="C222" s="103"/>
      <c r="D222" s="105"/>
      <c r="E222" s="105"/>
      <c r="F222" s="142"/>
      <c r="G222" s="142"/>
      <c r="H222" s="271"/>
      <c r="I222" s="271"/>
      <c r="J222" s="142"/>
      <c r="K222" s="142"/>
      <c r="M222" t="str">
        <f t="shared" si="58"/>
        <v/>
      </c>
      <c r="N222" t="str">
        <f t="shared" si="57"/>
        <v/>
      </c>
      <c r="O222" s="95" t="str">
        <f t="shared" si="44"/>
        <v/>
      </c>
      <c r="P222" s="96" t="str">
        <f t="shared" si="45"/>
        <v/>
      </c>
      <c r="Q222" s="95" t="str">
        <f t="shared" si="49"/>
        <v/>
      </c>
      <c r="R222" s="96" t="str">
        <f t="shared" si="46"/>
        <v/>
      </c>
      <c r="S222" s="95" t="str">
        <f t="shared" si="50"/>
        <v/>
      </c>
      <c r="T222" s="95" t="str">
        <f t="shared" si="51"/>
        <v/>
      </c>
      <c r="U222" s="95" t="str">
        <f t="shared" si="52"/>
        <v/>
      </c>
      <c r="V222" s="95" t="str">
        <f t="shared" si="53"/>
        <v/>
      </c>
      <c r="X222" t="str">
        <f t="shared" si="54"/>
        <v/>
      </c>
      <c r="Y222" s="97" t="str">
        <f t="shared" si="47"/>
        <v/>
      </c>
    </row>
  </sheetData>
  <autoFilter ref="F3:G222"/>
  <mergeCells count="12">
    <mergeCell ref="B1:G1"/>
    <mergeCell ref="Q2:R3"/>
    <mergeCell ref="Y2:Y3"/>
    <mergeCell ref="B2:C2"/>
    <mergeCell ref="D2:E2"/>
    <mergeCell ref="M2:N3"/>
    <mergeCell ref="O2:P3"/>
    <mergeCell ref="F2:G2"/>
    <mergeCell ref="H2:I2"/>
    <mergeCell ref="S2:T3"/>
    <mergeCell ref="J2:K2"/>
    <mergeCell ref="U2:V3"/>
  </mergeCells>
  <pageMargins left="0.7" right="0.7" top="0.75" bottom="0.75" header="0.3" footer="0.3"/>
  <pageSetup paperSize="9" orientation="portrait" r:id="rId1"/>
  <ignoredErrors>
    <ignoredError sqref="U4" formula="1"/>
    <ignoredError sqref="J89"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22"/>
  <sheetViews>
    <sheetView workbookViewId="0">
      <pane xSplit="1" topLeftCell="H1" activePane="topRight" state="frozen"/>
      <selection pane="topRight" activeCell="F53" sqref="F53"/>
    </sheetView>
  </sheetViews>
  <sheetFormatPr defaultColWidth="8.875" defaultRowHeight="15.75" x14ac:dyDescent="0.25"/>
  <cols>
    <col min="1" max="1" width="9" customWidth="1"/>
    <col min="2" max="2" width="14" bestFit="1" customWidth="1"/>
    <col min="3" max="3" width="9.5" bestFit="1" customWidth="1"/>
    <col min="4" max="4" width="16.625" bestFit="1" customWidth="1"/>
    <col min="5" max="5" width="18.625" bestFit="1" customWidth="1"/>
    <col min="6" max="6" width="16.625" bestFit="1" customWidth="1"/>
    <col min="7" max="7" width="18.625" bestFit="1" customWidth="1"/>
    <col min="8" max="8" width="16.625" bestFit="1" customWidth="1"/>
    <col min="9" max="9" width="18.625" bestFit="1" customWidth="1"/>
    <col min="10" max="10" width="16.625" bestFit="1" customWidth="1"/>
    <col min="11" max="11" width="18.625" bestFit="1" customWidth="1"/>
    <col min="13" max="13" width="75.625" customWidth="1"/>
    <col min="14" max="14" width="63.125" customWidth="1"/>
    <col min="15" max="15" width="83.125" customWidth="1"/>
    <col min="16" max="16" width="84.125" customWidth="1"/>
    <col min="17" max="17" width="81.5" customWidth="1"/>
    <col min="18" max="18" width="84.625" customWidth="1"/>
    <col min="19" max="19" width="81.5" bestFit="1" customWidth="1"/>
    <col min="20" max="20" width="84.625" bestFit="1" customWidth="1"/>
    <col min="21" max="21" width="81.5" bestFit="1" customWidth="1"/>
    <col min="22" max="22" width="84.625" bestFit="1" customWidth="1"/>
    <col min="23" max="23" width="8.875" style="92"/>
    <col min="25" max="25" width="255.5" customWidth="1"/>
  </cols>
  <sheetData>
    <row r="1" spans="1:25" x14ac:dyDescent="0.25">
      <c r="B1" s="379" t="s">
        <v>1218</v>
      </c>
      <c r="C1" s="380"/>
      <c r="D1" s="380"/>
      <c r="E1" s="380"/>
      <c r="F1" s="380"/>
      <c r="G1" s="381"/>
      <c r="H1" s="267"/>
      <c r="I1" s="267"/>
      <c r="J1" s="267"/>
      <c r="K1" s="267"/>
    </row>
    <row r="2" spans="1:25" ht="30" customHeight="1" x14ac:dyDescent="0.25">
      <c r="A2" s="86" t="s">
        <v>1220</v>
      </c>
      <c r="B2" s="383" t="s">
        <v>831</v>
      </c>
      <c r="C2" s="383"/>
      <c r="D2" s="384" t="s">
        <v>1209</v>
      </c>
      <c r="E2" s="384"/>
      <c r="F2" s="386" t="s">
        <v>1452</v>
      </c>
      <c r="G2" s="386"/>
      <c r="H2" s="383" t="s">
        <v>1583</v>
      </c>
      <c r="I2" s="383"/>
      <c r="J2" s="386" t="s">
        <v>1658</v>
      </c>
      <c r="K2" s="386"/>
      <c r="M2" s="370" t="s">
        <v>1216</v>
      </c>
      <c r="N2" s="370"/>
      <c r="O2" s="385" t="s">
        <v>1219</v>
      </c>
      <c r="P2" s="385"/>
      <c r="Q2" s="382" t="s">
        <v>1453</v>
      </c>
      <c r="R2" s="382"/>
      <c r="S2" s="370" t="s">
        <v>1584</v>
      </c>
      <c r="T2" s="370"/>
      <c r="U2" s="385" t="s">
        <v>1723</v>
      </c>
      <c r="V2" s="385"/>
      <c r="Y2" s="349" t="s">
        <v>1221</v>
      </c>
    </row>
    <row r="3" spans="1:25" ht="32.25" thickBot="1" x14ac:dyDescent="0.3">
      <c r="B3" s="89" t="s">
        <v>1169</v>
      </c>
      <c r="C3" s="89" t="s">
        <v>1170</v>
      </c>
      <c r="D3" s="90" t="s">
        <v>1169</v>
      </c>
      <c r="E3" s="90" t="s">
        <v>1214</v>
      </c>
      <c r="F3" s="141" t="s">
        <v>1520</v>
      </c>
      <c r="G3" s="141" t="s">
        <v>1519</v>
      </c>
      <c r="H3" s="264" t="s">
        <v>1520</v>
      </c>
      <c r="I3" s="264" t="s">
        <v>1519</v>
      </c>
      <c r="J3" s="265" t="s">
        <v>1520</v>
      </c>
      <c r="K3" s="265" t="s">
        <v>1972</v>
      </c>
      <c r="M3" s="370"/>
      <c r="N3" s="370"/>
      <c r="O3" s="385"/>
      <c r="P3" s="385"/>
      <c r="Q3" s="382"/>
      <c r="R3" s="382"/>
      <c r="S3" s="370"/>
      <c r="T3" s="370"/>
      <c r="U3" s="385"/>
      <c r="V3" s="385"/>
      <c r="Y3" s="349"/>
    </row>
    <row r="4" spans="1:25" ht="16.5" thickBot="1" x14ac:dyDescent="0.3">
      <c r="A4" s="85">
        <v>1</v>
      </c>
      <c r="B4" s="103"/>
      <c r="C4" s="103"/>
      <c r="D4" s="104"/>
      <c r="E4" s="104"/>
      <c r="F4" s="142"/>
      <c r="G4" s="142"/>
      <c r="H4" s="271"/>
      <c r="I4" s="271"/>
      <c r="J4" s="142"/>
      <c r="K4" s="142"/>
      <c r="M4" t="str">
        <f>IF(LEN(B4)&gt;0,CONCATENATE(" WHEN COUNTRY = '",$B$2, ,"' AND SEGMENT = '",$B$3,"' THEN ",B4 ),"")</f>
        <v/>
      </c>
      <c r="N4" t="str">
        <f>IF(LEN(C4)&gt;0,CONCATENATE(" WHEN COUNTRY = '",$B$2, ,"' AND SEGMENT = '",$C$3,"' THEN ",C4 ),"")</f>
        <v/>
      </c>
      <c r="O4" s="95" t="str">
        <f>IF(LEN(D4)&gt;0,CONCATENATE(" WHEN COUNTRY = '",$D$2, ,"' AND SEGMENT = '",$D$3,"' THEN ",D4 ),"")</f>
        <v/>
      </c>
      <c r="P4" s="96" t="str">
        <f>IF(LEN(E4)&gt;0,CONCATENATE(" WHEN COUNTRY = '",$D$2, ,"' AND SEGMENT = '",$E$3,"' THEN ",E4 ),"")</f>
        <v/>
      </c>
      <c r="Q4" s="95" t="str">
        <f>IF(LEN(F4)&gt;0,CONCATENATE(" WHEN COUNTRY = '",$F$2, ,"' AND SEGMENT IN ",$F$3," THEN ",F4 ),"")</f>
        <v/>
      </c>
      <c r="R4" s="96" t="str">
        <f>IF(LEN(G4)&gt;0,CONCATENATE(" WHEN COUNTRY = '",$F$2, ,"' AND SEGMENT = '",$G$3,"' THEN ",G4 ),"")</f>
        <v/>
      </c>
      <c r="S4" s="95" t="str">
        <f>IF(LEN(H4)&gt;0,CONCATENATE(" WHEN COUNTRY = '",$H$2, ,"' AND SEGMENT IN ",$H$3," THEN ",H4 ),"")</f>
        <v/>
      </c>
      <c r="T4" s="96" t="str">
        <f>IF(LEN(I4)&gt;0,CONCATENATE(" WHEN COUNTRY = '",$H$2, ,"' AND SEGMENT = '",$I$3,"' THEN ",I4 ),"")</f>
        <v/>
      </c>
      <c r="U4" s="95" t="str">
        <f>IF(LEN(J4)&gt;0,CONCATENATE(" WHEN COUNTRY = '",$J$2, ,"' AND SEGMENT IN ",$J$3," THEN ",J4 ),"")</f>
        <v/>
      </c>
      <c r="V4" s="96" t="str">
        <f>IF(LEN(K4)&gt;0,CONCATENATE(" WHEN COUNTRY = '",$J$2, ,"' AND SEGMENT = '",$K$3,"' THEN ",K4 ),"")</f>
        <v/>
      </c>
      <c r="X4" t="str">
        <f>CONCATENATE(M4,N4,O4,P4,Q4,R4,S4,T4,U4,V4)</f>
        <v/>
      </c>
      <c r="Y4" s="97" t="str">
        <f>IF(LEN(X4)&gt;0,CONCATENATE("CASE ",X4," END AS VAL_MIN_IND_",A4,","),"")</f>
        <v/>
      </c>
    </row>
    <row r="5" spans="1:25" ht="16.5" thickBot="1" x14ac:dyDescent="0.3">
      <c r="A5" s="85">
        <f>+A4+1</f>
        <v>2</v>
      </c>
      <c r="B5" s="103"/>
      <c r="C5" s="103"/>
      <c r="D5" s="105"/>
      <c r="E5" s="105"/>
      <c r="F5" s="142"/>
      <c r="G5" s="142"/>
      <c r="H5" s="271"/>
      <c r="I5" s="271"/>
      <c r="J5" s="142"/>
      <c r="K5" s="142"/>
      <c r="M5" t="str">
        <f t="shared" ref="M5:M68" si="0">IF(LEN(B5)&gt;0,CONCATENATE(" WHEN COUNTRY = '",$B$2, ,"' AND SEGMENT = '",$B$3,"' THEN ",B5 ),"")</f>
        <v/>
      </c>
      <c r="N5" t="str">
        <f t="shared" ref="N5:N68" si="1">IF(LEN(C5)&gt;0,CONCATENATE(" WHEN COUNTRY = '",$B$2, ,"' AND SEGMENT = '",$C$3,"' THEN ",C5 ),"")</f>
        <v/>
      </c>
      <c r="O5" s="95" t="str">
        <f t="shared" ref="O5:O68" si="2">IF(LEN(D5)&gt;0,CONCATENATE(" WHEN COUNTRY = '",$D$2, ,"' AND SEGMENT = '",$D$3,"' THEN ",D5 ),"")</f>
        <v/>
      </c>
      <c r="P5" s="96" t="str">
        <f t="shared" ref="P5:P68" si="3">IF(LEN(E5)&gt;0,CONCATENATE(" WHEN COUNTRY = '",$D$2, ,"' AND SEGMENT = '",$E$3,"' THEN ",E5 ),"")</f>
        <v/>
      </c>
      <c r="Q5" s="95" t="str">
        <f t="shared" ref="Q5:Q68" si="4">IF(LEN(F5)&gt;0,CONCATENATE(" WHEN COUNTRY = '",$F$2, ,"' AND SEGMENT IN ",$F$3," THEN ",F5 ),"")</f>
        <v/>
      </c>
      <c r="R5" s="96" t="str">
        <f t="shared" ref="R5:R68" si="5">IF(LEN(G5)&gt;0,CONCATENATE(" WHEN COUNTRY = '",$F$2, ,"' AND SEGMENT = '",$G$3,"' THEN ",G5 ),"")</f>
        <v/>
      </c>
      <c r="S5" s="95" t="str">
        <f t="shared" ref="S5:S68" si="6">IF(LEN(H5)&gt;0,CONCATENATE(" WHEN COUNTRY = '",$H$2, ,"' AND SEGMENT IN ",$H$3," THEN ",H5 ),"")</f>
        <v/>
      </c>
      <c r="T5" s="96" t="str">
        <f t="shared" ref="T5:T68" si="7">IF(LEN(I5)&gt;0,CONCATENATE(" WHEN COUNTRY = '",$H$2, ,"' AND SEGMENT = '",$I$3,"' THEN ",I5 ),"")</f>
        <v/>
      </c>
      <c r="U5" s="95" t="str">
        <f t="shared" ref="U5:U68" si="8">IF(LEN(J5)&gt;0,CONCATENATE(" WHEN COUNTRY = '",$J$2, ,"' AND SEGMENT IN ",$J$3," THEN ",J5 ),"")</f>
        <v/>
      </c>
      <c r="V5" s="96" t="str">
        <f t="shared" ref="V5:V68" si="9">IF(LEN(K5)&gt;0,CONCATENATE(" WHEN COUNTRY = '",$J$2, ,"' AND SEGMENT = '",$K$3,"' THEN ",K5 ),"")</f>
        <v/>
      </c>
      <c r="X5" t="str">
        <f t="shared" ref="X5:X68" si="10">CONCATENATE(M5,N5,O5,P5,Q5,R5,S5,T5,U5,V5)</f>
        <v/>
      </c>
      <c r="Y5" s="97" t="str">
        <f t="shared" ref="Y5:Y68" si="11">IF(LEN(X5)&gt;0,CONCATENATE("CASE ",X5," END AS VAL_MIN_IND_",A5,","),"")</f>
        <v/>
      </c>
    </row>
    <row r="6" spans="1:25" ht="16.5" thickBot="1" x14ac:dyDescent="0.3">
      <c r="A6" s="85">
        <f t="shared" ref="A6:A69" si="12">+A5+1</f>
        <v>3</v>
      </c>
      <c r="B6" s="103"/>
      <c r="C6" s="103"/>
      <c r="D6" s="105"/>
      <c r="E6" s="105"/>
      <c r="F6" s="142"/>
      <c r="G6" s="142"/>
      <c r="H6" s="271"/>
      <c r="I6" s="271"/>
      <c r="J6" s="142"/>
      <c r="K6" s="142"/>
      <c r="M6" t="str">
        <f t="shared" si="0"/>
        <v/>
      </c>
      <c r="N6" t="str">
        <f t="shared" si="1"/>
        <v/>
      </c>
      <c r="O6" s="95" t="str">
        <f t="shared" si="2"/>
        <v/>
      </c>
      <c r="P6" s="96" t="str">
        <f t="shared" si="3"/>
        <v/>
      </c>
      <c r="Q6" s="95" t="str">
        <f t="shared" si="4"/>
        <v/>
      </c>
      <c r="R6" s="96" t="str">
        <f t="shared" si="5"/>
        <v/>
      </c>
      <c r="S6" s="95" t="str">
        <f t="shared" si="6"/>
        <v/>
      </c>
      <c r="T6" s="96" t="str">
        <f t="shared" si="7"/>
        <v/>
      </c>
      <c r="U6" s="95" t="str">
        <f t="shared" si="8"/>
        <v/>
      </c>
      <c r="V6" s="96" t="str">
        <f t="shared" si="9"/>
        <v/>
      </c>
      <c r="X6" t="str">
        <f t="shared" si="10"/>
        <v/>
      </c>
      <c r="Y6" s="97" t="str">
        <f t="shared" si="11"/>
        <v/>
      </c>
    </row>
    <row r="7" spans="1:25" ht="16.5" thickBot="1" x14ac:dyDescent="0.3">
      <c r="A7" s="85">
        <f t="shared" si="12"/>
        <v>4</v>
      </c>
      <c r="B7" s="106"/>
      <c r="C7" s="106"/>
      <c r="D7" s="107"/>
      <c r="E7" s="107"/>
      <c r="F7" s="142"/>
      <c r="G7" s="142"/>
      <c r="H7" s="271"/>
      <c r="I7" s="271"/>
      <c r="J7" s="142"/>
      <c r="K7" s="142"/>
      <c r="M7" t="str">
        <f t="shared" si="0"/>
        <v/>
      </c>
      <c r="N7" t="str">
        <f t="shared" si="1"/>
        <v/>
      </c>
      <c r="O7" s="95" t="str">
        <f t="shared" si="2"/>
        <v/>
      </c>
      <c r="P7" s="96" t="str">
        <f t="shared" si="3"/>
        <v/>
      </c>
      <c r="Q7" s="95" t="str">
        <f t="shared" si="4"/>
        <v/>
      </c>
      <c r="R7" s="96" t="str">
        <f t="shared" si="5"/>
        <v/>
      </c>
      <c r="S7" s="95" t="str">
        <f t="shared" si="6"/>
        <v/>
      </c>
      <c r="T7" s="96" t="str">
        <f t="shared" si="7"/>
        <v/>
      </c>
      <c r="U7" s="95" t="str">
        <f t="shared" si="8"/>
        <v/>
      </c>
      <c r="V7" s="96" t="str">
        <f t="shared" si="9"/>
        <v/>
      </c>
      <c r="X7" t="str">
        <f t="shared" si="10"/>
        <v/>
      </c>
      <c r="Y7" s="97" t="str">
        <f t="shared" si="11"/>
        <v/>
      </c>
    </row>
    <row r="8" spans="1:25" ht="16.5" thickBot="1" x14ac:dyDescent="0.3">
      <c r="A8" s="85">
        <f t="shared" si="12"/>
        <v>5</v>
      </c>
      <c r="B8" s="106"/>
      <c r="C8" s="106"/>
      <c r="D8" s="107"/>
      <c r="E8" s="107"/>
      <c r="F8" s="142"/>
      <c r="G8" s="142"/>
      <c r="H8" s="271"/>
      <c r="I8" s="271"/>
      <c r="J8" s="142"/>
      <c r="K8" s="142"/>
      <c r="M8" t="str">
        <f t="shared" si="0"/>
        <v/>
      </c>
      <c r="N8" t="str">
        <f t="shared" si="1"/>
        <v/>
      </c>
      <c r="O8" s="95" t="str">
        <f t="shared" si="2"/>
        <v/>
      </c>
      <c r="P8" s="96" t="str">
        <f t="shared" si="3"/>
        <v/>
      </c>
      <c r="Q8" s="95" t="str">
        <f t="shared" si="4"/>
        <v/>
      </c>
      <c r="R8" s="96" t="str">
        <f t="shared" si="5"/>
        <v/>
      </c>
      <c r="S8" s="95" t="str">
        <f t="shared" si="6"/>
        <v/>
      </c>
      <c r="T8" s="96" t="str">
        <f t="shared" si="7"/>
        <v/>
      </c>
      <c r="U8" s="95" t="str">
        <f t="shared" si="8"/>
        <v/>
      </c>
      <c r="V8" s="96" t="str">
        <f t="shared" si="9"/>
        <v/>
      </c>
      <c r="X8" t="str">
        <f t="shared" si="10"/>
        <v/>
      </c>
      <c r="Y8" s="97" t="str">
        <f t="shared" si="11"/>
        <v/>
      </c>
    </row>
    <row r="9" spans="1:25" ht="16.5" thickBot="1" x14ac:dyDescent="0.3">
      <c r="A9" s="85">
        <f t="shared" si="12"/>
        <v>6</v>
      </c>
      <c r="B9" s="106"/>
      <c r="C9" s="106"/>
      <c r="D9" s="107"/>
      <c r="E9" s="107"/>
      <c r="F9" s="142"/>
      <c r="G9" s="142"/>
      <c r="H9" s="271"/>
      <c r="I9" s="271"/>
      <c r="J9" s="142"/>
      <c r="K9" s="142"/>
      <c r="M9" t="str">
        <f t="shared" si="0"/>
        <v/>
      </c>
      <c r="N9" t="str">
        <f t="shared" si="1"/>
        <v/>
      </c>
      <c r="O9" s="95" t="str">
        <f t="shared" si="2"/>
        <v/>
      </c>
      <c r="P9" s="96" t="str">
        <f t="shared" si="3"/>
        <v/>
      </c>
      <c r="Q9" s="95" t="str">
        <f t="shared" si="4"/>
        <v/>
      </c>
      <c r="R9" s="96" t="str">
        <f t="shared" si="5"/>
        <v/>
      </c>
      <c r="S9" s="95" t="str">
        <f t="shared" si="6"/>
        <v/>
      </c>
      <c r="T9" s="96" t="str">
        <f t="shared" si="7"/>
        <v/>
      </c>
      <c r="U9" s="95" t="str">
        <f t="shared" si="8"/>
        <v/>
      </c>
      <c r="V9" s="96" t="str">
        <f t="shared" si="9"/>
        <v/>
      </c>
      <c r="X9" t="str">
        <f t="shared" si="10"/>
        <v/>
      </c>
      <c r="Y9" s="97" t="str">
        <f t="shared" si="11"/>
        <v/>
      </c>
    </row>
    <row r="10" spans="1:25" ht="16.5" thickBot="1" x14ac:dyDescent="0.3">
      <c r="A10" s="85">
        <f t="shared" si="12"/>
        <v>7</v>
      </c>
      <c r="B10" s="106"/>
      <c r="C10" s="106"/>
      <c r="D10" s="107"/>
      <c r="E10" s="107"/>
      <c r="F10" s="142"/>
      <c r="G10" s="142"/>
      <c r="H10" s="271"/>
      <c r="I10" s="271"/>
      <c r="J10" s="142"/>
      <c r="K10" s="142"/>
      <c r="M10" t="str">
        <f t="shared" si="0"/>
        <v/>
      </c>
      <c r="N10" t="str">
        <f t="shared" si="1"/>
        <v/>
      </c>
      <c r="O10" s="95" t="str">
        <f t="shared" si="2"/>
        <v/>
      </c>
      <c r="P10" s="96" t="str">
        <f t="shared" si="3"/>
        <v/>
      </c>
      <c r="Q10" s="95" t="str">
        <f t="shared" si="4"/>
        <v/>
      </c>
      <c r="R10" s="96" t="str">
        <f t="shared" si="5"/>
        <v/>
      </c>
      <c r="S10" s="95" t="str">
        <f t="shared" si="6"/>
        <v/>
      </c>
      <c r="T10" s="96" t="str">
        <f t="shared" si="7"/>
        <v/>
      </c>
      <c r="U10" s="95" t="str">
        <f t="shared" si="8"/>
        <v/>
      </c>
      <c r="V10" s="96" t="str">
        <f t="shared" si="9"/>
        <v/>
      </c>
      <c r="X10" t="str">
        <f t="shared" si="10"/>
        <v/>
      </c>
      <c r="Y10" s="97" t="str">
        <f t="shared" si="11"/>
        <v/>
      </c>
    </row>
    <row r="11" spans="1:25" ht="16.5" thickBot="1" x14ac:dyDescent="0.3">
      <c r="A11" s="85">
        <f t="shared" si="12"/>
        <v>8</v>
      </c>
      <c r="B11" s="103"/>
      <c r="C11" s="103"/>
      <c r="D11" s="111"/>
      <c r="E11" s="104"/>
      <c r="F11" s="142"/>
      <c r="G11" s="142"/>
      <c r="H11" s="271"/>
      <c r="I11" s="271"/>
      <c r="J11" s="142"/>
      <c r="K11" s="142"/>
      <c r="M11" t="str">
        <f t="shared" si="0"/>
        <v/>
      </c>
      <c r="N11" t="str">
        <f t="shared" si="1"/>
        <v/>
      </c>
      <c r="O11" s="95" t="str">
        <f t="shared" si="2"/>
        <v/>
      </c>
      <c r="P11" s="96" t="str">
        <f t="shared" si="3"/>
        <v/>
      </c>
      <c r="Q11" s="95" t="str">
        <f t="shared" si="4"/>
        <v/>
      </c>
      <c r="R11" s="96" t="str">
        <f t="shared" si="5"/>
        <v/>
      </c>
      <c r="S11" s="95" t="str">
        <f t="shared" si="6"/>
        <v/>
      </c>
      <c r="T11" s="96" t="str">
        <f t="shared" si="7"/>
        <v/>
      </c>
      <c r="U11" s="95" t="str">
        <f t="shared" si="8"/>
        <v/>
      </c>
      <c r="V11" s="96" t="str">
        <f t="shared" si="9"/>
        <v/>
      </c>
      <c r="X11" t="str">
        <f t="shared" si="10"/>
        <v/>
      </c>
      <c r="Y11" s="97" t="str">
        <f t="shared" si="11"/>
        <v/>
      </c>
    </row>
    <row r="12" spans="1:25" ht="16.5" thickBot="1" x14ac:dyDescent="0.3">
      <c r="A12" s="85">
        <f t="shared" si="12"/>
        <v>9</v>
      </c>
      <c r="B12" s="106"/>
      <c r="C12" s="106"/>
      <c r="D12" s="107"/>
      <c r="E12" s="107"/>
      <c r="F12" s="142"/>
      <c r="G12" s="142"/>
      <c r="H12" s="271"/>
      <c r="I12" s="271"/>
      <c r="J12" s="142" t="s">
        <v>1724</v>
      </c>
      <c r="K12" s="142" t="s">
        <v>1932</v>
      </c>
      <c r="M12" t="str">
        <f t="shared" si="0"/>
        <v/>
      </c>
      <c r="N12" t="str">
        <f t="shared" si="1"/>
        <v/>
      </c>
      <c r="O12" s="95" t="str">
        <f t="shared" si="2"/>
        <v/>
      </c>
      <c r="P12" s="96" t="str">
        <f t="shared" si="3"/>
        <v/>
      </c>
      <c r="Q12" s="95" t="str">
        <f t="shared" si="4"/>
        <v/>
      </c>
      <c r="R12" s="96" t="str">
        <f t="shared" si="5"/>
        <v/>
      </c>
      <c r="S12" s="95" t="str">
        <f t="shared" si="6"/>
        <v/>
      </c>
      <c r="T12" s="96" t="str">
        <f t="shared" si="7"/>
        <v/>
      </c>
      <c r="U12" s="95" t="str">
        <f t="shared" si="8"/>
        <v xml:space="preserve"> WHEN COUNTRY = 'CIB' AND SEGMENT IN ('CORPORATE','SME Corporate') THEN -0.8240759</v>
      </c>
      <c r="V12" s="96" t="str">
        <f t="shared" si="9"/>
        <v xml:space="preserve"> WHEN COUNTRY = 'CIB' AND SEGMENT = 'Small Business' THEN -0.9284518</v>
      </c>
      <c r="X12" t="str">
        <f t="shared" si="10"/>
        <v xml:space="preserve"> WHEN COUNTRY = 'CIB' AND SEGMENT IN ('CORPORATE','SME Corporate') THEN -0.8240759 WHEN COUNTRY = 'CIB' AND SEGMENT = 'Small Business' THEN -0.9284518</v>
      </c>
      <c r="Y12" s="97" t="str">
        <f t="shared" si="11"/>
        <v>CASE  WHEN COUNTRY = 'CIB' AND SEGMENT IN ('CORPORATE','SME Corporate') THEN -0.8240759 WHEN COUNTRY = 'CIB' AND SEGMENT = 'Small Business' THEN -0.9284518 END AS VAL_MIN_IND_9,</v>
      </c>
    </row>
    <row r="13" spans="1:25" ht="16.5" thickBot="1" x14ac:dyDescent="0.3">
      <c r="A13" s="85">
        <f t="shared" si="12"/>
        <v>10</v>
      </c>
      <c r="B13" s="103"/>
      <c r="C13" s="103"/>
      <c r="D13" s="105"/>
      <c r="E13" s="105"/>
      <c r="F13" s="142"/>
      <c r="G13" s="142"/>
      <c r="H13" s="271"/>
      <c r="I13" s="271"/>
      <c r="J13" s="142"/>
      <c r="K13" s="142"/>
      <c r="M13" t="str">
        <f t="shared" si="0"/>
        <v/>
      </c>
      <c r="N13" t="str">
        <f t="shared" si="1"/>
        <v/>
      </c>
      <c r="O13" s="95" t="str">
        <f t="shared" si="2"/>
        <v/>
      </c>
      <c r="P13" s="96" t="str">
        <f t="shared" si="3"/>
        <v/>
      </c>
      <c r="Q13" s="95" t="str">
        <f t="shared" si="4"/>
        <v/>
      </c>
      <c r="R13" s="96" t="str">
        <f t="shared" si="5"/>
        <v/>
      </c>
      <c r="S13" s="95" t="str">
        <f t="shared" si="6"/>
        <v/>
      </c>
      <c r="T13" s="96" t="str">
        <f t="shared" si="7"/>
        <v/>
      </c>
      <c r="U13" s="95" t="str">
        <f t="shared" si="8"/>
        <v/>
      </c>
      <c r="V13" s="96" t="str">
        <f t="shared" si="9"/>
        <v/>
      </c>
      <c r="X13" t="str">
        <f t="shared" si="10"/>
        <v/>
      </c>
      <c r="Y13" s="97" t="str">
        <f t="shared" si="11"/>
        <v/>
      </c>
    </row>
    <row r="14" spans="1:25" ht="16.5" thickBot="1" x14ac:dyDescent="0.3">
      <c r="A14" s="85">
        <f t="shared" si="12"/>
        <v>11</v>
      </c>
      <c r="B14" s="103"/>
      <c r="C14" s="103"/>
      <c r="D14" s="105"/>
      <c r="E14" s="105"/>
      <c r="F14" s="142"/>
      <c r="G14" s="142"/>
      <c r="H14" s="271"/>
      <c r="I14" s="271"/>
      <c r="J14" s="142"/>
      <c r="K14" s="142"/>
      <c r="M14" t="str">
        <f t="shared" si="0"/>
        <v/>
      </c>
      <c r="N14" t="str">
        <f t="shared" si="1"/>
        <v/>
      </c>
      <c r="O14" s="95" t="str">
        <f t="shared" si="2"/>
        <v/>
      </c>
      <c r="P14" s="96" t="str">
        <f t="shared" si="3"/>
        <v/>
      </c>
      <c r="Q14" s="95" t="str">
        <f t="shared" si="4"/>
        <v/>
      </c>
      <c r="R14" s="96" t="str">
        <f t="shared" si="5"/>
        <v/>
      </c>
      <c r="S14" s="95" t="str">
        <f t="shared" si="6"/>
        <v/>
      </c>
      <c r="T14" s="96" t="str">
        <f t="shared" si="7"/>
        <v/>
      </c>
      <c r="U14" s="95" t="str">
        <f t="shared" si="8"/>
        <v/>
      </c>
      <c r="V14" s="96" t="str">
        <f t="shared" si="9"/>
        <v/>
      </c>
      <c r="X14" t="str">
        <f t="shared" si="10"/>
        <v/>
      </c>
      <c r="Y14" s="97" t="str">
        <f t="shared" si="11"/>
        <v/>
      </c>
    </row>
    <row r="15" spans="1:25" ht="16.5" thickBot="1" x14ac:dyDescent="0.3">
      <c r="A15" s="85">
        <f t="shared" si="12"/>
        <v>12</v>
      </c>
      <c r="B15" s="103"/>
      <c r="C15" s="103"/>
      <c r="D15" s="105"/>
      <c r="E15" s="105"/>
      <c r="F15" s="142"/>
      <c r="G15" s="142"/>
      <c r="H15" s="271"/>
      <c r="I15" s="271"/>
      <c r="J15" s="142"/>
      <c r="K15" s="142"/>
      <c r="M15" t="str">
        <f t="shared" si="0"/>
        <v/>
      </c>
      <c r="N15" t="str">
        <f t="shared" si="1"/>
        <v/>
      </c>
      <c r="O15" s="95" t="str">
        <f t="shared" si="2"/>
        <v/>
      </c>
      <c r="P15" s="96" t="str">
        <f t="shared" si="3"/>
        <v/>
      </c>
      <c r="Q15" s="95" t="str">
        <f t="shared" si="4"/>
        <v/>
      </c>
      <c r="R15" s="96" t="str">
        <f t="shared" si="5"/>
        <v/>
      </c>
      <c r="S15" s="95" t="str">
        <f t="shared" si="6"/>
        <v/>
      </c>
      <c r="T15" s="96" t="str">
        <f t="shared" si="7"/>
        <v/>
      </c>
      <c r="U15" s="95" t="str">
        <f t="shared" si="8"/>
        <v/>
      </c>
      <c r="V15" s="96" t="str">
        <f t="shared" si="9"/>
        <v/>
      </c>
      <c r="X15" t="str">
        <f t="shared" si="10"/>
        <v/>
      </c>
      <c r="Y15" s="97" t="str">
        <f t="shared" si="11"/>
        <v/>
      </c>
    </row>
    <row r="16" spans="1:25" ht="16.5" thickBot="1" x14ac:dyDescent="0.3">
      <c r="A16" s="85">
        <f t="shared" si="12"/>
        <v>13</v>
      </c>
      <c r="B16" s="103" t="s">
        <v>1380</v>
      </c>
      <c r="C16" s="103"/>
      <c r="D16" s="100"/>
      <c r="E16" s="101" t="s">
        <v>1381</v>
      </c>
      <c r="F16" s="142" t="s">
        <v>1485</v>
      </c>
      <c r="G16" s="142" t="s">
        <v>1486</v>
      </c>
      <c r="H16" s="271"/>
      <c r="I16" s="271"/>
      <c r="J16" s="142" t="s">
        <v>1725</v>
      </c>
      <c r="K16" s="142" t="s">
        <v>1933</v>
      </c>
      <c r="M16" t="str">
        <f t="shared" si="0"/>
        <v xml:space="preserve"> WHEN COUNTRY = 'BIB' AND SEGMENT = 'CORPORATE' THEN 48.1689</v>
      </c>
      <c r="N16" t="str">
        <f t="shared" si="1"/>
        <v/>
      </c>
      <c r="O16" s="95" t="str">
        <f t="shared" si="2"/>
        <v/>
      </c>
      <c r="P16" s="96" t="str">
        <f t="shared" si="3"/>
        <v xml:space="preserve"> WHEN COUNTRY = 'KOPER' AND SEGMENT = 'SMALL/MICRO' THEN -20342.19</v>
      </c>
      <c r="Q16" s="95" t="str">
        <f t="shared" si="4"/>
        <v xml:space="preserve"> WHEN COUNTRY = 'BIR' AND SEGMENT IN ('CORPORATE','SME Corporate') THEN 2.5000</v>
      </c>
      <c r="R16" s="96" t="str">
        <f t="shared" si="5"/>
        <v xml:space="preserve"> WHEN COUNTRY = 'BIR' AND SEGMENT = 'SME Retail' THEN 0.0000</v>
      </c>
      <c r="S16" s="95" t="str">
        <f t="shared" si="6"/>
        <v/>
      </c>
      <c r="T16" s="96" t="str">
        <f t="shared" si="7"/>
        <v/>
      </c>
      <c r="U16" s="95" t="str">
        <f t="shared" si="8"/>
        <v xml:space="preserve"> WHEN COUNTRY = 'CIB' AND SEGMENT IN ('CORPORATE','SME Corporate') THEN -237000000</v>
      </c>
      <c r="V16" s="96" t="str">
        <f t="shared" si="9"/>
        <v xml:space="preserve"> WHEN COUNTRY = 'CIB' AND SEGMENT = 'Small Business' THEN -11800000</v>
      </c>
      <c r="X16" t="str">
        <f t="shared" si="10"/>
        <v xml:space="preserv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v>
      </c>
      <c r="Y16" s="97" t="str">
        <f t="shared" si="11"/>
        <v>CASE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 END AS VAL_MIN_IND_13,</v>
      </c>
    </row>
    <row r="17" spans="1:25" ht="16.5" thickBot="1" x14ac:dyDescent="0.3">
      <c r="A17" s="85">
        <f t="shared" si="12"/>
        <v>14</v>
      </c>
      <c r="B17" s="103"/>
      <c r="C17" s="103"/>
      <c r="D17" s="105"/>
      <c r="E17" s="105"/>
      <c r="F17" s="142"/>
      <c r="G17" s="142"/>
      <c r="H17" s="271"/>
      <c r="I17" s="271"/>
      <c r="J17" s="142"/>
      <c r="K17" s="142"/>
      <c r="M17" t="str">
        <f t="shared" si="0"/>
        <v/>
      </c>
      <c r="N17" t="str">
        <f t="shared" si="1"/>
        <v/>
      </c>
      <c r="O17" s="95" t="str">
        <f t="shared" si="2"/>
        <v/>
      </c>
      <c r="P17" s="96" t="str">
        <f t="shared" si="3"/>
        <v/>
      </c>
      <c r="Q17" s="95" t="str">
        <f t="shared" si="4"/>
        <v/>
      </c>
      <c r="R17" s="96" t="str">
        <f t="shared" si="5"/>
        <v/>
      </c>
      <c r="S17" s="95" t="str">
        <f t="shared" si="6"/>
        <v/>
      </c>
      <c r="T17" s="96" t="str">
        <f t="shared" si="7"/>
        <v/>
      </c>
      <c r="U17" s="95" t="str">
        <f t="shared" si="8"/>
        <v/>
      </c>
      <c r="V17" s="96" t="str">
        <f t="shared" si="9"/>
        <v/>
      </c>
      <c r="X17" t="str">
        <f t="shared" si="10"/>
        <v/>
      </c>
      <c r="Y17" s="97" t="str">
        <f t="shared" si="11"/>
        <v/>
      </c>
    </row>
    <row r="18" spans="1:25" ht="16.5" thickBot="1" x14ac:dyDescent="0.3">
      <c r="A18" s="85">
        <f t="shared" si="12"/>
        <v>15</v>
      </c>
      <c r="B18" s="103"/>
      <c r="C18" s="103"/>
      <c r="D18" s="105"/>
      <c r="E18" s="105"/>
      <c r="F18" s="142"/>
      <c r="G18" s="142"/>
      <c r="H18" s="271"/>
      <c r="I18" s="271"/>
      <c r="J18" s="142"/>
      <c r="K18" s="142"/>
      <c r="M18" t="str">
        <f t="shared" si="0"/>
        <v/>
      </c>
      <c r="N18" t="str">
        <f t="shared" si="1"/>
        <v/>
      </c>
      <c r="O18" s="95" t="str">
        <f t="shared" si="2"/>
        <v/>
      </c>
      <c r="P18" s="96" t="str">
        <f t="shared" si="3"/>
        <v/>
      </c>
      <c r="Q18" s="95" t="str">
        <f t="shared" si="4"/>
        <v/>
      </c>
      <c r="R18" s="96" t="str">
        <f t="shared" si="5"/>
        <v/>
      </c>
      <c r="S18" s="95" t="str">
        <f t="shared" si="6"/>
        <v/>
      </c>
      <c r="T18" s="96" t="str">
        <f t="shared" si="7"/>
        <v/>
      </c>
      <c r="U18" s="95" t="str">
        <f t="shared" si="8"/>
        <v/>
      </c>
      <c r="V18" s="96" t="str">
        <f t="shared" si="9"/>
        <v/>
      </c>
      <c r="X18" t="str">
        <f t="shared" si="10"/>
        <v/>
      </c>
      <c r="Y18" s="97" t="str">
        <f t="shared" si="11"/>
        <v/>
      </c>
    </row>
    <row r="19" spans="1:25" ht="16.5" thickBot="1" x14ac:dyDescent="0.3">
      <c r="A19" s="85">
        <f t="shared" si="12"/>
        <v>16</v>
      </c>
      <c r="B19" s="103"/>
      <c r="C19" s="103"/>
      <c r="D19" s="105"/>
      <c r="E19" s="105"/>
      <c r="F19" s="142"/>
      <c r="G19" s="142"/>
      <c r="H19" s="271"/>
      <c r="I19" s="271"/>
      <c r="J19" s="142"/>
      <c r="K19" s="142"/>
      <c r="M19" t="str">
        <f t="shared" si="0"/>
        <v/>
      </c>
      <c r="N19" t="str">
        <f t="shared" si="1"/>
        <v/>
      </c>
      <c r="O19" s="95" t="str">
        <f t="shared" si="2"/>
        <v/>
      </c>
      <c r="P19" s="96" t="str">
        <f t="shared" si="3"/>
        <v/>
      </c>
      <c r="Q19" s="95" t="str">
        <f t="shared" si="4"/>
        <v/>
      </c>
      <c r="R19" s="96" t="str">
        <f t="shared" si="5"/>
        <v/>
      </c>
      <c r="S19" s="95" t="str">
        <f t="shared" si="6"/>
        <v/>
      </c>
      <c r="T19" s="96" t="str">
        <f t="shared" si="7"/>
        <v/>
      </c>
      <c r="U19" s="95" t="str">
        <f t="shared" si="8"/>
        <v/>
      </c>
      <c r="V19" s="96" t="str">
        <f t="shared" si="9"/>
        <v/>
      </c>
      <c r="X19" t="str">
        <f t="shared" si="10"/>
        <v/>
      </c>
      <c r="Y19" s="97" t="str">
        <f t="shared" si="11"/>
        <v/>
      </c>
    </row>
    <row r="20" spans="1:25" ht="16.5" thickBot="1" x14ac:dyDescent="0.3">
      <c r="A20" s="85">
        <f t="shared" si="12"/>
        <v>17</v>
      </c>
      <c r="B20" s="103"/>
      <c r="C20" s="103"/>
      <c r="D20" s="105"/>
      <c r="E20" s="105"/>
      <c r="F20" s="142"/>
      <c r="G20" s="142"/>
      <c r="H20" s="271"/>
      <c r="I20" s="271"/>
      <c r="J20" s="142"/>
      <c r="K20" s="142"/>
      <c r="M20" t="str">
        <f t="shared" si="0"/>
        <v/>
      </c>
      <c r="N20" t="str">
        <f t="shared" si="1"/>
        <v/>
      </c>
      <c r="O20" s="95" t="str">
        <f t="shared" si="2"/>
        <v/>
      </c>
      <c r="P20" s="96" t="str">
        <f t="shared" si="3"/>
        <v/>
      </c>
      <c r="Q20" s="95" t="str">
        <f t="shared" si="4"/>
        <v/>
      </c>
      <c r="R20" s="96" t="str">
        <f t="shared" si="5"/>
        <v/>
      </c>
      <c r="S20" s="95" t="str">
        <f t="shared" si="6"/>
        <v/>
      </c>
      <c r="T20" s="96" t="str">
        <f t="shared" si="7"/>
        <v/>
      </c>
      <c r="U20" s="95" t="str">
        <f t="shared" si="8"/>
        <v/>
      </c>
      <c r="V20" s="96" t="str">
        <f t="shared" si="9"/>
        <v/>
      </c>
      <c r="X20" t="str">
        <f t="shared" si="10"/>
        <v/>
      </c>
      <c r="Y20" s="97" t="str">
        <f t="shared" si="11"/>
        <v/>
      </c>
    </row>
    <row r="21" spans="1:25" ht="16.5" thickBot="1" x14ac:dyDescent="0.3">
      <c r="A21" s="85">
        <f t="shared" si="12"/>
        <v>18</v>
      </c>
      <c r="B21" s="103"/>
      <c r="C21" s="103"/>
      <c r="D21" s="105"/>
      <c r="E21" s="105"/>
      <c r="F21" s="142"/>
      <c r="G21" s="142"/>
      <c r="H21" s="271"/>
      <c r="I21" s="271"/>
      <c r="J21" s="142"/>
      <c r="K21" s="142"/>
      <c r="M21" t="str">
        <f t="shared" si="0"/>
        <v/>
      </c>
      <c r="N21" t="str">
        <f t="shared" si="1"/>
        <v/>
      </c>
      <c r="O21" s="95" t="str">
        <f t="shared" si="2"/>
        <v/>
      </c>
      <c r="P21" s="96" t="str">
        <f t="shared" si="3"/>
        <v/>
      </c>
      <c r="Q21" s="95" t="str">
        <f t="shared" si="4"/>
        <v/>
      </c>
      <c r="R21" s="96" t="str">
        <f t="shared" si="5"/>
        <v/>
      </c>
      <c r="S21" s="95" t="str">
        <f t="shared" si="6"/>
        <v/>
      </c>
      <c r="T21" s="96" t="str">
        <f t="shared" si="7"/>
        <v/>
      </c>
      <c r="U21" s="95" t="str">
        <f t="shared" si="8"/>
        <v/>
      </c>
      <c r="V21" s="96" t="str">
        <f t="shared" si="9"/>
        <v/>
      </c>
      <c r="X21" t="str">
        <f t="shared" si="10"/>
        <v/>
      </c>
      <c r="Y21" s="97" t="str">
        <f t="shared" si="11"/>
        <v/>
      </c>
    </row>
    <row r="22" spans="1:25" ht="16.5" thickBot="1" x14ac:dyDescent="0.3">
      <c r="A22" s="85">
        <f t="shared" si="12"/>
        <v>19</v>
      </c>
      <c r="B22" s="103"/>
      <c r="C22" s="103"/>
      <c r="D22" s="105"/>
      <c r="E22" s="105"/>
      <c r="F22" s="142"/>
      <c r="G22" s="142"/>
      <c r="H22" s="271"/>
      <c r="I22" s="271"/>
      <c r="J22" s="142"/>
      <c r="K22" s="142"/>
      <c r="M22" t="str">
        <f t="shared" si="0"/>
        <v/>
      </c>
      <c r="N22" t="str">
        <f t="shared" si="1"/>
        <v/>
      </c>
      <c r="O22" s="95" t="str">
        <f t="shared" si="2"/>
        <v/>
      </c>
      <c r="P22" s="96" t="str">
        <f t="shared" si="3"/>
        <v/>
      </c>
      <c r="Q22" s="95" t="str">
        <f t="shared" si="4"/>
        <v/>
      </c>
      <c r="R22" s="96" t="str">
        <f t="shared" si="5"/>
        <v/>
      </c>
      <c r="S22" s="95" t="str">
        <f t="shared" si="6"/>
        <v/>
      </c>
      <c r="T22" s="96" t="str">
        <f t="shared" si="7"/>
        <v/>
      </c>
      <c r="U22" s="95" t="str">
        <f t="shared" si="8"/>
        <v/>
      </c>
      <c r="V22" s="96" t="str">
        <f t="shared" si="9"/>
        <v/>
      </c>
      <c r="X22" t="str">
        <f t="shared" si="10"/>
        <v/>
      </c>
      <c r="Y22" s="97" t="str">
        <f t="shared" si="11"/>
        <v/>
      </c>
    </row>
    <row r="23" spans="1:25" ht="16.5" thickBot="1" x14ac:dyDescent="0.3">
      <c r="A23" s="85">
        <f t="shared" si="12"/>
        <v>20</v>
      </c>
      <c r="B23" s="108"/>
      <c r="C23" s="108"/>
      <c r="D23" s="109"/>
      <c r="E23" s="109"/>
      <c r="F23" s="142"/>
      <c r="G23" s="142"/>
      <c r="H23" s="271"/>
      <c r="I23" s="271"/>
      <c r="J23" s="142"/>
      <c r="K23" s="142"/>
      <c r="M23" t="str">
        <f t="shared" si="0"/>
        <v/>
      </c>
      <c r="N23" t="str">
        <f t="shared" si="1"/>
        <v/>
      </c>
      <c r="O23" s="95" t="str">
        <f t="shared" si="2"/>
        <v/>
      </c>
      <c r="P23" s="96" t="str">
        <f t="shared" si="3"/>
        <v/>
      </c>
      <c r="Q23" s="95" t="str">
        <f t="shared" si="4"/>
        <v/>
      </c>
      <c r="R23" s="96" t="str">
        <f t="shared" si="5"/>
        <v/>
      </c>
      <c r="S23" s="95" t="str">
        <f t="shared" si="6"/>
        <v/>
      </c>
      <c r="T23" s="96" t="str">
        <f t="shared" si="7"/>
        <v/>
      </c>
      <c r="U23" s="95" t="str">
        <f t="shared" si="8"/>
        <v/>
      </c>
      <c r="V23" s="96" t="str">
        <f t="shared" si="9"/>
        <v/>
      </c>
      <c r="X23" t="str">
        <f t="shared" si="10"/>
        <v/>
      </c>
      <c r="Y23" s="97" t="str">
        <f t="shared" si="11"/>
        <v/>
      </c>
    </row>
    <row r="24" spans="1:25" ht="16.5" thickBot="1" x14ac:dyDescent="0.3">
      <c r="A24" s="85">
        <f t="shared" si="12"/>
        <v>21</v>
      </c>
      <c r="B24" s="103"/>
      <c r="C24" s="103"/>
      <c r="D24" s="105"/>
      <c r="E24" s="105"/>
      <c r="F24" s="142"/>
      <c r="G24" s="142"/>
      <c r="H24" s="271"/>
      <c r="I24" s="271"/>
      <c r="J24" s="142"/>
      <c r="K24" s="142"/>
      <c r="M24" t="str">
        <f t="shared" si="0"/>
        <v/>
      </c>
      <c r="N24" t="str">
        <f t="shared" si="1"/>
        <v/>
      </c>
      <c r="O24" s="95" t="str">
        <f t="shared" si="2"/>
        <v/>
      </c>
      <c r="P24" s="96" t="str">
        <f t="shared" si="3"/>
        <v/>
      </c>
      <c r="Q24" s="95" t="str">
        <f t="shared" si="4"/>
        <v/>
      </c>
      <c r="R24" s="96" t="str">
        <f t="shared" si="5"/>
        <v/>
      </c>
      <c r="S24" s="95" t="str">
        <f t="shared" si="6"/>
        <v/>
      </c>
      <c r="T24" s="96" t="str">
        <f t="shared" si="7"/>
        <v/>
      </c>
      <c r="U24" s="95" t="str">
        <f t="shared" si="8"/>
        <v/>
      </c>
      <c r="V24" s="96" t="str">
        <f t="shared" si="9"/>
        <v/>
      </c>
      <c r="X24" t="str">
        <f t="shared" si="10"/>
        <v/>
      </c>
      <c r="Y24" s="97" t="str">
        <f t="shared" si="11"/>
        <v/>
      </c>
    </row>
    <row r="25" spans="1:25" ht="16.5" thickBot="1" x14ac:dyDescent="0.3">
      <c r="A25" s="85">
        <f t="shared" si="12"/>
        <v>22</v>
      </c>
      <c r="B25" s="103"/>
      <c r="C25" s="103"/>
      <c r="D25" s="105"/>
      <c r="E25" s="105"/>
      <c r="F25" s="142"/>
      <c r="G25" s="142"/>
      <c r="H25" s="271"/>
      <c r="I25" s="271"/>
      <c r="J25" s="142"/>
      <c r="K25" s="142"/>
      <c r="M25" t="str">
        <f t="shared" si="0"/>
        <v/>
      </c>
      <c r="N25" t="str">
        <f t="shared" si="1"/>
        <v/>
      </c>
      <c r="O25" s="95" t="str">
        <f t="shared" si="2"/>
        <v/>
      </c>
      <c r="P25" s="96" t="str">
        <f t="shared" si="3"/>
        <v/>
      </c>
      <c r="Q25" s="95" t="str">
        <f t="shared" si="4"/>
        <v/>
      </c>
      <c r="R25" s="96" t="str">
        <f t="shared" si="5"/>
        <v/>
      </c>
      <c r="S25" s="95" t="str">
        <f t="shared" si="6"/>
        <v/>
      </c>
      <c r="T25" s="96" t="str">
        <f t="shared" si="7"/>
        <v/>
      </c>
      <c r="U25" s="95" t="str">
        <f t="shared" si="8"/>
        <v/>
      </c>
      <c r="V25" s="96" t="str">
        <f t="shared" si="9"/>
        <v/>
      </c>
      <c r="X25" t="str">
        <f t="shared" si="10"/>
        <v/>
      </c>
      <c r="Y25" s="97" t="str">
        <f t="shared" si="11"/>
        <v/>
      </c>
    </row>
    <row r="26" spans="1:25" ht="16.5" thickBot="1" x14ac:dyDescent="0.3">
      <c r="A26" s="85">
        <f t="shared" si="12"/>
        <v>23</v>
      </c>
      <c r="B26" s="103"/>
      <c r="C26" s="103"/>
      <c r="D26" s="105"/>
      <c r="E26" s="105"/>
      <c r="F26" s="142"/>
      <c r="G26" s="142"/>
      <c r="H26" s="271"/>
      <c r="I26" s="271"/>
      <c r="J26" s="142"/>
      <c r="K26" s="142"/>
      <c r="M26" t="str">
        <f t="shared" si="0"/>
        <v/>
      </c>
      <c r="N26" t="str">
        <f t="shared" si="1"/>
        <v/>
      </c>
      <c r="O26" s="95" t="str">
        <f t="shared" si="2"/>
        <v/>
      </c>
      <c r="P26" s="96" t="str">
        <f t="shared" si="3"/>
        <v/>
      </c>
      <c r="Q26" s="95" t="str">
        <f t="shared" si="4"/>
        <v/>
      </c>
      <c r="R26" s="96" t="str">
        <f t="shared" si="5"/>
        <v/>
      </c>
      <c r="S26" s="95" t="str">
        <f t="shared" si="6"/>
        <v/>
      </c>
      <c r="T26" s="96" t="str">
        <f t="shared" si="7"/>
        <v/>
      </c>
      <c r="U26" s="95" t="str">
        <f t="shared" si="8"/>
        <v/>
      </c>
      <c r="V26" s="96" t="str">
        <f t="shared" si="9"/>
        <v/>
      </c>
      <c r="X26" t="str">
        <f t="shared" si="10"/>
        <v/>
      </c>
      <c r="Y26" s="97" t="str">
        <f t="shared" si="11"/>
        <v/>
      </c>
    </row>
    <row r="27" spans="1:25" ht="16.5" thickBot="1" x14ac:dyDescent="0.3">
      <c r="A27" s="85">
        <f t="shared" si="12"/>
        <v>24</v>
      </c>
      <c r="B27" s="103"/>
      <c r="C27" s="103"/>
      <c r="D27" s="105"/>
      <c r="E27" s="105"/>
      <c r="F27" s="142"/>
      <c r="G27" s="142"/>
      <c r="H27" s="271"/>
      <c r="I27" s="271"/>
      <c r="J27" s="142"/>
      <c r="K27" s="142"/>
      <c r="M27" t="str">
        <f t="shared" si="0"/>
        <v/>
      </c>
      <c r="N27" t="str">
        <f t="shared" si="1"/>
        <v/>
      </c>
      <c r="O27" s="95" t="str">
        <f t="shared" si="2"/>
        <v/>
      </c>
      <c r="P27" s="96" t="str">
        <f t="shared" si="3"/>
        <v/>
      </c>
      <c r="Q27" s="95" t="str">
        <f t="shared" si="4"/>
        <v/>
      </c>
      <c r="R27" s="96" t="str">
        <f t="shared" si="5"/>
        <v/>
      </c>
      <c r="S27" s="95" t="str">
        <f t="shared" si="6"/>
        <v/>
      </c>
      <c r="T27" s="96" t="str">
        <f t="shared" si="7"/>
        <v/>
      </c>
      <c r="U27" s="95" t="str">
        <f t="shared" si="8"/>
        <v/>
      </c>
      <c r="V27" s="96" t="str">
        <f t="shared" si="9"/>
        <v/>
      </c>
      <c r="X27" t="str">
        <f t="shared" si="10"/>
        <v/>
      </c>
      <c r="Y27" s="97" t="str">
        <f t="shared" si="11"/>
        <v/>
      </c>
    </row>
    <row r="28" spans="1:25" ht="16.5" thickBot="1" x14ac:dyDescent="0.3">
      <c r="A28" s="85">
        <f t="shared" si="12"/>
        <v>25</v>
      </c>
      <c r="B28" s="103"/>
      <c r="C28" s="103"/>
      <c r="D28" s="105"/>
      <c r="E28" s="105"/>
      <c r="F28" s="142"/>
      <c r="G28" s="142"/>
      <c r="H28" s="271"/>
      <c r="I28" s="271"/>
      <c r="J28" s="142"/>
      <c r="K28" s="142"/>
      <c r="M28" t="str">
        <f t="shared" si="0"/>
        <v/>
      </c>
      <c r="N28" t="str">
        <f t="shared" si="1"/>
        <v/>
      </c>
      <c r="O28" s="95" t="str">
        <f t="shared" si="2"/>
        <v/>
      </c>
      <c r="P28" s="96" t="str">
        <f t="shared" si="3"/>
        <v/>
      </c>
      <c r="Q28" s="95" t="str">
        <f t="shared" si="4"/>
        <v/>
      </c>
      <c r="R28" s="96" t="str">
        <f t="shared" si="5"/>
        <v/>
      </c>
      <c r="S28" s="95" t="str">
        <f t="shared" si="6"/>
        <v/>
      </c>
      <c r="T28" s="96" t="str">
        <f t="shared" si="7"/>
        <v/>
      </c>
      <c r="U28" s="95" t="str">
        <f t="shared" si="8"/>
        <v/>
      </c>
      <c r="V28" s="96" t="str">
        <f t="shared" si="9"/>
        <v/>
      </c>
      <c r="X28" t="str">
        <f t="shared" si="10"/>
        <v/>
      </c>
      <c r="Y28" s="97" t="str">
        <f t="shared" si="11"/>
        <v/>
      </c>
    </row>
    <row r="29" spans="1:25" ht="16.5" thickBot="1" x14ac:dyDescent="0.3">
      <c r="A29" s="85">
        <f t="shared" si="12"/>
        <v>26</v>
      </c>
      <c r="B29" s="103"/>
      <c r="C29" s="103"/>
      <c r="D29" s="105"/>
      <c r="E29" s="105"/>
      <c r="F29" s="142"/>
      <c r="G29" s="142"/>
      <c r="H29" s="271"/>
      <c r="I29" s="271"/>
      <c r="J29" s="142"/>
      <c r="K29" s="142"/>
      <c r="M29" t="str">
        <f t="shared" si="0"/>
        <v/>
      </c>
      <c r="N29" t="str">
        <f t="shared" si="1"/>
        <v/>
      </c>
      <c r="O29" s="95" t="str">
        <f t="shared" si="2"/>
        <v/>
      </c>
      <c r="P29" s="96" t="str">
        <f t="shared" si="3"/>
        <v/>
      </c>
      <c r="Q29" s="95" t="str">
        <f t="shared" si="4"/>
        <v/>
      </c>
      <c r="R29" s="96" t="str">
        <f t="shared" si="5"/>
        <v/>
      </c>
      <c r="S29" s="95" t="str">
        <f t="shared" si="6"/>
        <v/>
      </c>
      <c r="T29" s="96" t="str">
        <f t="shared" si="7"/>
        <v/>
      </c>
      <c r="U29" s="95" t="str">
        <f t="shared" si="8"/>
        <v/>
      </c>
      <c r="V29" s="96" t="str">
        <f t="shared" si="9"/>
        <v/>
      </c>
      <c r="X29" t="str">
        <f t="shared" si="10"/>
        <v/>
      </c>
      <c r="Y29" s="97" t="str">
        <f t="shared" si="11"/>
        <v/>
      </c>
    </row>
    <row r="30" spans="1:25" ht="16.5" thickBot="1" x14ac:dyDescent="0.3">
      <c r="A30" s="85">
        <f t="shared" si="12"/>
        <v>27</v>
      </c>
      <c r="B30" s="103"/>
      <c r="C30" s="103"/>
      <c r="D30" s="105"/>
      <c r="E30" s="105"/>
      <c r="F30" s="142"/>
      <c r="G30" s="142"/>
      <c r="H30" s="271"/>
      <c r="I30" s="271"/>
      <c r="J30" s="142"/>
      <c r="K30" s="142"/>
      <c r="M30" t="str">
        <f t="shared" si="0"/>
        <v/>
      </c>
      <c r="N30" t="str">
        <f t="shared" si="1"/>
        <v/>
      </c>
      <c r="O30" s="95" t="str">
        <f t="shared" si="2"/>
        <v/>
      </c>
      <c r="P30" s="96" t="str">
        <f t="shared" si="3"/>
        <v/>
      </c>
      <c r="Q30" s="95" t="str">
        <f t="shared" si="4"/>
        <v/>
      </c>
      <c r="R30" s="96" t="str">
        <f t="shared" si="5"/>
        <v/>
      </c>
      <c r="S30" s="95" t="str">
        <f t="shared" si="6"/>
        <v/>
      </c>
      <c r="T30" s="96" t="str">
        <f t="shared" si="7"/>
        <v/>
      </c>
      <c r="U30" s="95" t="str">
        <f t="shared" si="8"/>
        <v/>
      </c>
      <c r="V30" s="96" t="str">
        <f t="shared" si="9"/>
        <v/>
      </c>
      <c r="X30" t="str">
        <f t="shared" si="10"/>
        <v/>
      </c>
      <c r="Y30" s="97" t="str">
        <f t="shared" si="11"/>
        <v/>
      </c>
    </row>
    <row r="31" spans="1:25" ht="16.5" thickBot="1" x14ac:dyDescent="0.3">
      <c r="A31" s="85">
        <f t="shared" si="12"/>
        <v>28</v>
      </c>
      <c r="B31" s="103"/>
      <c r="C31" s="103"/>
      <c r="D31" s="105"/>
      <c r="E31" s="105"/>
      <c r="F31" s="142"/>
      <c r="G31" s="142"/>
      <c r="H31" s="271"/>
      <c r="I31" s="271"/>
      <c r="J31" s="142"/>
      <c r="K31" s="142"/>
      <c r="M31" t="str">
        <f t="shared" si="0"/>
        <v/>
      </c>
      <c r="N31" t="str">
        <f t="shared" si="1"/>
        <v/>
      </c>
      <c r="O31" s="95" t="str">
        <f t="shared" si="2"/>
        <v/>
      </c>
      <c r="P31" s="96" t="str">
        <f t="shared" si="3"/>
        <v/>
      </c>
      <c r="Q31" s="95" t="str">
        <f t="shared" si="4"/>
        <v/>
      </c>
      <c r="R31" s="96" t="str">
        <f t="shared" si="5"/>
        <v/>
      </c>
      <c r="S31" s="95" t="str">
        <f t="shared" si="6"/>
        <v/>
      </c>
      <c r="T31" s="96" t="str">
        <f t="shared" si="7"/>
        <v/>
      </c>
      <c r="U31" s="95" t="str">
        <f t="shared" si="8"/>
        <v/>
      </c>
      <c r="V31" s="96" t="str">
        <f t="shared" si="9"/>
        <v/>
      </c>
      <c r="X31" t="str">
        <f t="shared" si="10"/>
        <v/>
      </c>
      <c r="Y31" s="97" t="str">
        <f t="shared" si="11"/>
        <v/>
      </c>
    </row>
    <row r="32" spans="1:25" ht="16.5" thickBot="1" x14ac:dyDescent="0.3">
      <c r="A32" s="85">
        <f t="shared" si="12"/>
        <v>29</v>
      </c>
      <c r="B32" s="103"/>
      <c r="C32" s="103"/>
      <c r="D32" s="105"/>
      <c r="E32" s="105"/>
      <c r="F32" s="142"/>
      <c r="G32" s="142"/>
      <c r="H32" s="271"/>
      <c r="I32" s="271"/>
      <c r="J32" s="142"/>
      <c r="K32" s="142"/>
      <c r="M32" t="str">
        <f t="shared" si="0"/>
        <v/>
      </c>
      <c r="N32" t="str">
        <f t="shared" si="1"/>
        <v/>
      </c>
      <c r="O32" s="95" t="str">
        <f t="shared" si="2"/>
        <v/>
      </c>
      <c r="P32" s="96" t="str">
        <f t="shared" si="3"/>
        <v/>
      </c>
      <c r="Q32" s="95" t="str">
        <f t="shared" si="4"/>
        <v/>
      </c>
      <c r="R32" s="96" t="str">
        <f t="shared" si="5"/>
        <v/>
      </c>
      <c r="S32" s="95" t="str">
        <f t="shared" si="6"/>
        <v/>
      </c>
      <c r="T32" s="96" t="str">
        <f t="shared" si="7"/>
        <v/>
      </c>
      <c r="U32" s="95" t="str">
        <f t="shared" si="8"/>
        <v/>
      </c>
      <c r="V32" s="96" t="str">
        <f t="shared" si="9"/>
        <v/>
      </c>
      <c r="X32" t="str">
        <f t="shared" si="10"/>
        <v/>
      </c>
      <c r="Y32" s="97" t="str">
        <f t="shared" si="11"/>
        <v/>
      </c>
    </row>
    <row r="33" spans="1:25" ht="16.5" thickBot="1" x14ac:dyDescent="0.3">
      <c r="A33" s="85">
        <f t="shared" si="12"/>
        <v>30</v>
      </c>
      <c r="B33" s="103"/>
      <c r="C33" s="103"/>
      <c r="D33" s="105"/>
      <c r="E33" s="105"/>
      <c r="F33" s="142"/>
      <c r="G33" s="142"/>
      <c r="H33" s="271"/>
      <c r="I33" s="271"/>
      <c r="J33" s="142"/>
      <c r="K33" s="142"/>
      <c r="M33" t="str">
        <f t="shared" si="0"/>
        <v/>
      </c>
      <c r="N33" t="str">
        <f t="shared" si="1"/>
        <v/>
      </c>
      <c r="O33" s="95" t="str">
        <f t="shared" si="2"/>
        <v/>
      </c>
      <c r="P33" s="96" t="str">
        <f t="shared" si="3"/>
        <v/>
      </c>
      <c r="Q33" s="95" t="str">
        <f t="shared" si="4"/>
        <v/>
      </c>
      <c r="R33" s="96" t="str">
        <f t="shared" si="5"/>
        <v/>
      </c>
      <c r="S33" s="95" t="str">
        <f t="shared" si="6"/>
        <v/>
      </c>
      <c r="T33" s="96" t="str">
        <f t="shared" si="7"/>
        <v/>
      </c>
      <c r="U33" s="95" t="str">
        <f t="shared" si="8"/>
        <v/>
      </c>
      <c r="V33" s="96" t="str">
        <f t="shared" si="9"/>
        <v/>
      </c>
      <c r="X33" t="str">
        <f t="shared" si="10"/>
        <v/>
      </c>
      <c r="Y33" s="97" t="str">
        <f t="shared" si="11"/>
        <v/>
      </c>
    </row>
    <row r="34" spans="1:25" ht="16.5" thickBot="1" x14ac:dyDescent="0.3">
      <c r="A34" s="85">
        <f t="shared" si="12"/>
        <v>31</v>
      </c>
      <c r="B34" s="103"/>
      <c r="C34" s="103"/>
      <c r="D34" s="105"/>
      <c r="E34" s="105"/>
      <c r="F34" s="142"/>
      <c r="G34" s="142"/>
      <c r="H34" s="271"/>
      <c r="I34" s="271"/>
      <c r="J34" s="142"/>
      <c r="K34" s="142"/>
      <c r="M34" t="str">
        <f t="shared" si="0"/>
        <v/>
      </c>
      <c r="N34" t="str">
        <f t="shared" si="1"/>
        <v/>
      </c>
      <c r="O34" s="95" t="str">
        <f t="shared" si="2"/>
        <v/>
      </c>
      <c r="P34" s="96" t="str">
        <f t="shared" si="3"/>
        <v/>
      </c>
      <c r="Q34" s="95" t="str">
        <f t="shared" si="4"/>
        <v/>
      </c>
      <c r="R34" s="96" t="str">
        <f t="shared" si="5"/>
        <v/>
      </c>
      <c r="S34" s="95" t="str">
        <f t="shared" si="6"/>
        <v/>
      </c>
      <c r="T34" s="96" t="str">
        <f t="shared" si="7"/>
        <v/>
      </c>
      <c r="U34" s="95" t="str">
        <f t="shared" si="8"/>
        <v/>
      </c>
      <c r="V34" s="96" t="str">
        <f t="shared" si="9"/>
        <v/>
      </c>
      <c r="X34" t="str">
        <f t="shared" si="10"/>
        <v/>
      </c>
      <c r="Y34" s="97" t="str">
        <f t="shared" si="11"/>
        <v/>
      </c>
    </row>
    <row r="35" spans="1:25" ht="16.5" thickBot="1" x14ac:dyDescent="0.3">
      <c r="A35" s="85">
        <f t="shared" si="12"/>
        <v>32</v>
      </c>
      <c r="B35" s="103"/>
      <c r="C35" s="103"/>
      <c r="D35" s="105"/>
      <c r="E35" s="105"/>
      <c r="F35" s="142"/>
      <c r="G35" s="142"/>
      <c r="H35" s="271"/>
      <c r="I35" s="271"/>
      <c r="J35" s="142"/>
      <c r="K35" s="142"/>
      <c r="M35" t="str">
        <f t="shared" si="0"/>
        <v/>
      </c>
      <c r="N35" t="str">
        <f t="shared" si="1"/>
        <v/>
      </c>
      <c r="O35" s="95" t="str">
        <f t="shared" si="2"/>
        <v/>
      </c>
      <c r="P35" s="96" t="str">
        <f t="shared" si="3"/>
        <v/>
      </c>
      <c r="Q35" s="95" t="str">
        <f t="shared" si="4"/>
        <v/>
      </c>
      <c r="R35" s="96" t="str">
        <f t="shared" si="5"/>
        <v/>
      </c>
      <c r="S35" s="95" t="str">
        <f t="shared" si="6"/>
        <v/>
      </c>
      <c r="T35" s="96" t="str">
        <f t="shared" si="7"/>
        <v/>
      </c>
      <c r="U35" s="95" t="str">
        <f t="shared" si="8"/>
        <v/>
      </c>
      <c r="V35" s="96" t="str">
        <f t="shared" si="9"/>
        <v/>
      </c>
      <c r="X35" t="str">
        <f t="shared" si="10"/>
        <v/>
      </c>
      <c r="Y35" s="97" t="str">
        <f t="shared" si="11"/>
        <v/>
      </c>
    </row>
    <row r="36" spans="1:25" ht="16.5" thickBot="1" x14ac:dyDescent="0.3">
      <c r="A36" s="85">
        <f t="shared" si="12"/>
        <v>33</v>
      </c>
      <c r="B36" s="103"/>
      <c r="C36" s="103"/>
      <c r="D36" s="105"/>
      <c r="E36" s="105"/>
      <c r="F36" s="142"/>
      <c r="G36" s="142"/>
      <c r="H36" s="271"/>
      <c r="I36" s="271"/>
      <c r="J36" s="142"/>
      <c r="K36" s="142"/>
      <c r="M36" t="str">
        <f t="shared" si="0"/>
        <v/>
      </c>
      <c r="N36" t="str">
        <f t="shared" si="1"/>
        <v/>
      </c>
      <c r="O36" s="95" t="str">
        <f t="shared" si="2"/>
        <v/>
      </c>
      <c r="P36" s="96" t="str">
        <f t="shared" si="3"/>
        <v/>
      </c>
      <c r="Q36" s="95" t="str">
        <f t="shared" si="4"/>
        <v/>
      </c>
      <c r="R36" s="96" t="str">
        <f t="shared" si="5"/>
        <v/>
      </c>
      <c r="S36" s="95" t="str">
        <f t="shared" si="6"/>
        <v/>
      </c>
      <c r="T36" s="96" t="str">
        <f t="shared" si="7"/>
        <v/>
      </c>
      <c r="U36" s="95" t="str">
        <f t="shared" si="8"/>
        <v/>
      </c>
      <c r="V36" s="96" t="str">
        <f t="shared" si="9"/>
        <v/>
      </c>
      <c r="X36" t="str">
        <f t="shared" si="10"/>
        <v/>
      </c>
      <c r="Y36" s="97" t="str">
        <f t="shared" si="11"/>
        <v/>
      </c>
    </row>
    <row r="37" spans="1:25" ht="16.5" thickBot="1" x14ac:dyDescent="0.3">
      <c r="A37" s="85">
        <f t="shared" si="12"/>
        <v>34</v>
      </c>
      <c r="B37" s="108"/>
      <c r="C37" s="108"/>
      <c r="D37" s="109"/>
      <c r="E37" s="109"/>
      <c r="F37" s="142"/>
      <c r="G37" s="142"/>
      <c r="H37" s="271"/>
      <c r="I37" s="271"/>
      <c r="J37" s="142"/>
      <c r="K37" s="142"/>
      <c r="M37" t="str">
        <f t="shared" si="0"/>
        <v/>
      </c>
      <c r="N37" t="str">
        <f t="shared" si="1"/>
        <v/>
      </c>
      <c r="O37" s="95" t="str">
        <f t="shared" si="2"/>
        <v/>
      </c>
      <c r="P37" s="96" t="str">
        <f t="shared" si="3"/>
        <v/>
      </c>
      <c r="Q37" s="95" t="str">
        <f t="shared" si="4"/>
        <v/>
      </c>
      <c r="R37" s="96" t="str">
        <f t="shared" si="5"/>
        <v/>
      </c>
      <c r="S37" s="95" t="str">
        <f t="shared" si="6"/>
        <v/>
      </c>
      <c r="T37" s="96" t="str">
        <f t="shared" si="7"/>
        <v/>
      </c>
      <c r="U37" s="95" t="str">
        <f t="shared" si="8"/>
        <v/>
      </c>
      <c r="V37" s="96" t="str">
        <f t="shared" si="9"/>
        <v/>
      </c>
      <c r="X37" t="str">
        <f t="shared" si="10"/>
        <v/>
      </c>
      <c r="Y37" s="97" t="str">
        <f t="shared" si="11"/>
        <v/>
      </c>
    </row>
    <row r="38" spans="1:25" ht="16.5" thickBot="1" x14ac:dyDescent="0.3">
      <c r="A38" s="85">
        <f t="shared" si="12"/>
        <v>35</v>
      </c>
      <c r="B38" s="103"/>
      <c r="C38" s="103"/>
      <c r="D38" s="105"/>
      <c r="E38" s="105"/>
      <c r="F38" s="142"/>
      <c r="G38" s="142"/>
      <c r="H38" s="271"/>
      <c r="I38" s="271"/>
      <c r="J38" s="142" t="s">
        <v>1726</v>
      </c>
      <c r="K38" s="142" t="s">
        <v>1934</v>
      </c>
      <c r="M38" t="str">
        <f t="shared" si="0"/>
        <v/>
      </c>
      <c r="N38" t="str">
        <f t="shared" si="1"/>
        <v/>
      </c>
      <c r="O38" s="95" t="str">
        <f t="shared" si="2"/>
        <v/>
      </c>
      <c r="P38" s="96" t="str">
        <f t="shared" si="3"/>
        <v/>
      </c>
      <c r="Q38" s="95" t="str">
        <f t="shared" si="4"/>
        <v/>
      </c>
      <c r="R38" s="96" t="str">
        <f t="shared" si="5"/>
        <v/>
      </c>
      <c r="S38" s="95" t="str">
        <f t="shared" si="6"/>
        <v/>
      </c>
      <c r="T38" s="96" t="str">
        <f t="shared" si="7"/>
        <v/>
      </c>
      <c r="U38" s="95" t="str">
        <f t="shared" si="8"/>
        <v xml:space="preserve"> WHEN COUNTRY = 'CIB' AND SEGMENT IN ('CORPORATE','SME Corporate') THEN -2.773906</v>
      </c>
      <c r="V38" s="96" t="str">
        <f t="shared" si="9"/>
        <v xml:space="preserve"> WHEN COUNTRY = 'CIB' AND SEGMENT = 'Small Business' THEN -5.235611</v>
      </c>
      <c r="X38" t="str">
        <f t="shared" si="10"/>
        <v xml:space="preserve"> WHEN COUNTRY = 'CIB' AND SEGMENT IN ('CORPORATE','SME Corporate') THEN -2.773906 WHEN COUNTRY = 'CIB' AND SEGMENT = 'Small Business' THEN -5.235611</v>
      </c>
      <c r="Y38" s="97" t="str">
        <f t="shared" si="11"/>
        <v>CASE  WHEN COUNTRY = 'CIB' AND SEGMENT IN ('CORPORATE','SME Corporate') THEN -2.773906 WHEN COUNTRY = 'CIB' AND SEGMENT = 'Small Business' THEN -5.235611 END AS VAL_MIN_IND_35,</v>
      </c>
    </row>
    <row r="39" spans="1:25" ht="16.5" thickBot="1" x14ac:dyDescent="0.3">
      <c r="A39" s="85">
        <f t="shared" si="12"/>
        <v>36</v>
      </c>
      <c r="B39" s="103"/>
      <c r="C39" s="103"/>
      <c r="D39" s="105"/>
      <c r="E39" s="105"/>
      <c r="F39" s="142"/>
      <c r="G39" s="142"/>
      <c r="H39" s="271"/>
      <c r="I39" s="271"/>
      <c r="J39" s="142"/>
      <c r="K39" s="142"/>
      <c r="M39" t="str">
        <f t="shared" si="0"/>
        <v/>
      </c>
      <c r="N39" t="str">
        <f t="shared" si="1"/>
        <v/>
      </c>
      <c r="O39" s="95" t="str">
        <f t="shared" si="2"/>
        <v/>
      </c>
      <c r="P39" s="96" t="str">
        <f t="shared" si="3"/>
        <v/>
      </c>
      <c r="Q39" s="95" t="str">
        <f t="shared" si="4"/>
        <v/>
      </c>
      <c r="R39" s="96" t="str">
        <f t="shared" si="5"/>
        <v/>
      </c>
      <c r="S39" s="95" t="str">
        <f t="shared" si="6"/>
        <v/>
      </c>
      <c r="T39" s="96" t="str">
        <f t="shared" si="7"/>
        <v/>
      </c>
      <c r="U39" s="95" t="str">
        <f t="shared" si="8"/>
        <v/>
      </c>
      <c r="V39" s="96" t="str">
        <f t="shared" si="9"/>
        <v/>
      </c>
      <c r="X39" t="str">
        <f t="shared" si="10"/>
        <v/>
      </c>
      <c r="Y39" s="97" t="str">
        <f t="shared" si="11"/>
        <v/>
      </c>
    </row>
    <row r="40" spans="1:25" ht="16.5" thickBot="1" x14ac:dyDescent="0.3">
      <c r="A40" s="85">
        <f t="shared" si="12"/>
        <v>37</v>
      </c>
      <c r="B40" s="103"/>
      <c r="C40" s="103"/>
      <c r="D40" s="105"/>
      <c r="E40" s="105"/>
      <c r="F40" s="142"/>
      <c r="G40" s="142"/>
      <c r="H40" s="271"/>
      <c r="I40" s="271"/>
      <c r="J40" s="142"/>
      <c r="K40" s="142"/>
      <c r="M40" t="str">
        <f t="shared" si="0"/>
        <v/>
      </c>
      <c r="N40" t="str">
        <f t="shared" si="1"/>
        <v/>
      </c>
      <c r="O40" s="95" t="str">
        <f t="shared" si="2"/>
        <v/>
      </c>
      <c r="P40" s="96" t="str">
        <f t="shared" si="3"/>
        <v/>
      </c>
      <c r="Q40" s="95" t="str">
        <f t="shared" si="4"/>
        <v/>
      </c>
      <c r="R40" s="96" t="str">
        <f t="shared" si="5"/>
        <v/>
      </c>
      <c r="S40" s="95" t="str">
        <f t="shared" si="6"/>
        <v/>
      </c>
      <c r="T40" s="96" t="str">
        <f t="shared" si="7"/>
        <v/>
      </c>
      <c r="U40" s="95" t="str">
        <f t="shared" si="8"/>
        <v/>
      </c>
      <c r="V40" s="96" t="str">
        <f t="shared" si="9"/>
        <v/>
      </c>
      <c r="X40" t="str">
        <f t="shared" si="10"/>
        <v/>
      </c>
      <c r="Y40" s="97" t="str">
        <f t="shared" si="11"/>
        <v/>
      </c>
    </row>
    <row r="41" spans="1:25" ht="16.5" thickBot="1" x14ac:dyDescent="0.3">
      <c r="A41" s="85">
        <f t="shared" si="12"/>
        <v>38</v>
      </c>
      <c r="B41" s="103"/>
      <c r="C41" s="103"/>
      <c r="D41" s="105"/>
      <c r="E41" s="105"/>
      <c r="F41" s="142"/>
      <c r="G41" s="142"/>
      <c r="H41" s="271"/>
      <c r="I41" s="271"/>
      <c r="J41" s="142"/>
      <c r="K41" s="142"/>
      <c r="M41" t="str">
        <f t="shared" si="0"/>
        <v/>
      </c>
      <c r="N41" t="str">
        <f t="shared" si="1"/>
        <v/>
      </c>
      <c r="O41" s="95" t="str">
        <f t="shared" si="2"/>
        <v/>
      </c>
      <c r="P41" s="96" t="str">
        <f t="shared" si="3"/>
        <v/>
      </c>
      <c r="Q41" s="95" t="str">
        <f t="shared" si="4"/>
        <v/>
      </c>
      <c r="R41" s="96" t="str">
        <f t="shared" si="5"/>
        <v/>
      </c>
      <c r="S41" s="95" t="str">
        <f t="shared" si="6"/>
        <v/>
      </c>
      <c r="T41" s="96" t="str">
        <f t="shared" si="7"/>
        <v/>
      </c>
      <c r="U41" s="95" t="str">
        <f t="shared" si="8"/>
        <v/>
      </c>
      <c r="V41" s="96" t="str">
        <f t="shared" si="9"/>
        <v/>
      </c>
      <c r="X41" t="str">
        <f t="shared" si="10"/>
        <v/>
      </c>
      <c r="Y41" s="97" t="str">
        <f t="shared" si="11"/>
        <v/>
      </c>
    </row>
    <row r="42" spans="1:25" ht="16.5" thickBot="1" x14ac:dyDescent="0.3">
      <c r="A42" s="85">
        <f t="shared" si="12"/>
        <v>39</v>
      </c>
      <c r="B42" s="103"/>
      <c r="C42" s="103"/>
      <c r="D42" s="105"/>
      <c r="E42" s="105"/>
      <c r="F42" s="142"/>
      <c r="G42" s="142"/>
      <c r="H42" s="271"/>
      <c r="I42" s="271"/>
      <c r="J42" s="142"/>
      <c r="K42" s="142"/>
      <c r="M42" t="str">
        <f t="shared" si="0"/>
        <v/>
      </c>
      <c r="N42" t="str">
        <f t="shared" si="1"/>
        <v/>
      </c>
      <c r="O42" s="95" t="str">
        <f t="shared" si="2"/>
        <v/>
      </c>
      <c r="P42" s="96" t="str">
        <f t="shared" si="3"/>
        <v/>
      </c>
      <c r="Q42" s="95" t="str">
        <f t="shared" si="4"/>
        <v/>
      </c>
      <c r="R42" s="96" t="str">
        <f t="shared" si="5"/>
        <v/>
      </c>
      <c r="S42" s="95" t="str">
        <f t="shared" si="6"/>
        <v/>
      </c>
      <c r="T42" s="96" t="str">
        <f t="shared" si="7"/>
        <v/>
      </c>
      <c r="U42" s="95" t="str">
        <f t="shared" si="8"/>
        <v/>
      </c>
      <c r="V42" s="96" t="str">
        <f t="shared" si="9"/>
        <v/>
      </c>
      <c r="X42" t="str">
        <f t="shared" si="10"/>
        <v/>
      </c>
      <c r="Y42" s="97" t="str">
        <f t="shared" si="11"/>
        <v/>
      </c>
    </row>
    <row r="43" spans="1:25" ht="16.5" thickBot="1" x14ac:dyDescent="0.3">
      <c r="A43" s="85">
        <f t="shared" si="12"/>
        <v>40</v>
      </c>
      <c r="B43" s="103"/>
      <c r="C43" s="103"/>
      <c r="D43" s="105"/>
      <c r="E43" s="105"/>
      <c r="F43" s="142"/>
      <c r="G43" s="142"/>
      <c r="H43" s="271" t="s">
        <v>1297</v>
      </c>
      <c r="I43" s="271" t="s">
        <v>1297</v>
      </c>
      <c r="J43" s="142"/>
      <c r="K43" s="142"/>
      <c r="M43" t="str">
        <f t="shared" si="0"/>
        <v/>
      </c>
      <c r="N43" t="str">
        <f t="shared" si="1"/>
        <v/>
      </c>
      <c r="O43" s="95" t="str">
        <f t="shared" si="2"/>
        <v/>
      </c>
      <c r="P43" s="96" t="str">
        <f t="shared" si="3"/>
        <v/>
      </c>
      <c r="Q43" s="95" t="str">
        <f t="shared" si="4"/>
        <v/>
      </c>
      <c r="R43" s="96" t="str">
        <f t="shared" si="5"/>
        <v/>
      </c>
      <c r="S43" s="95" t="str">
        <f t="shared" si="6"/>
        <v xml:space="preserve"> WHEN COUNTRY = 'ALEX' AND SEGMENT IN ('CORPORATE','SME Corporate') THEN 0</v>
      </c>
      <c r="T43" s="96" t="str">
        <f t="shared" si="7"/>
        <v xml:space="preserve"> WHEN COUNTRY = 'ALEX' AND SEGMENT = 'SME Retail' THEN 0</v>
      </c>
      <c r="U43" s="95" t="str">
        <f t="shared" si="8"/>
        <v/>
      </c>
      <c r="V43" s="96" t="str">
        <f t="shared" si="9"/>
        <v/>
      </c>
      <c r="X43" t="str">
        <f t="shared" si="10"/>
        <v xml:space="preserve"> WHEN COUNTRY = 'ALEX' AND SEGMENT IN ('CORPORATE','SME Corporate') THEN 0 WHEN COUNTRY = 'ALEX' AND SEGMENT = 'SME Retail' THEN 0</v>
      </c>
      <c r="Y43" s="97" t="str">
        <f t="shared" si="11"/>
        <v>CASE  WHEN COUNTRY = 'ALEX' AND SEGMENT IN ('CORPORATE','SME Corporate') THEN 0 WHEN COUNTRY = 'ALEX' AND SEGMENT = 'SME Retail' THEN 0 END AS VAL_MIN_IND_40,</v>
      </c>
    </row>
    <row r="44" spans="1:25" ht="16.5" thickBot="1" x14ac:dyDescent="0.3">
      <c r="A44" s="85">
        <f t="shared" si="12"/>
        <v>41</v>
      </c>
      <c r="B44" s="103"/>
      <c r="C44" s="103"/>
      <c r="D44" s="105"/>
      <c r="E44" s="105"/>
      <c r="F44" s="142"/>
      <c r="G44" s="142"/>
      <c r="H44" s="271"/>
      <c r="I44" s="271"/>
      <c r="J44" s="142"/>
      <c r="K44" s="142"/>
      <c r="M44" t="str">
        <f t="shared" si="0"/>
        <v/>
      </c>
      <c r="N44" t="str">
        <f t="shared" si="1"/>
        <v/>
      </c>
      <c r="O44" s="95" t="str">
        <f t="shared" si="2"/>
        <v/>
      </c>
      <c r="P44" s="96" t="str">
        <f t="shared" si="3"/>
        <v/>
      </c>
      <c r="Q44" s="95" t="str">
        <f t="shared" si="4"/>
        <v/>
      </c>
      <c r="R44" s="96" t="str">
        <f t="shared" si="5"/>
        <v/>
      </c>
      <c r="S44" s="95" t="str">
        <f t="shared" si="6"/>
        <v/>
      </c>
      <c r="T44" s="96" t="str">
        <f t="shared" si="7"/>
        <v/>
      </c>
      <c r="U44" s="95" t="str">
        <f t="shared" si="8"/>
        <v/>
      </c>
      <c r="V44" s="96" t="str">
        <f t="shared" si="9"/>
        <v/>
      </c>
      <c r="X44" t="str">
        <f t="shared" si="10"/>
        <v/>
      </c>
      <c r="Y44" s="97" t="str">
        <f t="shared" si="11"/>
        <v/>
      </c>
    </row>
    <row r="45" spans="1:25" ht="16.5" thickBot="1" x14ac:dyDescent="0.3">
      <c r="A45" s="85">
        <f t="shared" si="12"/>
        <v>42</v>
      </c>
      <c r="B45" s="103"/>
      <c r="C45" s="103"/>
      <c r="D45" s="105"/>
      <c r="E45" s="105"/>
      <c r="F45" s="142"/>
      <c r="G45" s="142"/>
      <c r="H45" s="271"/>
      <c r="I45" s="271"/>
      <c r="J45" s="142"/>
      <c r="K45" s="142"/>
      <c r="M45" t="str">
        <f t="shared" si="0"/>
        <v/>
      </c>
      <c r="N45" t="str">
        <f t="shared" si="1"/>
        <v/>
      </c>
      <c r="O45" s="95" t="str">
        <f t="shared" si="2"/>
        <v/>
      </c>
      <c r="P45" s="96" t="str">
        <f t="shared" si="3"/>
        <v/>
      </c>
      <c r="Q45" s="95" t="str">
        <f t="shared" si="4"/>
        <v/>
      </c>
      <c r="R45" s="96" t="str">
        <f t="shared" si="5"/>
        <v/>
      </c>
      <c r="S45" s="95" t="str">
        <f t="shared" si="6"/>
        <v/>
      </c>
      <c r="T45" s="96" t="str">
        <f t="shared" si="7"/>
        <v/>
      </c>
      <c r="U45" s="95" t="str">
        <f t="shared" si="8"/>
        <v/>
      </c>
      <c r="V45" s="96" t="str">
        <f t="shared" si="9"/>
        <v/>
      </c>
      <c r="X45" t="str">
        <f t="shared" si="10"/>
        <v/>
      </c>
      <c r="Y45" s="97" t="str">
        <f t="shared" si="11"/>
        <v/>
      </c>
    </row>
    <row r="46" spans="1:25" ht="16.5" thickBot="1" x14ac:dyDescent="0.3">
      <c r="A46" s="85">
        <f t="shared" si="12"/>
        <v>43</v>
      </c>
      <c r="B46" s="103"/>
      <c r="C46" s="103"/>
      <c r="D46" s="105"/>
      <c r="E46" s="105"/>
      <c r="F46" s="142"/>
      <c r="G46" s="142"/>
      <c r="H46" s="271"/>
      <c r="I46" s="271"/>
      <c r="J46" s="142"/>
      <c r="K46" s="142"/>
      <c r="M46" t="str">
        <f t="shared" si="0"/>
        <v/>
      </c>
      <c r="N46" t="str">
        <f t="shared" si="1"/>
        <v/>
      </c>
      <c r="O46" s="95" t="str">
        <f t="shared" si="2"/>
        <v/>
      </c>
      <c r="P46" s="96" t="str">
        <f t="shared" si="3"/>
        <v/>
      </c>
      <c r="Q46" s="95" t="str">
        <f t="shared" si="4"/>
        <v/>
      </c>
      <c r="R46" s="96" t="str">
        <f t="shared" si="5"/>
        <v/>
      </c>
      <c r="S46" s="95" t="str">
        <f t="shared" si="6"/>
        <v/>
      </c>
      <c r="T46" s="96" t="str">
        <f t="shared" si="7"/>
        <v/>
      </c>
      <c r="U46" s="95" t="str">
        <f t="shared" si="8"/>
        <v/>
      </c>
      <c r="V46" s="96" t="str">
        <f t="shared" si="9"/>
        <v/>
      </c>
      <c r="X46" t="str">
        <f t="shared" si="10"/>
        <v/>
      </c>
      <c r="Y46" s="97" t="str">
        <f t="shared" si="11"/>
        <v/>
      </c>
    </row>
    <row r="47" spans="1:25" ht="16.5" thickBot="1" x14ac:dyDescent="0.3">
      <c r="A47" s="85">
        <f t="shared" si="12"/>
        <v>44</v>
      </c>
      <c r="B47" s="103"/>
      <c r="C47" s="103"/>
      <c r="D47" s="100"/>
      <c r="E47" s="100"/>
      <c r="F47" s="142"/>
      <c r="G47" s="142"/>
      <c r="H47" s="271"/>
      <c r="I47" s="271"/>
      <c r="J47" s="142"/>
      <c r="K47" s="142"/>
      <c r="M47" t="str">
        <f t="shared" si="0"/>
        <v/>
      </c>
      <c r="N47" t="str">
        <f t="shared" si="1"/>
        <v/>
      </c>
      <c r="O47" s="95" t="str">
        <f t="shared" si="2"/>
        <v/>
      </c>
      <c r="P47" s="96" t="str">
        <f t="shared" si="3"/>
        <v/>
      </c>
      <c r="Q47" s="95" t="str">
        <f t="shared" si="4"/>
        <v/>
      </c>
      <c r="R47" s="96" t="str">
        <f t="shared" si="5"/>
        <v/>
      </c>
      <c r="S47" s="95" t="str">
        <f t="shared" si="6"/>
        <v/>
      </c>
      <c r="T47" s="96" t="str">
        <f t="shared" si="7"/>
        <v/>
      </c>
      <c r="U47" s="95" t="str">
        <f t="shared" si="8"/>
        <v/>
      </c>
      <c r="V47" s="96" t="str">
        <f t="shared" si="9"/>
        <v/>
      </c>
      <c r="X47" t="str">
        <f t="shared" si="10"/>
        <v/>
      </c>
      <c r="Y47" s="97" t="str">
        <f t="shared" si="11"/>
        <v/>
      </c>
    </row>
    <row r="48" spans="1:25" ht="16.5" thickBot="1" x14ac:dyDescent="0.3">
      <c r="A48" s="85">
        <f t="shared" si="12"/>
        <v>45</v>
      </c>
      <c r="B48" s="103"/>
      <c r="C48" s="103"/>
      <c r="D48" s="105"/>
      <c r="E48" s="105"/>
      <c r="F48" s="142"/>
      <c r="G48" s="142"/>
      <c r="H48" s="271"/>
      <c r="I48" s="271"/>
      <c r="J48" s="142"/>
      <c r="K48" s="142"/>
      <c r="M48" t="str">
        <f t="shared" si="0"/>
        <v/>
      </c>
      <c r="N48" t="str">
        <f t="shared" si="1"/>
        <v/>
      </c>
      <c r="O48" s="95" t="str">
        <f t="shared" si="2"/>
        <v/>
      </c>
      <c r="P48" s="96" t="str">
        <f t="shared" si="3"/>
        <v/>
      </c>
      <c r="Q48" s="95" t="str">
        <f t="shared" si="4"/>
        <v/>
      </c>
      <c r="R48" s="96" t="str">
        <f t="shared" si="5"/>
        <v/>
      </c>
      <c r="S48" s="95" t="str">
        <f t="shared" si="6"/>
        <v/>
      </c>
      <c r="T48" s="96" t="str">
        <f t="shared" si="7"/>
        <v/>
      </c>
      <c r="U48" s="95" t="str">
        <f t="shared" si="8"/>
        <v/>
      </c>
      <c r="V48" s="96" t="str">
        <f t="shared" si="9"/>
        <v/>
      </c>
      <c r="X48" t="str">
        <f t="shared" si="10"/>
        <v/>
      </c>
      <c r="Y48" s="97" t="str">
        <f t="shared" si="11"/>
        <v/>
      </c>
    </row>
    <row r="49" spans="1:25" ht="16.5" thickBot="1" x14ac:dyDescent="0.3">
      <c r="A49" s="85">
        <f t="shared" si="12"/>
        <v>46</v>
      </c>
      <c r="B49" s="108"/>
      <c r="C49" s="108"/>
      <c r="D49" s="109"/>
      <c r="E49" s="109"/>
      <c r="F49" s="142"/>
      <c r="G49" s="142"/>
      <c r="H49" s="271"/>
      <c r="I49" s="271"/>
      <c r="J49" s="142"/>
      <c r="K49" s="142"/>
      <c r="M49" t="str">
        <f t="shared" si="0"/>
        <v/>
      </c>
      <c r="N49" t="str">
        <f t="shared" si="1"/>
        <v/>
      </c>
      <c r="O49" s="95" t="str">
        <f t="shared" si="2"/>
        <v/>
      </c>
      <c r="P49" s="96" t="str">
        <f t="shared" si="3"/>
        <v/>
      </c>
      <c r="Q49" s="95" t="str">
        <f t="shared" si="4"/>
        <v/>
      </c>
      <c r="R49" s="96" t="str">
        <f t="shared" si="5"/>
        <v/>
      </c>
      <c r="S49" s="95" t="str">
        <f t="shared" si="6"/>
        <v/>
      </c>
      <c r="T49" s="96" t="str">
        <f t="shared" si="7"/>
        <v/>
      </c>
      <c r="U49" s="95" t="str">
        <f t="shared" si="8"/>
        <v/>
      </c>
      <c r="V49" s="96" t="str">
        <f t="shared" si="9"/>
        <v/>
      </c>
      <c r="X49" t="str">
        <f t="shared" si="10"/>
        <v/>
      </c>
      <c r="Y49" s="97" t="str">
        <f t="shared" si="11"/>
        <v/>
      </c>
    </row>
    <row r="50" spans="1:25" ht="16.5" thickBot="1" x14ac:dyDescent="0.3">
      <c r="A50" s="85">
        <f t="shared" si="12"/>
        <v>47</v>
      </c>
      <c r="B50" s="103"/>
      <c r="C50" s="103"/>
      <c r="D50" s="104"/>
      <c r="E50" s="105"/>
      <c r="F50" s="142"/>
      <c r="G50" s="142"/>
      <c r="H50" s="271"/>
      <c r="I50" s="271"/>
      <c r="J50" s="142"/>
      <c r="K50" s="142"/>
      <c r="M50" t="str">
        <f t="shared" si="0"/>
        <v/>
      </c>
      <c r="N50" t="str">
        <f t="shared" si="1"/>
        <v/>
      </c>
      <c r="O50" s="95" t="str">
        <f t="shared" si="2"/>
        <v/>
      </c>
      <c r="P50" s="96" t="str">
        <f t="shared" si="3"/>
        <v/>
      </c>
      <c r="Q50" s="95" t="str">
        <f t="shared" si="4"/>
        <v/>
      </c>
      <c r="R50" s="96" t="str">
        <f t="shared" si="5"/>
        <v/>
      </c>
      <c r="S50" s="95" t="str">
        <f t="shared" si="6"/>
        <v/>
      </c>
      <c r="T50" s="96" t="str">
        <f t="shared" si="7"/>
        <v/>
      </c>
      <c r="U50" s="95" t="str">
        <f t="shared" si="8"/>
        <v/>
      </c>
      <c r="V50" s="96" t="str">
        <f t="shared" si="9"/>
        <v/>
      </c>
      <c r="X50" t="str">
        <f t="shared" si="10"/>
        <v/>
      </c>
      <c r="Y50" s="97" t="str">
        <f t="shared" si="11"/>
        <v/>
      </c>
    </row>
    <row r="51" spans="1:25" ht="16.5" thickBot="1" x14ac:dyDescent="0.3">
      <c r="A51" s="85">
        <f t="shared" si="12"/>
        <v>48</v>
      </c>
      <c r="B51" s="103"/>
      <c r="C51" s="103"/>
      <c r="D51" s="105"/>
      <c r="E51" s="105"/>
      <c r="F51" s="142"/>
      <c r="G51" s="142"/>
      <c r="H51" s="271"/>
      <c r="I51" s="271"/>
      <c r="J51" s="142" t="s">
        <v>1727</v>
      </c>
      <c r="K51" s="142" t="s">
        <v>1935</v>
      </c>
      <c r="M51" t="str">
        <f t="shared" si="0"/>
        <v/>
      </c>
      <c r="N51" t="str">
        <f t="shared" si="1"/>
        <v/>
      </c>
      <c r="O51" s="95" t="str">
        <f t="shared" si="2"/>
        <v/>
      </c>
      <c r="P51" s="96" t="str">
        <f t="shared" si="3"/>
        <v/>
      </c>
      <c r="Q51" s="95" t="str">
        <f t="shared" si="4"/>
        <v/>
      </c>
      <c r="R51" s="96" t="str">
        <f t="shared" si="5"/>
        <v/>
      </c>
      <c r="S51" s="95" t="str">
        <f t="shared" si="6"/>
        <v/>
      </c>
      <c r="T51" s="96" t="str">
        <f t="shared" si="7"/>
        <v/>
      </c>
      <c r="U51" s="95" t="str">
        <f t="shared" si="8"/>
        <v xml:space="preserve"> WHEN COUNTRY = 'CIB' AND SEGMENT IN ('CORPORATE','SME Corporate') THEN -4.522081</v>
      </c>
      <c r="V51" s="96" t="str">
        <f t="shared" si="9"/>
        <v xml:space="preserve"> WHEN COUNTRY = 'CIB' AND SEGMENT = 'Small Business' THEN -5.490733</v>
      </c>
      <c r="X51" t="str">
        <f t="shared" si="10"/>
        <v xml:space="preserve"> WHEN COUNTRY = 'CIB' AND SEGMENT IN ('CORPORATE','SME Corporate') THEN -4.522081 WHEN COUNTRY = 'CIB' AND SEGMENT = 'Small Business' THEN -5.490733</v>
      </c>
      <c r="Y51" s="97" t="str">
        <f t="shared" si="11"/>
        <v>CASE  WHEN COUNTRY = 'CIB' AND SEGMENT IN ('CORPORATE','SME Corporate') THEN -4.522081 WHEN COUNTRY = 'CIB' AND SEGMENT = 'Small Business' THEN -5.490733 END AS VAL_MIN_IND_48,</v>
      </c>
    </row>
    <row r="52" spans="1:25" ht="16.5" thickBot="1" x14ac:dyDescent="0.3">
      <c r="A52" s="85">
        <f t="shared" si="12"/>
        <v>49</v>
      </c>
      <c r="B52" s="103"/>
      <c r="C52" s="103"/>
      <c r="D52" s="105"/>
      <c r="E52" s="105"/>
      <c r="F52" s="142"/>
      <c r="G52" s="142"/>
      <c r="H52" s="271"/>
      <c r="I52" s="271"/>
      <c r="J52" s="142"/>
      <c r="K52" s="142"/>
      <c r="M52" t="str">
        <f t="shared" si="0"/>
        <v/>
      </c>
      <c r="N52" t="str">
        <f t="shared" si="1"/>
        <v/>
      </c>
      <c r="O52" s="95" t="str">
        <f t="shared" si="2"/>
        <v/>
      </c>
      <c r="P52" s="96" t="str">
        <f t="shared" si="3"/>
        <v/>
      </c>
      <c r="Q52" s="95" t="str">
        <f t="shared" si="4"/>
        <v/>
      </c>
      <c r="R52" s="96" t="str">
        <f t="shared" si="5"/>
        <v/>
      </c>
      <c r="S52" s="95" t="str">
        <f t="shared" si="6"/>
        <v/>
      </c>
      <c r="T52" s="96" t="str">
        <f t="shared" si="7"/>
        <v/>
      </c>
      <c r="U52" s="95" t="str">
        <f t="shared" si="8"/>
        <v/>
      </c>
      <c r="V52" s="96" t="str">
        <f t="shared" si="9"/>
        <v/>
      </c>
      <c r="X52" t="str">
        <f t="shared" si="10"/>
        <v/>
      </c>
      <c r="Y52" s="97" t="str">
        <f t="shared" si="11"/>
        <v/>
      </c>
    </row>
    <row r="53" spans="1:25" ht="16.5" thickBot="1" x14ac:dyDescent="0.3">
      <c r="A53" s="85">
        <f t="shared" si="12"/>
        <v>50</v>
      </c>
      <c r="B53" s="103"/>
      <c r="C53" s="103"/>
      <c r="D53" s="105"/>
      <c r="E53" s="105"/>
      <c r="F53" s="142"/>
      <c r="G53" s="142"/>
      <c r="H53" s="271"/>
      <c r="I53" s="271"/>
      <c r="J53" s="142"/>
      <c r="K53" s="142"/>
      <c r="M53" t="str">
        <f t="shared" si="0"/>
        <v/>
      </c>
      <c r="N53" t="str">
        <f t="shared" si="1"/>
        <v/>
      </c>
      <c r="O53" s="95" t="str">
        <f t="shared" si="2"/>
        <v/>
      </c>
      <c r="P53" s="96" t="str">
        <f t="shared" si="3"/>
        <v/>
      </c>
      <c r="Q53" s="95" t="str">
        <f t="shared" si="4"/>
        <v/>
      </c>
      <c r="R53" s="96" t="str">
        <f t="shared" si="5"/>
        <v/>
      </c>
      <c r="S53" s="95" t="str">
        <f t="shared" si="6"/>
        <v/>
      </c>
      <c r="T53" s="96" t="str">
        <f t="shared" si="7"/>
        <v/>
      </c>
      <c r="U53" s="95" t="str">
        <f t="shared" si="8"/>
        <v/>
      </c>
      <c r="V53" s="96" t="str">
        <f t="shared" si="9"/>
        <v/>
      </c>
      <c r="X53" t="str">
        <f t="shared" si="10"/>
        <v/>
      </c>
      <c r="Y53" s="97" t="str">
        <f t="shared" si="11"/>
        <v/>
      </c>
    </row>
    <row r="54" spans="1:25" ht="16.5" thickBot="1" x14ac:dyDescent="0.3">
      <c r="A54" s="85">
        <f t="shared" si="12"/>
        <v>51</v>
      </c>
      <c r="B54" s="103"/>
      <c r="C54" s="103"/>
      <c r="D54" s="105"/>
      <c r="E54" s="105"/>
      <c r="F54" s="142"/>
      <c r="G54" s="142"/>
      <c r="H54" s="271"/>
      <c r="I54" s="271"/>
      <c r="J54" s="142"/>
      <c r="K54" s="142"/>
      <c r="M54" t="str">
        <f t="shared" si="0"/>
        <v/>
      </c>
      <c r="N54" t="str">
        <f t="shared" si="1"/>
        <v/>
      </c>
      <c r="O54" s="95" t="str">
        <f t="shared" si="2"/>
        <v/>
      </c>
      <c r="P54" s="96" t="str">
        <f t="shared" si="3"/>
        <v/>
      </c>
      <c r="Q54" s="95" t="str">
        <f t="shared" si="4"/>
        <v/>
      </c>
      <c r="R54" s="96" t="str">
        <f t="shared" si="5"/>
        <v/>
      </c>
      <c r="S54" s="95" t="str">
        <f t="shared" si="6"/>
        <v/>
      </c>
      <c r="T54" s="96" t="str">
        <f t="shared" si="7"/>
        <v/>
      </c>
      <c r="U54" s="95" t="str">
        <f t="shared" si="8"/>
        <v/>
      </c>
      <c r="V54" s="96" t="str">
        <f t="shared" si="9"/>
        <v/>
      </c>
      <c r="X54" t="str">
        <f t="shared" si="10"/>
        <v/>
      </c>
      <c r="Y54" s="97" t="str">
        <f t="shared" si="11"/>
        <v/>
      </c>
    </row>
    <row r="55" spans="1:25" ht="16.5" thickBot="1" x14ac:dyDescent="0.3">
      <c r="A55" s="85">
        <f t="shared" si="12"/>
        <v>52</v>
      </c>
      <c r="B55" s="103"/>
      <c r="C55" s="103"/>
      <c r="D55" s="105"/>
      <c r="E55" s="105"/>
      <c r="F55" s="142"/>
      <c r="G55" s="142"/>
      <c r="H55" s="271"/>
      <c r="I55" s="271"/>
      <c r="J55" s="142"/>
      <c r="K55" s="142"/>
      <c r="M55" t="str">
        <f t="shared" si="0"/>
        <v/>
      </c>
      <c r="N55" t="str">
        <f t="shared" si="1"/>
        <v/>
      </c>
      <c r="O55" s="95" t="str">
        <f t="shared" si="2"/>
        <v/>
      </c>
      <c r="P55" s="96" t="str">
        <f t="shared" si="3"/>
        <v/>
      </c>
      <c r="Q55" s="95" t="str">
        <f t="shared" si="4"/>
        <v/>
      </c>
      <c r="R55" s="96" t="str">
        <f t="shared" si="5"/>
        <v/>
      </c>
      <c r="S55" s="95" t="str">
        <f t="shared" si="6"/>
        <v/>
      </c>
      <c r="T55" s="96" t="str">
        <f t="shared" si="7"/>
        <v/>
      </c>
      <c r="U55" s="95" t="str">
        <f t="shared" si="8"/>
        <v/>
      </c>
      <c r="V55" s="96" t="str">
        <f t="shared" si="9"/>
        <v/>
      </c>
      <c r="X55" t="str">
        <f t="shared" si="10"/>
        <v/>
      </c>
      <c r="Y55" s="97" t="str">
        <f t="shared" si="11"/>
        <v/>
      </c>
    </row>
    <row r="56" spans="1:25" ht="16.5" thickBot="1" x14ac:dyDescent="0.3">
      <c r="A56" s="85">
        <f t="shared" si="12"/>
        <v>53</v>
      </c>
      <c r="B56" s="103"/>
      <c r="C56" s="103"/>
      <c r="D56" s="105"/>
      <c r="E56" s="105"/>
      <c r="F56" s="142"/>
      <c r="G56" s="142"/>
      <c r="H56" s="271"/>
      <c r="I56" s="271"/>
      <c r="J56" s="142"/>
      <c r="K56" s="142"/>
      <c r="M56" t="str">
        <f t="shared" si="0"/>
        <v/>
      </c>
      <c r="N56" t="str">
        <f t="shared" si="1"/>
        <v/>
      </c>
      <c r="O56" s="95" t="str">
        <f t="shared" si="2"/>
        <v/>
      </c>
      <c r="P56" s="96" t="str">
        <f t="shared" si="3"/>
        <v/>
      </c>
      <c r="Q56" s="95" t="str">
        <f t="shared" si="4"/>
        <v/>
      </c>
      <c r="R56" s="96" t="str">
        <f t="shared" si="5"/>
        <v/>
      </c>
      <c r="S56" s="95" t="str">
        <f t="shared" si="6"/>
        <v/>
      </c>
      <c r="T56" s="96" t="str">
        <f t="shared" si="7"/>
        <v/>
      </c>
      <c r="U56" s="95" t="str">
        <f t="shared" si="8"/>
        <v/>
      </c>
      <c r="V56" s="96" t="str">
        <f t="shared" si="9"/>
        <v/>
      </c>
      <c r="X56" t="str">
        <f t="shared" si="10"/>
        <v/>
      </c>
      <c r="Y56" s="97" t="str">
        <f t="shared" si="11"/>
        <v/>
      </c>
    </row>
    <row r="57" spans="1:25" ht="16.5" thickBot="1" x14ac:dyDescent="0.3">
      <c r="A57" s="85">
        <f t="shared" si="12"/>
        <v>54</v>
      </c>
      <c r="B57" s="103"/>
      <c r="C57" s="103"/>
      <c r="D57" s="105"/>
      <c r="E57" s="105"/>
      <c r="F57" s="142"/>
      <c r="G57" s="142"/>
      <c r="H57" s="271"/>
      <c r="I57" s="271"/>
      <c r="J57" s="142"/>
      <c r="K57" s="142"/>
      <c r="M57" t="str">
        <f t="shared" si="0"/>
        <v/>
      </c>
      <c r="N57" t="str">
        <f t="shared" si="1"/>
        <v/>
      </c>
      <c r="O57" s="95" t="str">
        <f t="shared" si="2"/>
        <v/>
      </c>
      <c r="P57" s="96" t="str">
        <f t="shared" si="3"/>
        <v/>
      </c>
      <c r="Q57" s="95" t="str">
        <f t="shared" si="4"/>
        <v/>
      </c>
      <c r="R57" s="96" t="str">
        <f t="shared" si="5"/>
        <v/>
      </c>
      <c r="S57" s="95" t="str">
        <f t="shared" si="6"/>
        <v/>
      </c>
      <c r="T57" s="96" t="str">
        <f t="shared" si="7"/>
        <v/>
      </c>
      <c r="U57" s="95" t="str">
        <f t="shared" si="8"/>
        <v/>
      </c>
      <c r="V57" s="96" t="str">
        <f t="shared" si="9"/>
        <v/>
      </c>
      <c r="X57" t="str">
        <f t="shared" si="10"/>
        <v/>
      </c>
      <c r="Y57" s="97" t="str">
        <f t="shared" si="11"/>
        <v/>
      </c>
    </row>
    <row r="58" spans="1:25" ht="16.5" thickBot="1" x14ac:dyDescent="0.3">
      <c r="A58" s="85">
        <f t="shared" si="12"/>
        <v>55</v>
      </c>
      <c r="B58" s="103"/>
      <c r="C58" s="103"/>
      <c r="D58" s="105"/>
      <c r="E58" s="105"/>
      <c r="F58" s="142"/>
      <c r="G58" s="142"/>
      <c r="H58" s="271"/>
      <c r="I58" s="271"/>
      <c r="J58" s="142"/>
      <c r="K58" s="142"/>
      <c r="M58" t="str">
        <f t="shared" si="0"/>
        <v/>
      </c>
      <c r="N58" t="str">
        <f t="shared" si="1"/>
        <v/>
      </c>
      <c r="O58" s="95" t="str">
        <f t="shared" si="2"/>
        <v/>
      </c>
      <c r="P58" s="96" t="str">
        <f t="shared" si="3"/>
        <v/>
      </c>
      <c r="Q58" s="95" t="str">
        <f t="shared" si="4"/>
        <v/>
      </c>
      <c r="R58" s="96" t="str">
        <f t="shared" si="5"/>
        <v/>
      </c>
      <c r="S58" s="95" t="str">
        <f t="shared" si="6"/>
        <v/>
      </c>
      <c r="T58" s="96" t="str">
        <f t="shared" si="7"/>
        <v/>
      </c>
      <c r="U58" s="95" t="str">
        <f t="shared" si="8"/>
        <v/>
      </c>
      <c r="V58" s="96" t="str">
        <f t="shared" si="9"/>
        <v/>
      </c>
      <c r="X58" t="str">
        <f t="shared" si="10"/>
        <v/>
      </c>
      <c r="Y58" s="97" t="str">
        <f t="shared" si="11"/>
        <v/>
      </c>
    </row>
    <row r="59" spans="1:25" ht="16.5" thickBot="1" x14ac:dyDescent="0.3">
      <c r="A59" s="85">
        <f t="shared" si="12"/>
        <v>56</v>
      </c>
      <c r="B59" s="103"/>
      <c r="C59" s="103"/>
      <c r="D59" s="105"/>
      <c r="E59" s="105"/>
      <c r="F59" s="142"/>
      <c r="G59" s="142"/>
      <c r="H59" s="271" t="s">
        <v>1655</v>
      </c>
      <c r="I59" s="271" t="s">
        <v>1656</v>
      </c>
      <c r="J59" s="142"/>
      <c r="K59" s="142" t="s">
        <v>1936</v>
      </c>
      <c r="M59" t="str">
        <f t="shared" si="0"/>
        <v/>
      </c>
      <c r="N59" t="str">
        <f t="shared" si="1"/>
        <v/>
      </c>
      <c r="O59" s="95" t="str">
        <f t="shared" si="2"/>
        <v/>
      </c>
      <c r="P59" s="96" t="str">
        <f t="shared" si="3"/>
        <v/>
      </c>
      <c r="Q59" s="95" t="str">
        <f t="shared" si="4"/>
        <v/>
      </c>
      <c r="R59" s="96" t="str">
        <f t="shared" si="5"/>
        <v/>
      </c>
      <c r="S59" s="95" t="str">
        <f t="shared" si="6"/>
        <v xml:space="preserve"> WHEN COUNTRY = 'ALEX' AND SEGMENT IN ('CORPORATE','SME Corporate') THEN 0.000994</v>
      </c>
      <c r="T59" s="96" t="str">
        <f t="shared" si="7"/>
        <v xml:space="preserve"> WHEN COUNTRY = 'ALEX' AND SEGMENT = 'SME Retail' THEN 0.0999928</v>
      </c>
      <c r="U59" s="95" t="str">
        <f t="shared" si="8"/>
        <v/>
      </c>
      <c r="V59" s="96" t="str">
        <f t="shared" si="9"/>
        <v xml:space="preserve"> WHEN COUNTRY = 'CIB' AND SEGMENT = 'Small Business' THEN 0.0000092</v>
      </c>
      <c r="X59" t="str">
        <f t="shared" si="10"/>
        <v xml:space="preserve"> WHEN COUNTRY = 'ALEX' AND SEGMENT IN ('CORPORATE','SME Corporate') THEN 0.000994 WHEN COUNTRY = 'ALEX' AND SEGMENT = 'SME Retail' THEN 0.0999928 WHEN COUNTRY = 'CIB' AND SEGMENT = 'Small Business' THEN 0.0000092</v>
      </c>
      <c r="Y59" s="97" t="str">
        <f t="shared" si="11"/>
        <v>CASE  WHEN COUNTRY = 'ALEX' AND SEGMENT IN ('CORPORATE','SME Corporate') THEN 0.000994 WHEN COUNTRY = 'ALEX' AND SEGMENT = 'SME Retail' THEN 0.0999928 WHEN COUNTRY = 'CIB' AND SEGMENT = 'Small Business' THEN 0.0000092 END AS VAL_MIN_IND_56,</v>
      </c>
    </row>
    <row r="60" spans="1:25" ht="16.5" thickBot="1" x14ac:dyDescent="0.3">
      <c r="A60" s="85">
        <f t="shared" si="12"/>
        <v>57</v>
      </c>
      <c r="B60" s="103"/>
      <c r="C60" s="103"/>
      <c r="D60" s="105"/>
      <c r="E60" s="105"/>
      <c r="F60" s="142"/>
      <c r="G60" s="142"/>
      <c r="H60" s="271"/>
      <c r="I60" s="271"/>
      <c r="J60" s="142"/>
      <c r="K60" s="142"/>
      <c r="M60" t="str">
        <f t="shared" si="0"/>
        <v/>
      </c>
      <c r="N60" t="str">
        <f t="shared" si="1"/>
        <v/>
      </c>
      <c r="O60" s="95" t="str">
        <f t="shared" si="2"/>
        <v/>
      </c>
      <c r="P60" s="96" t="str">
        <f t="shared" si="3"/>
        <v/>
      </c>
      <c r="Q60" s="95" t="str">
        <f t="shared" si="4"/>
        <v/>
      </c>
      <c r="R60" s="96" t="str">
        <f t="shared" si="5"/>
        <v/>
      </c>
      <c r="S60" s="95" t="str">
        <f t="shared" si="6"/>
        <v/>
      </c>
      <c r="T60" s="96" t="str">
        <f t="shared" si="7"/>
        <v/>
      </c>
      <c r="U60" s="95" t="str">
        <f t="shared" si="8"/>
        <v/>
      </c>
      <c r="V60" s="96" t="str">
        <f t="shared" si="9"/>
        <v/>
      </c>
      <c r="X60" t="str">
        <f t="shared" si="10"/>
        <v/>
      </c>
      <c r="Y60" s="97" t="str">
        <f t="shared" si="11"/>
        <v/>
      </c>
    </row>
    <row r="61" spans="1:25" ht="16.5" thickBot="1" x14ac:dyDescent="0.3">
      <c r="A61" s="85">
        <f t="shared" si="12"/>
        <v>58</v>
      </c>
      <c r="B61" s="103"/>
      <c r="C61" s="103"/>
      <c r="D61" s="104"/>
      <c r="E61" s="105"/>
      <c r="F61" s="142"/>
      <c r="G61" s="142"/>
      <c r="H61" s="271"/>
      <c r="I61" s="271"/>
      <c r="J61" s="142"/>
      <c r="K61" s="142"/>
      <c r="M61" t="str">
        <f t="shared" si="0"/>
        <v/>
      </c>
      <c r="N61" t="str">
        <f t="shared" si="1"/>
        <v/>
      </c>
      <c r="O61" s="95" t="str">
        <f t="shared" si="2"/>
        <v/>
      </c>
      <c r="P61" s="96" t="str">
        <f t="shared" si="3"/>
        <v/>
      </c>
      <c r="Q61" s="95" t="str">
        <f t="shared" si="4"/>
        <v/>
      </c>
      <c r="R61" s="96" t="str">
        <f t="shared" si="5"/>
        <v/>
      </c>
      <c r="S61" s="95" t="str">
        <f t="shared" si="6"/>
        <v/>
      </c>
      <c r="T61" s="96" t="str">
        <f t="shared" si="7"/>
        <v/>
      </c>
      <c r="U61" s="95" t="str">
        <f t="shared" si="8"/>
        <v/>
      </c>
      <c r="V61" s="96" t="str">
        <f t="shared" si="9"/>
        <v/>
      </c>
      <c r="X61" t="str">
        <f t="shared" si="10"/>
        <v/>
      </c>
      <c r="Y61" s="97" t="str">
        <f t="shared" si="11"/>
        <v/>
      </c>
    </row>
    <row r="62" spans="1:25" ht="16.5" thickBot="1" x14ac:dyDescent="0.3">
      <c r="A62" s="85">
        <v>60</v>
      </c>
      <c r="B62" s="103"/>
      <c r="C62" s="103"/>
      <c r="D62" s="105"/>
      <c r="E62" s="110" t="s">
        <v>1382</v>
      </c>
      <c r="F62" s="142" t="s">
        <v>1487</v>
      </c>
      <c r="G62" s="142" t="s">
        <v>1490</v>
      </c>
      <c r="H62" s="271"/>
      <c r="I62" s="271"/>
      <c r="J62" s="142" t="s">
        <v>1728</v>
      </c>
      <c r="K62" s="142" t="s">
        <v>1937</v>
      </c>
      <c r="M62" t="str">
        <f t="shared" si="0"/>
        <v/>
      </c>
      <c r="N62" t="str">
        <f t="shared" si="1"/>
        <v/>
      </c>
      <c r="O62" s="95" t="str">
        <f t="shared" si="2"/>
        <v/>
      </c>
      <c r="P62" s="96" t="str">
        <f t="shared" si="3"/>
        <v xml:space="preserve"> WHEN COUNTRY = 'KOPER' AND SEGMENT = 'SMALL/MICRO' THEN 898.9567</v>
      </c>
      <c r="Q62" s="95" t="str">
        <f t="shared" si="4"/>
        <v xml:space="preserve"> WHEN COUNTRY = 'BIR' AND SEGMENT IN ('CORPORATE','SME Corporate') THEN 19020.55</v>
      </c>
      <c r="R62" s="96" t="str">
        <f t="shared" si="5"/>
        <v xml:space="preserve"> WHEN COUNTRY = 'BIR' AND SEGMENT = 'SME Retail' THEN 53000.1600</v>
      </c>
      <c r="S62" s="95" t="str">
        <f t="shared" si="6"/>
        <v/>
      </c>
      <c r="T62" s="96" t="str">
        <f t="shared" si="7"/>
        <v/>
      </c>
      <c r="U62" s="95" t="str">
        <f t="shared" si="8"/>
        <v xml:space="preserve"> WHEN COUNTRY = 'CIB' AND SEGMENT IN ('CORPORATE','SME Corporate') THEN 772233.8</v>
      </c>
      <c r="V62" s="96" t="str">
        <f t="shared" si="9"/>
        <v xml:space="preserve"> WHEN COUNTRY = 'CIB' AND SEGMENT = 'Small Business' THEN 163473.3</v>
      </c>
      <c r="X62" t="str">
        <f t="shared" si="10"/>
        <v xml:space="preserv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v>
      </c>
      <c r="Y62" s="97" t="str">
        <f t="shared" si="11"/>
        <v>CASE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 END AS VAL_MIN_IND_60,</v>
      </c>
    </row>
    <row r="63" spans="1:25" ht="16.5" thickBot="1" x14ac:dyDescent="0.3">
      <c r="A63" s="85">
        <f t="shared" si="12"/>
        <v>61</v>
      </c>
      <c r="B63" s="103"/>
      <c r="C63" s="103"/>
      <c r="D63" s="105"/>
      <c r="E63" s="105"/>
      <c r="F63" s="142">
        <v>9895428</v>
      </c>
      <c r="G63" s="142" t="s">
        <v>1491</v>
      </c>
      <c r="H63" s="271"/>
      <c r="I63" s="271"/>
      <c r="J63" s="142" t="s">
        <v>1729</v>
      </c>
      <c r="K63" s="142" t="s">
        <v>1938</v>
      </c>
      <c r="M63" t="str">
        <f t="shared" si="0"/>
        <v/>
      </c>
      <c r="N63" t="str">
        <f t="shared" si="1"/>
        <v/>
      </c>
      <c r="O63" s="95" t="str">
        <f t="shared" si="2"/>
        <v/>
      </c>
      <c r="P63" s="96" t="str">
        <f t="shared" si="3"/>
        <v/>
      </c>
      <c r="Q63" s="95" t="str">
        <f t="shared" si="4"/>
        <v xml:space="preserve"> WHEN COUNTRY = 'BIR' AND SEGMENT IN ('CORPORATE','SME Corporate') THEN 9895428</v>
      </c>
      <c r="R63" s="96" t="str">
        <f t="shared" si="5"/>
        <v xml:space="preserve"> WHEN COUNTRY = 'BIR' AND SEGMENT = 'SME Retail' THEN 750.2392</v>
      </c>
      <c r="S63" s="95" t="str">
        <f t="shared" si="6"/>
        <v/>
      </c>
      <c r="T63" s="96" t="str">
        <f t="shared" si="7"/>
        <v/>
      </c>
      <c r="U63" s="95" t="str">
        <f t="shared" si="8"/>
        <v xml:space="preserve"> WHEN COUNTRY = 'CIB' AND SEGMENT IN ('CORPORATE','SME Corporate') THEN 540252.7</v>
      </c>
      <c r="V63" s="96" t="str">
        <f t="shared" si="9"/>
        <v xml:space="preserve"> WHEN COUNTRY = 'CIB' AND SEGMENT = 'Small Business' THEN 159575.3</v>
      </c>
      <c r="X63" t="str">
        <f t="shared" si="10"/>
        <v xml:space="preserve"> WHEN COUNTRY = 'BIR' AND SEGMENT IN ('CORPORATE','SME Corporate') THEN 9895428 WHEN COUNTRY = 'BIR' AND SEGMENT = 'SME Retail' THEN 750.2392 WHEN COUNTRY = 'CIB' AND SEGMENT IN ('CORPORATE','SME Corporate') THEN 540252.7 WHEN COUNTRY = 'CIB' AND SEGMENT = 'Small Business' THEN 159575.3</v>
      </c>
      <c r="Y63" s="97" t="str">
        <f t="shared" si="11"/>
        <v>CASE  WHEN COUNTRY = 'BIR' AND SEGMENT IN ('CORPORATE','SME Corporate') THEN 9895428 WHEN COUNTRY = 'BIR' AND SEGMENT = 'SME Retail' THEN 750.2392 WHEN COUNTRY = 'CIB' AND SEGMENT IN ('CORPORATE','SME Corporate') THEN 540252.7 WHEN COUNTRY = 'CIB' AND SEGMENT = 'Small Business' THEN 159575.3 END AS VAL_MIN_IND_61,</v>
      </c>
    </row>
    <row r="64" spans="1:25" ht="16.5" thickBot="1" x14ac:dyDescent="0.3">
      <c r="A64" s="85">
        <f t="shared" si="12"/>
        <v>62</v>
      </c>
      <c r="B64" s="103"/>
      <c r="C64" s="103"/>
      <c r="D64" s="105"/>
      <c r="E64" s="105"/>
      <c r="F64" s="142" t="s">
        <v>1488</v>
      </c>
      <c r="G64" s="142" t="s">
        <v>1486</v>
      </c>
      <c r="H64" s="271"/>
      <c r="I64" s="271"/>
      <c r="J64" s="142"/>
      <c r="K64" s="142"/>
      <c r="M64" t="str">
        <f t="shared" si="0"/>
        <v/>
      </c>
      <c r="N64" t="str">
        <f t="shared" si="1"/>
        <v/>
      </c>
      <c r="O64" s="95" t="str">
        <f t="shared" si="2"/>
        <v/>
      </c>
      <c r="P64" s="96" t="str">
        <f t="shared" si="3"/>
        <v/>
      </c>
      <c r="Q64" s="95" t="str">
        <f t="shared" si="4"/>
        <v xml:space="preserve"> WHEN COUNTRY = 'BIR' AND SEGMENT IN ('CORPORATE','SME Corporate') THEN 0.004714</v>
      </c>
      <c r="R64" s="96" t="str">
        <f t="shared" si="5"/>
        <v xml:space="preserve"> WHEN COUNTRY = 'BIR' AND SEGMENT = 'SME Retail' THEN 0.0000</v>
      </c>
      <c r="S64" s="95" t="str">
        <f t="shared" si="6"/>
        <v/>
      </c>
      <c r="T64" s="96" t="str">
        <f t="shared" si="7"/>
        <v/>
      </c>
      <c r="U64" s="95" t="str">
        <f t="shared" si="8"/>
        <v/>
      </c>
      <c r="V64" s="96" t="str">
        <f t="shared" si="9"/>
        <v/>
      </c>
      <c r="X64" t="str">
        <f t="shared" si="10"/>
        <v xml:space="preserve"> WHEN COUNTRY = 'BIR' AND SEGMENT IN ('CORPORATE','SME Corporate') THEN 0.004714 WHEN COUNTRY = 'BIR' AND SEGMENT = 'SME Retail' THEN 0.0000</v>
      </c>
      <c r="Y64" s="97" t="str">
        <f t="shared" si="11"/>
        <v>CASE  WHEN COUNTRY = 'BIR' AND SEGMENT IN ('CORPORATE','SME Corporate') THEN 0.004714 WHEN COUNTRY = 'BIR' AND SEGMENT = 'SME Retail' THEN 0.0000 END AS VAL_MIN_IND_62,</v>
      </c>
    </row>
    <row r="65" spans="1:25" ht="16.5" thickBot="1" x14ac:dyDescent="0.3">
      <c r="A65" s="85">
        <f t="shared" si="12"/>
        <v>63</v>
      </c>
      <c r="B65" s="103"/>
      <c r="C65" s="103"/>
      <c r="D65" s="105"/>
      <c r="E65" s="105"/>
      <c r="F65" s="142" t="s">
        <v>1489</v>
      </c>
      <c r="G65" s="142" t="s">
        <v>1492</v>
      </c>
      <c r="H65" s="271"/>
      <c r="I65" s="271"/>
      <c r="J65" s="142" t="s">
        <v>1730</v>
      </c>
      <c r="K65" s="142" t="s">
        <v>1939</v>
      </c>
      <c r="M65" t="str">
        <f t="shared" si="0"/>
        <v/>
      </c>
      <c r="N65" t="str">
        <f t="shared" si="1"/>
        <v/>
      </c>
      <c r="O65" s="95" t="str">
        <f t="shared" si="2"/>
        <v/>
      </c>
      <c r="P65" s="96" t="str">
        <f t="shared" si="3"/>
        <v/>
      </c>
      <c r="Q65" s="95" t="str">
        <f t="shared" si="4"/>
        <v xml:space="preserve"> WHEN COUNTRY = 'BIR' AND SEGMENT IN ('CORPORATE','SME Corporate') THEN 11160.79</v>
      </c>
      <c r="R65" s="96" t="str">
        <f t="shared" si="5"/>
        <v xml:space="preserve"> WHEN COUNTRY = 'BIR' AND SEGMENT = 'SME Retail' THEN 28174.4800</v>
      </c>
      <c r="S65" s="95" t="str">
        <f t="shared" si="6"/>
        <v/>
      </c>
      <c r="T65" s="96" t="str">
        <f t="shared" si="7"/>
        <v/>
      </c>
      <c r="U65" s="95" t="str">
        <f t="shared" si="8"/>
        <v xml:space="preserve"> WHEN COUNTRY = 'CIB' AND SEGMENT IN ('CORPORATE','SME Corporate') THEN 2652268</v>
      </c>
      <c r="V65" s="96" t="str">
        <f t="shared" si="9"/>
        <v xml:space="preserve"> WHEN COUNTRY = 'CIB' AND SEGMENT = 'Small Business' THEN 112937.7</v>
      </c>
      <c r="X65" t="str">
        <f t="shared" si="10"/>
        <v xml:space="preserve"> WHEN COUNTRY = 'BIR' AND SEGMENT IN ('CORPORATE','SME Corporate') THEN 11160.79 WHEN COUNTRY = 'BIR' AND SEGMENT = 'SME Retail' THEN 28174.4800 WHEN COUNTRY = 'CIB' AND SEGMENT IN ('CORPORATE','SME Corporate') THEN 2652268 WHEN COUNTRY = 'CIB' AND SEGMENT = 'Small Business' THEN 112937.7</v>
      </c>
      <c r="Y65" s="97" t="str">
        <f t="shared" si="11"/>
        <v>CASE  WHEN COUNTRY = 'BIR' AND SEGMENT IN ('CORPORATE','SME Corporate') THEN 11160.79 WHEN COUNTRY = 'BIR' AND SEGMENT = 'SME Retail' THEN 28174.4800 WHEN COUNTRY = 'CIB' AND SEGMENT IN ('CORPORATE','SME Corporate') THEN 2652268 WHEN COUNTRY = 'CIB' AND SEGMENT = 'Small Business' THEN 112937.7 END AS VAL_MIN_IND_63,</v>
      </c>
    </row>
    <row r="66" spans="1:25" ht="16.5" thickBot="1" x14ac:dyDescent="0.3">
      <c r="A66" s="85">
        <f t="shared" si="12"/>
        <v>64</v>
      </c>
      <c r="B66" s="103"/>
      <c r="C66" s="103"/>
      <c r="D66" s="105"/>
      <c r="E66" s="105"/>
      <c r="F66" s="142"/>
      <c r="G66" s="142"/>
      <c r="H66" s="271"/>
      <c r="I66" s="271"/>
      <c r="J66" s="142" t="s">
        <v>1731</v>
      </c>
      <c r="K66" s="142" t="s">
        <v>1940</v>
      </c>
      <c r="M66" t="str">
        <f t="shared" si="0"/>
        <v/>
      </c>
      <c r="N66" t="str">
        <f t="shared" si="1"/>
        <v/>
      </c>
      <c r="O66" s="95" t="str">
        <f t="shared" si="2"/>
        <v/>
      </c>
      <c r="P66" s="96" t="str">
        <f t="shared" si="3"/>
        <v/>
      </c>
      <c r="Q66" s="95" t="str">
        <f t="shared" si="4"/>
        <v/>
      </c>
      <c r="R66" s="96" t="str">
        <f t="shared" si="5"/>
        <v/>
      </c>
      <c r="S66" s="95" t="str">
        <f t="shared" si="6"/>
        <v/>
      </c>
      <c r="T66" s="96" t="str">
        <f t="shared" si="7"/>
        <v/>
      </c>
      <c r="U66" s="95" t="str">
        <f t="shared" si="8"/>
        <v xml:space="preserve"> WHEN COUNTRY = 'CIB' AND SEGMENT IN ('CORPORATE','SME Corporate') THEN -86.00328</v>
      </c>
      <c r="V66" s="96" t="str">
        <f t="shared" si="9"/>
        <v xml:space="preserve"> WHEN COUNTRY = 'CIB' AND SEGMENT = 'Small Business' THEN -69.63927</v>
      </c>
      <c r="X66" t="str">
        <f t="shared" si="10"/>
        <v xml:space="preserve"> WHEN COUNTRY = 'CIB' AND SEGMENT IN ('CORPORATE','SME Corporate') THEN -86.00328 WHEN COUNTRY = 'CIB' AND SEGMENT = 'Small Business' THEN -69.63927</v>
      </c>
      <c r="Y66" s="97" t="str">
        <f t="shared" si="11"/>
        <v>CASE  WHEN COUNTRY = 'CIB' AND SEGMENT IN ('CORPORATE','SME Corporate') THEN -86.00328 WHEN COUNTRY = 'CIB' AND SEGMENT = 'Small Business' THEN -69.63927 END AS VAL_MIN_IND_64,</v>
      </c>
    </row>
    <row r="67" spans="1:25" ht="16.5" thickBot="1" x14ac:dyDescent="0.3">
      <c r="A67" s="85">
        <f t="shared" si="12"/>
        <v>65</v>
      </c>
      <c r="B67" s="103"/>
      <c r="C67" s="103"/>
      <c r="D67" s="105"/>
      <c r="E67" s="105"/>
      <c r="F67" s="142"/>
      <c r="G67" s="142"/>
      <c r="H67" s="271"/>
      <c r="I67" s="271"/>
      <c r="J67" s="142"/>
      <c r="K67" s="142"/>
      <c r="M67" t="str">
        <f t="shared" si="0"/>
        <v/>
      </c>
      <c r="N67" t="str">
        <f t="shared" si="1"/>
        <v/>
      </c>
      <c r="O67" s="95" t="str">
        <f t="shared" si="2"/>
        <v/>
      </c>
      <c r="P67" s="96" t="str">
        <f t="shared" si="3"/>
        <v/>
      </c>
      <c r="Q67" s="95" t="str">
        <f t="shared" si="4"/>
        <v/>
      </c>
      <c r="R67" s="96" t="str">
        <f t="shared" si="5"/>
        <v/>
      </c>
      <c r="S67" s="95" t="str">
        <f t="shared" si="6"/>
        <v/>
      </c>
      <c r="T67" s="96" t="str">
        <f t="shared" si="7"/>
        <v/>
      </c>
      <c r="U67" s="95" t="str">
        <f t="shared" si="8"/>
        <v/>
      </c>
      <c r="V67" s="96" t="str">
        <f t="shared" si="9"/>
        <v/>
      </c>
      <c r="X67" t="str">
        <f t="shared" si="10"/>
        <v/>
      </c>
      <c r="Y67" s="97" t="str">
        <f t="shared" si="11"/>
        <v/>
      </c>
    </row>
    <row r="68" spans="1:25" ht="16.5" thickBot="1" x14ac:dyDescent="0.3">
      <c r="A68" s="85">
        <f t="shared" si="12"/>
        <v>66</v>
      </c>
      <c r="B68" s="103"/>
      <c r="C68" s="103"/>
      <c r="D68" s="105"/>
      <c r="E68" s="105"/>
      <c r="F68" s="142"/>
      <c r="G68" s="142"/>
      <c r="H68" s="271"/>
      <c r="I68" s="271"/>
      <c r="J68" s="142" t="s">
        <v>1731</v>
      </c>
      <c r="K68" s="142" t="s">
        <v>1940</v>
      </c>
      <c r="M68" t="str">
        <f t="shared" si="0"/>
        <v/>
      </c>
      <c r="N68" t="str">
        <f t="shared" si="1"/>
        <v/>
      </c>
      <c r="O68" s="95" t="str">
        <f t="shared" si="2"/>
        <v/>
      </c>
      <c r="P68" s="96" t="str">
        <f t="shared" si="3"/>
        <v/>
      </c>
      <c r="Q68" s="95" t="str">
        <f t="shared" si="4"/>
        <v/>
      </c>
      <c r="R68" s="96" t="str">
        <f t="shared" si="5"/>
        <v/>
      </c>
      <c r="S68" s="95" t="str">
        <f t="shared" si="6"/>
        <v/>
      </c>
      <c r="T68" s="96" t="str">
        <f t="shared" si="7"/>
        <v/>
      </c>
      <c r="U68" s="95" t="str">
        <f t="shared" si="8"/>
        <v xml:space="preserve"> WHEN COUNTRY = 'CIB' AND SEGMENT IN ('CORPORATE','SME Corporate') THEN -86.00328</v>
      </c>
      <c r="V68" s="96" t="str">
        <f t="shared" si="9"/>
        <v xml:space="preserve"> WHEN COUNTRY = 'CIB' AND SEGMENT = 'Small Business' THEN -69.63927</v>
      </c>
      <c r="X68" t="str">
        <f t="shared" si="10"/>
        <v xml:space="preserve"> WHEN COUNTRY = 'CIB' AND SEGMENT IN ('CORPORATE','SME Corporate') THEN -86.00328 WHEN COUNTRY = 'CIB' AND SEGMENT = 'Small Business' THEN -69.63927</v>
      </c>
      <c r="Y68" s="97" t="str">
        <f t="shared" si="11"/>
        <v>CASE  WHEN COUNTRY = 'CIB' AND SEGMENT IN ('CORPORATE','SME Corporate') THEN -86.00328 WHEN COUNTRY = 'CIB' AND SEGMENT = 'Small Business' THEN -69.63927 END AS VAL_MIN_IND_66,</v>
      </c>
    </row>
    <row r="69" spans="1:25" ht="16.5" thickBot="1" x14ac:dyDescent="0.3">
      <c r="A69" s="85">
        <f t="shared" si="12"/>
        <v>67</v>
      </c>
      <c r="B69" s="103"/>
      <c r="C69" s="103"/>
      <c r="D69" s="105"/>
      <c r="E69" s="105"/>
      <c r="F69" s="142"/>
      <c r="G69" s="142"/>
      <c r="H69" s="271"/>
      <c r="I69" s="271"/>
      <c r="J69" s="142" t="s">
        <v>1731</v>
      </c>
      <c r="K69" s="142" t="s">
        <v>1940</v>
      </c>
      <c r="M69" t="str">
        <f t="shared" ref="M69:M132" si="13">IF(LEN(B69)&gt;0,CONCATENATE(" WHEN COUNTRY = '",$B$2, ,"' AND SEGMENT = '",$B$3,"' THEN ",B69 ),"")</f>
        <v/>
      </c>
      <c r="N69" t="str">
        <f t="shared" ref="N69:N132" si="14">IF(LEN(C69)&gt;0,CONCATENATE(" WHEN COUNTRY = '",$B$2, ,"' AND SEGMENT = '",$C$3,"' THEN ",C69 ),"")</f>
        <v/>
      </c>
      <c r="O69" s="95" t="str">
        <f t="shared" ref="O69:O132" si="15">IF(LEN(D69)&gt;0,CONCATENATE(" WHEN COUNTRY = '",$D$2, ,"' AND SEGMENT = '",$D$3,"' THEN ",D69 ),"")</f>
        <v/>
      </c>
      <c r="P69" s="96" t="str">
        <f t="shared" ref="P69:P132" si="16">IF(LEN(E69)&gt;0,CONCATENATE(" WHEN COUNTRY = '",$D$2, ,"' AND SEGMENT = '",$E$3,"' THEN ",E69 ),"")</f>
        <v/>
      </c>
      <c r="Q69" s="95" t="str">
        <f t="shared" ref="Q69:Q132" si="17">IF(LEN(F69)&gt;0,CONCATENATE(" WHEN COUNTRY = '",$F$2, ,"' AND SEGMENT IN ",$F$3," THEN ",F69 ),"")</f>
        <v/>
      </c>
      <c r="R69" s="96" t="str">
        <f t="shared" ref="R69:R132" si="18">IF(LEN(G69)&gt;0,CONCATENATE(" WHEN COUNTRY = '",$F$2, ,"' AND SEGMENT = '",$G$3,"' THEN ",G69 ),"")</f>
        <v/>
      </c>
      <c r="S69" s="95" t="str">
        <f t="shared" ref="S69:S132" si="19">IF(LEN(H69)&gt;0,CONCATENATE(" WHEN COUNTRY = '",$H$2, ,"' AND SEGMENT IN ",$H$3," THEN ",H69 ),"")</f>
        <v/>
      </c>
      <c r="T69" s="96" t="str">
        <f t="shared" ref="T69:T132" si="20">IF(LEN(I69)&gt;0,CONCATENATE(" WHEN COUNTRY = '",$H$2, ,"' AND SEGMENT = '",$I$3,"' THEN ",I69 ),"")</f>
        <v/>
      </c>
      <c r="U69" s="95" t="str">
        <f t="shared" ref="U69:U132" si="21">IF(LEN(J69)&gt;0,CONCATENATE(" WHEN COUNTRY = '",$J$2, ,"' AND SEGMENT IN ",$J$3," THEN ",J69 ),"")</f>
        <v xml:space="preserve"> WHEN COUNTRY = 'CIB' AND SEGMENT IN ('CORPORATE','SME Corporate') THEN -86.00328</v>
      </c>
      <c r="V69" s="96" t="str">
        <f t="shared" ref="V69:V132" si="22">IF(LEN(K69)&gt;0,CONCATENATE(" WHEN COUNTRY = '",$J$2, ,"' AND SEGMENT = '",$K$3,"' THEN ",K69 ),"")</f>
        <v xml:space="preserve"> WHEN COUNTRY = 'CIB' AND SEGMENT = 'Small Business' THEN -69.63927</v>
      </c>
      <c r="X69" t="str">
        <f t="shared" ref="X69:X132" si="23">CONCATENATE(M69,N69,O69,P69,Q69,R69,S69,T69,U69,V69)</f>
        <v xml:space="preserve"> WHEN COUNTRY = 'CIB' AND SEGMENT IN ('CORPORATE','SME Corporate') THEN -86.00328 WHEN COUNTRY = 'CIB' AND SEGMENT = 'Small Business' THEN -69.63927</v>
      </c>
      <c r="Y69" s="97" t="str">
        <f t="shared" ref="Y69:Y132" si="24">IF(LEN(X69)&gt;0,CONCATENATE("CASE ",X69," END AS VAL_MIN_IND_",A69,","),"")</f>
        <v>CASE  WHEN COUNTRY = 'CIB' AND SEGMENT IN ('CORPORATE','SME Corporate') THEN -86.00328 WHEN COUNTRY = 'CIB' AND SEGMENT = 'Small Business' THEN -69.63927 END AS VAL_MIN_IND_67,</v>
      </c>
    </row>
    <row r="70" spans="1:25" ht="16.5" thickBot="1" x14ac:dyDescent="0.3">
      <c r="A70" s="85">
        <f t="shared" ref="A70:A133" si="25">+A69+1</f>
        <v>68</v>
      </c>
      <c r="B70" s="103"/>
      <c r="C70" s="103"/>
      <c r="D70" s="105"/>
      <c r="E70" s="105"/>
      <c r="F70" s="142"/>
      <c r="G70" s="142"/>
      <c r="H70" s="271"/>
      <c r="I70" s="271"/>
      <c r="J70" s="142"/>
      <c r="K70" s="142"/>
      <c r="M70" t="str">
        <f t="shared" si="13"/>
        <v/>
      </c>
      <c r="N70" t="str">
        <f t="shared" si="14"/>
        <v/>
      </c>
      <c r="O70" s="95" t="str">
        <f t="shared" si="15"/>
        <v/>
      </c>
      <c r="P70" s="96" t="str">
        <f t="shared" si="16"/>
        <v/>
      </c>
      <c r="Q70" s="95" t="str">
        <f t="shared" si="17"/>
        <v/>
      </c>
      <c r="R70" s="96" t="str">
        <f t="shared" si="18"/>
        <v/>
      </c>
      <c r="S70" s="95" t="str">
        <f t="shared" si="19"/>
        <v/>
      </c>
      <c r="T70" s="96" t="str">
        <f t="shared" si="20"/>
        <v/>
      </c>
      <c r="U70" s="95" t="str">
        <f t="shared" si="21"/>
        <v/>
      </c>
      <c r="V70" s="96" t="str">
        <f t="shared" si="22"/>
        <v/>
      </c>
      <c r="X70" t="str">
        <f t="shared" si="23"/>
        <v/>
      </c>
      <c r="Y70" s="97" t="str">
        <f t="shared" si="24"/>
        <v/>
      </c>
    </row>
    <row r="71" spans="1:25" ht="16.5" thickBot="1" x14ac:dyDescent="0.3">
      <c r="A71" s="85">
        <f t="shared" si="25"/>
        <v>69</v>
      </c>
      <c r="B71" s="108"/>
      <c r="C71" s="108"/>
      <c r="D71" s="109"/>
      <c r="E71" s="109"/>
      <c r="F71" s="142"/>
      <c r="G71" s="142"/>
      <c r="H71" s="271"/>
      <c r="I71" s="271"/>
      <c r="J71" s="142" t="s">
        <v>1732</v>
      </c>
      <c r="K71" s="142" t="s">
        <v>1941</v>
      </c>
      <c r="M71" t="str">
        <f t="shared" si="13"/>
        <v/>
      </c>
      <c r="N71" t="str">
        <f t="shared" si="14"/>
        <v/>
      </c>
      <c r="O71" s="95" t="str">
        <f t="shared" si="15"/>
        <v/>
      </c>
      <c r="P71" s="96" t="str">
        <f t="shared" si="16"/>
        <v/>
      </c>
      <c r="Q71" s="95" t="str">
        <f t="shared" si="17"/>
        <v/>
      </c>
      <c r="R71" s="96" t="str">
        <f t="shared" si="18"/>
        <v/>
      </c>
      <c r="S71" s="95" t="str">
        <f t="shared" si="19"/>
        <v/>
      </c>
      <c r="T71" s="96" t="str">
        <f t="shared" si="20"/>
        <v/>
      </c>
      <c r="U71" s="95" t="str">
        <f t="shared" si="21"/>
        <v xml:space="preserve"> WHEN COUNTRY = 'CIB' AND SEGMENT IN ('CORPORATE','SME Corporate') THEN -0.9848943</v>
      </c>
      <c r="V71" s="96" t="str">
        <f t="shared" si="22"/>
        <v xml:space="preserve"> WHEN COUNTRY = 'CIB' AND SEGMENT = 'Small Business' THEN -0.9945541</v>
      </c>
      <c r="X71" t="str">
        <f t="shared" si="23"/>
        <v xml:space="preserve"> WHEN COUNTRY = 'CIB' AND SEGMENT IN ('CORPORATE','SME Corporate') THEN -0.9848943 WHEN COUNTRY = 'CIB' AND SEGMENT = 'Small Business' THEN -0.9945541</v>
      </c>
      <c r="Y71" s="97" t="str">
        <f t="shared" si="24"/>
        <v>CASE  WHEN COUNTRY = 'CIB' AND SEGMENT IN ('CORPORATE','SME Corporate') THEN -0.9848943 WHEN COUNTRY = 'CIB' AND SEGMENT = 'Small Business' THEN -0.9945541 END AS VAL_MIN_IND_69,</v>
      </c>
    </row>
    <row r="72" spans="1:25" ht="16.5" thickBot="1" x14ac:dyDescent="0.3">
      <c r="A72" s="85">
        <f t="shared" si="25"/>
        <v>70</v>
      </c>
      <c r="B72" s="108"/>
      <c r="C72" s="108"/>
      <c r="D72" s="109"/>
      <c r="E72" s="109"/>
      <c r="F72" s="142"/>
      <c r="G72" s="142"/>
      <c r="H72" s="271"/>
      <c r="I72" s="271"/>
      <c r="J72" s="142" t="s">
        <v>1733</v>
      </c>
      <c r="K72" s="142" t="s">
        <v>1942</v>
      </c>
      <c r="M72" t="str">
        <f t="shared" si="13"/>
        <v/>
      </c>
      <c r="N72" t="str">
        <f t="shared" si="14"/>
        <v/>
      </c>
      <c r="O72" s="95" t="str">
        <f t="shared" si="15"/>
        <v/>
      </c>
      <c r="P72" s="96" t="str">
        <f t="shared" si="16"/>
        <v/>
      </c>
      <c r="Q72" s="95" t="str">
        <f t="shared" si="17"/>
        <v/>
      </c>
      <c r="R72" s="96" t="str">
        <f t="shared" si="18"/>
        <v/>
      </c>
      <c r="S72" s="95" t="str">
        <f t="shared" si="19"/>
        <v/>
      </c>
      <c r="T72" s="96" t="str">
        <f t="shared" si="20"/>
        <v/>
      </c>
      <c r="U72" s="95" t="str">
        <f t="shared" si="21"/>
        <v xml:space="preserve"> WHEN COUNTRY = 'CIB' AND SEGMENT IN ('CORPORATE','SME Corporate') THEN -16.75822</v>
      </c>
      <c r="V72" s="96" t="str">
        <f t="shared" si="22"/>
        <v xml:space="preserve"> WHEN COUNTRY = 'CIB' AND SEGMENT = 'Small Business' THEN -16.72832</v>
      </c>
      <c r="X72" t="str">
        <f t="shared" si="23"/>
        <v xml:space="preserve"> WHEN COUNTRY = 'CIB' AND SEGMENT IN ('CORPORATE','SME Corporate') THEN -16.75822 WHEN COUNTRY = 'CIB' AND SEGMENT = 'Small Business' THEN -16.72832</v>
      </c>
      <c r="Y72" s="97" t="str">
        <f t="shared" si="24"/>
        <v>CASE  WHEN COUNTRY = 'CIB' AND SEGMENT IN ('CORPORATE','SME Corporate') THEN -16.75822 WHEN COUNTRY = 'CIB' AND SEGMENT = 'Small Business' THEN -16.72832 END AS VAL_MIN_IND_70,</v>
      </c>
    </row>
    <row r="73" spans="1:25" ht="16.5" thickBot="1" x14ac:dyDescent="0.3">
      <c r="A73" s="85">
        <f t="shared" si="25"/>
        <v>71</v>
      </c>
      <c r="B73" s="108"/>
      <c r="C73" s="108"/>
      <c r="D73" s="109"/>
      <c r="E73" s="109"/>
      <c r="F73" s="142"/>
      <c r="G73" s="142"/>
      <c r="H73" s="271"/>
      <c r="I73" s="271"/>
      <c r="J73" s="142"/>
      <c r="K73" s="142"/>
      <c r="M73" t="str">
        <f t="shared" si="13"/>
        <v/>
      </c>
      <c r="N73" t="str">
        <f t="shared" si="14"/>
        <v/>
      </c>
      <c r="O73" s="95" t="str">
        <f t="shared" si="15"/>
        <v/>
      </c>
      <c r="P73" s="96" t="str">
        <f t="shared" si="16"/>
        <v/>
      </c>
      <c r="Q73" s="95" t="str">
        <f t="shared" si="17"/>
        <v/>
      </c>
      <c r="R73" s="96" t="str">
        <f t="shared" si="18"/>
        <v/>
      </c>
      <c r="S73" s="95" t="str">
        <f t="shared" si="19"/>
        <v/>
      </c>
      <c r="T73" s="96" t="str">
        <f t="shared" si="20"/>
        <v/>
      </c>
      <c r="U73" s="95" t="str">
        <f t="shared" si="21"/>
        <v/>
      </c>
      <c r="V73" s="96" t="str">
        <f t="shared" si="22"/>
        <v/>
      </c>
      <c r="X73" t="str">
        <f t="shared" si="23"/>
        <v/>
      </c>
      <c r="Y73" s="97" t="str">
        <f t="shared" si="24"/>
        <v/>
      </c>
    </row>
    <row r="74" spans="1:25" ht="16.5" thickBot="1" x14ac:dyDescent="0.3">
      <c r="A74" s="85">
        <f t="shared" si="25"/>
        <v>72</v>
      </c>
      <c r="B74" s="108"/>
      <c r="C74" s="108"/>
      <c r="D74" s="109"/>
      <c r="E74" s="109"/>
      <c r="F74" s="142"/>
      <c r="G74" s="142"/>
      <c r="H74" s="271"/>
      <c r="I74" s="271"/>
      <c r="J74" s="142"/>
      <c r="K74" s="142"/>
      <c r="M74" t="str">
        <f t="shared" si="13"/>
        <v/>
      </c>
      <c r="N74" t="str">
        <f t="shared" si="14"/>
        <v/>
      </c>
      <c r="O74" s="95" t="str">
        <f t="shared" si="15"/>
        <v/>
      </c>
      <c r="P74" s="96" t="str">
        <f t="shared" si="16"/>
        <v/>
      </c>
      <c r="Q74" s="95" t="str">
        <f t="shared" si="17"/>
        <v/>
      </c>
      <c r="R74" s="96" t="str">
        <f t="shared" si="18"/>
        <v/>
      </c>
      <c r="S74" s="95" t="str">
        <f t="shared" si="19"/>
        <v/>
      </c>
      <c r="T74" s="96" t="str">
        <f t="shared" si="20"/>
        <v/>
      </c>
      <c r="U74" s="95" t="str">
        <f t="shared" si="21"/>
        <v/>
      </c>
      <c r="V74" s="96" t="str">
        <f t="shared" si="22"/>
        <v/>
      </c>
      <c r="X74" t="str">
        <f t="shared" si="23"/>
        <v/>
      </c>
      <c r="Y74" s="97" t="str">
        <f t="shared" si="24"/>
        <v/>
      </c>
    </row>
    <row r="75" spans="1:25" ht="16.5" thickBot="1" x14ac:dyDescent="0.3">
      <c r="A75" s="85">
        <f t="shared" si="25"/>
        <v>73</v>
      </c>
      <c r="B75" s="108"/>
      <c r="C75" s="108"/>
      <c r="D75" s="109"/>
      <c r="E75" s="109"/>
      <c r="F75" s="142"/>
      <c r="G75" s="142"/>
      <c r="H75" s="271"/>
      <c r="I75" s="271"/>
      <c r="J75" s="142"/>
      <c r="K75" s="142"/>
      <c r="M75" t="str">
        <f t="shared" si="13"/>
        <v/>
      </c>
      <c r="N75" t="str">
        <f t="shared" si="14"/>
        <v/>
      </c>
      <c r="O75" s="95" t="str">
        <f t="shared" si="15"/>
        <v/>
      </c>
      <c r="P75" s="96" t="str">
        <f t="shared" si="16"/>
        <v/>
      </c>
      <c r="Q75" s="95" t="str">
        <f t="shared" si="17"/>
        <v/>
      </c>
      <c r="R75" s="96" t="str">
        <f t="shared" si="18"/>
        <v/>
      </c>
      <c r="S75" s="95" t="str">
        <f t="shared" si="19"/>
        <v/>
      </c>
      <c r="T75" s="96" t="str">
        <f t="shared" si="20"/>
        <v/>
      </c>
      <c r="U75" s="95" t="str">
        <f t="shared" si="21"/>
        <v/>
      </c>
      <c r="V75" s="96" t="str">
        <f t="shared" si="22"/>
        <v/>
      </c>
      <c r="X75" t="str">
        <f t="shared" si="23"/>
        <v/>
      </c>
      <c r="Y75" s="97" t="str">
        <f t="shared" si="24"/>
        <v/>
      </c>
    </row>
    <row r="76" spans="1:25" ht="16.5" thickBot="1" x14ac:dyDescent="0.3">
      <c r="A76" s="85">
        <f t="shared" si="25"/>
        <v>74</v>
      </c>
      <c r="B76" s="108"/>
      <c r="C76" s="108"/>
      <c r="D76" s="109"/>
      <c r="E76" s="109"/>
      <c r="F76" s="142"/>
      <c r="G76" s="142"/>
      <c r="H76" s="271"/>
      <c r="I76" s="271"/>
      <c r="J76" s="142" t="s">
        <v>1734</v>
      </c>
      <c r="K76" s="142"/>
      <c r="M76" t="str">
        <f t="shared" si="13"/>
        <v/>
      </c>
      <c r="N76" t="str">
        <f t="shared" si="14"/>
        <v/>
      </c>
      <c r="O76" s="95" t="str">
        <f t="shared" si="15"/>
        <v/>
      </c>
      <c r="P76" s="96" t="str">
        <f t="shared" si="16"/>
        <v/>
      </c>
      <c r="Q76" s="95" t="str">
        <f t="shared" si="17"/>
        <v/>
      </c>
      <c r="R76" s="96" t="str">
        <f t="shared" si="18"/>
        <v/>
      </c>
      <c r="S76" s="95" t="str">
        <f t="shared" si="19"/>
        <v/>
      </c>
      <c r="T76" s="96" t="str">
        <f t="shared" si="20"/>
        <v/>
      </c>
      <c r="U76" s="95" t="str">
        <f t="shared" si="21"/>
        <v xml:space="preserve"> WHEN COUNTRY = 'CIB' AND SEGMENT IN ('CORPORATE','SME Corporate') THEN -0.7051479</v>
      </c>
      <c r="V76" s="96" t="str">
        <f t="shared" si="22"/>
        <v/>
      </c>
      <c r="X76" t="str">
        <f t="shared" si="23"/>
        <v xml:space="preserve"> WHEN COUNTRY = 'CIB' AND SEGMENT IN ('CORPORATE','SME Corporate') THEN -0.7051479</v>
      </c>
      <c r="Y76" s="97" t="str">
        <f t="shared" si="24"/>
        <v>CASE  WHEN COUNTRY = 'CIB' AND SEGMENT IN ('CORPORATE','SME Corporate') THEN -0.7051479 END AS VAL_MIN_IND_74,</v>
      </c>
    </row>
    <row r="77" spans="1:25" ht="16.5" thickBot="1" x14ac:dyDescent="0.3">
      <c r="A77" s="85">
        <f t="shared" si="25"/>
        <v>75</v>
      </c>
      <c r="B77" s="108"/>
      <c r="C77" s="108"/>
      <c r="D77" s="109"/>
      <c r="E77" s="109"/>
      <c r="F77" s="142"/>
      <c r="G77" s="142"/>
      <c r="H77" s="271"/>
      <c r="I77" s="271"/>
      <c r="J77" s="142"/>
      <c r="K77" s="142" t="s">
        <v>1943</v>
      </c>
      <c r="M77" t="str">
        <f t="shared" si="13"/>
        <v/>
      </c>
      <c r="N77" t="str">
        <f t="shared" si="14"/>
        <v/>
      </c>
      <c r="O77" s="95" t="str">
        <f t="shared" si="15"/>
        <v/>
      </c>
      <c r="P77" s="96" t="str">
        <f t="shared" si="16"/>
        <v/>
      </c>
      <c r="Q77" s="95" t="str">
        <f t="shared" si="17"/>
        <v/>
      </c>
      <c r="R77" s="96" t="str">
        <f t="shared" si="18"/>
        <v/>
      </c>
      <c r="S77" s="95" t="str">
        <f t="shared" si="19"/>
        <v/>
      </c>
      <c r="T77" s="96" t="str">
        <f t="shared" si="20"/>
        <v/>
      </c>
      <c r="U77" s="95" t="str">
        <f t="shared" si="21"/>
        <v/>
      </c>
      <c r="V77" s="96" t="str">
        <f t="shared" si="22"/>
        <v xml:space="preserve"> WHEN COUNTRY = 'CIB' AND SEGMENT = 'Small Business' THEN 0.0297082</v>
      </c>
      <c r="X77" t="str">
        <f t="shared" si="23"/>
        <v xml:space="preserve"> WHEN COUNTRY = 'CIB' AND SEGMENT = 'Small Business' THEN 0.0297082</v>
      </c>
      <c r="Y77" s="97" t="str">
        <f t="shared" si="24"/>
        <v>CASE  WHEN COUNTRY = 'CIB' AND SEGMENT = 'Small Business' THEN 0.0297082 END AS VAL_MIN_IND_75,</v>
      </c>
    </row>
    <row r="78" spans="1:25" ht="16.5" thickBot="1" x14ac:dyDescent="0.3">
      <c r="A78" s="85">
        <f t="shared" si="25"/>
        <v>76</v>
      </c>
      <c r="B78" s="108"/>
      <c r="C78" s="108"/>
      <c r="D78" s="109"/>
      <c r="E78" s="109"/>
      <c r="F78" s="142"/>
      <c r="G78" s="142"/>
      <c r="H78" s="271"/>
      <c r="I78" s="271"/>
      <c r="J78" s="142"/>
      <c r="K78" s="142"/>
      <c r="M78" t="str">
        <f t="shared" si="13"/>
        <v/>
      </c>
      <c r="N78" t="str">
        <f t="shared" si="14"/>
        <v/>
      </c>
      <c r="O78" s="95" t="str">
        <f t="shared" si="15"/>
        <v/>
      </c>
      <c r="P78" s="96" t="str">
        <f t="shared" si="16"/>
        <v/>
      </c>
      <c r="Q78" s="95" t="str">
        <f t="shared" si="17"/>
        <v/>
      </c>
      <c r="R78" s="96" t="str">
        <f t="shared" si="18"/>
        <v/>
      </c>
      <c r="S78" s="95" t="str">
        <f t="shared" si="19"/>
        <v/>
      </c>
      <c r="T78" s="96" t="str">
        <f t="shared" si="20"/>
        <v/>
      </c>
      <c r="U78" s="95" t="str">
        <f t="shared" si="21"/>
        <v/>
      </c>
      <c r="V78" s="96" t="str">
        <f t="shared" si="22"/>
        <v/>
      </c>
      <c r="X78" t="str">
        <f t="shared" si="23"/>
        <v/>
      </c>
      <c r="Y78" s="97" t="str">
        <f t="shared" si="24"/>
        <v/>
      </c>
    </row>
    <row r="79" spans="1:25" ht="16.5" thickBot="1" x14ac:dyDescent="0.3">
      <c r="A79" s="85">
        <f t="shared" si="25"/>
        <v>77</v>
      </c>
      <c r="B79" s="108"/>
      <c r="C79" s="108"/>
      <c r="D79" s="109"/>
      <c r="E79" s="109"/>
      <c r="F79" s="142"/>
      <c r="G79" s="142"/>
      <c r="H79" s="271"/>
      <c r="I79" s="271"/>
      <c r="J79" s="142"/>
      <c r="K79" s="142" t="s">
        <v>1944</v>
      </c>
      <c r="M79" t="str">
        <f t="shared" si="13"/>
        <v/>
      </c>
      <c r="N79" t="str">
        <f t="shared" si="14"/>
        <v/>
      </c>
      <c r="O79" s="95" t="str">
        <f t="shared" si="15"/>
        <v/>
      </c>
      <c r="P79" s="96" t="str">
        <f t="shared" si="16"/>
        <v/>
      </c>
      <c r="Q79" s="95" t="str">
        <f t="shared" si="17"/>
        <v/>
      </c>
      <c r="R79" s="96" t="str">
        <f t="shared" si="18"/>
        <v/>
      </c>
      <c r="S79" s="95" t="str">
        <f t="shared" si="19"/>
        <v/>
      </c>
      <c r="T79" s="96" t="str">
        <f t="shared" si="20"/>
        <v/>
      </c>
      <c r="U79" s="95" t="str">
        <f t="shared" si="21"/>
        <v/>
      </c>
      <c r="V79" s="96" t="str">
        <f t="shared" si="22"/>
        <v xml:space="preserve"> WHEN COUNTRY = 'CIB' AND SEGMENT = 'Small Business' THEN -0.9515571</v>
      </c>
      <c r="X79" t="str">
        <f t="shared" si="23"/>
        <v xml:space="preserve"> WHEN COUNTRY = 'CIB' AND SEGMENT = 'Small Business' THEN -0.9515571</v>
      </c>
      <c r="Y79" s="97" t="str">
        <f t="shared" si="24"/>
        <v>CASE  WHEN COUNTRY = 'CIB' AND SEGMENT = 'Small Business' THEN -0.9515571 END AS VAL_MIN_IND_77,</v>
      </c>
    </row>
    <row r="80" spans="1:25" ht="16.5" thickBot="1" x14ac:dyDescent="0.3">
      <c r="A80" s="85">
        <f t="shared" si="25"/>
        <v>78</v>
      </c>
      <c r="B80" s="108"/>
      <c r="C80" s="108"/>
      <c r="D80" s="109"/>
      <c r="E80" s="109"/>
      <c r="F80" s="142"/>
      <c r="G80" s="142"/>
      <c r="H80" s="271"/>
      <c r="I80" s="271"/>
      <c r="J80" s="142"/>
      <c r="K80" s="142" t="s">
        <v>1875</v>
      </c>
      <c r="M80" t="str">
        <f t="shared" si="13"/>
        <v/>
      </c>
      <c r="N80" t="str">
        <f t="shared" si="14"/>
        <v/>
      </c>
      <c r="O80" s="95" t="str">
        <f t="shared" si="15"/>
        <v/>
      </c>
      <c r="P80" s="96" t="str">
        <f t="shared" si="16"/>
        <v/>
      </c>
      <c r="Q80" s="95" t="str">
        <f t="shared" si="17"/>
        <v/>
      </c>
      <c r="R80" s="96" t="str">
        <f t="shared" si="18"/>
        <v/>
      </c>
      <c r="S80" s="95" t="str">
        <f t="shared" si="19"/>
        <v/>
      </c>
      <c r="T80" s="96" t="str">
        <f t="shared" si="20"/>
        <v/>
      </c>
      <c r="U80" s="95" t="str">
        <f t="shared" si="21"/>
        <v/>
      </c>
      <c r="V80" s="96" t="str">
        <f t="shared" si="22"/>
        <v xml:space="preserve"> WHEN COUNTRY = 'CIB' AND SEGMENT = 'Small Business' THEN 0.9658544</v>
      </c>
      <c r="X80" t="str">
        <f t="shared" si="23"/>
        <v xml:space="preserve"> WHEN COUNTRY = 'CIB' AND SEGMENT = 'Small Business' THEN 0.9658544</v>
      </c>
      <c r="Y80" s="97" t="str">
        <f t="shared" si="24"/>
        <v>CASE  WHEN COUNTRY = 'CIB' AND SEGMENT = 'Small Business' THEN 0.9658544 END AS VAL_MIN_IND_78,</v>
      </c>
    </row>
    <row r="81" spans="1:25" ht="16.5" thickBot="1" x14ac:dyDescent="0.3">
      <c r="A81" s="85">
        <f t="shared" si="25"/>
        <v>79</v>
      </c>
      <c r="B81" s="108"/>
      <c r="C81" s="108"/>
      <c r="D81" s="109"/>
      <c r="E81" s="109"/>
      <c r="F81" s="142"/>
      <c r="G81" s="142"/>
      <c r="H81" s="271"/>
      <c r="I81" s="271"/>
      <c r="J81" s="142"/>
      <c r="K81" s="142"/>
      <c r="M81" t="str">
        <f t="shared" si="13"/>
        <v/>
      </c>
      <c r="N81" t="str">
        <f t="shared" si="14"/>
        <v/>
      </c>
      <c r="O81" s="95" t="str">
        <f t="shared" si="15"/>
        <v/>
      </c>
      <c r="P81" s="96" t="str">
        <f t="shared" si="16"/>
        <v/>
      </c>
      <c r="Q81" s="95" t="str">
        <f t="shared" si="17"/>
        <v/>
      </c>
      <c r="R81" s="96" t="str">
        <f t="shared" si="18"/>
        <v/>
      </c>
      <c r="S81" s="95" t="str">
        <f t="shared" si="19"/>
        <v/>
      </c>
      <c r="T81" s="96" t="str">
        <f t="shared" si="20"/>
        <v/>
      </c>
      <c r="U81" s="95" t="str">
        <f t="shared" si="21"/>
        <v/>
      </c>
      <c r="V81" s="96" t="str">
        <f t="shared" si="22"/>
        <v/>
      </c>
      <c r="X81" t="str">
        <f t="shared" si="23"/>
        <v/>
      </c>
      <c r="Y81" s="97" t="str">
        <f t="shared" si="24"/>
        <v/>
      </c>
    </row>
    <row r="82" spans="1:25" ht="16.5" thickBot="1" x14ac:dyDescent="0.3">
      <c r="A82" s="85">
        <f t="shared" si="25"/>
        <v>80</v>
      </c>
      <c r="B82" s="108"/>
      <c r="C82" s="108"/>
      <c r="D82" s="109"/>
      <c r="E82" s="109"/>
      <c r="F82" s="142"/>
      <c r="G82" s="142"/>
      <c r="H82" s="271"/>
      <c r="I82" s="271"/>
      <c r="J82" s="142"/>
      <c r="K82" s="142"/>
      <c r="M82" t="str">
        <f t="shared" si="13"/>
        <v/>
      </c>
      <c r="N82" t="str">
        <f t="shared" si="14"/>
        <v/>
      </c>
      <c r="O82" s="95" t="str">
        <f t="shared" si="15"/>
        <v/>
      </c>
      <c r="P82" s="96" t="str">
        <f t="shared" si="16"/>
        <v/>
      </c>
      <c r="Q82" s="95" t="str">
        <f t="shared" si="17"/>
        <v/>
      </c>
      <c r="R82" s="96" t="str">
        <f t="shared" si="18"/>
        <v/>
      </c>
      <c r="S82" s="95" t="str">
        <f t="shared" si="19"/>
        <v/>
      </c>
      <c r="T82" s="96" t="str">
        <f t="shared" si="20"/>
        <v/>
      </c>
      <c r="U82" s="95" t="str">
        <f t="shared" si="21"/>
        <v/>
      </c>
      <c r="V82" s="96" t="str">
        <f t="shared" si="22"/>
        <v/>
      </c>
      <c r="X82" t="str">
        <f t="shared" si="23"/>
        <v/>
      </c>
      <c r="Y82" s="97" t="str">
        <f t="shared" si="24"/>
        <v/>
      </c>
    </row>
    <row r="83" spans="1:25" ht="16.5" thickBot="1" x14ac:dyDescent="0.3">
      <c r="A83" s="85">
        <f t="shared" si="25"/>
        <v>81</v>
      </c>
      <c r="B83" s="108"/>
      <c r="C83" s="108"/>
      <c r="D83" s="109"/>
      <c r="E83" s="109"/>
      <c r="F83" s="142"/>
      <c r="G83" s="142"/>
      <c r="H83" s="271"/>
      <c r="I83" s="271"/>
      <c r="J83" s="142"/>
      <c r="K83" s="142"/>
      <c r="M83" t="str">
        <f t="shared" si="13"/>
        <v/>
      </c>
      <c r="N83" t="str">
        <f t="shared" si="14"/>
        <v/>
      </c>
      <c r="O83" s="95" t="str">
        <f t="shared" si="15"/>
        <v/>
      </c>
      <c r="P83" s="96" t="str">
        <f t="shared" si="16"/>
        <v/>
      </c>
      <c r="Q83" s="95" t="str">
        <f t="shared" si="17"/>
        <v/>
      </c>
      <c r="R83" s="96" t="str">
        <f t="shared" si="18"/>
        <v/>
      </c>
      <c r="S83" s="95" t="str">
        <f t="shared" si="19"/>
        <v/>
      </c>
      <c r="T83" s="96" t="str">
        <f t="shared" si="20"/>
        <v/>
      </c>
      <c r="U83" s="95" t="str">
        <f t="shared" si="21"/>
        <v/>
      </c>
      <c r="V83" s="96" t="str">
        <f t="shared" si="22"/>
        <v/>
      </c>
      <c r="X83" t="str">
        <f t="shared" si="23"/>
        <v/>
      </c>
      <c r="Y83" s="97" t="str">
        <f t="shared" si="24"/>
        <v/>
      </c>
    </row>
    <row r="84" spans="1:25" ht="16.5" thickBot="1" x14ac:dyDescent="0.3">
      <c r="A84" s="85">
        <f t="shared" si="25"/>
        <v>82</v>
      </c>
      <c r="B84" s="108"/>
      <c r="C84" s="108"/>
      <c r="D84" s="109"/>
      <c r="E84" s="109"/>
      <c r="F84" s="142"/>
      <c r="G84" s="142"/>
      <c r="H84" s="271"/>
      <c r="I84" s="271"/>
      <c r="J84" s="142" t="s">
        <v>1735</v>
      </c>
      <c r="K84" s="142" t="s">
        <v>1945</v>
      </c>
      <c r="M84" t="str">
        <f t="shared" si="13"/>
        <v/>
      </c>
      <c r="N84" t="str">
        <f t="shared" si="14"/>
        <v/>
      </c>
      <c r="O84" s="95" t="str">
        <f t="shared" si="15"/>
        <v/>
      </c>
      <c r="P84" s="96" t="str">
        <f t="shared" si="16"/>
        <v/>
      </c>
      <c r="Q84" s="95" t="str">
        <f t="shared" si="17"/>
        <v/>
      </c>
      <c r="R84" s="96" t="str">
        <f t="shared" si="18"/>
        <v/>
      </c>
      <c r="S84" s="95" t="str">
        <f t="shared" si="19"/>
        <v/>
      </c>
      <c r="T84" s="96" t="str">
        <f t="shared" si="20"/>
        <v/>
      </c>
      <c r="U84" s="95" t="str">
        <f t="shared" si="21"/>
        <v xml:space="preserve"> WHEN COUNTRY = 'CIB' AND SEGMENT IN ('CORPORATE','SME Corporate') THEN -17.28415</v>
      </c>
      <c r="V84" s="96" t="str">
        <f t="shared" si="22"/>
        <v xml:space="preserve"> WHEN COUNTRY = 'CIB' AND SEGMENT = 'Small Business' THEN -26.5082</v>
      </c>
      <c r="X84" t="str">
        <f t="shared" si="23"/>
        <v xml:space="preserve"> WHEN COUNTRY = 'CIB' AND SEGMENT IN ('CORPORATE','SME Corporate') THEN -17.28415 WHEN COUNTRY = 'CIB' AND SEGMENT = 'Small Business' THEN -26.5082</v>
      </c>
      <c r="Y84" s="97" t="str">
        <f t="shared" si="24"/>
        <v>CASE  WHEN COUNTRY = 'CIB' AND SEGMENT IN ('CORPORATE','SME Corporate') THEN -17.28415 WHEN COUNTRY = 'CIB' AND SEGMENT = 'Small Business' THEN -26.5082 END AS VAL_MIN_IND_82,</v>
      </c>
    </row>
    <row r="85" spans="1:25" ht="16.5" thickBot="1" x14ac:dyDescent="0.3">
      <c r="A85" s="85">
        <f t="shared" si="25"/>
        <v>83</v>
      </c>
      <c r="B85" s="108"/>
      <c r="C85" s="108"/>
      <c r="D85" s="109"/>
      <c r="E85" s="109"/>
      <c r="F85" s="142"/>
      <c r="G85" s="142"/>
      <c r="H85" s="271"/>
      <c r="I85" s="271"/>
      <c r="J85" s="142" t="s">
        <v>1736</v>
      </c>
      <c r="K85" s="142" t="s">
        <v>1946</v>
      </c>
      <c r="M85" t="str">
        <f t="shared" si="13"/>
        <v/>
      </c>
      <c r="N85" t="str">
        <f t="shared" si="14"/>
        <v/>
      </c>
      <c r="O85" s="95" t="str">
        <f t="shared" si="15"/>
        <v/>
      </c>
      <c r="P85" s="96" t="str">
        <f t="shared" si="16"/>
        <v/>
      </c>
      <c r="Q85" s="95" t="str">
        <f t="shared" si="17"/>
        <v/>
      </c>
      <c r="R85" s="96" t="str">
        <f t="shared" si="18"/>
        <v/>
      </c>
      <c r="S85" s="95" t="str">
        <f t="shared" si="19"/>
        <v/>
      </c>
      <c r="T85" s="96" t="str">
        <f t="shared" si="20"/>
        <v/>
      </c>
      <c r="U85" s="95" t="str">
        <f t="shared" si="21"/>
        <v xml:space="preserve"> WHEN COUNTRY = 'CIB' AND SEGMENT IN ('CORPORATE','SME Corporate') THEN -262.4501</v>
      </c>
      <c r="V85" s="96" t="str">
        <f t="shared" si="22"/>
        <v xml:space="preserve"> WHEN COUNTRY = 'CIB' AND SEGMENT = 'Small Business' THEN -285.447</v>
      </c>
      <c r="X85" t="str">
        <f t="shared" si="23"/>
        <v xml:space="preserve"> WHEN COUNTRY = 'CIB' AND SEGMENT IN ('CORPORATE','SME Corporate') THEN -262.4501 WHEN COUNTRY = 'CIB' AND SEGMENT = 'Small Business' THEN -285.447</v>
      </c>
      <c r="Y85" s="97" t="str">
        <f t="shared" si="24"/>
        <v>CASE  WHEN COUNTRY = 'CIB' AND SEGMENT IN ('CORPORATE','SME Corporate') THEN -262.4501 WHEN COUNTRY = 'CIB' AND SEGMENT = 'Small Business' THEN -285.447 END AS VAL_MIN_IND_83,</v>
      </c>
    </row>
    <row r="86" spans="1:25" ht="16.5" thickBot="1" x14ac:dyDescent="0.3">
      <c r="A86" s="85">
        <f t="shared" si="25"/>
        <v>84</v>
      </c>
      <c r="B86" s="108"/>
      <c r="C86" s="108"/>
      <c r="D86" s="109"/>
      <c r="E86" s="109"/>
      <c r="F86" s="142"/>
      <c r="G86" s="142"/>
      <c r="H86" s="271"/>
      <c r="I86" s="271"/>
      <c r="J86" s="142" t="s">
        <v>1737</v>
      </c>
      <c r="K86" s="142" t="s">
        <v>1947</v>
      </c>
      <c r="M86" t="str">
        <f t="shared" si="13"/>
        <v/>
      </c>
      <c r="N86" t="str">
        <f t="shared" si="14"/>
        <v/>
      </c>
      <c r="O86" s="95" t="str">
        <f t="shared" si="15"/>
        <v/>
      </c>
      <c r="P86" s="96" t="str">
        <f t="shared" si="16"/>
        <v/>
      </c>
      <c r="Q86" s="95" t="str">
        <f t="shared" si="17"/>
        <v/>
      </c>
      <c r="R86" s="96" t="str">
        <f t="shared" si="18"/>
        <v/>
      </c>
      <c r="S86" s="95" t="str">
        <f t="shared" si="19"/>
        <v/>
      </c>
      <c r="T86" s="96" t="str">
        <f t="shared" si="20"/>
        <v/>
      </c>
      <c r="U86" s="95" t="str">
        <f t="shared" si="21"/>
        <v xml:space="preserve"> WHEN COUNTRY = 'CIB' AND SEGMENT IN ('CORPORATE','SME Corporate') THEN -314.5502</v>
      </c>
      <c r="V86" s="96" t="str">
        <f t="shared" si="22"/>
        <v xml:space="preserve"> WHEN COUNTRY = 'CIB' AND SEGMENT = 'Small Business' THEN -510.5036</v>
      </c>
      <c r="X86" t="str">
        <f t="shared" si="23"/>
        <v xml:space="preserve"> WHEN COUNTRY = 'CIB' AND SEGMENT IN ('CORPORATE','SME Corporate') THEN -314.5502 WHEN COUNTRY = 'CIB' AND SEGMENT = 'Small Business' THEN -510.5036</v>
      </c>
      <c r="Y86" s="97" t="str">
        <f t="shared" si="24"/>
        <v>CASE  WHEN COUNTRY = 'CIB' AND SEGMENT IN ('CORPORATE','SME Corporate') THEN -314.5502 WHEN COUNTRY = 'CIB' AND SEGMENT = 'Small Business' THEN -510.5036 END AS VAL_MIN_IND_84,</v>
      </c>
    </row>
    <row r="87" spans="1:25" ht="16.5" thickBot="1" x14ac:dyDescent="0.3">
      <c r="A87" s="85">
        <f t="shared" si="25"/>
        <v>85</v>
      </c>
      <c r="B87" s="108"/>
      <c r="C87" s="108"/>
      <c r="D87" s="109"/>
      <c r="E87" s="109"/>
      <c r="F87" s="142"/>
      <c r="G87" s="142"/>
      <c r="H87" s="271"/>
      <c r="I87" s="271"/>
      <c r="J87" s="142" t="s">
        <v>1738</v>
      </c>
      <c r="K87" s="142" t="s">
        <v>1948</v>
      </c>
      <c r="M87" t="str">
        <f t="shared" si="13"/>
        <v/>
      </c>
      <c r="N87" t="str">
        <f t="shared" si="14"/>
        <v/>
      </c>
      <c r="O87" s="95" t="str">
        <f t="shared" si="15"/>
        <v/>
      </c>
      <c r="P87" s="96" t="str">
        <f t="shared" si="16"/>
        <v/>
      </c>
      <c r="Q87" s="95" t="str">
        <f t="shared" si="17"/>
        <v/>
      </c>
      <c r="R87" s="96" t="str">
        <f t="shared" si="18"/>
        <v/>
      </c>
      <c r="S87" s="95" t="str">
        <f t="shared" si="19"/>
        <v/>
      </c>
      <c r="T87" s="96" t="str">
        <f t="shared" si="20"/>
        <v/>
      </c>
      <c r="U87" s="95" t="str">
        <f t="shared" si="21"/>
        <v xml:space="preserve"> WHEN COUNTRY = 'CIB' AND SEGMENT IN ('CORPORATE','SME Corporate') THEN -17.54271</v>
      </c>
      <c r="V87" s="96" t="str">
        <f t="shared" si="22"/>
        <v xml:space="preserve"> WHEN COUNTRY = 'CIB' AND SEGMENT = 'Small Business' THEN -14.2547</v>
      </c>
      <c r="X87" t="str">
        <f t="shared" si="23"/>
        <v xml:space="preserve"> WHEN COUNTRY = 'CIB' AND SEGMENT IN ('CORPORATE','SME Corporate') THEN -17.54271 WHEN COUNTRY = 'CIB' AND SEGMENT = 'Small Business' THEN -14.2547</v>
      </c>
      <c r="Y87" s="97" t="str">
        <f t="shared" si="24"/>
        <v>CASE  WHEN COUNTRY = 'CIB' AND SEGMENT IN ('CORPORATE','SME Corporate') THEN -17.54271 WHEN COUNTRY = 'CIB' AND SEGMENT = 'Small Business' THEN -14.2547 END AS VAL_MIN_IND_85,</v>
      </c>
    </row>
    <row r="88" spans="1:25" ht="16.5" thickBot="1" x14ac:dyDescent="0.3">
      <c r="A88" s="85">
        <f t="shared" si="25"/>
        <v>86</v>
      </c>
      <c r="B88" s="108"/>
      <c r="C88" s="108"/>
      <c r="D88" s="109"/>
      <c r="E88" s="109"/>
      <c r="F88" s="142"/>
      <c r="G88" s="142"/>
      <c r="H88" s="271"/>
      <c r="I88" s="271"/>
      <c r="J88" s="142" t="s">
        <v>1739</v>
      </c>
      <c r="K88" s="142" t="s">
        <v>1949</v>
      </c>
      <c r="M88" t="str">
        <f t="shared" si="13"/>
        <v/>
      </c>
      <c r="N88" t="str">
        <f t="shared" si="14"/>
        <v/>
      </c>
      <c r="O88" s="95" t="str">
        <f t="shared" si="15"/>
        <v/>
      </c>
      <c r="P88" s="96" t="str">
        <f t="shared" si="16"/>
        <v/>
      </c>
      <c r="Q88" s="95" t="str">
        <f t="shared" si="17"/>
        <v/>
      </c>
      <c r="R88" s="96" t="str">
        <f t="shared" si="18"/>
        <v/>
      </c>
      <c r="S88" s="95" t="str">
        <f t="shared" si="19"/>
        <v/>
      </c>
      <c r="T88" s="96" t="str">
        <f t="shared" si="20"/>
        <v/>
      </c>
      <c r="U88" s="95" t="str">
        <f t="shared" si="21"/>
        <v xml:space="preserve"> WHEN COUNTRY = 'CIB' AND SEGMENT IN ('CORPORATE','SME Corporate') THEN -200.742</v>
      </c>
      <c r="V88" s="96" t="str">
        <f t="shared" si="22"/>
        <v xml:space="preserve"> WHEN COUNTRY = 'CIB' AND SEGMENT = 'Small Business' THEN -168.800</v>
      </c>
      <c r="X88" t="str">
        <f t="shared" si="23"/>
        <v xml:space="preserve"> WHEN COUNTRY = 'CIB' AND SEGMENT IN ('CORPORATE','SME Corporate') THEN -200.742 WHEN COUNTRY = 'CIB' AND SEGMENT = 'Small Business' THEN -168.800</v>
      </c>
      <c r="Y88" s="97" t="str">
        <f t="shared" si="24"/>
        <v>CASE  WHEN COUNTRY = 'CIB' AND SEGMENT IN ('CORPORATE','SME Corporate') THEN -200.742 WHEN COUNTRY = 'CIB' AND SEGMENT = 'Small Business' THEN -168.800 END AS VAL_MIN_IND_86,</v>
      </c>
    </row>
    <row r="89" spans="1:25" ht="16.5" thickBot="1" x14ac:dyDescent="0.3">
      <c r="A89" s="85">
        <f t="shared" si="25"/>
        <v>87</v>
      </c>
      <c r="B89" s="108"/>
      <c r="C89" s="108"/>
      <c r="D89" s="109"/>
      <c r="E89" s="109"/>
      <c r="F89" s="142"/>
      <c r="G89" s="142"/>
      <c r="H89" s="271"/>
      <c r="I89" s="271"/>
      <c r="J89" s="142" t="s">
        <v>1740</v>
      </c>
      <c r="K89" s="142" t="s">
        <v>1950</v>
      </c>
      <c r="M89" t="str">
        <f t="shared" si="13"/>
        <v/>
      </c>
      <c r="N89" t="str">
        <f t="shared" si="14"/>
        <v/>
      </c>
      <c r="O89" s="95" t="str">
        <f t="shared" si="15"/>
        <v/>
      </c>
      <c r="P89" s="96" t="str">
        <f t="shared" si="16"/>
        <v/>
      </c>
      <c r="Q89" s="95" t="str">
        <f t="shared" si="17"/>
        <v/>
      </c>
      <c r="R89" s="96" t="str">
        <f t="shared" si="18"/>
        <v/>
      </c>
      <c r="S89" s="95" t="str">
        <f t="shared" si="19"/>
        <v/>
      </c>
      <c r="T89" s="96" t="str">
        <f t="shared" si="20"/>
        <v/>
      </c>
      <c r="U89" s="95" t="str">
        <f t="shared" si="21"/>
        <v xml:space="preserve"> WHEN COUNTRY = 'CIB' AND SEGMENT IN ('CORPORATE','SME Corporate') THEN -208.869</v>
      </c>
      <c r="V89" s="96" t="str">
        <f t="shared" si="22"/>
        <v xml:space="preserve"> WHEN COUNTRY = 'CIB' AND SEGMENT = 'Small Business' THEN -230.0819</v>
      </c>
      <c r="X89" t="str">
        <f t="shared" si="23"/>
        <v xml:space="preserve"> WHEN COUNTRY = 'CIB' AND SEGMENT IN ('CORPORATE','SME Corporate') THEN -208.869 WHEN COUNTRY = 'CIB' AND SEGMENT = 'Small Business' THEN -230.0819</v>
      </c>
      <c r="Y89" s="97" t="str">
        <f t="shared" si="24"/>
        <v>CASE  WHEN COUNTRY = 'CIB' AND SEGMENT IN ('CORPORATE','SME Corporate') THEN -208.869 WHEN COUNTRY = 'CIB' AND SEGMENT = 'Small Business' THEN -230.0819 END AS VAL_MIN_IND_87,</v>
      </c>
    </row>
    <row r="90" spans="1:25" ht="16.5" thickBot="1" x14ac:dyDescent="0.3">
      <c r="A90" s="85">
        <f t="shared" si="25"/>
        <v>88</v>
      </c>
      <c r="B90" s="108"/>
      <c r="C90" s="108"/>
      <c r="D90" s="109"/>
      <c r="E90" s="109"/>
      <c r="F90" s="142"/>
      <c r="G90" s="142"/>
      <c r="H90" s="271"/>
      <c r="I90" s="271"/>
      <c r="J90" s="142" t="s">
        <v>1741</v>
      </c>
      <c r="K90" s="142" t="s">
        <v>1951</v>
      </c>
      <c r="M90" t="str">
        <f t="shared" si="13"/>
        <v/>
      </c>
      <c r="N90" t="str">
        <f t="shared" si="14"/>
        <v/>
      </c>
      <c r="O90" s="95" t="str">
        <f t="shared" si="15"/>
        <v/>
      </c>
      <c r="P90" s="96" t="str">
        <f t="shared" si="16"/>
        <v/>
      </c>
      <c r="Q90" s="95" t="str">
        <f t="shared" si="17"/>
        <v/>
      </c>
      <c r="R90" s="96" t="str">
        <f t="shared" si="18"/>
        <v/>
      </c>
      <c r="S90" s="95" t="str">
        <f t="shared" si="19"/>
        <v/>
      </c>
      <c r="T90" s="96" t="str">
        <f t="shared" si="20"/>
        <v/>
      </c>
      <c r="U90" s="95" t="str">
        <f t="shared" si="21"/>
        <v xml:space="preserve"> WHEN COUNTRY = 'CIB' AND SEGMENT IN ('CORPORATE','SME Corporate') THEN -0.5579793</v>
      </c>
      <c r="V90" s="96" t="str">
        <f t="shared" si="22"/>
        <v xml:space="preserve"> WHEN COUNTRY = 'CIB' AND SEGMENT = 'Small Business' THEN -1.33511</v>
      </c>
      <c r="X90" t="str">
        <f t="shared" si="23"/>
        <v xml:space="preserve"> WHEN COUNTRY = 'CIB' AND SEGMENT IN ('CORPORATE','SME Corporate') THEN -0.5579793 WHEN COUNTRY = 'CIB' AND SEGMENT = 'Small Business' THEN -1.33511</v>
      </c>
      <c r="Y90" s="97" t="str">
        <f t="shared" si="24"/>
        <v>CASE  WHEN COUNTRY = 'CIB' AND SEGMENT IN ('CORPORATE','SME Corporate') THEN -0.5579793 WHEN COUNTRY = 'CIB' AND SEGMENT = 'Small Business' THEN -1.33511 END AS VAL_MIN_IND_88,</v>
      </c>
    </row>
    <row r="91" spans="1:25" ht="16.5" thickBot="1" x14ac:dyDescent="0.3">
      <c r="A91" s="85">
        <f t="shared" si="25"/>
        <v>89</v>
      </c>
      <c r="B91" s="108"/>
      <c r="C91" s="108"/>
      <c r="D91" s="109"/>
      <c r="E91" s="109"/>
      <c r="F91" s="142"/>
      <c r="G91" s="142"/>
      <c r="H91" s="271"/>
      <c r="I91" s="271"/>
      <c r="J91" s="142" t="s">
        <v>1742</v>
      </c>
      <c r="K91" s="142" t="s">
        <v>1952</v>
      </c>
      <c r="M91" t="str">
        <f t="shared" si="13"/>
        <v/>
      </c>
      <c r="N91" t="str">
        <f t="shared" si="14"/>
        <v/>
      </c>
      <c r="O91" s="95" t="str">
        <f t="shared" si="15"/>
        <v/>
      </c>
      <c r="P91" s="96" t="str">
        <f t="shared" si="16"/>
        <v/>
      </c>
      <c r="Q91" s="95" t="str">
        <f t="shared" si="17"/>
        <v/>
      </c>
      <c r="R91" s="96" t="str">
        <f t="shared" si="18"/>
        <v/>
      </c>
      <c r="S91" s="95" t="str">
        <f t="shared" si="19"/>
        <v/>
      </c>
      <c r="T91" s="96" t="str">
        <f t="shared" si="20"/>
        <v/>
      </c>
      <c r="U91" s="95" t="str">
        <f t="shared" si="21"/>
        <v xml:space="preserve"> WHEN COUNTRY = 'CIB' AND SEGMENT IN ('CORPORATE','SME Corporate') THEN -12.30903</v>
      </c>
      <c r="V91" s="96" t="str">
        <f t="shared" si="22"/>
        <v xml:space="preserve"> WHEN COUNTRY = 'CIB' AND SEGMENT = 'Small Business' THEN -15.49232</v>
      </c>
      <c r="X91" t="str">
        <f t="shared" si="23"/>
        <v xml:space="preserve"> WHEN COUNTRY = 'CIB' AND SEGMENT IN ('CORPORATE','SME Corporate') THEN -12.30903 WHEN COUNTRY = 'CIB' AND SEGMENT = 'Small Business' THEN -15.49232</v>
      </c>
      <c r="Y91" s="97" t="str">
        <f t="shared" si="24"/>
        <v>CASE  WHEN COUNTRY = 'CIB' AND SEGMENT IN ('CORPORATE','SME Corporate') THEN -12.30903 WHEN COUNTRY = 'CIB' AND SEGMENT = 'Small Business' THEN -15.49232 END AS VAL_MIN_IND_89,</v>
      </c>
    </row>
    <row r="92" spans="1:25" ht="16.5" thickBot="1" x14ac:dyDescent="0.3">
      <c r="A92" s="85">
        <f t="shared" si="25"/>
        <v>90</v>
      </c>
      <c r="B92" s="108"/>
      <c r="C92" s="108"/>
      <c r="D92" s="109"/>
      <c r="E92" s="109"/>
      <c r="F92" s="142"/>
      <c r="G92" s="142"/>
      <c r="H92" s="271"/>
      <c r="I92" s="271"/>
      <c r="J92" s="142"/>
      <c r="K92" s="142"/>
      <c r="M92" t="str">
        <f t="shared" si="13"/>
        <v/>
      </c>
      <c r="N92" t="str">
        <f t="shared" si="14"/>
        <v/>
      </c>
      <c r="O92" s="95" t="str">
        <f t="shared" si="15"/>
        <v/>
      </c>
      <c r="P92" s="96" t="str">
        <f t="shared" si="16"/>
        <v/>
      </c>
      <c r="Q92" s="95" t="str">
        <f t="shared" si="17"/>
        <v/>
      </c>
      <c r="R92" s="96" t="str">
        <f t="shared" si="18"/>
        <v/>
      </c>
      <c r="S92" s="95" t="str">
        <f t="shared" si="19"/>
        <v/>
      </c>
      <c r="T92" s="96" t="str">
        <f t="shared" si="20"/>
        <v/>
      </c>
      <c r="U92" s="95" t="str">
        <f t="shared" si="21"/>
        <v/>
      </c>
      <c r="V92" s="96" t="str">
        <f t="shared" si="22"/>
        <v/>
      </c>
      <c r="X92" t="str">
        <f t="shared" si="23"/>
        <v/>
      </c>
      <c r="Y92" s="97" t="str">
        <f t="shared" si="24"/>
        <v/>
      </c>
    </row>
    <row r="93" spans="1:25" ht="16.5" thickBot="1" x14ac:dyDescent="0.3">
      <c r="A93" s="85">
        <f t="shared" si="25"/>
        <v>91</v>
      </c>
      <c r="B93" s="108"/>
      <c r="C93" s="108"/>
      <c r="D93" s="109"/>
      <c r="E93" s="109"/>
      <c r="F93" s="142"/>
      <c r="G93" s="142"/>
      <c r="H93" s="271"/>
      <c r="I93" s="271"/>
      <c r="J93" s="142"/>
      <c r="K93" s="142"/>
      <c r="M93" t="str">
        <f t="shared" si="13"/>
        <v/>
      </c>
      <c r="N93" t="str">
        <f t="shared" si="14"/>
        <v/>
      </c>
      <c r="O93" s="95" t="str">
        <f t="shared" si="15"/>
        <v/>
      </c>
      <c r="P93" s="96" t="str">
        <f t="shared" si="16"/>
        <v/>
      </c>
      <c r="Q93" s="95" t="str">
        <f t="shared" si="17"/>
        <v/>
      </c>
      <c r="R93" s="96" t="str">
        <f t="shared" si="18"/>
        <v/>
      </c>
      <c r="S93" s="95" t="str">
        <f t="shared" si="19"/>
        <v/>
      </c>
      <c r="T93" s="96" t="str">
        <f t="shared" si="20"/>
        <v/>
      </c>
      <c r="U93" s="95" t="str">
        <f t="shared" si="21"/>
        <v/>
      </c>
      <c r="V93" s="96" t="str">
        <f t="shared" si="22"/>
        <v/>
      </c>
      <c r="X93" t="str">
        <f t="shared" si="23"/>
        <v/>
      </c>
      <c r="Y93" s="97" t="str">
        <f t="shared" si="24"/>
        <v/>
      </c>
    </row>
    <row r="94" spans="1:25" ht="16.5" thickBot="1" x14ac:dyDescent="0.3">
      <c r="A94" s="85">
        <f t="shared" si="25"/>
        <v>92</v>
      </c>
      <c r="B94" s="108"/>
      <c r="C94" s="108"/>
      <c r="D94" s="109"/>
      <c r="E94" s="109"/>
      <c r="F94" s="142"/>
      <c r="G94" s="142"/>
      <c r="H94" s="271"/>
      <c r="I94" s="271"/>
      <c r="J94" s="142"/>
      <c r="K94" s="142"/>
      <c r="M94" t="str">
        <f t="shared" si="13"/>
        <v/>
      </c>
      <c r="N94" t="str">
        <f t="shared" si="14"/>
        <v/>
      </c>
      <c r="O94" s="95" t="str">
        <f t="shared" si="15"/>
        <v/>
      </c>
      <c r="P94" s="96" t="str">
        <f t="shared" si="16"/>
        <v/>
      </c>
      <c r="Q94" s="95" t="str">
        <f t="shared" si="17"/>
        <v/>
      </c>
      <c r="R94" s="96" t="str">
        <f t="shared" si="18"/>
        <v/>
      </c>
      <c r="S94" s="95" t="str">
        <f t="shared" si="19"/>
        <v/>
      </c>
      <c r="T94" s="96" t="str">
        <f t="shared" si="20"/>
        <v/>
      </c>
      <c r="U94" s="95" t="str">
        <f t="shared" si="21"/>
        <v/>
      </c>
      <c r="V94" s="96" t="str">
        <f t="shared" si="22"/>
        <v/>
      </c>
      <c r="X94" t="str">
        <f t="shared" si="23"/>
        <v/>
      </c>
      <c r="Y94" s="97" t="str">
        <f t="shared" si="24"/>
        <v/>
      </c>
    </row>
    <row r="95" spans="1:25" ht="16.5" thickBot="1" x14ac:dyDescent="0.3">
      <c r="A95" s="85">
        <f t="shared" si="25"/>
        <v>93</v>
      </c>
      <c r="B95" s="108"/>
      <c r="C95" s="108"/>
      <c r="D95" s="109"/>
      <c r="E95" s="109"/>
      <c r="F95" s="142"/>
      <c r="G95" s="142"/>
      <c r="H95" s="271"/>
      <c r="I95" s="271"/>
      <c r="J95" s="142"/>
      <c r="K95" s="142"/>
      <c r="M95" t="str">
        <f t="shared" si="13"/>
        <v/>
      </c>
      <c r="N95" t="str">
        <f t="shared" si="14"/>
        <v/>
      </c>
      <c r="O95" s="95" t="str">
        <f t="shared" si="15"/>
        <v/>
      </c>
      <c r="P95" s="96" t="str">
        <f t="shared" si="16"/>
        <v/>
      </c>
      <c r="Q95" s="95" t="str">
        <f t="shared" si="17"/>
        <v/>
      </c>
      <c r="R95" s="96" t="str">
        <f t="shared" si="18"/>
        <v/>
      </c>
      <c r="S95" s="95" t="str">
        <f t="shared" si="19"/>
        <v/>
      </c>
      <c r="T95" s="96" t="str">
        <f t="shared" si="20"/>
        <v/>
      </c>
      <c r="U95" s="95" t="str">
        <f t="shared" si="21"/>
        <v/>
      </c>
      <c r="V95" s="96" t="str">
        <f t="shared" si="22"/>
        <v/>
      </c>
      <c r="X95" t="str">
        <f t="shared" si="23"/>
        <v/>
      </c>
      <c r="Y95" s="97" t="str">
        <f t="shared" si="24"/>
        <v/>
      </c>
    </row>
    <row r="96" spans="1:25" ht="16.5" thickBot="1" x14ac:dyDescent="0.3">
      <c r="A96" s="85">
        <f t="shared" si="25"/>
        <v>94</v>
      </c>
      <c r="B96" s="108"/>
      <c r="C96" s="108"/>
      <c r="D96" s="109"/>
      <c r="E96" s="109"/>
      <c r="F96" s="142"/>
      <c r="G96" s="142"/>
      <c r="H96" s="271"/>
      <c r="I96" s="271"/>
      <c r="J96" s="142" t="s">
        <v>1743</v>
      </c>
      <c r="K96" s="142"/>
      <c r="M96" t="str">
        <f t="shared" si="13"/>
        <v/>
      </c>
      <c r="N96" t="str">
        <f t="shared" si="14"/>
        <v/>
      </c>
      <c r="O96" s="95" t="str">
        <f t="shared" si="15"/>
        <v/>
      </c>
      <c r="P96" s="96" t="str">
        <f t="shared" si="16"/>
        <v/>
      </c>
      <c r="Q96" s="95" t="str">
        <f t="shared" si="17"/>
        <v/>
      </c>
      <c r="R96" s="96" t="str">
        <f t="shared" si="18"/>
        <v/>
      </c>
      <c r="S96" s="95" t="str">
        <f t="shared" si="19"/>
        <v/>
      </c>
      <c r="T96" s="96" t="str">
        <f t="shared" si="20"/>
        <v/>
      </c>
      <c r="U96" s="95" t="str">
        <f t="shared" si="21"/>
        <v xml:space="preserve"> WHEN COUNTRY = 'CIB' AND SEGMENT IN ('CORPORATE','SME Corporate') THEN 1784717</v>
      </c>
      <c r="V96" s="96" t="str">
        <f t="shared" si="22"/>
        <v/>
      </c>
      <c r="X96" t="str">
        <f t="shared" si="23"/>
        <v xml:space="preserve"> WHEN COUNTRY = 'CIB' AND SEGMENT IN ('CORPORATE','SME Corporate') THEN 1784717</v>
      </c>
      <c r="Y96" s="97" t="str">
        <f t="shared" si="24"/>
        <v>CASE  WHEN COUNTRY = 'CIB' AND SEGMENT IN ('CORPORATE','SME Corporate') THEN 1784717 END AS VAL_MIN_IND_94,</v>
      </c>
    </row>
    <row r="97" spans="1:25" ht="16.5" thickBot="1" x14ac:dyDescent="0.3">
      <c r="A97" s="85">
        <f t="shared" si="25"/>
        <v>95</v>
      </c>
      <c r="B97" s="108"/>
      <c r="C97" s="108"/>
      <c r="D97" s="109"/>
      <c r="E97" s="109"/>
      <c r="F97" s="142"/>
      <c r="G97" s="142"/>
      <c r="H97" s="271"/>
      <c r="I97" s="271"/>
      <c r="J97" s="142" t="s">
        <v>1744</v>
      </c>
      <c r="K97" s="142"/>
      <c r="M97" t="str">
        <f t="shared" si="13"/>
        <v/>
      </c>
      <c r="N97" t="str">
        <f t="shared" si="14"/>
        <v/>
      </c>
      <c r="O97" s="95" t="str">
        <f t="shared" si="15"/>
        <v/>
      </c>
      <c r="P97" s="96" t="str">
        <f t="shared" si="16"/>
        <v/>
      </c>
      <c r="Q97" s="95" t="str">
        <f t="shared" si="17"/>
        <v/>
      </c>
      <c r="R97" s="96" t="str">
        <f t="shared" si="18"/>
        <v/>
      </c>
      <c r="S97" s="95" t="str">
        <f t="shared" si="19"/>
        <v/>
      </c>
      <c r="T97" s="96" t="str">
        <f t="shared" si="20"/>
        <v/>
      </c>
      <c r="U97" s="95" t="str">
        <f t="shared" si="21"/>
        <v xml:space="preserve"> WHEN COUNTRY = 'CIB' AND SEGMENT IN ('CORPORATE','SME Corporate') THEN -0.7903088</v>
      </c>
      <c r="V97" s="96" t="str">
        <f t="shared" si="22"/>
        <v/>
      </c>
      <c r="X97" t="str">
        <f t="shared" si="23"/>
        <v xml:space="preserve"> WHEN COUNTRY = 'CIB' AND SEGMENT IN ('CORPORATE','SME Corporate') THEN -0.7903088</v>
      </c>
      <c r="Y97" s="97" t="str">
        <f t="shared" si="24"/>
        <v>CASE  WHEN COUNTRY = 'CIB' AND SEGMENT IN ('CORPORATE','SME Corporate') THEN -0.7903088 END AS VAL_MIN_IND_95,</v>
      </c>
    </row>
    <row r="98" spans="1:25" ht="16.5" thickBot="1" x14ac:dyDescent="0.3">
      <c r="A98" s="85">
        <f t="shared" si="25"/>
        <v>96</v>
      </c>
      <c r="B98" s="108"/>
      <c r="C98" s="108"/>
      <c r="D98" s="109"/>
      <c r="E98" s="109"/>
      <c r="F98" s="142"/>
      <c r="G98" s="142"/>
      <c r="H98" s="271"/>
      <c r="I98" s="271"/>
      <c r="J98" s="142"/>
      <c r="K98" s="142"/>
      <c r="M98" t="str">
        <f t="shared" si="13"/>
        <v/>
      </c>
      <c r="N98" t="str">
        <f t="shared" si="14"/>
        <v/>
      </c>
      <c r="O98" s="95" t="str">
        <f t="shared" si="15"/>
        <v/>
      </c>
      <c r="P98" s="96" t="str">
        <f t="shared" si="16"/>
        <v/>
      </c>
      <c r="Q98" s="95" t="str">
        <f t="shared" si="17"/>
        <v/>
      </c>
      <c r="R98" s="96" t="str">
        <f t="shared" si="18"/>
        <v/>
      </c>
      <c r="S98" s="95" t="str">
        <f t="shared" si="19"/>
        <v/>
      </c>
      <c r="T98" s="96" t="str">
        <f t="shared" si="20"/>
        <v/>
      </c>
      <c r="U98" s="95" t="str">
        <f t="shared" si="21"/>
        <v/>
      </c>
      <c r="V98" s="96" t="str">
        <f t="shared" si="22"/>
        <v/>
      </c>
      <c r="X98" t="str">
        <f t="shared" si="23"/>
        <v/>
      </c>
      <c r="Y98" s="97" t="str">
        <f t="shared" si="24"/>
        <v/>
      </c>
    </row>
    <row r="99" spans="1:25" ht="16.5" thickBot="1" x14ac:dyDescent="0.3">
      <c r="A99" s="85">
        <f t="shared" si="25"/>
        <v>97</v>
      </c>
      <c r="B99" s="108"/>
      <c r="C99" s="108"/>
      <c r="D99" s="109"/>
      <c r="E99" s="109"/>
      <c r="F99" s="142"/>
      <c r="G99" s="142"/>
      <c r="H99" s="271"/>
      <c r="I99" s="271"/>
      <c r="J99" s="142"/>
      <c r="K99" s="142"/>
      <c r="M99" t="str">
        <f t="shared" si="13"/>
        <v/>
      </c>
      <c r="N99" t="str">
        <f t="shared" si="14"/>
        <v/>
      </c>
      <c r="O99" s="95" t="str">
        <f t="shared" si="15"/>
        <v/>
      </c>
      <c r="P99" s="96" t="str">
        <f t="shared" si="16"/>
        <v/>
      </c>
      <c r="Q99" s="95" t="str">
        <f t="shared" si="17"/>
        <v/>
      </c>
      <c r="R99" s="96" t="str">
        <f t="shared" si="18"/>
        <v/>
      </c>
      <c r="S99" s="95" t="str">
        <f t="shared" si="19"/>
        <v/>
      </c>
      <c r="T99" s="96" t="str">
        <f t="shared" si="20"/>
        <v/>
      </c>
      <c r="U99" s="95" t="str">
        <f t="shared" si="21"/>
        <v/>
      </c>
      <c r="V99" s="96" t="str">
        <f t="shared" si="22"/>
        <v/>
      </c>
      <c r="X99" t="str">
        <f t="shared" si="23"/>
        <v/>
      </c>
      <c r="Y99" s="97" t="str">
        <f t="shared" si="24"/>
        <v/>
      </c>
    </row>
    <row r="100" spans="1:25" ht="16.5" thickBot="1" x14ac:dyDescent="0.3">
      <c r="A100" s="85">
        <f t="shared" si="25"/>
        <v>98</v>
      </c>
      <c r="B100" s="108"/>
      <c r="C100" s="108"/>
      <c r="D100" s="109"/>
      <c r="E100" s="109"/>
      <c r="F100" s="142"/>
      <c r="G100" s="142"/>
      <c r="H100" s="271"/>
      <c r="I100" s="271"/>
      <c r="J100" s="142" t="s">
        <v>1745</v>
      </c>
      <c r="K100" s="142" t="s">
        <v>1953</v>
      </c>
      <c r="M100" t="str">
        <f t="shared" si="13"/>
        <v/>
      </c>
      <c r="N100" t="str">
        <f t="shared" si="14"/>
        <v/>
      </c>
      <c r="O100" s="95" t="str">
        <f t="shared" si="15"/>
        <v/>
      </c>
      <c r="P100" s="96" t="str">
        <f t="shared" si="16"/>
        <v/>
      </c>
      <c r="Q100" s="95" t="str">
        <f t="shared" si="17"/>
        <v/>
      </c>
      <c r="R100" s="96" t="str">
        <f t="shared" si="18"/>
        <v/>
      </c>
      <c r="S100" s="95" t="str">
        <f t="shared" si="19"/>
        <v/>
      </c>
      <c r="T100" s="96" t="str">
        <f t="shared" si="20"/>
        <v/>
      </c>
      <c r="U100" s="95" t="str">
        <f t="shared" si="21"/>
        <v xml:space="preserve"> WHEN COUNTRY = 'CIB' AND SEGMENT IN ('CORPORATE','SME Corporate') THEN -0.5093638</v>
      </c>
      <c r="V100" s="96" t="str">
        <f t="shared" si="22"/>
        <v xml:space="preserve"> WHEN COUNTRY = 'CIB' AND SEGMENT = 'Small Business' THEN -5.323741</v>
      </c>
      <c r="X100" t="str">
        <f t="shared" si="23"/>
        <v xml:space="preserve"> WHEN COUNTRY = 'CIB' AND SEGMENT IN ('CORPORATE','SME Corporate') THEN -0.5093638 WHEN COUNTRY = 'CIB' AND SEGMENT = 'Small Business' THEN -5.323741</v>
      </c>
      <c r="Y100" s="97" t="str">
        <f t="shared" si="24"/>
        <v>CASE  WHEN COUNTRY = 'CIB' AND SEGMENT IN ('CORPORATE','SME Corporate') THEN -0.5093638 WHEN COUNTRY = 'CIB' AND SEGMENT = 'Small Business' THEN -5.323741 END AS VAL_MIN_IND_98,</v>
      </c>
    </row>
    <row r="101" spans="1:25" ht="16.5" thickBot="1" x14ac:dyDescent="0.3">
      <c r="A101" s="85">
        <f t="shared" si="25"/>
        <v>99</v>
      </c>
      <c r="B101" s="108"/>
      <c r="C101" s="108"/>
      <c r="D101" s="109"/>
      <c r="E101" s="109"/>
      <c r="F101" s="142"/>
      <c r="G101" s="142"/>
      <c r="H101" s="271"/>
      <c r="I101" s="271"/>
      <c r="J101" s="142" t="s">
        <v>1746</v>
      </c>
      <c r="K101" s="142"/>
      <c r="M101" t="str">
        <f t="shared" si="13"/>
        <v/>
      </c>
      <c r="N101" t="str">
        <f t="shared" si="14"/>
        <v/>
      </c>
      <c r="O101" s="95" t="str">
        <f t="shared" si="15"/>
        <v/>
      </c>
      <c r="P101" s="96" t="str">
        <f t="shared" si="16"/>
        <v/>
      </c>
      <c r="Q101" s="95" t="str">
        <f t="shared" si="17"/>
        <v/>
      </c>
      <c r="R101" s="96" t="str">
        <f t="shared" si="18"/>
        <v/>
      </c>
      <c r="S101" s="95" t="str">
        <f t="shared" si="19"/>
        <v/>
      </c>
      <c r="T101" s="96" t="str">
        <f t="shared" si="20"/>
        <v/>
      </c>
      <c r="U101" s="95" t="str">
        <f t="shared" si="21"/>
        <v xml:space="preserve"> WHEN COUNTRY = 'CIB' AND SEGMENT IN ('CORPORATE','SME Corporate') THEN -37.88939</v>
      </c>
      <c r="V101" s="96" t="str">
        <f t="shared" si="22"/>
        <v/>
      </c>
      <c r="X101" t="str">
        <f t="shared" si="23"/>
        <v xml:space="preserve"> WHEN COUNTRY = 'CIB' AND SEGMENT IN ('CORPORATE','SME Corporate') THEN -37.88939</v>
      </c>
      <c r="Y101" s="97" t="str">
        <f t="shared" si="24"/>
        <v>CASE  WHEN COUNTRY = 'CIB' AND SEGMENT IN ('CORPORATE','SME Corporate') THEN -37.88939 END AS VAL_MIN_IND_99,</v>
      </c>
    </row>
    <row r="102" spans="1:25" ht="16.5" thickBot="1" x14ac:dyDescent="0.3">
      <c r="A102" s="85">
        <f t="shared" si="25"/>
        <v>100</v>
      </c>
      <c r="B102" s="108"/>
      <c r="C102" s="108"/>
      <c r="D102" s="109"/>
      <c r="E102" s="109"/>
      <c r="F102" s="142"/>
      <c r="G102" s="142"/>
      <c r="H102" s="271"/>
      <c r="I102" s="271"/>
      <c r="J102" s="142" t="s">
        <v>1747</v>
      </c>
      <c r="K102" s="142"/>
      <c r="M102" t="str">
        <f t="shared" si="13"/>
        <v/>
      </c>
      <c r="N102" t="str">
        <f t="shared" si="14"/>
        <v/>
      </c>
      <c r="O102" s="95" t="str">
        <f t="shared" si="15"/>
        <v/>
      </c>
      <c r="P102" s="96" t="str">
        <f t="shared" si="16"/>
        <v/>
      </c>
      <c r="Q102" s="95" t="str">
        <f t="shared" si="17"/>
        <v/>
      </c>
      <c r="R102" s="96" t="str">
        <f t="shared" si="18"/>
        <v/>
      </c>
      <c r="S102" s="95" t="str">
        <f t="shared" si="19"/>
        <v/>
      </c>
      <c r="T102" s="96" t="str">
        <f t="shared" si="20"/>
        <v/>
      </c>
      <c r="U102" s="95" t="str">
        <f t="shared" si="21"/>
        <v xml:space="preserve"> WHEN COUNTRY = 'CIB' AND SEGMENT IN ('CORPORATE','SME Corporate') THEN -9.385029</v>
      </c>
      <c r="V102" s="96" t="str">
        <f t="shared" si="22"/>
        <v/>
      </c>
      <c r="X102" t="str">
        <f t="shared" si="23"/>
        <v xml:space="preserve"> WHEN COUNTRY = 'CIB' AND SEGMENT IN ('CORPORATE','SME Corporate') THEN -9.385029</v>
      </c>
      <c r="Y102" s="97" t="str">
        <f t="shared" si="24"/>
        <v>CASE  WHEN COUNTRY = 'CIB' AND SEGMENT IN ('CORPORATE','SME Corporate') THEN -9.385029 END AS VAL_MIN_IND_100,</v>
      </c>
    </row>
    <row r="103" spans="1:25" ht="16.5" thickBot="1" x14ac:dyDescent="0.3">
      <c r="A103" s="85">
        <f t="shared" si="25"/>
        <v>101</v>
      </c>
      <c r="B103" s="108"/>
      <c r="C103" s="108"/>
      <c r="D103" s="109"/>
      <c r="E103" s="109"/>
      <c r="F103" s="142"/>
      <c r="G103" s="142"/>
      <c r="H103" s="271"/>
      <c r="I103" s="271"/>
      <c r="J103" s="142"/>
      <c r="K103" s="142"/>
      <c r="M103" t="str">
        <f t="shared" si="13"/>
        <v/>
      </c>
      <c r="N103" t="str">
        <f t="shared" si="14"/>
        <v/>
      </c>
      <c r="O103" s="95" t="str">
        <f t="shared" si="15"/>
        <v/>
      </c>
      <c r="P103" s="96" t="str">
        <f t="shared" si="16"/>
        <v/>
      </c>
      <c r="Q103" s="95" t="str">
        <f t="shared" si="17"/>
        <v/>
      </c>
      <c r="R103" s="96" t="str">
        <f t="shared" si="18"/>
        <v/>
      </c>
      <c r="S103" s="95" t="str">
        <f t="shared" si="19"/>
        <v/>
      </c>
      <c r="T103" s="96" t="str">
        <f t="shared" si="20"/>
        <v/>
      </c>
      <c r="U103" s="95" t="str">
        <f t="shared" si="21"/>
        <v/>
      </c>
      <c r="V103" s="96" t="str">
        <f t="shared" si="22"/>
        <v/>
      </c>
      <c r="X103" t="str">
        <f t="shared" si="23"/>
        <v/>
      </c>
      <c r="Y103" s="97" t="str">
        <f t="shared" si="24"/>
        <v/>
      </c>
    </row>
    <row r="104" spans="1:25" ht="16.5" thickBot="1" x14ac:dyDescent="0.3">
      <c r="A104" s="85">
        <f t="shared" si="25"/>
        <v>102</v>
      </c>
      <c r="B104" s="108"/>
      <c r="C104" s="108"/>
      <c r="D104" s="109"/>
      <c r="E104" s="109"/>
      <c r="F104" s="142"/>
      <c r="G104" s="142"/>
      <c r="H104" s="271"/>
      <c r="I104" s="271"/>
      <c r="J104" s="142"/>
      <c r="K104" s="142"/>
      <c r="M104" t="str">
        <f t="shared" si="13"/>
        <v/>
      </c>
      <c r="N104" t="str">
        <f t="shared" si="14"/>
        <v/>
      </c>
      <c r="O104" s="95" t="str">
        <f t="shared" si="15"/>
        <v/>
      </c>
      <c r="P104" s="96" t="str">
        <f t="shared" si="16"/>
        <v/>
      </c>
      <c r="Q104" s="95" t="str">
        <f t="shared" si="17"/>
        <v/>
      </c>
      <c r="R104" s="96" t="str">
        <f t="shared" si="18"/>
        <v/>
      </c>
      <c r="S104" s="95" t="str">
        <f t="shared" si="19"/>
        <v/>
      </c>
      <c r="T104" s="96" t="str">
        <f t="shared" si="20"/>
        <v/>
      </c>
      <c r="U104" s="95" t="str">
        <f t="shared" si="21"/>
        <v/>
      </c>
      <c r="V104" s="96" t="str">
        <f t="shared" si="22"/>
        <v/>
      </c>
      <c r="X104" t="str">
        <f t="shared" si="23"/>
        <v/>
      </c>
      <c r="Y104" s="97" t="str">
        <f t="shared" si="24"/>
        <v/>
      </c>
    </row>
    <row r="105" spans="1:25" ht="16.5" thickBot="1" x14ac:dyDescent="0.3">
      <c r="A105" s="85">
        <f t="shared" si="25"/>
        <v>103</v>
      </c>
      <c r="B105" s="108"/>
      <c r="C105" s="108"/>
      <c r="D105" s="109"/>
      <c r="E105" s="109"/>
      <c r="F105" s="142"/>
      <c r="G105" s="142"/>
      <c r="H105" s="271"/>
      <c r="I105" s="271"/>
      <c r="J105" s="142"/>
      <c r="K105" s="142"/>
      <c r="M105" t="str">
        <f t="shared" si="13"/>
        <v/>
      </c>
      <c r="N105" t="str">
        <f t="shared" si="14"/>
        <v/>
      </c>
      <c r="O105" s="95" t="str">
        <f t="shared" si="15"/>
        <v/>
      </c>
      <c r="P105" s="96" t="str">
        <f t="shared" si="16"/>
        <v/>
      </c>
      <c r="Q105" s="95" t="str">
        <f t="shared" si="17"/>
        <v/>
      </c>
      <c r="R105" s="96" t="str">
        <f t="shared" si="18"/>
        <v/>
      </c>
      <c r="S105" s="95" t="str">
        <f t="shared" si="19"/>
        <v/>
      </c>
      <c r="T105" s="96" t="str">
        <f t="shared" si="20"/>
        <v/>
      </c>
      <c r="U105" s="95" t="str">
        <f t="shared" si="21"/>
        <v/>
      </c>
      <c r="V105" s="96" t="str">
        <f t="shared" si="22"/>
        <v/>
      </c>
      <c r="X105" t="str">
        <f t="shared" si="23"/>
        <v/>
      </c>
      <c r="Y105" s="97" t="str">
        <f t="shared" si="24"/>
        <v/>
      </c>
    </row>
    <row r="106" spans="1:25" ht="16.5" thickBot="1" x14ac:dyDescent="0.3">
      <c r="A106" s="85">
        <f t="shared" si="25"/>
        <v>104</v>
      </c>
      <c r="B106" s="108"/>
      <c r="C106" s="108"/>
      <c r="D106" s="109"/>
      <c r="E106" s="109"/>
      <c r="F106" s="142"/>
      <c r="G106" s="142"/>
      <c r="H106" s="271"/>
      <c r="I106" s="271"/>
      <c r="J106" s="142"/>
      <c r="K106" s="142" t="s">
        <v>1954</v>
      </c>
      <c r="M106" t="str">
        <f t="shared" si="13"/>
        <v/>
      </c>
      <c r="N106" t="str">
        <f t="shared" si="14"/>
        <v/>
      </c>
      <c r="O106" s="95" t="str">
        <f t="shared" si="15"/>
        <v/>
      </c>
      <c r="P106" s="96" t="str">
        <f t="shared" si="16"/>
        <v/>
      </c>
      <c r="Q106" s="95" t="str">
        <f t="shared" si="17"/>
        <v/>
      </c>
      <c r="R106" s="96" t="str">
        <f t="shared" si="18"/>
        <v/>
      </c>
      <c r="S106" s="95" t="str">
        <f t="shared" si="19"/>
        <v/>
      </c>
      <c r="T106" s="96" t="str">
        <f t="shared" si="20"/>
        <v/>
      </c>
      <c r="U106" s="95" t="str">
        <f t="shared" si="21"/>
        <v/>
      </c>
      <c r="V106" s="96" t="str">
        <f t="shared" si="22"/>
        <v xml:space="preserve"> WHEN COUNTRY = 'CIB' AND SEGMENT = 'Small Business' THEN 0.0032425</v>
      </c>
      <c r="X106" t="str">
        <f t="shared" si="23"/>
        <v xml:space="preserve"> WHEN COUNTRY = 'CIB' AND SEGMENT = 'Small Business' THEN 0.0032425</v>
      </c>
      <c r="Y106" s="97" t="str">
        <f t="shared" si="24"/>
        <v>CASE  WHEN COUNTRY = 'CIB' AND SEGMENT = 'Small Business' THEN 0.0032425 END AS VAL_MIN_IND_104,</v>
      </c>
    </row>
    <row r="107" spans="1:25" ht="16.5" thickBot="1" x14ac:dyDescent="0.3">
      <c r="A107" s="85">
        <f t="shared" si="25"/>
        <v>105</v>
      </c>
      <c r="B107" s="108"/>
      <c r="C107" s="108"/>
      <c r="D107" s="109"/>
      <c r="E107" s="109"/>
      <c r="F107" s="142"/>
      <c r="G107" s="142"/>
      <c r="H107" s="271"/>
      <c r="I107" s="271"/>
      <c r="J107" s="142"/>
      <c r="K107" s="142" t="s">
        <v>1955</v>
      </c>
      <c r="M107" t="str">
        <f t="shared" si="13"/>
        <v/>
      </c>
      <c r="N107" t="str">
        <f t="shared" si="14"/>
        <v/>
      </c>
      <c r="O107" s="95" t="str">
        <f t="shared" si="15"/>
        <v/>
      </c>
      <c r="P107" s="96" t="str">
        <f t="shared" si="16"/>
        <v/>
      </c>
      <c r="Q107" s="95" t="str">
        <f t="shared" si="17"/>
        <v/>
      </c>
      <c r="R107" s="96" t="str">
        <f t="shared" si="18"/>
        <v/>
      </c>
      <c r="S107" s="95" t="str">
        <f t="shared" si="19"/>
        <v/>
      </c>
      <c r="T107" s="96" t="str">
        <f t="shared" si="20"/>
        <v/>
      </c>
      <c r="U107" s="95" t="str">
        <f t="shared" si="21"/>
        <v/>
      </c>
      <c r="V107" s="96" t="str">
        <f t="shared" si="22"/>
        <v xml:space="preserve"> WHEN COUNTRY = 'CIB' AND SEGMENT = 'Small Business' THEN 0.0890052</v>
      </c>
      <c r="X107" t="str">
        <f t="shared" si="23"/>
        <v xml:space="preserve"> WHEN COUNTRY = 'CIB' AND SEGMENT = 'Small Business' THEN 0.0890052</v>
      </c>
      <c r="Y107" s="97" t="str">
        <f t="shared" si="24"/>
        <v>CASE  WHEN COUNTRY = 'CIB' AND SEGMENT = 'Small Business' THEN 0.0890052 END AS VAL_MIN_IND_105,</v>
      </c>
    </row>
    <row r="108" spans="1:25" ht="16.5" thickBot="1" x14ac:dyDescent="0.3">
      <c r="A108" s="85">
        <f t="shared" si="25"/>
        <v>106</v>
      </c>
      <c r="B108" s="108"/>
      <c r="C108" s="108"/>
      <c r="D108" s="109"/>
      <c r="E108" s="109"/>
      <c r="F108" s="142"/>
      <c r="G108" s="142"/>
      <c r="H108" s="271"/>
      <c r="I108" s="271"/>
      <c r="J108" s="142"/>
      <c r="K108" s="142"/>
      <c r="M108" t="str">
        <f t="shared" si="13"/>
        <v/>
      </c>
      <c r="N108" t="str">
        <f t="shared" si="14"/>
        <v/>
      </c>
      <c r="O108" s="95" t="str">
        <f t="shared" si="15"/>
        <v/>
      </c>
      <c r="P108" s="96" t="str">
        <f t="shared" si="16"/>
        <v/>
      </c>
      <c r="Q108" s="95" t="str">
        <f t="shared" si="17"/>
        <v/>
      </c>
      <c r="R108" s="96" t="str">
        <f t="shared" si="18"/>
        <v/>
      </c>
      <c r="S108" s="95" t="str">
        <f t="shared" si="19"/>
        <v/>
      </c>
      <c r="T108" s="96" t="str">
        <f t="shared" si="20"/>
        <v/>
      </c>
      <c r="U108" s="95" t="str">
        <f t="shared" si="21"/>
        <v/>
      </c>
      <c r="V108" s="96" t="str">
        <f t="shared" si="22"/>
        <v/>
      </c>
      <c r="X108" t="str">
        <f t="shared" si="23"/>
        <v/>
      </c>
      <c r="Y108" s="97" t="str">
        <f t="shared" si="24"/>
        <v/>
      </c>
    </row>
    <row r="109" spans="1:25" ht="16.5" thickBot="1" x14ac:dyDescent="0.3">
      <c r="A109" s="85">
        <f t="shared" si="25"/>
        <v>107</v>
      </c>
      <c r="B109" s="108"/>
      <c r="C109" s="108"/>
      <c r="D109" s="109"/>
      <c r="E109" s="109"/>
      <c r="F109" s="142"/>
      <c r="G109" s="142"/>
      <c r="H109" s="271"/>
      <c r="I109" s="271"/>
      <c r="J109" s="142" t="s">
        <v>1748</v>
      </c>
      <c r="K109" s="142" t="s">
        <v>1956</v>
      </c>
      <c r="M109" t="str">
        <f t="shared" si="13"/>
        <v/>
      </c>
      <c r="N109" t="str">
        <f t="shared" si="14"/>
        <v/>
      </c>
      <c r="O109" s="95" t="str">
        <f t="shared" si="15"/>
        <v/>
      </c>
      <c r="P109" s="96" t="str">
        <f t="shared" si="16"/>
        <v/>
      </c>
      <c r="Q109" s="95" t="str">
        <f t="shared" si="17"/>
        <v/>
      </c>
      <c r="R109" s="96" t="str">
        <f t="shared" si="18"/>
        <v/>
      </c>
      <c r="S109" s="95" t="str">
        <f t="shared" si="19"/>
        <v/>
      </c>
      <c r="T109" s="96" t="str">
        <f t="shared" si="20"/>
        <v/>
      </c>
      <c r="U109" s="95" t="str">
        <f t="shared" si="21"/>
        <v xml:space="preserve"> WHEN COUNTRY = 'CIB' AND SEGMENT IN ('CORPORATE','SME Corporate') THEN -3.297872</v>
      </c>
      <c r="V109" s="96" t="str">
        <f t="shared" si="22"/>
        <v xml:space="preserve"> WHEN COUNTRY = 'CIB' AND SEGMENT = 'Small Business' THEN -17.08824</v>
      </c>
      <c r="X109" t="str">
        <f t="shared" si="23"/>
        <v xml:space="preserve"> WHEN COUNTRY = 'CIB' AND SEGMENT IN ('CORPORATE','SME Corporate') THEN -3.297872 WHEN COUNTRY = 'CIB' AND SEGMENT = 'Small Business' THEN -17.08824</v>
      </c>
      <c r="Y109" s="97" t="str">
        <f t="shared" si="24"/>
        <v>CASE  WHEN COUNTRY = 'CIB' AND SEGMENT IN ('CORPORATE','SME Corporate') THEN -3.297872 WHEN COUNTRY = 'CIB' AND SEGMENT = 'Small Business' THEN -17.08824 END AS VAL_MIN_IND_107,</v>
      </c>
    </row>
    <row r="110" spans="1:25" ht="16.5" thickBot="1" x14ac:dyDescent="0.3">
      <c r="A110" s="85">
        <f t="shared" si="25"/>
        <v>108</v>
      </c>
      <c r="B110" s="108"/>
      <c r="C110" s="108"/>
      <c r="D110" s="109"/>
      <c r="E110" s="109"/>
      <c r="F110" s="142"/>
      <c r="G110" s="142"/>
      <c r="H110" s="271"/>
      <c r="I110" s="271"/>
      <c r="J110" s="142" t="s">
        <v>1749</v>
      </c>
      <c r="K110" s="142" t="s">
        <v>1957</v>
      </c>
      <c r="M110" t="str">
        <f t="shared" si="13"/>
        <v/>
      </c>
      <c r="N110" t="str">
        <f t="shared" si="14"/>
        <v/>
      </c>
      <c r="O110" s="95" t="str">
        <f t="shared" si="15"/>
        <v/>
      </c>
      <c r="P110" s="96" t="str">
        <f t="shared" si="16"/>
        <v/>
      </c>
      <c r="Q110" s="95" t="str">
        <f t="shared" si="17"/>
        <v/>
      </c>
      <c r="R110" s="96" t="str">
        <f t="shared" si="18"/>
        <v/>
      </c>
      <c r="S110" s="95" t="str">
        <f t="shared" si="19"/>
        <v/>
      </c>
      <c r="T110" s="96" t="str">
        <f t="shared" si="20"/>
        <v/>
      </c>
      <c r="U110" s="95" t="str">
        <f t="shared" si="21"/>
        <v xml:space="preserve"> WHEN COUNTRY = 'CIB' AND SEGMENT IN ('CORPORATE','SME Corporate') THEN -78.96063</v>
      </c>
      <c r="V110" s="96" t="str">
        <f t="shared" si="22"/>
        <v xml:space="preserve"> WHEN COUNTRY = 'CIB' AND SEGMENT = 'Small Business' THEN -68.13974</v>
      </c>
      <c r="X110" t="str">
        <f t="shared" si="23"/>
        <v xml:space="preserve"> WHEN COUNTRY = 'CIB' AND SEGMENT IN ('CORPORATE','SME Corporate') THEN -78.96063 WHEN COUNTRY = 'CIB' AND SEGMENT = 'Small Business' THEN -68.13974</v>
      </c>
      <c r="Y110" s="97" t="str">
        <f t="shared" si="24"/>
        <v>CASE  WHEN COUNTRY = 'CIB' AND SEGMENT IN ('CORPORATE','SME Corporate') THEN -78.96063 WHEN COUNTRY = 'CIB' AND SEGMENT = 'Small Business' THEN -68.13974 END AS VAL_MIN_IND_108,</v>
      </c>
    </row>
    <row r="111" spans="1:25" ht="16.5" thickBot="1" x14ac:dyDescent="0.3">
      <c r="A111" s="85">
        <f t="shared" si="25"/>
        <v>109</v>
      </c>
      <c r="B111" s="108"/>
      <c r="C111" s="108"/>
      <c r="D111" s="109"/>
      <c r="E111" s="109"/>
      <c r="F111" s="142"/>
      <c r="G111" s="142"/>
      <c r="H111" s="271"/>
      <c r="I111" s="271"/>
      <c r="J111" s="142" t="s">
        <v>1750</v>
      </c>
      <c r="K111" s="142" t="s">
        <v>1958</v>
      </c>
      <c r="M111" t="str">
        <f t="shared" si="13"/>
        <v/>
      </c>
      <c r="N111" t="str">
        <f t="shared" si="14"/>
        <v/>
      </c>
      <c r="O111" s="95" t="str">
        <f t="shared" si="15"/>
        <v/>
      </c>
      <c r="P111" s="96" t="str">
        <f t="shared" si="16"/>
        <v/>
      </c>
      <c r="Q111" s="95" t="str">
        <f t="shared" si="17"/>
        <v/>
      </c>
      <c r="R111" s="96" t="str">
        <f t="shared" si="18"/>
        <v/>
      </c>
      <c r="S111" s="95" t="str">
        <f t="shared" si="19"/>
        <v/>
      </c>
      <c r="T111" s="96" t="str">
        <f t="shared" si="20"/>
        <v/>
      </c>
      <c r="U111" s="95" t="str">
        <f t="shared" si="21"/>
        <v xml:space="preserve"> WHEN COUNTRY = 'CIB' AND SEGMENT IN ('CORPORATE','SME Corporate') THEN -13.67739</v>
      </c>
      <c r="V111" s="96" t="str">
        <f t="shared" si="22"/>
        <v xml:space="preserve"> WHEN COUNTRY = 'CIB' AND SEGMENT = 'Small Business' THEN -35.89215</v>
      </c>
      <c r="X111" t="str">
        <f t="shared" si="23"/>
        <v xml:space="preserve"> WHEN COUNTRY = 'CIB' AND SEGMENT IN ('CORPORATE','SME Corporate') THEN -13.67739 WHEN COUNTRY = 'CIB' AND SEGMENT = 'Small Business' THEN -35.89215</v>
      </c>
      <c r="Y111" s="97" t="str">
        <f t="shared" si="24"/>
        <v>CASE  WHEN COUNTRY = 'CIB' AND SEGMENT IN ('CORPORATE','SME Corporate') THEN -13.67739 WHEN COUNTRY = 'CIB' AND SEGMENT = 'Small Business' THEN -35.89215 END AS VAL_MIN_IND_109,</v>
      </c>
    </row>
    <row r="112" spans="1:25" ht="16.5" thickBot="1" x14ac:dyDescent="0.3">
      <c r="A112" s="85">
        <f t="shared" si="25"/>
        <v>110</v>
      </c>
      <c r="B112" s="108"/>
      <c r="C112" s="108"/>
      <c r="D112" s="109"/>
      <c r="E112" s="109"/>
      <c r="F112" s="142"/>
      <c r="G112" s="142"/>
      <c r="H112" s="271"/>
      <c r="I112" s="271"/>
      <c r="J112" s="142" t="s">
        <v>1751</v>
      </c>
      <c r="K112" s="142" t="s">
        <v>1959</v>
      </c>
      <c r="M112" t="str">
        <f t="shared" si="13"/>
        <v/>
      </c>
      <c r="N112" t="str">
        <f t="shared" si="14"/>
        <v/>
      </c>
      <c r="O112" s="95" t="str">
        <f t="shared" si="15"/>
        <v/>
      </c>
      <c r="P112" s="96" t="str">
        <f t="shared" si="16"/>
        <v/>
      </c>
      <c r="Q112" s="95" t="str">
        <f t="shared" si="17"/>
        <v/>
      </c>
      <c r="R112" s="96" t="str">
        <f t="shared" si="18"/>
        <v/>
      </c>
      <c r="S112" s="95" t="str">
        <f t="shared" si="19"/>
        <v/>
      </c>
      <c r="T112" s="96" t="str">
        <f t="shared" si="20"/>
        <v/>
      </c>
      <c r="U112" s="95" t="str">
        <f t="shared" si="21"/>
        <v xml:space="preserve"> WHEN COUNTRY = 'CIB' AND SEGMENT IN ('CORPORATE','SME Corporate') THEN -17.57274</v>
      </c>
      <c r="V112" s="96" t="str">
        <f t="shared" si="22"/>
        <v xml:space="preserve"> WHEN COUNTRY = 'CIB' AND SEGMENT = 'Small Business' THEN -12.69874</v>
      </c>
      <c r="X112" t="str">
        <f t="shared" si="23"/>
        <v xml:space="preserve"> WHEN COUNTRY = 'CIB' AND SEGMENT IN ('CORPORATE','SME Corporate') THEN -17.57274 WHEN COUNTRY = 'CIB' AND SEGMENT = 'Small Business' THEN -12.69874</v>
      </c>
      <c r="Y112" s="97" t="str">
        <f t="shared" si="24"/>
        <v>CASE  WHEN COUNTRY = 'CIB' AND SEGMENT IN ('CORPORATE','SME Corporate') THEN -17.57274 WHEN COUNTRY = 'CIB' AND SEGMENT = 'Small Business' THEN -12.69874 END AS VAL_MIN_IND_110,</v>
      </c>
    </row>
    <row r="113" spans="1:25" ht="16.5" thickBot="1" x14ac:dyDescent="0.3">
      <c r="A113" s="85">
        <f t="shared" si="25"/>
        <v>111</v>
      </c>
      <c r="B113" s="108"/>
      <c r="C113" s="108"/>
      <c r="D113" s="109"/>
      <c r="E113" s="109"/>
      <c r="F113" s="142"/>
      <c r="G113" s="142"/>
      <c r="H113" s="271"/>
      <c r="I113" s="271"/>
      <c r="J113" s="142" t="s">
        <v>1752</v>
      </c>
      <c r="K113" s="142" t="s">
        <v>1960</v>
      </c>
      <c r="M113" t="str">
        <f t="shared" si="13"/>
        <v/>
      </c>
      <c r="N113" t="str">
        <f t="shared" si="14"/>
        <v/>
      </c>
      <c r="O113" s="95" t="str">
        <f t="shared" si="15"/>
        <v/>
      </c>
      <c r="P113" s="96" t="str">
        <f t="shared" si="16"/>
        <v/>
      </c>
      <c r="Q113" s="95" t="str">
        <f t="shared" si="17"/>
        <v/>
      </c>
      <c r="R113" s="96" t="str">
        <f t="shared" si="18"/>
        <v/>
      </c>
      <c r="S113" s="95" t="str">
        <f t="shared" si="19"/>
        <v/>
      </c>
      <c r="T113" s="96" t="str">
        <f t="shared" si="20"/>
        <v/>
      </c>
      <c r="U113" s="95" t="str">
        <f t="shared" si="21"/>
        <v xml:space="preserve"> WHEN COUNTRY = 'CIB' AND SEGMENT IN ('CORPORATE','SME Corporate') THEN -5.785002</v>
      </c>
      <c r="V113" s="96" t="str">
        <f t="shared" si="22"/>
        <v xml:space="preserve"> WHEN COUNTRY = 'CIB' AND SEGMENT = 'Small Business' THEN -15.10772</v>
      </c>
      <c r="X113" t="str">
        <f t="shared" si="23"/>
        <v xml:space="preserve"> WHEN COUNTRY = 'CIB' AND SEGMENT IN ('CORPORATE','SME Corporate') THEN -5.785002 WHEN COUNTRY = 'CIB' AND SEGMENT = 'Small Business' THEN -15.10772</v>
      </c>
      <c r="Y113" s="97" t="str">
        <f t="shared" si="24"/>
        <v>CASE  WHEN COUNTRY = 'CIB' AND SEGMENT IN ('CORPORATE','SME Corporate') THEN -5.785002 WHEN COUNTRY = 'CIB' AND SEGMENT = 'Small Business' THEN -15.10772 END AS VAL_MIN_IND_111,</v>
      </c>
    </row>
    <row r="114" spans="1:25" ht="16.5" thickBot="1" x14ac:dyDescent="0.3">
      <c r="A114" s="85">
        <f t="shared" si="25"/>
        <v>112</v>
      </c>
      <c r="B114" s="108"/>
      <c r="C114" s="108"/>
      <c r="D114" s="109"/>
      <c r="E114" s="109"/>
      <c r="F114" s="142"/>
      <c r="G114" s="142"/>
      <c r="H114" s="271"/>
      <c r="I114" s="271"/>
      <c r="J114" s="142" t="s">
        <v>1753</v>
      </c>
      <c r="K114" s="142" t="s">
        <v>1961</v>
      </c>
      <c r="M114" t="str">
        <f t="shared" si="13"/>
        <v/>
      </c>
      <c r="N114" t="str">
        <f t="shared" si="14"/>
        <v/>
      </c>
      <c r="O114" s="95" t="str">
        <f t="shared" si="15"/>
        <v/>
      </c>
      <c r="P114" s="96" t="str">
        <f t="shared" si="16"/>
        <v/>
      </c>
      <c r="Q114" s="95" t="str">
        <f t="shared" si="17"/>
        <v/>
      </c>
      <c r="R114" s="96" t="str">
        <f t="shared" si="18"/>
        <v/>
      </c>
      <c r="S114" s="95" t="str">
        <f t="shared" si="19"/>
        <v/>
      </c>
      <c r="T114" s="96" t="str">
        <f t="shared" si="20"/>
        <v/>
      </c>
      <c r="U114" s="95" t="str">
        <f t="shared" si="21"/>
        <v xml:space="preserve"> WHEN COUNTRY = 'CIB' AND SEGMENT IN ('CORPORATE','SME Corporate') THEN -0.1184067</v>
      </c>
      <c r="V114" s="96" t="str">
        <f t="shared" si="22"/>
        <v xml:space="preserve"> WHEN COUNTRY = 'CIB' AND SEGMENT = 'Small Business' THEN -0.8720919</v>
      </c>
      <c r="X114" t="str">
        <f t="shared" si="23"/>
        <v xml:space="preserve"> WHEN COUNTRY = 'CIB' AND SEGMENT IN ('CORPORATE','SME Corporate') THEN -0.1184067 WHEN COUNTRY = 'CIB' AND SEGMENT = 'Small Business' THEN -0.8720919</v>
      </c>
      <c r="Y114" s="97" t="str">
        <f t="shared" si="24"/>
        <v>CASE  WHEN COUNTRY = 'CIB' AND SEGMENT IN ('CORPORATE','SME Corporate') THEN -0.1184067 WHEN COUNTRY = 'CIB' AND SEGMENT = 'Small Business' THEN -0.8720919 END AS VAL_MIN_IND_112,</v>
      </c>
    </row>
    <row r="115" spans="1:25" ht="16.5" thickBot="1" x14ac:dyDescent="0.3">
      <c r="A115" s="85">
        <f t="shared" si="25"/>
        <v>113</v>
      </c>
      <c r="B115" s="108"/>
      <c r="C115" s="108"/>
      <c r="D115" s="109"/>
      <c r="E115" s="109"/>
      <c r="F115" s="142"/>
      <c r="G115" s="142"/>
      <c r="H115" s="271"/>
      <c r="I115" s="271"/>
      <c r="J115" s="142" t="s">
        <v>1754</v>
      </c>
      <c r="K115" s="142" t="s">
        <v>1962</v>
      </c>
      <c r="M115" t="str">
        <f t="shared" si="13"/>
        <v/>
      </c>
      <c r="N115" t="str">
        <f t="shared" si="14"/>
        <v/>
      </c>
      <c r="O115" s="95" t="str">
        <f t="shared" si="15"/>
        <v/>
      </c>
      <c r="P115" s="96" t="str">
        <f t="shared" si="16"/>
        <v/>
      </c>
      <c r="Q115" s="95" t="str">
        <f t="shared" si="17"/>
        <v/>
      </c>
      <c r="R115" s="96" t="str">
        <f t="shared" si="18"/>
        <v/>
      </c>
      <c r="S115" s="95" t="str">
        <f t="shared" si="19"/>
        <v/>
      </c>
      <c r="T115" s="96" t="str">
        <f t="shared" si="20"/>
        <v/>
      </c>
      <c r="U115" s="95" t="str">
        <f t="shared" si="21"/>
        <v xml:space="preserve"> WHEN COUNTRY = 'CIB' AND SEGMENT IN ('CORPORATE','SME Corporate') THEN -2.001034</v>
      </c>
      <c r="V115" s="96" t="str">
        <f t="shared" si="22"/>
        <v xml:space="preserve"> WHEN COUNTRY = 'CIB' AND SEGMENT = 'Small Business' THEN -12.45157</v>
      </c>
      <c r="X115" t="str">
        <f t="shared" si="23"/>
        <v xml:space="preserve"> WHEN COUNTRY = 'CIB' AND SEGMENT IN ('CORPORATE','SME Corporate') THEN -2.001034 WHEN COUNTRY = 'CIB' AND SEGMENT = 'Small Business' THEN -12.45157</v>
      </c>
      <c r="Y115" s="97" t="str">
        <f t="shared" si="24"/>
        <v>CASE  WHEN COUNTRY = 'CIB' AND SEGMENT IN ('CORPORATE','SME Corporate') THEN -2.001034 WHEN COUNTRY = 'CIB' AND SEGMENT = 'Small Business' THEN -12.45157 END AS VAL_MIN_IND_113,</v>
      </c>
    </row>
    <row r="116" spans="1:25" ht="16.5" thickBot="1" x14ac:dyDescent="0.3">
      <c r="A116" s="85">
        <f t="shared" si="25"/>
        <v>114</v>
      </c>
      <c r="B116" s="108"/>
      <c r="C116" s="108"/>
      <c r="D116" s="109"/>
      <c r="E116" s="109"/>
      <c r="F116" s="142"/>
      <c r="G116" s="142"/>
      <c r="H116" s="271"/>
      <c r="I116" s="271"/>
      <c r="J116" s="142" t="s">
        <v>1755</v>
      </c>
      <c r="K116" s="142" t="s">
        <v>1963</v>
      </c>
      <c r="M116" t="str">
        <f t="shared" si="13"/>
        <v/>
      </c>
      <c r="N116" t="str">
        <f t="shared" si="14"/>
        <v/>
      </c>
      <c r="O116" s="95" t="str">
        <f t="shared" si="15"/>
        <v/>
      </c>
      <c r="P116" s="96" t="str">
        <f t="shared" si="16"/>
        <v/>
      </c>
      <c r="Q116" s="95" t="str">
        <f t="shared" si="17"/>
        <v/>
      </c>
      <c r="R116" s="96" t="str">
        <f t="shared" si="18"/>
        <v/>
      </c>
      <c r="S116" s="95" t="str">
        <f t="shared" si="19"/>
        <v/>
      </c>
      <c r="T116" s="96" t="str">
        <f t="shared" si="20"/>
        <v/>
      </c>
      <c r="U116" s="95" t="str">
        <f t="shared" si="21"/>
        <v xml:space="preserve"> WHEN COUNTRY = 'CIB' AND SEGMENT IN ('CORPORATE','SME Corporate') THEN -22.05456</v>
      </c>
      <c r="V116" s="96" t="str">
        <f t="shared" si="22"/>
        <v xml:space="preserve"> WHEN COUNTRY = 'CIB' AND SEGMENT = 'Small Business' THEN -33.02985</v>
      </c>
      <c r="X116" t="str">
        <f t="shared" si="23"/>
        <v xml:space="preserve"> WHEN COUNTRY = 'CIB' AND SEGMENT IN ('CORPORATE','SME Corporate') THEN -22.05456 WHEN COUNTRY = 'CIB' AND SEGMENT = 'Small Business' THEN -33.02985</v>
      </c>
      <c r="Y116" s="97" t="str">
        <f t="shared" si="24"/>
        <v>CASE  WHEN COUNTRY = 'CIB' AND SEGMENT IN ('CORPORATE','SME Corporate') THEN -22.05456 WHEN COUNTRY = 'CIB' AND SEGMENT = 'Small Business' THEN -33.02985 END AS VAL_MIN_IND_114,</v>
      </c>
    </row>
    <row r="117" spans="1:25" ht="16.5" thickBot="1" x14ac:dyDescent="0.3">
      <c r="A117" s="85">
        <f t="shared" si="25"/>
        <v>115</v>
      </c>
      <c r="B117" s="108"/>
      <c r="C117" s="108"/>
      <c r="D117" s="109"/>
      <c r="E117" s="109"/>
      <c r="F117" s="142"/>
      <c r="G117" s="142"/>
      <c r="H117" s="271"/>
      <c r="I117" s="271"/>
      <c r="J117" s="142" t="s">
        <v>1756</v>
      </c>
      <c r="K117" s="142" t="s">
        <v>1964</v>
      </c>
      <c r="M117" t="str">
        <f t="shared" si="13"/>
        <v/>
      </c>
      <c r="N117" t="str">
        <f t="shared" si="14"/>
        <v/>
      </c>
      <c r="O117" s="95" t="str">
        <f t="shared" si="15"/>
        <v/>
      </c>
      <c r="P117" s="96" t="str">
        <f t="shared" si="16"/>
        <v/>
      </c>
      <c r="Q117" s="95" t="str">
        <f t="shared" si="17"/>
        <v/>
      </c>
      <c r="R117" s="96" t="str">
        <f t="shared" si="18"/>
        <v/>
      </c>
      <c r="S117" s="95" t="str">
        <f t="shared" si="19"/>
        <v/>
      </c>
      <c r="T117" s="96" t="str">
        <f t="shared" si="20"/>
        <v/>
      </c>
      <c r="U117" s="95" t="str">
        <f t="shared" si="21"/>
        <v xml:space="preserve"> WHEN COUNTRY = 'CIB' AND SEGMENT IN ('CORPORATE','SME Corporate') THEN -0.6398616</v>
      </c>
      <c r="V117" s="96" t="str">
        <f t="shared" si="22"/>
        <v xml:space="preserve"> WHEN COUNTRY = 'CIB' AND SEGMENT = 'Small Business' THEN -2.007788</v>
      </c>
      <c r="X117" t="str">
        <f t="shared" si="23"/>
        <v xml:space="preserve"> WHEN COUNTRY = 'CIB' AND SEGMENT IN ('CORPORATE','SME Corporate') THEN -0.6398616 WHEN COUNTRY = 'CIB' AND SEGMENT = 'Small Business' THEN -2.007788</v>
      </c>
      <c r="Y117" s="97" t="str">
        <f t="shared" si="24"/>
        <v>CASE  WHEN COUNTRY = 'CIB' AND SEGMENT IN ('CORPORATE','SME Corporate') THEN -0.6398616 WHEN COUNTRY = 'CIB' AND SEGMENT = 'Small Business' THEN -2.007788 END AS VAL_MIN_IND_115,</v>
      </c>
    </row>
    <row r="118" spans="1:25" ht="16.5" thickBot="1" x14ac:dyDescent="0.3">
      <c r="A118" s="85">
        <f t="shared" si="25"/>
        <v>116</v>
      </c>
      <c r="B118" s="108"/>
      <c r="C118" s="108"/>
      <c r="D118" s="109"/>
      <c r="E118" s="109"/>
      <c r="F118" s="142"/>
      <c r="G118" s="142"/>
      <c r="H118" s="271"/>
      <c r="I118" s="271"/>
      <c r="J118" s="142" t="s">
        <v>1757</v>
      </c>
      <c r="K118" s="142" t="s">
        <v>1965</v>
      </c>
      <c r="M118" t="str">
        <f t="shared" si="13"/>
        <v/>
      </c>
      <c r="N118" t="str">
        <f t="shared" si="14"/>
        <v/>
      </c>
      <c r="O118" s="95" t="str">
        <f t="shared" si="15"/>
        <v/>
      </c>
      <c r="P118" s="96" t="str">
        <f t="shared" si="16"/>
        <v/>
      </c>
      <c r="Q118" s="95" t="str">
        <f t="shared" si="17"/>
        <v/>
      </c>
      <c r="R118" s="96" t="str">
        <f t="shared" si="18"/>
        <v/>
      </c>
      <c r="S118" s="95" t="str">
        <f t="shared" si="19"/>
        <v/>
      </c>
      <c r="T118" s="96" t="str">
        <f t="shared" si="20"/>
        <v/>
      </c>
      <c r="U118" s="95" t="str">
        <f t="shared" si="21"/>
        <v xml:space="preserve"> WHEN COUNTRY = 'CIB' AND SEGMENT IN ('CORPORATE','SME Corporate') THEN -19.53169</v>
      </c>
      <c r="V118" s="96" t="str">
        <f t="shared" si="22"/>
        <v xml:space="preserve"> WHEN COUNTRY = 'CIB' AND SEGMENT = 'Small Business' THEN -42.26339</v>
      </c>
      <c r="X118" t="str">
        <f t="shared" si="23"/>
        <v xml:space="preserve"> WHEN COUNTRY = 'CIB' AND SEGMENT IN ('CORPORATE','SME Corporate') THEN -19.53169 WHEN COUNTRY = 'CIB' AND SEGMENT = 'Small Business' THEN -42.26339</v>
      </c>
      <c r="Y118" s="97" t="str">
        <f t="shared" si="24"/>
        <v>CASE  WHEN COUNTRY = 'CIB' AND SEGMENT IN ('CORPORATE','SME Corporate') THEN -19.53169 WHEN COUNTRY = 'CIB' AND SEGMENT = 'Small Business' THEN -42.26339 END AS VAL_MIN_IND_116,</v>
      </c>
    </row>
    <row r="119" spans="1:25" ht="16.5" thickBot="1" x14ac:dyDescent="0.3">
      <c r="A119" s="85">
        <v>122</v>
      </c>
      <c r="B119" s="108"/>
      <c r="C119" s="108"/>
      <c r="D119" s="109"/>
      <c r="E119" s="109"/>
      <c r="F119" s="142"/>
      <c r="G119" s="142"/>
      <c r="H119" s="271"/>
      <c r="I119" s="271"/>
      <c r="J119" s="142"/>
      <c r="K119" s="142"/>
      <c r="M119" t="str">
        <f t="shared" si="13"/>
        <v/>
      </c>
      <c r="N119" t="str">
        <f t="shared" si="14"/>
        <v/>
      </c>
      <c r="O119" s="95" t="str">
        <f t="shared" si="15"/>
        <v/>
      </c>
      <c r="P119" s="96" t="str">
        <f t="shared" si="16"/>
        <v/>
      </c>
      <c r="Q119" s="95" t="str">
        <f t="shared" si="17"/>
        <v/>
      </c>
      <c r="R119" s="96" t="str">
        <f t="shared" si="18"/>
        <v/>
      </c>
      <c r="S119" s="95" t="str">
        <f t="shared" si="19"/>
        <v/>
      </c>
      <c r="T119" s="96" t="str">
        <f t="shared" si="20"/>
        <v/>
      </c>
      <c r="U119" s="95" t="str">
        <f t="shared" si="21"/>
        <v/>
      </c>
      <c r="V119" s="96" t="str">
        <f t="shared" si="22"/>
        <v/>
      </c>
      <c r="X119" t="str">
        <f t="shared" si="23"/>
        <v/>
      </c>
      <c r="Y119" s="97" t="str">
        <f t="shared" si="24"/>
        <v/>
      </c>
    </row>
    <row r="120" spans="1:25" ht="16.5" thickBot="1" x14ac:dyDescent="0.3">
      <c r="A120" s="85">
        <f t="shared" si="25"/>
        <v>123</v>
      </c>
      <c r="B120" s="108"/>
      <c r="C120" s="108"/>
      <c r="D120" s="109"/>
      <c r="E120" s="109"/>
      <c r="F120" s="142"/>
      <c r="G120" s="142"/>
      <c r="H120" s="271"/>
      <c r="I120" s="271"/>
      <c r="J120" s="142"/>
      <c r="K120" s="142"/>
      <c r="M120" t="str">
        <f t="shared" si="13"/>
        <v/>
      </c>
      <c r="N120" t="str">
        <f t="shared" si="14"/>
        <v/>
      </c>
      <c r="O120" s="95" t="str">
        <f t="shared" si="15"/>
        <v/>
      </c>
      <c r="P120" s="96" t="str">
        <f t="shared" si="16"/>
        <v/>
      </c>
      <c r="Q120" s="95" t="str">
        <f t="shared" si="17"/>
        <v/>
      </c>
      <c r="R120" s="96" t="str">
        <f t="shared" si="18"/>
        <v/>
      </c>
      <c r="S120" s="95" t="str">
        <f t="shared" si="19"/>
        <v/>
      </c>
      <c r="T120" s="96" t="str">
        <f t="shared" si="20"/>
        <v/>
      </c>
      <c r="U120" s="95" t="str">
        <f t="shared" si="21"/>
        <v/>
      </c>
      <c r="V120" s="96" t="str">
        <f t="shared" si="22"/>
        <v/>
      </c>
      <c r="X120" t="str">
        <f t="shared" si="23"/>
        <v/>
      </c>
      <c r="Y120" s="97" t="str">
        <f t="shared" si="24"/>
        <v/>
      </c>
    </row>
    <row r="121" spans="1:25" ht="16.5" thickBot="1" x14ac:dyDescent="0.3">
      <c r="A121" s="85">
        <f t="shared" si="25"/>
        <v>124</v>
      </c>
      <c r="B121" s="108"/>
      <c r="C121" s="108"/>
      <c r="D121" s="109"/>
      <c r="E121" s="109"/>
      <c r="F121" s="142"/>
      <c r="G121" s="142"/>
      <c r="H121" s="271"/>
      <c r="I121" s="271"/>
      <c r="J121" s="142"/>
      <c r="K121" s="142"/>
      <c r="M121" t="str">
        <f t="shared" si="13"/>
        <v/>
      </c>
      <c r="N121" t="str">
        <f t="shared" si="14"/>
        <v/>
      </c>
      <c r="O121" s="95" t="str">
        <f t="shared" si="15"/>
        <v/>
      </c>
      <c r="P121" s="96" t="str">
        <f t="shared" si="16"/>
        <v/>
      </c>
      <c r="Q121" s="95" t="str">
        <f t="shared" si="17"/>
        <v/>
      </c>
      <c r="R121" s="96" t="str">
        <f t="shared" si="18"/>
        <v/>
      </c>
      <c r="S121" s="95" t="str">
        <f t="shared" si="19"/>
        <v/>
      </c>
      <c r="T121" s="96" t="str">
        <f t="shared" si="20"/>
        <v/>
      </c>
      <c r="U121" s="95" t="str">
        <f t="shared" si="21"/>
        <v/>
      </c>
      <c r="V121" s="96" t="str">
        <f t="shared" si="22"/>
        <v/>
      </c>
      <c r="X121" t="str">
        <f t="shared" si="23"/>
        <v/>
      </c>
      <c r="Y121" s="97" t="str">
        <f t="shared" si="24"/>
        <v/>
      </c>
    </row>
    <row r="122" spans="1:25" ht="16.5" thickBot="1" x14ac:dyDescent="0.3">
      <c r="A122" s="85">
        <f t="shared" si="25"/>
        <v>125</v>
      </c>
      <c r="B122" s="108"/>
      <c r="C122" s="108"/>
      <c r="D122" s="109"/>
      <c r="E122" s="109"/>
      <c r="F122" s="142"/>
      <c r="G122" s="142"/>
      <c r="H122" s="271"/>
      <c r="I122" s="271"/>
      <c r="J122" s="142"/>
      <c r="K122" s="142"/>
      <c r="M122" t="str">
        <f t="shared" si="13"/>
        <v/>
      </c>
      <c r="N122" t="str">
        <f t="shared" si="14"/>
        <v/>
      </c>
      <c r="O122" s="95" t="str">
        <f t="shared" si="15"/>
        <v/>
      </c>
      <c r="P122" s="96" t="str">
        <f t="shared" si="16"/>
        <v/>
      </c>
      <c r="Q122" s="95" t="str">
        <f t="shared" si="17"/>
        <v/>
      </c>
      <c r="R122" s="96" t="str">
        <f t="shared" si="18"/>
        <v/>
      </c>
      <c r="S122" s="95" t="str">
        <f t="shared" si="19"/>
        <v/>
      </c>
      <c r="T122" s="96" t="str">
        <f t="shared" si="20"/>
        <v/>
      </c>
      <c r="U122" s="95" t="str">
        <f t="shared" si="21"/>
        <v/>
      </c>
      <c r="V122" s="96" t="str">
        <f t="shared" si="22"/>
        <v/>
      </c>
      <c r="X122" t="str">
        <f t="shared" si="23"/>
        <v/>
      </c>
      <c r="Y122" s="97" t="str">
        <f t="shared" si="24"/>
        <v/>
      </c>
    </row>
    <row r="123" spans="1:25" ht="16.5" thickBot="1" x14ac:dyDescent="0.3">
      <c r="A123" s="85">
        <f t="shared" si="25"/>
        <v>126</v>
      </c>
      <c r="B123" s="108"/>
      <c r="C123" s="108"/>
      <c r="D123" s="109"/>
      <c r="E123" s="109"/>
      <c r="F123" s="142"/>
      <c r="G123" s="142"/>
      <c r="H123" s="271"/>
      <c r="I123" s="271"/>
      <c r="J123" s="142" t="s">
        <v>1758</v>
      </c>
      <c r="K123" s="142" t="s">
        <v>1966</v>
      </c>
      <c r="M123" t="str">
        <f t="shared" si="13"/>
        <v/>
      </c>
      <c r="N123" t="str">
        <f t="shared" si="14"/>
        <v/>
      </c>
      <c r="O123" s="95" t="str">
        <f t="shared" si="15"/>
        <v/>
      </c>
      <c r="P123" s="96" t="str">
        <f t="shared" si="16"/>
        <v/>
      </c>
      <c r="Q123" s="95" t="str">
        <f t="shared" si="17"/>
        <v/>
      </c>
      <c r="R123" s="96" t="str">
        <f t="shared" si="18"/>
        <v/>
      </c>
      <c r="S123" s="95" t="str">
        <f t="shared" si="19"/>
        <v/>
      </c>
      <c r="T123" s="96" t="str">
        <f t="shared" si="20"/>
        <v/>
      </c>
      <c r="U123" s="95" t="str">
        <f t="shared" si="21"/>
        <v xml:space="preserve"> WHEN COUNTRY = 'CIB' AND SEGMENT IN ('CORPORATE','SME Corporate') THEN -0.6363943</v>
      </c>
      <c r="V123" s="96" t="str">
        <f t="shared" si="22"/>
        <v xml:space="preserve"> WHEN COUNTRY = 'CIB' AND SEGMENT = 'Small Business' THEN -2.006231</v>
      </c>
      <c r="X123" t="str">
        <f t="shared" si="23"/>
        <v xml:space="preserve"> WHEN COUNTRY = 'CIB' AND SEGMENT IN ('CORPORATE','SME Corporate') THEN -0.6363943 WHEN COUNTRY = 'CIB' AND SEGMENT = 'Small Business' THEN -2.006231</v>
      </c>
      <c r="Y123" s="97" t="str">
        <f t="shared" si="24"/>
        <v>CASE  WHEN COUNTRY = 'CIB' AND SEGMENT IN ('CORPORATE','SME Corporate') THEN -0.6363943 WHEN COUNTRY = 'CIB' AND SEGMENT = 'Small Business' THEN -2.006231 END AS VAL_MIN_IND_126,</v>
      </c>
    </row>
    <row r="124" spans="1:25" ht="16.5" thickBot="1" x14ac:dyDescent="0.3">
      <c r="A124" s="85">
        <f t="shared" si="25"/>
        <v>127</v>
      </c>
      <c r="B124" s="108"/>
      <c r="C124" s="108"/>
      <c r="D124" s="109"/>
      <c r="E124" s="109"/>
      <c r="F124" s="142"/>
      <c r="G124" s="142"/>
      <c r="H124" s="271"/>
      <c r="I124" s="271"/>
      <c r="J124" s="142" t="s">
        <v>1759</v>
      </c>
      <c r="K124" s="142" t="s">
        <v>1967</v>
      </c>
      <c r="M124" t="str">
        <f t="shared" si="13"/>
        <v/>
      </c>
      <c r="N124" t="str">
        <f t="shared" si="14"/>
        <v/>
      </c>
      <c r="O124" s="95" t="str">
        <f t="shared" si="15"/>
        <v/>
      </c>
      <c r="P124" s="96" t="str">
        <f t="shared" si="16"/>
        <v/>
      </c>
      <c r="Q124" s="95" t="str">
        <f t="shared" si="17"/>
        <v/>
      </c>
      <c r="R124" s="96" t="str">
        <f t="shared" si="18"/>
        <v/>
      </c>
      <c r="S124" s="95" t="str">
        <f t="shared" si="19"/>
        <v/>
      </c>
      <c r="T124" s="96" t="str">
        <f t="shared" si="20"/>
        <v/>
      </c>
      <c r="U124" s="95" t="str">
        <f t="shared" si="21"/>
        <v xml:space="preserve"> WHEN COUNTRY = 'CIB' AND SEGMENT IN ('CORPORATE','SME Corporate') THEN -12.73378</v>
      </c>
      <c r="V124" s="96" t="str">
        <f t="shared" si="22"/>
        <v xml:space="preserve"> WHEN COUNTRY = 'CIB' AND SEGMENT = 'Small Business' THEN -28.94181</v>
      </c>
      <c r="X124" t="str">
        <f t="shared" si="23"/>
        <v xml:space="preserve"> WHEN COUNTRY = 'CIB' AND SEGMENT IN ('CORPORATE','SME Corporate') THEN -12.73378 WHEN COUNTRY = 'CIB' AND SEGMENT = 'Small Business' THEN -28.94181</v>
      </c>
      <c r="Y124" s="97" t="str">
        <f t="shared" si="24"/>
        <v>CASE  WHEN COUNTRY = 'CIB' AND SEGMENT IN ('CORPORATE','SME Corporate') THEN -12.73378 WHEN COUNTRY = 'CIB' AND SEGMENT = 'Small Business' THEN -28.94181 END AS VAL_MIN_IND_127,</v>
      </c>
    </row>
    <row r="125" spans="1:25" ht="16.5" thickBot="1" x14ac:dyDescent="0.3">
      <c r="A125" s="85">
        <f t="shared" si="25"/>
        <v>128</v>
      </c>
      <c r="B125" s="108"/>
      <c r="C125" s="108"/>
      <c r="D125" s="109"/>
      <c r="E125" s="109"/>
      <c r="F125" s="142"/>
      <c r="G125" s="142"/>
      <c r="H125" s="271"/>
      <c r="I125" s="271"/>
      <c r="J125" s="142"/>
      <c r="K125" s="142"/>
      <c r="M125" t="str">
        <f t="shared" si="13"/>
        <v/>
      </c>
      <c r="N125" t="str">
        <f t="shared" si="14"/>
        <v/>
      </c>
      <c r="O125" s="95" t="str">
        <f t="shared" si="15"/>
        <v/>
      </c>
      <c r="P125" s="96" t="str">
        <f t="shared" si="16"/>
        <v/>
      </c>
      <c r="Q125" s="95" t="str">
        <f t="shared" si="17"/>
        <v/>
      </c>
      <c r="R125" s="96" t="str">
        <f t="shared" si="18"/>
        <v/>
      </c>
      <c r="S125" s="95" t="str">
        <f t="shared" si="19"/>
        <v/>
      </c>
      <c r="T125" s="96" t="str">
        <f t="shared" si="20"/>
        <v/>
      </c>
      <c r="U125" s="95" t="str">
        <f t="shared" si="21"/>
        <v/>
      </c>
      <c r="V125" s="96" t="str">
        <f t="shared" si="22"/>
        <v/>
      </c>
      <c r="X125" t="str">
        <f t="shared" si="23"/>
        <v/>
      </c>
      <c r="Y125" s="97" t="str">
        <f t="shared" si="24"/>
        <v/>
      </c>
    </row>
    <row r="126" spans="1:25" ht="16.5" thickBot="1" x14ac:dyDescent="0.3">
      <c r="A126" s="85">
        <f t="shared" si="25"/>
        <v>129</v>
      </c>
      <c r="B126" s="108"/>
      <c r="C126" s="108"/>
      <c r="D126" s="109"/>
      <c r="E126" s="109"/>
      <c r="F126" s="142"/>
      <c r="G126" s="142"/>
      <c r="H126" s="271"/>
      <c r="I126" s="271"/>
      <c r="J126" s="142"/>
      <c r="K126" s="142"/>
      <c r="M126" t="str">
        <f t="shared" si="13"/>
        <v/>
      </c>
      <c r="N126" t="str">
        <f t="shared" si="14"/>
        <v/>
      </c>
      <c r="O126" s="95" t="str">
        <f t="shared" si="15"/>
        <v/>
      </c>
      <c r="P126" s="96" t="str">
        <f t="shared" si="16"/>
        <v/>
      </c>
      <c r="Q126" s="95" t="str">
        <f t="shared" si="17"/>
        <v/>
      </c>
      <c r="R126" s="96" t="str">
        <f t="shared" si="18"/>
        <v/>
      </c>
      <c r="S126" s="95" t="str">
        <f t="shared" si="19"/>
        <v/>
      </c>
      <c r="T126" s="96" t="str">
        <f t="shared" si="20"/>
        <v/>
      </c>
      <c r="U126" s="95" t="str">
        <f t="shared" si="21"/>
        <v/>
      </c>
      <c r="V126" s="96" t="str">
        <f t="shared" si="22"/>
        <v/>
      </c>
      <c r="X126" t="str">
        <f t="shared" si="23"/>
        <v/>
      </c>
      <c r="Y126" s="97" t="str">
        <f t="shared" si="24"/>
        <v/>
      </c>
    </row>
    <row r="127" spans="1:25" ht="16.5" thickBot="1" x14ac:dyDescent="0.3">
      <c r="A127" s="85">
        <f t="shared" si="25"/>
        <v>130</v>
      </c>
      <c r="B127" s="108"/>
      <c r="C127" s="108"/>
      <c r="D127" s="109"/>
      <c r="E127" s="109"/>
      <c r="F127" s="142"/>
      <c r="G127" s="142"/>
      <c r="H127" s="271"/>
      <c r="I127" s="271"/>
      <c r="J127" s="142"/>
      <c r="K127" s="142"/>
      <c r="M127" t="str">
        <f t="shared" si="13"/>
        <v/>
      </c>
      <c r="N127" t="str">
        <f t="shared" si="14"/>
        <v/>
      </c>
      <c r="O127" s="95" t="str">
        <f t="shared" si="15"/>
        <v/>
      </c>
      <c r="P127" s="96" t="str">
        <f t="shared" si="16"/>
        <v/>
      </c>
      <c r="Q127" s="95" t="str">
        <f t="shared" si="17"/>
        <v/>
      </c>
      <c r="R127" s="96" t="str">
        <f t="shared" si="18"/>
        <v/>
      </c>
      <c r="S127" s="95" t="str">
        <f t="shared" si="19"/>
        <v/>
      </c>
      <c r="T127" s="96" t="str">
        <f t="shared" si="20"/>
        <v/>
      </c>
      <c r="U127" s="95" t="str">
        <f t="shared" si="21"/>
        <v/>
      </c>
      <c r="V127" s="96" t="str">
        <f t="shared" si="22"/>
        <v/>
      </c>
      <c r="X127" t="str">
        <f t="shared" si="23"/>
        <v/>
      </c>
      <c r="Y127" s="97" t="str">
        <f t="shared" si="24"/>
        <v/>
      </c>
    </row>
    <row r="128" spans="1:25" ht="16.5" thickBot="1" x14ac:dyDescent="0.3">
      <c r="A128" s="85">
        <f t="shared" si="25"/>
        <v>131</v>
      </c>
      <c r="B128" s="108"/>
      <c r="C128" s="108"/>
      <c r="D128" s="109"/>
      <c r="E128" s="109"/>
      <c r="F128" s="142"/>
      <c r="G128" s="142"/>
      <c r="H128" s="271"/>
      <c r="I128" s="271"/>
      <c r="J128" s="142"/>
      <c r="K128" s="142"/>
      <c r="M128" t="str">
        <f t="shared" si="13"/>
        <v/>
      </c>
      <c r="N128" t="str">
        <f t="shared" si="14"/>
        <v/>
      </c>
      <c r="O128" s="95" t="str">
        <f t="shared" si="15"/>
        <v/>
      </c>
      <c r="P128" s="96" t="str">
        <f t="shared" si="16"/>
        <v/>
      </c>
      <c r="Q128" s="95" t="str">
        <f t="shared" si="17"/>
        <v/>
      </c>
      <c r="R128" s="96" t="str">
        <f t="shared" si="18"/>
        <v/>
      </c>
      <c r="S128" s="95" t="str">
        <f t="shared" si="19"/>
        <v/>
      </c>
      <c r="T128" s="96" t="str">
        <f t="shared" si="20"/>
        <v/>
      </c>
      <c r="U128" s="95" t="str">
        <f t="shared" si="21"/>
        <v/>
      </c>
      <c r="V128" s="96" t="str">
        <f t="shared" si="22"/>
        <v/>
      </c>
      <c r="X128" t="str">
        <f t="shared" si="23"/>
        <v/>
      </c>
      <c r="Y128" s="97" t="str">
        <f t="shared" si="24"/>
        <v/>
      </c>
    </row>
    <row r="129" spans="1:25" ht="16.5" thickBot="1" x14ac:dyDescent="0.3">
      <c r="A129" s="85">
        <f t="shared" si="25"/>
        <v>132</v>
      </c>
      <c r="B129" s="108"/>
      <c r="C129" s="108"/>
      <c r="D129" s="109"/>
      <c r="E129" s="109"/>
      <c r="F129" s="142"/>
      <c r="G129" s="142"/>
      <c r="H129" s="271"/>
      <c r="I129" s="271"/>
      <c r="J129" s="142"/>
      <c r="K129" s="142" t="s">
        <v>1968</v>
      </c>
      <c r="M129" t="str">
        <f t="shared" si="13"/>
        <v/>
      </c>
      <c r="N129" t="str">
        <f t="shared" si="14"/>
        <v/>
      </c>
      <c r="O129" s="95" t="str">
        <f t="shared" si="15"/>
        <v/>
      </c>
      <c r="P129" s="96" t="str">
        <f t="shared" si="16"/>
        <v/>
      </c>
      <c r="Q129" s="95" t="str">
        <f t="shared" si="17"/>
        <v/>
      </c>
      <c r="R129" s="96" t="str">
        <f t="shared" si="18"/>
        <v/>
      </c>
      <c r="S129" s="95" t="str">
        <f t="shared" si="19"/>
        <v/>
      </c>
      <c r="T129" s="96" t="str">
        <f t="shared" si="20"/>
        <v/>
      </c>
      <c r="U129" s="95" t="str">
        <f t="shared" si="21"/>
        <v/>
      </c>
      <c r="V129" s="96" t="str">
        <f t="shared" si="22"/>
        <v xml:space="preserve"> WHEN COUNTRY = 'CIB' AND SEGMENT = 'Small Business' THEN -0.9145911</v>
      </c>
      <c r="X129" t="str">
        <f t="shared" si="23"/>
        <v xml:space="preserve"> WHEN COUNTRY = 'CIB' AND SEGMENT = 'Small Business' THEN -0.9145911</v>
      </c>
      <c r="Y129" s="97" t="str">
        <f t="shared" si="24"/>
        <v>CASE  WHEN COUNTRY = 'CIB' AND SEGMENT = 'Small Business' THEN -0.9145911 END AS VAL_MIN_IND_132,</v>
      </c>
    </row>
    <row r="130" spans="1:25" ht="16.5" thickBot="1" x14ac:dyDescent="0.3">
      <c r="A130" s="85">
        <f t="shared" si="25"/>
        <v>133</v>
      </c>
      <c r="B130" s="108"/>
      <c r="C130" s="108"/>
      <c r="D130" s="109"/>
      <c r="E130" s="109"/>
      <c r="F130" s="142"/>
      <c r="G130" s="142"/>
      <c r="H130" s="271"/>
      <c r="I130" s="271"/>
      <c r="J130" s="142" t="s">
        <v>1724</v>
      </c>
      <c r="K130" s="142" t="s">
        <v>1932</v>
      </c>
      <c r="M130" t="str">
        <f t="shared" si="13"/>
        <v/>
      </c>
      <c r="N130" t="str">
        <f t="shared" si="14"/>
        <v/>
      </c>
      <c r="O130" s="95" t="str">
        <f t="shared" si="15"/>
        <v/>
      </c>
      <c r="P130" s="96" t="str">
        <f t="shared" si="16"/>
        <v/>
      </c>
      <c r="Q130" s="95" t="str">
        <f t="shared" si="17"/>
        <v/>
      </c>
      <c r="R130" s="96" t="str">
        <f t="shared" si="18"/>
        <v/>
      </c>
      <c r="S130" s="95" t="str">
        <f t="shared" si="19"/>
        <v/>
      </c>
      <c r="T130" s="96" t="str">
        <f t="shared" si="20"/>
        <v/>
      </c>
      <c r="U130" s="95" t="str">
        <f t="shared" si="21"/>
        <v xml:space="preserve"> WHEN COUNTRY = 'CIB' AND SEGMENT IN ('CORPORATE','SME Corporate') THEN -0.8240759</v>
      </c>
      <c r="V130" s="96" t="str">
        <f t="shared" si="22"/>
        <v xml:space="preserve"> WHEN COUNTRY = 'CIB' AND SEGMENT = 'Small Business' THEN -0.9284518</v>
      </c>
      <c r="X130" t="str">
        <f t="shared" si="23"/>
        <v xml:space="preserve"> WHEN COUNTRY = 'CIB' AND SEGMENT IN ('CORPORATE','SME Corporate') THEN -0.8240759 WHEN COUNTRY = 'CIB' AND SEGMENT = 'Small Business' THEN -0.9284518</v>
      </c>
      <c r="Y130" s="97" t="str">
        <f t="shared" si="24"/>
        <v>CASE  WHEN COUNTRY = 'CIB' AND SEGMENT IN ('CORPORATE','SME Corporate') THEN -0.8240759 WHEN COUNTRY = 'CIB' AND SEGMENT = 'Small Business' THEN -0.9284518 END AS VAL_MIN_IND_133,</v>
      </c>
    </row>
    <row r="131" spans="1:25" ht="16.5" thickBot="1" x14ac:dyDescent="0.3">
      <c r="A131" s="85">
        <f t="shared" si="25"/>
        <v>134</v>
      </c>
      <c r="B131" s="103"/>
      <c r="C131" s="103"/>
      <c r="D131" s="105"/>
      <c r="E131" s="105"/>
      <c r="F131" s="142"/>
      <c r="G131" s="142"/>
      <c r="H131" s="271"/>
      <c r="I131" s="271"/>
      <c r="J131" s="142"/>
      <c r="K131" s="142"/>
      <c r="M131" t="str">
        <f t="shared" si="13"/>
        <v/>
      </c>
      <c r="N131" t="str">
        <f t="shared" si="14"/>
        <v/>
      </c>
      <c r="O131" s="95" t="str">
        <f t="shared" si="15"/>
        <v/>
      </c>
      <c r="P131" s="96" t="str">
        <f t="shared" si="16"/>
        <v/>
      </c>
      <c r="Q131" s="95" t="str">
        <f t="shared" si="17"/>
        <v/>
      </c>
      <c r="R131" s="96" t="str">
        <f t="shared" si="18"/>
        <v/>
      </c>
      <c r="S131" s="95" t="str">
        <f t="shared" si="19"/>
        <v/>
      </c>
      <c r="T131" s="96" t="str">
        <f t="shared" si="20"/>
        <v/>
      </c>
      <c r="U131" s="95" t="str">
        <f t="shared" si="21"/>
        <v/>
      </c>
      <c r="V131" s="96" t="str">
        <f t="shared" si="22"/>
        <v/>
      </c>
      <c r="X131" t="str">
        <f t="shared" si="23"/>
        <v/>
      </c>
      <c r="Y131" s="97" t="str">
        <f t="shared" si="24"/>
        <v/>
      </c>
    </row>
    <row r="132" spans="1:25" ht="16.5" thickBot="1" x14ac:dyDescent="0.3">
      <c r="A132" s="85">
        <f t="shared" si="25"/>
        <v>135</v>
      </c>
      <c r="B132" s="103"/>
      <c r="C132" s="103"/>
      <c r="D132" s="105"/>
      <c r="E132" s="105"/>
      <c r="F132" s="142"/>
      <c r="G132" s="142"/>
      <c r="H132" s="271"/>
      <c r="I132" s="271"/>
      <c r="J132" s="142"/>
      <c r="K132" s="142"/>
      <c r="M132" t="str">
        <f t="shared" si="13"/>
        <v/>
      </c>
      <c r="N132" t="str">
        <f t="shared" si="14"/>
        <v/>
      </c>
      <c r="O132" s="95" t="str">
        <f t="shared" si="15"/>
        <v/>
      </c>
      <c r="P132" s="96" t="str">
        <f t="shared" si="16"/>
        <v/>
      </c>
      <c r="Q132" s="95" t="str">
        <f t="shared" si="17"/>
        <v/>
      </c>
      <c r="R132" s="96" t="str">
        <f t="shared" si="18"/>
        <v/>
      </c>
      <c r="S132" s="95" t="str">
        <f t="shared" si="19"/>
        <v/>
      </c>
      <c r="T132" s="96" t="str">
        <f t="shared" si="20"/>
        <v/>
      </c>
      <c r="U132" s="95" t="str">
        <f t="shared" si="21"/>
        <v/>
      </c>
      <c r="V132" s="96" t="str">
        <f t="shared" si="22"/>
        <v/>
      </c>
      <c r="X132" t="str">
        <f t="shared" si="23"/>
        <v/>
      </c>
      <c r="Y132" s="97" t="str">
        <f t="shared" si="24"/>
        <v/>
      </c>
    </row>
    <row r="133" spans="1:25" ht="16.5" thickBot="1" x14ac:dyDescent="0.3">
      <c r="A133" s="85">
        <f t="shared" si="25"/>
        <v>136</v>
      </c>
      <c r="B133" s="103"/>
      <c r="C133" s="103"/>
      <c r="D133" s="105"/>
      <c r="E133" s="105"/>
      <c r="F133" s="142"/>
      <c r="G133" s="142"/>
      <c r="H133" s="271"/>
      <c r="I133" s="271"/>
      <c r="J133" s="142"/>
      <c r="K133" s="142"/>
      <c r="M133" t="str">
        <f t="shared" ref="M133:M196" si="26">IF(LEN(B133)&gt;0,CONCATENATE(" WHEN COUNTRY = '",$B$2, ,"' AND SEGMENT = '",$B$3,"' THEN ",B133 ),"")</f>
        <v/>
      </c>
      <c r="N133" t="str">
        <f t="shared" ref="N133:N196" si="27">IF(LEN(C133)&gt;0,CONCATENATE(" WHEN COUNTRY = '",$B$2, ,"' AND SEGMENT = '",$C$3,"' THEN ",C133 ),"")</f>
        <v/>
      </c>
      <c r="O133" s="95" t="str">
        <f t="shared" ref="O133:O196" si="28">IF(LEN(D133)&gt;0,CONCATENATE(" WHEN COUNTRY = '",$D$2, ,"' AND SEGMENT = '",$D$3,"' THEN ",D133 ),"")</f>
        <v/>
      </c>
      <c r="P133" s="96" t="str">
        <f t="shared" ref="P133:P196" si="29">IF(LEN(E133)&gt;0,CONCATENATE(" WHEN COUNTRY = '",$D$2, ,"' AND SEGMENT = '",$E$3,"' THEN ",E133 ),"")</f>
        <v/>
      </c>
      <c r="Q133" s="95" t="str">
        <f t="shared" ref="Q133:Q196" si="30">IF(LEN(F133)&gt;0,CONCATENATE(" WHEN COUNTRY = '",$F$2, ,"' AND SEGMENT IN ",$F$3," THEN ",F133 ),"")</f>
        <v/>
      </c>
      <c r="R133" s="96" t="str">
        <f t="shared" ref="R133:R196" si="31">IF(LEN(G133)&gt;0,CONCATENATE(" WHEN COUNTRY = '",$F$2, ,"' AND SEGMENT = '",$G$3,"' THEN ",G133 ),"")</f>
        <v/>
      </c>
      <c r="S133" s="95" t="str">
        <f t="shared" ref="S133:S196" si="32">IF(LEN(H133)&gt;0,CONCATENATE(" WHEN COUNTRY = '",$H$2, ,"' AND SEGMENT IN ",$H$3," THEN ",H133 ),"")</f>
        <v/>
      </c>
      <c r="T133" s="96" t="str">
        <f t="shared" ref="T133:T196" si="33">IF(LEN(I133)&gt;0,CONCATENATE(" WHEN COUNTRY = '",$H$2, ,"' AND SEGMENT = '",$I$3,"' THEN ",I133 ),"")</f>
        <v/>
      </c>
      <c r="U133" s="95" t="str">
        <f t="shared" ref="U133:U196" si="34">IF(LEN(J133)&gt;0,CONCATENATE(" WHEN COUNTRY = '",$J$2, ,"' AND SEGMENT IN ",$J$3," THEN ",J133 ),"")</f>
        <v/>
      </c>
      <c r="V133" s="96" t="str">
        <f t="shared" ref="V133:V196" si="35">IF(LEN(K133)&gt;0,CONCATENATE(" WHEN COUNTRY = '",$J$2, ,"' AND SEGMENT = '",$K$3,"' THEN ",K133 ),"")</f>
        <v/>
      </c>
      <c r="X133" t="str">
        <f t="shared" ref="X133:X196" si="36">CONCATENATE(M133,N133,O133,P133,Q133,R133,S133,T133,U133,V133)</f>
        <v/>
      </c>
      <c r="Y133" s="97" t="str">
        <f t="shared" ref="Y133:Y196" si="37">IF(LEN(X133)&gt;0,CONCATENATE("CASE ",X133," END AS VAL_MIN_IND_",A133,","),"")</f>
        <v/>
      </c>
    </row>
    <row r="134" spans="1:25" ht="16.5" thickBot="1" x14ac:dyDescent="0.3">
      <c r="A134" s="85">
        <f t="shared" ref="A134:A197" si="38">+A133+1</f>
        <v>137</v>
      </c>
      <c r="B134" s="103"/>
      <c r="C134" s="103"/>
      <c r="D134" s="105"/>
      <c r="E134" s="105"/>
      <c r="F134" s="142"/>
      <c r="G134" s="142"/>
      <c r="H134" s="271"/>
      <c r="I134" s="271"/>
      <c r="J134" s="142"/>
      <c r="K134" s="142"/>
      <c r="M134" t="str">
        <f t="shared" si="26"/>
        <v/>
      </c>
      <c r="N134" t="str">
        <f t="shared" si="27"/>
        <v/>
      </c>
      <c r="O134" s="95" t="str">
        <f t="shared" si="28"/>
        <v/>
      </c>
      <c r="P134" s="96" t="str">
        <f t="shared" si="29"/>
        <v/>
      </c>
      <c r="Q134" s="95" t="str">
        <f t="shared" si="30"/>
        <v/>
      </c>
      <c r="R134" s="96" t="str">
        <f t="shared" si="31"/>
        <v/>
      </c>
      <c r="S134" s="95" t="str">
        <f t="shared" si="32"/>
        <v/>
      </c>
      <c r="T134" s="96" t="str">
        <f t="shared" si="33"/>
        <v/>
      </c>
      <c r="U134" s="95" t="str">
        <f t="shared" si="34"/>
        <v/>
      </c>
      <c r="V134" s="96" t="str">
        <f t="shared" si="35"/>
        <v/>
      </c>
      <c r="X134" t="str">
        <f t="shared" si="36"/>
        <v/>
      </c>
      <c r="Y134" s="97" t="str">
        <f t="shared" si="37"/>
        <v/>
      </c>
    </row>
    <row r="135" spans="1:25" ht="16.5" thickBot="1" x14ac:dyDescent="0.3">
      <c r="A135" s="85">
        <f t="shared" si="38"/>
        <v>138</v>
      </c>
      <c r="B135" s="103"/>
      <c r="C135" s="103"/>
      <c r="D135" s="105"/>
      <c r="E135" s="105"/>
      <c r="F135" s="142"/>
      <c r="G135" s="142"/>
      <c r="H135" s="271"/>
      <c r="I135" s="271"/>
      <c r="J135" s="142"/>
      <c r="K135" s="142"/>
      <c r="M135" t="str">
        <f t="shared" si="26"/>
        <v/>
      </c>
      <c r="N135" t="str">
        <f t="shared" si="27"/>
        <v/>
      </c>
      <c r="O135" s="95" t="str">
        <f t="shared" si="28"/>
        <v/>
      </c>
      <c r="P135" s="96" t="str">
        <f t="shared" si="29"/>
        <v/>
      </c>
      <c r="Q135" s="95" t="str">
        <f t="shared" si="30"/>
        <v/>
      </c>
      <c r="R135" s="96" t="str">
        <f t="shared" si="31"/>
        <v/>
      </c>
      <c r="S135" s="95" t="str">
        <f t="shared" si="32"/>
        <v/>
      </c>
      <c r="T135" s="96" t="str">
        <f t="shared" si="33"/>
        <v/>
      </c>
      <c r="U135" s="95" t="str">
        <f t="shared" si="34"/>
        <v/>
      </c>
      <c r="V135" s="96" t="str">
        <f t="shared" si="35"/>
        <v/>
      </c>
      <c r="X135" t="str">
        <f t="shared" si="36"/>
        <v/>
      </c>
      <c r="Y135" s="97" t="str">
        <f t="shared" si="37"/>
        <v/>
      </c>
    </row>
    <row r="136" spans="1:25" ht="16.5" thickBot="1" x14ac:dyDescent="0.3">
      <c r="A136" s="85">
        <f t="shared" si="38"/>
        <v>139</v>
      </c>
      <c r="B136" s="103"/>
      <c r="C136" s="103"/>
      <c r="D136" s="105"/>
      <c r="E136" s="105"/>
      <c r="F136" s="142"/>
      <c r="G136" s="142"/>
      <c r="H136" s="271"/>
      <c r="I136" s="271"/>
      <c r="J136" s="142"/>
      <c r="K136" s="142"/>
      <c r="M136" t="str">
        <f t="shared" si="26"/>
        <v/>
      </c>
      <c r="N136" t="str">
        <f t="shared" si="27"/>
        <v/>
      </c>
      <c r="O136" s="95" t="str">
        <f t="shared" si="28"/>
        <v/>
      </c>
      <c r="P136" s="96" t="str">
        <f t="shared" si="29"/>
        <v/>
      </c>
      <c r="Q136" s="95" t="str">
        <f t="shared" si="30"/>
        <v/>
      </c>
      <c r="R136" s="96" t="str">
        <f t="shared" si="31"/>
        <v/>
      </c>
      <c r="S136" s="95" t="str">
        <f t="shared" si="32"/>
        <v/>
      </c>
      <c r="T136" s="96" t="str">
        <f t="shared" si="33"/>
        <v/>
      </c>
      <c r="U136" s="95" t="str">
        <f t="shared" si="34"/>
        <v/>
      </c>
      <c r="V136" s="96" t="str">
        <f t="shared" si="35"/>
        <v/>
      </c>
      <c r="X136" t="str">
        <f t="shared" si="36"/>
        <v/>
      </c>
      <c r="Y136" s="97" t="str">
        <f t="shared" si="37"/>
        <v/>
      </c>
    </row>
    <row r="137" spans="1:25" ht="16.5" thickBot="1" x14ac:dyDescent="0.3">
      <c r="A137" s="85">
        <f t="shared" si="38"/>
        <v>140</v>
      </c>
      <c r="B137" s="103"/>
      <c r="C137" s="103"/>
      <c r="D137" s="105"/>
      <c r="E137" s="105"/>
      <c r="F137" s="142"/>
      <c r="G137" s="142"/>
      <c r="H137" s="271"/>
      <c r="I137" s="271"/>
      <c r="J137" s="142"/>
      <c r="K137" s="142"/>
      <c r="M137" t="str">
        <f t="shared" si="26"/>
        <v/>
      </c>
      <c r="N137" t="str">
        <f t="shared" si="27"/>
        <v/>
      </c>
      <c r="O137" s="95" t="str">
        <f t="shared" si="28"/>
        <v/>
      </c>
      <c r="P137" s="96" t="str">
        <f t="shared" si="29"/>
        <v/>
      </c>
      <c r="Q137" s="95" t="str">
        <f t="shared" si="30"/>
        <v/>
      </c>
      <c r="R137" s="96" t="str">
        <f t="shared" si="31"/>
        <v/>
      </c>
      <c r="S137" s="95" t="str">
        <f t="shared" si="32"/>
        <v/>
      </c>
      <c r="T137" s="96" t="str">
        <f t="shared" si="33"/>
        <v/>
      </c>
      <c r="U137" s="95" t="str">
        <f t="shared" si="34"/>
        <v/>
      </c>
      <c r="V137" s="96" t="str">
        <f t="shared" si="35"/>
        <v/>
      </c>
      <c r="X137" t="str">
        <f t="shared" si="36"/>
        <v/>
      </c>
      <c r="Y137" s="97" t="str">
        <f t="shared" si="37"/>
        <v/>
      </c>
    </row>
    <row r="138" spans="1:25" ht="16.5" thickBot="1" x14ac:dyDescent="0.3">
      <c r="A138" s="85">
        <f t="shared" si="38"/>
        <v>141</v>
      </c>
      <c r="B138" s="103"/>
      <c r="C138" s="103"/>
      <c r="D138" s="105"/>
      <c r="E138" s="105"/>
      <c r="F138" s="142"/>
      <c r="G138" s="142"/>
      <c r="H138" s="271"/>
      <c r="I138" s="271"/>
      <c r="J138" s="142"/>
      <c r="K138" s="142"/>
      <c r="M138" t="str">
        <f t="shared" si="26"/>
        <v/>
      </c>
      <c r="N138" t="str">
        <f t="shared" si="27"/>
        <v/>
      </c>
      <c r="O138" s="95" t="str">
        <f t="shared" si="28"/>
        <v/>
      </c>
      <c r="P138" s="96" t="str">
        <f t="shared" si="29"/>
        <v/>
      </c>
      <c r="Q138" s="95" t="str">
        <f t="shared" si="30"/>
        <v/>
      </c>
      <c r="R138" s="96" t="str">
        <f t="shared" si="31"/>
        <v/>
      </c>
      <c r="S138" s="95" t="str">
        <f t="shared" si="32"/>
        <v/>
      </c>
      <c r="T138" s="96" t="str">
        <f t="shared" si="33"/>
        <v/>
      </c>
      <c r="U138" s="95" t="str">
        <f t="shared" si="34"/>
        <v/>
      </c>
      <c r="V138" s="96" t="str">
        <f t="shared" si="35"/>
        <v/>
      </c>
      <c r="X138" t="str">
        <f t="shared" si="36"/>
        <v/>
      </c>
      <c r="Y138" s="97" t="str">
        <f t="shared" si="37"/>
        <v/>
      </c>
    </row>
    <row r="139" spans="1:25" ht="16.5" thickBot="1" x14ac:dyDescent="0.3">
      <c r="A139" s="85">
        <f t="shared" si="38"/>
        <v>142</v>
      </c>
      <c r="B139" s="103"/>
      <c r="C139" s="103"/>
      <c r="D139" s="105"/>
      <c r="E139" s="105"/>
      <c r="F139" s="142"/>
      <c r="G139" s="142"/>
      <c r="H139" s="271"/>
      <c r="I139" s="271"/>
      <c r="J139" s="142"/>
      <c r="K139" s="142"/>
      <c r="M139" t="str">
        <f t="shared" si="26"/>
        <v/>
      </c>
      <c r="N139" t="str">
        <f t="shared" si="27"/>
        <v/>
      </c>
      <c r="O139" s="95" t="str">
        <f t="shared" si="28"/>
        <v/>
      </c>
      <c r="P139" s="96" t="str">
        <f t="shared" si="29"/>
        <v/>
      </c>
      <c r="Q139" s="95" t="str">
        <f t="shared" si="30"/>
        <v/>
      </c>
      <c r="R139" s="96" t="str">
        <f t="shared" si="31"/>
        <v/>
      </c>
      <c r="S139" s="95" t="str">
        <f t="shared" si="32"/>
        <v/>
      </c>
      <c r="T139" s="96" t="str">
        <f t="shared" si="33"/>
        <v/>
      </c>
      <c r="U139" s="95" t="str">
        <f t="shared" si="34"/>
        <v/>
      </c>
      <c r="V139" s="96" t="str">
        <f t="shared" si="35"/>
        <v/>
      </c>
      <c r="X139" t="str">
        <f t="shared" si="36"/>
        <v/>
      </c>
      <c r="Y139" s="97" t="str">
        <f t="shared" si="37"/>
        <v/>
      </c>
    </row>
    <row r="140" spans="1:25" ht="16.5" thickBot="1" x14ac:dyDescent="0.3">
      <c r="A140" s="85">
        <f t="shared" si="38"/>
        <v>143</v>
      </c>
      <c r="B140" s="103"/>
      <c r="C140" s="103"/>
      <c r="D140" s="105"/>
      <c r="E140" s="105"/>
      <c r="F140" s="142"/>
      <c r="G140" s="142"/>
      <c r="H140" s="271"/>
      <c r="I140" s="271"/>
      <c r="J140" s="142"/>
      <c r="K140" s="142"/>
      <c r="M140" t="str">
        <f t="shared" si="26"/>
        <v/>
      </c>
      <c r="N140" t="str">
        <f t="shared" si="27"/>
        <v/>
      </c>
      <c r="O140" s="95" t="str">
        <f t="shared" si="28"/>
        <v/>
      </c>
      <c r="P140" s="96" t="str">
        <f t="shared" si="29"/>
        <v/>
      </c>
      <c r="Q140" s="95" t="str">
        <f t="shared" si="30"/>
        <v/>
      </c>
      <c r="R140" s="96" t="str">
        <f t="shared" si="31"/>
        <v/>
      </c>
      <c r="S140" s="95" t="str">
        <f t="shared" si="32"/>
        <v/>
      </c>
      <c r="T140" s="96" t="str">
        <f t="shared" si="33"/>
        <v/>
      </c>
      <c r="U140" s="95" t="str">
        <f t="shared" si="34"/>
        <v/>
      </c>
      <c r="V140" s="96" t="str">
        <f t="shared" si="35"/>
        <v/>
      </c>
      <c r="X140" t="str">
        <f t="shared" si="36"/>
        <v/>
      </c>
      <c r="Y140" s="97" t="str">
        <f t="shared" si="37"/>
        <v/>
      </c>
    </row>
    <row r="141" spans="1:25" ht="16.5" thickBot="1" x14ac:dyDescent="0.3">
      <c r="A141" s="85">
        <f t="shared" si="38"/>
        <v>144</v>
      </c>
      <c r="B141" s="103"/>
      <c r="C141" s="103"/>
      <c r="D141" s="105"/>
      <c r="E141" s="105"/>
      <c r="F141" s="142"/>
      <c r="G141" s="142"/>
      <c r="H141" s="271"/>
      <c r="I141" s="271"/>
      <c r="J141" s="142"/>
      <c r="K141" s="142"/>
      <c r="M141" t="str">
        <f t="shared" si="26"/>
        <v/>
      </c>
      <c r="N141" t="str">
        <f t="shared" si="27"/>
        <v/>
      </c>
      <c r="O141" s="95" t="str">
        <f t="shared" si="28"/>
        <v/>
      </c>
      <c r="P141" s="96" t="str">
        <f t="shared" si="29"/>
        <v/>
      </c>
      <c r="Q141" s="95" t="str">
        <f t="shared" si="30"/>
        <v/>
      </c>
      <c r="R141" s="96" t="str">
        <f t="shared" si="31"/>
        <v/>
      </c>
      <c r="S141" s="95" t="str">
        <f t="shared" si="32"/>
        <v/>
      </c>
      <c r="T141" s="96" t="str">
        <f t="shared" si="33"/>
        <v/>
      </c>
      <c r="U141" s="95" t="str">
        <f t="shared" si="34"/>
        <v/>
      </c>
      <c r="V141" s="96" t="str">
        <f t="shared" si="35"/>
        <v/>
      </c>
      <c r="X141" t="str">
        <f t="shared" si="36"/>
        <v/>
      </c>
      <c r="Y141" s="97" t="str">
        <f t="shared" si="37"/>
        <v/>
      </c>
    </row>
    <row r="142" spans="1:25" ht="16.5" thickBot="1" x14ac:dyDescent="0.3">
      <c r="A142" s="85">
        <f t="shared" si="38"/>
        <v>145</v>
      </c>
      <c r="B142" s="103"/>
      <c r="C142" s="103"/>
      <c r="D142" s="105"/>
      <c r="E142" s="105"/>
      <c r="F142" s="142"/>
      <c r="G142" s="142"/>
      <c r="H142" s="271"/>
      <c r="I142" s="271"/>
      <c r="J142" s="142"/>
      <c r="K142" s="142"/>
      <c r="M142" t="str">
        <f t="shared" si="26"/>
        <v/>
      </c>
      <c r="N142" t="str">
        <f t="shared" si="27"/>
        <v/>
      </c>
      <c r="O142" s="95" t="str">
        <f t="shared" si="28"/>
        <v/>
      </c>
      <c r="P142" s="96" t="str">
        <f t="shared" si="29"/>
        <v/>
      </c>
      <c r="Q142" s="95" t="str">
        <f t="shared" si="30"/>
        <v/>
      </c>
      <c r="R142" s="96" t="str">
        <f t="shared" si="31"/>
        <v/>
      </c>
      <c r="S142" s="95" t="str">
        <f t="shared" si="32"/>
        <v/>
      </c>
      <c r="T142" s="96" t="str">
        <f t="shared" si="33"/>
        <v/>
      </c>
      <c r="U142" s="95" t="str">
        <f t="shared" si="34"/>
        <v/>
      </c>
      <c r="V142" s="96" t="str">
        <f t="shared" si="35"/>
        <v/>
      </c>
      <c r="X142" t="str">
        <f t="shared" si="36"/>
        <v/>
      </c>
      <c r="Y142" s="97" t="str">
        <f t="shared" si="37"/>
        <v/>
      </c>
    </row>
    <row r="143" spans="1:25" ht="16.5" thickBot="1" x14ac:dyDescent="0.3">
      <c r="A143" s="85">
        <f t="shared" si="38"/>
        <v>146</v>
      </c>
      <c r="B143" s="103"/>
      <c r="C143" s="103"/>
      <c r="D143" s="105"/>
      <c r="E143" s="105"/>
      <c r="F143" s="142"/>
      <c r="G143" s="142"/>
      <c r="H143" s="271"/>
      <c r="I143" s="271"/>
      <c r="J143" s="142"/>
      <c r="K143" s="142"/>
      <c r="M143" t="str">
        <f t="shared" si="26"/>
        <v/>
      </c>
      <c r="N143" t="str">
        <f t="shared" si="27"/>
        <v/>
      </c>
      <c r="O143" s="95" t="str">
        <f t="shared" si="28"/>
        <v/>
      </c>
      <c r="P143" s="96" t="str">
        <f t="shared" si="29"/>
        <v/>
      </c>
      <c r="Q143" s="95" t="str">
        <f t="shared" si="30"/>
        <v/>
      </c>
      <c r="R143" s="96" t="str">
        <f t="shared" si="31"/>
        <v/>
      </c>
      <c r="S143" s="95" t="str">
        <f t="shared" si="32"/>
        <v/>
      </c>
      <c r="T143" s="96" t="str">
        <f t="shared" si="33"/>
        <v/>
      </c>
      <c r="U143" s="95" t="str">
        <f t="shared" si="34"/>
        <v/>
      </c>
      <c r="V143" s="96" t="str">
        <f t="shared" si="35"/>
        <v/>
      </c>
      <c r="X143" t="str">
        <f t="shared" si="36"/>
        <v/>
      </c>
      <c r="Y143" s="97" t="str">
        <f t="shared" si="37"/>
        <v/>
      </c>
    </row>
    <row r="144" spans="1:25" ht="16.5" thickBot="1" x14ac:dyDescent="0.3">
      <c r="A144" s="85">
        <f t="shared" si="38"/>
        <v>147</v>
      </c>
      <c r="B144" s="103"/>
      <c r="C144" s="103"/>
      <c r="D144" s="105"/>
      <c r="E144" s="105"/>
      <c r="F144" s="142"/>
      <c r="G144" s="142"/>
      <c r="H144" s="271"/>
      <c r="I144" s="271"/>
      <c r="J144" s="142"/>
      <c r="K144" s="142"/>
      <c r="M144" t="str">
        <f t="shared" si="26"/>
        <v/>
      </c>
      <c r="N144" t="str">
        <f t="shared" si="27"/>
        <v/>
      </c>
      <c r="O144" s="95" t="str">
        <f t="shared" si="28"/>
        <v/>
      </c>
      <c r="P144" s="96" t="str">
        <f t="shared" si="29"/>
        <v/>
      </c>
      <c r="Q144" s="95" t="str">
        <f t="shared" si="30"/>
        <v/>
      </c>
      <c r="R144" s="96" t="str">
        <f t="shared" si="31"/>
        <v/>
      </c>
      <c r="S144" s="95" t="str">
        <f t="shared" si="32"/>
        <v/>
      </c>
      <c r="T144" s="96" t="str">
        <f t="shared" si="33"/>
        <v/>
      </c>
      <c r="U144" s="95" t="str">
        <f t="shared" si="34"/>
        <v/>
      </c>
      <c r="V144" s="96" t="str">
        <f t="shared" si="35"/>
        <v/>
      </c>
      <c r="X144" t="str">
        <f t="shared" si="36"/>
        <v/>
      </c>
      <c r="Y144" s="97" t="str">
        <f t="shared" si="37"/>
        <v/>
      </c>
    </row>
    <row r="145" spans="1:25" ht="16.5" thickBot="1" x14ac:dyDescent="0.3">
      <c r="A145" s="85">
        <f t="shared" si="38"/>
        <v>148</v>
      </c>
      <c r="B145" s="103"/>
      <c r="C145" s="103"/>
      <c r="D145" s="105"/>
      <c r="E145" s="105"/>
      <c r="F145" s="142"/>
      <c r="G145" s="142"/>
      <c r="H145" s="271"/>
      <c r="I145" s="271"/>
      <c r="J145" s="142"/>
      <c r="K145" s="142"/>
      <c r="M145" t="str">
        <f t="shared" si="26"/>
        <v/>
      </c>
      <c r="N145" t="str">
        <f t="shared" si="27"/>
        <v/>
      </c>
      <c r="O145" s="95" t="str">
        <f t="shared" si="28"/>
        <v/>
      </c>
      <c r="P145" s="96" t="str">
        <f t="shared" si="29"/>
        <v/>
      </c>
      <c r="Q145" s="95" t="str">
        <f t="shared" si="30"/>
        <v/>
      </c>
      <c r="R145" s="96" t="str">
        <f t="shared" si="31"/>
        <v/>
      </c>
      <c r="S145" s="95" t="str">
        <f t="shared" si="32"/>
        <v/>
      </c>
      <c r="T145" s="96" t="str">
        <f t="shared" si="33"/>
        <v/>
      </c>
      <c r="U145" s="95" t="str">
        <f t="shared" si="34"/>
        <v/>
      </c>
      <c r="V145" s="96" t="str">
        <f t="shared" si="35"/>
        <v/>
      </c>
      <c r="X145" t="str">
        <f t="shared" si="36"/>
        <v/>
      </c>
      <c r="Y145" s="97" t="str">
        <f t="shared" si="37"/>
        <v/>
      </c>
    </row>
    <row r="146" spans="1:25" ht="16.5" thickBot="1" x14ac:dyDescent="0.3">
      <c r="A146" s="85">
        <f t="shared" si="38"/>
        <v>149</v>
      </c>
      <c r="B146" s="103"/>
      <c r="C146" s="103"/>
      <c r="D146" s="105"/>
      <c r="E146" s="105"/>
      <c r="F146" s="142"/>
      <c r="G146" s="142"/>
      <c r="H146" s="271"/>
      <c r="I146" s="271"/>
      <c r="J146" s="142"/>
      <c r="K146" s="142"/>
      <c r="M146" t="str">
        <f t="shared" si="26"/>
        <v/>
      </c>
      <c r="N146" t="str">
        <f t="shared" si="27"/>
        <v/>
      </c>
      <c r="O146" s="95" t="str">
        <f t="shared" si="28"/>
        <v/>
      </c>
      <c r="P146" s="96" t="str">
        <f t="shared" si="29"/>
        <v/>
      </c>
      <c r="Q146" s="95" t="str">
        <f t="shared" si="30"/>
        <v/>
      </c>
      <c r="R146" s="96" t="str">
        <f t="shared" si="31"/>
        <v/>
      </c>
      <c r="S146" s="95" t="str">
        <f t="shared" si="32"/>
        <v/>
      </c>
      <c r="T146" s="96" t="str">
        <f t="shared" si="33"/>
        <v/>
      </c>
      <c r="U146" s="95" t="str">
        <f t="shared" si="34"/>
        <v/>
      </c>
      <c r="V146" s="96" t="str">
        <f t="shared" si="35"/>
        <v/>
      </c>
      <c r="X146" t="str">
        <f t="shared" si="36"/>
        <v/>
      </c>
      <c r="Y146" s="97" t="str">
        <f t="shared" si="37"/>
        <v/>
      </c>
    </row>
    <row r="147" spans="1:25" ht="16.5" thickBot="1" x14ac:dyDescent="0.3">
      <c r="A147" s="85">
        <f t="shared" si="38"/>
        <v>150</v>
      </c>
      <c r="B147" s="103"/>
      <c r="C147" s="103"/>
      <c r="D147" s="105"/>
      <c r="E147" s="105"/>
      <c r="F147" s="142"/>
      <c r="G147" s="142"/>
      <c r="H147" s="271"/>
      <c r="I147" s="271"/>
      <c r="J147" s="142"/>
      <c r="K147" s="142"/>
      <c r="M147" t="str">
        <f t="shared" si="26"/>
        <v/>
      </c>
      <c r="N147" t="str">
        <f t="shared" si="27"/>
        <v/>
      </c>
      <c r="O147" s="95" t="str">
        <f t="shared" si="28"/>
        <v/>
      </c>
      <c r="P147" s="96" t="str">
        <f t="shared" si="29"/>
        <v/>
      </c>
      <c r="Q147" s="95" t="str">
        <f t="shared" si="30"/>
        <v/>
      </c>
      <c r="R147" s="96" t="str">
        <f t="shared" si="31"/>
        <v/>
      </c>
      <c r="S147" s="95" t="str">
        <f t="shared" si="32"/>
        <v/>
      </c>
      <c r="T147" s="96" t="str">
        <f t="shared" si="33"/>
        <v/>
      </c>
      <c r="U147" s="95" t="str">
        <f t="shared" si="34"/>
        <v/>
      </c>
      <c r="V147" s="96" t="str">
        <f t="shared" si="35"/>
        <v/>
      </c>
      <c r="X147" t="str">
        <f t="shared" si="36"/>
        <v/>
      </c>
      <c r="Y147" s="97" t="str">
        <f t="shared" si="37"/>
        <v/>
      </c>
    </row>
    <row r="148" spans="1:25" ht="16.5" thickBot="1" x14ac:dyDescent="0.3">
      <c r="A148" s="85">
        <f t="shared" si="38"/>
        <v>151</v>
      </c>
      <c r="B148" s="103"/>
      <c r="C148" s="103"/>
      <c r="D148" s="105"/>
      <c r="E148" s="105"/>
      <c r="F148" s="142"/>
      <c r="G148" s="142"/>
      <c r="H148" s="271"/>
      <c r="I148" s="271"/>
      <c r="J148" s="142"/>
      <c r="K148" s="142"/>
      <c r="M148" t="str">
        <f t="shared" si="26"/>
        <v/>
      </c>
      <c r="N148" t="str">
        <f t="shared" si="27"/>
        <v/>
      </c>
      <c r="O148" s="95" t="str">
        <f t="shared" si="28"/>
        <v/>
      </c>
      <c r="P148" s="96" t="str">
        <f t="shared" si="29"/>
        <v/>
      </c>
      <c r="Q148" s="95" t="str">
        <f t="shared" si="30"/>
        <v/>
      </c>
      <c r="R148" s="96" t="str">
        <f t="shared" si="31"/>
        <v/>
      </c>
      <c r="S148" s="95" t="str">
        <f t="shared" si="32"/>
        <v/>
      </c>
      <c r="T148" s="96" t="str">
        <f t="shared" si="33"/>
        <v/>
      </c>
      <c r="U148" s="95" t="str">
        <f t="shared" si="34"/>
        <v/>
      </c>
      <c r="V148" s="96" t="str">
        <f t="shared" si="35"/>
        <v/>
      </c>
      <c r="X148" t="str">
        <f t="shared" si="36"/>
        <v/>
      </c>
      <c r="Y148" s="97" t="str">
        <f t="shared" si="37"/>
        <v/>
      </c>
    </row>
    <row r="149" spans="1:25" ht="16.5" thickBot="1" x14ac:dyDescent="0.3">
      <c r="A149" s="85">
        <f t="shared" si="38"/>
        <v>152</v>
      </c>
      <c r="B149" s="103"/>
      <c r="C149" s="103"/>
      <c r="D149" s="105"/>
      <c r="E149" s="105"/>
      <c r="F149" s="142"/>
      <c r="G149" s="142"/>
      <c r="H149" s="271"/>
      <c r="I149" s="271"/>
      <c r="J149" s="142"/>
      <c r="K149" s="142"/>
      <c r="M149" t="str">
        <f t="shared" si="26"/>
        <v/>
      </c>
      <c r="N149" t="str">
        <f t="shared" si="27"/>
        <v/>
      </c>
      <c r="O149" s="95" t="str">
        <f t="shared" si="28"/>
        <v/>
      </c>
      <c r="P149" s="96" t="str">
        <f t="shared" si="29"/>
        <v/>
      </c>
      <c r="Q149" s="95" t="str">
        <f t="shared" si="30"/>
        <v/>
      </c>
      <c r="R149" s="96" t="str">
        <f t="shared" si="31"/>
        <v/>
      </c>
      <c r="S149" s="95" t="str">
        <f t="shared" si="32"/>
        <v/>
      </c>
      <c r="T149" s="96" t="str">
        <f t="shared" si="33"/>
        <v/>
      </c>
      <c r="U149" s="95" t="str">
        <f t="shared" si="34"/>
        <v/>
      </c>
      <c r="V149" s="96" t="str">
        <f t="shared" si="35"/>
        <v/>
      </c>
      <c r="X149" t="str">
        <f t="shared" si="36"/>
        <v/>
      </c>
      <c r="Y149" s="97" t="str">
        <f t="shared" si="37"/>
        <v/>
      </c>
    </row>
    <row r="150" spans="1:25" ht="16.5" thickBot="1" x14ac:dyDescent="0.3">
      <c r="A150" s="85">
        <f t="shared" si="38"/>
        <v>153</v>
      </c>
      <c r="B150" s="103"/>
      <c r="C150" s="103"/>
      <c r="D150" s="105"/>
      <c r="E150" s="105"/>
      <c r="F150" s="142"/>
      <c r="G150" s="142"/>
      <c r="H150" s="271"/>
      <c r="I150" s="271"/>
      <c r="J150" s="142"/>
      <c r="K150" s="142"/>
      <c r="M150" t="str">
        <f t="shared" si="26"/>
        <v/>
      </c>
      <c r="N150" t="str">
        <f t="shared" si="27"/>
        <v/>
      </c>
      <c r="O150" s="95" t="str">
        <f t="shared" si="28"/>
        <v/>
      </c>
      <c r="P150" s="96" t="str">
        <f t="shared" si="29"/>
        <v/>
      </c>
      <c r="Q150" s="95" t="str">
        <f t="shared" si="30"/>
        <v/>
      </c>
      <c r="R150" s="96" t="str">
        <f t="shared" si="31"/>
        <v/>
      </c>
      <c r="S150" s="95" t="str">
        <f t="shared" si="32"/>
        <v/>
      </c>
      <c r="T150" s="96" t="str">
        <f t="shared" si="33"/>
        <v/>
      </c>
      <c r="U150" s="95" t="str">
        <f t="shared" si="34"/>
        <v/>
      </c>
      <c r="V150" s="96" t="str">
        <f t="shared" si="35"/>
        <v/>
      </c>
      <c r="X150" t="str">
        <f t="shared" si="36"/>
        <v/>
      </c>
      <c r="Y150" s="97" t="str">
        <f t="shared" si="37"/>
        <v/>
      </c>
    </row>
    <row r="151" spans="1:25" ht="16.5" thickBot="1" x14ac:dyDescent="0.3">
      <c r="A151" s="85">
        <f t="shared" si="38"/>
        <v>154</v>
      </c>
      <c r="B151" s="103"/>
      <c r="C151" s="103"/>
      <c r="D151" s="105"/>
      <c r="E151" s="105"/>
      <c r="F151" s="142"/>
      <c r="G151" s="142"/>
      <c r="H151" s="271"/>
      <c r="I151" s="271"/>
      <c r="J151" s="142"/>
      <c r="K151" s="142"/>
      <c r="M151" t="str">
        <f t="shared" si="26"/>
        <v/>
      </c>
      <c r="N151" t="str">
        <f t="shared" si="27"/>
        <v/>
      </c>
      <c r="O151" s="95" t="str">
        <f t="shared" si="28"/>
        <v/>
      </c>
      <c r="P151" s="96" t="str">
        <f t="shared" si="29"/>
        <v/>
      </c>
      <c r="Q151" s="95" t="str">
        <f t="shared" si="30"/>
        <v/>
      </c>
      <c r="R151" s="96" t="str">
        <f t="shared" si="31"/>
        <v/>
      </c>
      <c r="S151" s="95" t="str">
        <f t="shared" si="32"/>
        <v/>
      </c>
      <c r="T151" s="96" t="str">
        <f t="shared" si="33"/>
        <v/>
      </c>
      <c r="U151" s="95" t="str">
        <f t="shared" si="34"/>
        <v/>
      </c>
      <c r="V151" s="96" t="str">
        <f t="shared" si="35"/>
        <v/>
      </c>
      <c r="X151" t="str">
        <f t="shared" si="36"/>
        <v/>
      </c>
      <c r="Y151" s="97" t="str">
        <f t="shared" si="37"/>
        <v/>
      </c>
    </row>
    <row r="152" spans="1:25" ht="16.5" thickBot="1" x14ac:dyDescent="0.3">
      <c r="A152" s="85">
        <f t="shared" si="38"/>
        <v>155</v>
      </c>
      <c r="B152" s="103"/>
      <c r="C152" s="103"/>
      <c r="D152" s="105"/>
      <c r="E152" s="105"/>
      <c r="F152" s="142"/>
      <c r="G152" s="142"/>
      <c r="H152" s="271"/>
      <c r="I152" s="271"/>
      <c r="J152" s="142"/>
      <c r="K152" s="142"/>
      <c r="M152" t="str">
        <f t="shared" si="26"/>
        <v/>
      </c>
      <c r="N152" t="str">
        <f t="shared" si="27"/>
        <v/>
      </c>
      <c r="O152" s="95" t="str">
        <f t="shared" si="28"/>
        <v/>
      </c>
      <c r="P152" s="96" t="str">
        <f t="shared" si="29"/>
        <v/>
      </c>
      <c r="Q152" s="95" t="str">
        <f t="shared" si="30"/>
        <v/>
      </c>
      <c r="R152" s="96" t="str">
        <f t="shared" si="31"/>
        <v/>
      </c>
      <c r="S152" s="95" t="str">
        <f t="shared" si="32"/>
        <v/>
      </c>
      <c r="T152" s="96" t="str">
        <f t="shared" si="33"/>
        <v/>
      </c>
      <c r="U152" s="95" t="str">
        <f t="shared" si="34"/>
        <v/>
      </c>
      <c r="V152" s="96" t="str">
        <f t="shared" si="35"/>
        <v/>
      </c>
      <c r="X152" t="str">
        <f t="shared" si="36"/>
        <v/>
      </c>
      <c r="Y152" s="97" t="str">
        <f t="shared" si="37"/>
        <v/>
      </c>
    </row>
    <row r="153" spans="1:25" ht="16.5" thickBot="1" x14ac:dyDescent="0.3">
      <c r="A153" s="85">
        <f t="shared" si="38"/>
        <v>156</v>
      </c>
      <c r="B153" s="103"/>
      <c r="C153" s="103"/>
      <c r="D153" s="105"/>
      <c r="E153" s="105"/>
      <c r="F153" s="142"/>
      <c r="G153" s="142"/>
      <c r="H153" s="271"/>
      <c r="I153" s="271"/>
      <c r="J153" s="142"/>
      <c r="K153" s="142"/>
      <c r="M153" t="str">
        <f t="shared" si="26"/>
        <v/>
      </c>
      <c r="N153" t="str">
        <f t="shared" si="27"/>
        <v/>
      </c>
      <c r="O153" s="95" t="str">
        <f t="shared" si="28"/>
        <v/>
      </c>
      <c r="P153" s="96" t="str">
        <f t="shared" si="29"/>
        <v/>
      </c>
      <c r="Q153" s="95" t="str">
        <f t="shared" si="30"/>
        <v/>
      </c>
      <c r="R153" s="96" t="str">
        <f t="shared" si="31"/>
        <v/>
      </c>
      <c r="S153" s="95" t="str">
        <f t="shared" si="32"/>
        <v/>
      </c>
      <c r="T153" s="96" t="str">
        <f t="shared" si="33"/>
        <v/>
      </c>
      <c r="U153" s="95" t="str">
        <f t="shared" si="34"/>
        <v/>
      </c>
      <c r="V153" s="96" t="str">
        <f t="shared" si="35"/>
        <v/>
      </c>
      <c r="X153" t="str">
        <f t="shared" si="36"/>
        <v/>
      </c>
      <c r="Y153" s="97" t="str">
        <f t="shared" si="37"/>
        <v/>
      </c>
    </row>
    <row r="154" spans="1:25" ht="16.5" thickBot="1" x14ac:dyDescent="0.3">
      <c r="A154" s="85">
        <f t="shared" si="38"/>
        <v>157</v>
      </c>
      <c r="B154" s="103"/>
      <c r="C154" s="103"/>
      <c r="D154" s="105"/>
      <c r="E154" s="105"/>
      <c r="F154" s="142"/>
      <c r="G154" s="142"/>
      <c r="H154" s="271"/>
      <c r="I154" s="271"/>
      <c r="J154" s="142"/>
      <c r="K154" s="142"/>
      <c r="M154" t="str">
        <f t="shared" si="26"/>
        <v/>
      </c>
      <c r="N154" t="str">
        <f t="shared" si="27"/>
        <v/>
      </c>
      <c r="O154" s="95" t="str">
        <f t="shared" si="28"/>
        <v/>
      </c>
      <c r="P154" s="96" t="str">
        <f t="shared" si="29"/>
        <v/>
      </c>
      <c r="Q154" s="95" t="str">
        <f t="shared" si="30"/>
        <v/>
      </c>
      <c r="R154" s="96" t="str">
        <f t="shared" si="31"/>
        <v/>
      </c>
      <c r="S154" s="95" t="str">
        <f t="shared" si="32"/>
        <v/>
      </c>
      <c r="T154" s="96" t="str">
        <f t="shared" si="33"/>
        <v/>
      </c>
      <c r="U154" s="95" t="str">
        <f t="shared" si="34"/>
        <v/>
      </c>
      <c r="V154" s="96" t="str">
        <f t="shared" si="35"/>
        <v/>
      </c>
      <c r="X154" t="str">
        <f t="shared" si="36"/>
        <v/>
      </c>
      <c r="Y154" s="97" t="str">
        <f t="shared" si="37"/>
        <v/>
      </c>
    </row>
    <row r="155" spans="1:25" ht="16.5" thickBot="1" x14ac:dyDescent="0.3">
      <c r="A155" s="85">
        <f t="shared" si="38"/>
        <v>158</v>
      </c>
      <c r="B155" s="103"/>
      <c r="C155" s="103"/>
      <c r="D155" s="105"/>
      <c r="E155" s="105"/>
      <c r="F155" s="142"/>
      <c r="G155" s="142"/>
      <c r="H155" s="271"/>
      <c r="I155" s="271"/>
      <c r="J155" s="142"/>
      <c r="K155" s="142"/>
      <c r="M155" t="str">
        <f t="shared" si="26"/>
        <v/>
      </c>
      <c r="N155" t="str">
        <f t="shared" si="27"/>
        <v/>
      </c>
      <c r="O155" s="95" t="str">
        <f t="shared" si="28"/>
        <v/>
      </c>
      <c r="P155" s="96" t="str">
        <f t="shared" si="29"/>
        <v/>
      </c>
      <c r="Q155" s="95" t="str">
        <f t="shared" si="30"/>
        <v/>
      </c>
      <c r="R155" s="96" t="str">
        <f t="shared" si="31"/>
        <v/>
      </c>
      <c r="S155" s="95" t="str">
        <f t="shared" si="32"/>
        <v/>
      </c>
      <c r="T155" s="96" t="str">
        <f t="shared" si="33"/>
        <v/>
      </c>
      <c r="U155" s="95" t="str">
        <f t="shared" si="34"/>
        <v/>
      </c>
      <c r="V155" s="96" t="str">
        <f t="shared" si="35"/>
        <v/>
      </c>
      <c r="X155" t="str">
        <f t="shared" si="36"/>
        <v/>
      </c>
      <c r="Y155" s="97" t="str">
        <f t="shared" si="37"/>
        <v/>
      </c>
    </row>
    <row r="156" spans="1:25" ht="16.5" thickBot="1" x14ac:dyDescent="0.3">
      <c r="A156" s="85">
        <f t="shared" si="38"/>
        <v>159</v>
      </c>
      <c r="B156" s="103"/>
      <c r="C156" s="103"/>
      <c r="D156" s="105"/>
      <c r="E156" s="105"/>
      <c r="F156" s="142"/>
      <c r="G156" s="142"/>
      <c r="H156" s="271"/>
      <c r="I156" s="271"/>
      <c r="J156" s="142"/>
      <c r="K156" s="142"/>
      <c r="M156" t="str">
        <f t="shared" si="26"/>
        <v/>
      </c>
      <c r="N156" t="str">
        <f t="shared" si="27"/>
        <v/>
      </c>
      <c r="O156" s="95" t="str">
        <f t="shared" si="28"/>
        <v/>
      </c>
      <c r="P156" s="96" t="str">
        <f t="shared" si="29"/>
        <v/>
      </c>
      <c r="Q156" s="95" t="str">
        <f t="shared" si="30"/>
        <v/>
      </c>
      <c r="R156" s="96" t="str">
        <f t="shared" si="31"/>
        <v/>
      </c>
      <c r="S156" s="95" t="str">
        <f t="shared" si="32"/>
        <v/>
      </c>
      <c r="T156" s="96" t="str">
        <f t="shared" si="33"/>
        <v/>
      </c>
      <c r="U156" s="95" t="str">
        <f t="shared" si="34"/>
        <v/>
      </c>
      <c r="V156" s="96" t="str">
        <f t="shared" si="35"/>
        <v/>
      </c>
      <c r="X156" t="str">
        <f t="shared" si="36"/>
        <v/>
      </c>
      <c r="Y156" s="97" t="str">
        <f t="shared" si="37"/>
        <v/>
      </c>
    </row>
    <row r="157" spans="1:25" ht="16.5" thickBot="1" x14ac:dyDescent="0.3">
      <c r="A157" s="85">
        <f t="shared" si="38"/>
        <v>160</v>
      </c>
      <c r="B157" s="103"/>
      <c r="C157" s="103"/>
      <c r="D157" s="105"/>
      <c r="E157" s="105"/>
      <c r="F157" s="142"/>
      <c r="G157" s="142"/>
      <c r="H157" s="271"/>
      <c r="I157" s="271"/>
      <c r="J157" s="142"/>
      <c r="K157" s="142"/>
      <c r="M157" t="str">
        <f t="shared" si="26"/>
        <v/>
      </c>
      <c r="N157" t="str">
        <f t="shared" si="27"/>
        <v/>
      </c>
      <c r="O157" s="95" t="str">
        <f t="shared" si="28"/>
        <v/>
      </c>
      <c r="P157" s="96" t="str">
        <f t="shared" si="29"/>
        <v/>
      </c>
      <c r="Q157" s="95" t="str">
        <f t="shared" si="30"/>
        <v/>
      </c>
      <c r="R157" s="96" t="str">
        <f t="shared" si="31"/>
        <v/>
      </c>
      <c r="S157" s="95" t="str">
        <f t="shared" si="32"/>
        <v/>
      </c>
      <c r="T157" s="96" t="str">
        <f t="shared" si="33"/>
        <v/>
      </c>
      <c r="U157" s="95" t="str">
        <f t="shared" si="34"/>
        <v/>
      </c>
      <c r="V157" s="96" t="str">
        <f t="shared" si="35"/>
        <v/>
      </c>
      <c r="X157" t="str">
        <f t="shared" si="36"/>
        <v/>
      </c>
      <c r="Y157" s="97" t="str">
        <f t="shared" si="37"/>
        <v/>
      </c>
    </row>
    <row r="158" spans="1:25" ht="16.5" thickBot="1" x14ac:dyDescent="0.3">
      <c r="A158" s="85">
        <f t="shared" si="38"/>
        <v>161</v>
      </c>
      <c r="B158" s="103"/>
      <c r="C158" s="103"/>
      <c r="D158" s="105"/>
      <c r="E158" s="105"/>
      <c r="F158" s="142"/>
      <c r="G158" s="142"/>
      <c r="H158" s="271"/>
      <c r="I158" s="271"/>
      <c r="J158" s="142"/>
      <c r="K158" s="142"/>
      <c r="M158" t="str">
        <f t="shared" si="26"/>
        <v/>
      </c>
      <c r="N158" t="str">
        <f t="shared" si="27"/>
        <v/>
      </c>
      <c r="O158" s="95" t="str">
        <f t="shared" si="28"/>
        <v/>
      </c>
      <c r="P158" s="96" t="str">
        <f t="shared" si="29"/>
        <v/>
      </c>
      <c r="Q158" s="95" t="str">
        <f t="shared" si="30"/>
        <v/>
      </c>
      <c r="R158" s="96" t="str">
        <f t="shared" si="31"/>
        <v/>
      </c>
      <c r="S158" s="95" t="str">
        <f t="shared" si="32"/>
        <v/>
      </c>
      <c r="T158" s="96" t="str">
        <f t="shared" si="33"/>
        <v/>
      </c>
      <c r="U158" s="95" t="str">
        <f t="shared" si="34"/>
        <v/>
      </c>
      <c r="V158" s="96" t="str">
        <f t="shared" si="35"/>
        <v/>
      </c>
      <c r="X158" t="str">
        <f t="shared" si="36"/>
        <v/>
      </c>
      <c r="Y158" s="97" t="str">
        <f t="shared" si="37"/>
        <v/>
      </c>
    </row>
    <row r="159" spans="1:25" ht="16.5" thickBot="1" x14ac:dyDescent="0.3">
      <c r="A159" s="85">
        <f t="shared" si="38"/>
        <v>162</v>
      </c>
      <c r="B159" s="103"/>
      <c r="C159" s="103"/>
      <c r="D159" s="105"/>
      <c r="E159" s="105"/>
      <c r="F159" s="142"/>
      <c r="G159" s="142"/>
      <c r="H159" s="271"/>
      <c r="I159" s="271"/>
      <c r="J159" s="142"/>
      <c r="K159" s="142"/>
      <c r="M159" t="str">
        <f t="shared" si="26"/>
        <v/>
      </c>
      <c r="N159" t="str">
        <f t="shared" si="27"/>
        <v/>
      </c>
      <c r="O159" s="95" t="str">
        <f t="shared" si="28"/>
        <v/>
      </c>
      <c r="P159" s="96" t="str">
        <f t="shared" si="29"/>
        <v/>
      </c>
      <c r="Q159" s="95" t="str">
        <f t="shared" si="30"/>
        <v/>
      </c>
      <c r="R159" s="96" t="str">
        <f t="shared" si="31"/>
        <v/>
      </c>
      <c r="S159" s="95" t="str">
        <f t="shared" si="32"/>
        <v/>
      </c>
      <c r="T159" s="96" t="str">
        <f t="shared" si="33"/>
        <v/>
      </c>
      <c r="U159" s="95" t="str">
        <f t="shared" si="34"/>
        <v/>
      </c>
      <c r="V159" s="96" t="str">
        <f t="shared" si="35"/>
        <v/>
      </c>
      <c r="X159" t="str">
        <f t="shared" si="36"/>
        <v/>
      </c>
      <c r="Y159" s="97" t="str">
        <f t="shared" si="37"/>
        <v/>
      </c>
    </row>
    <row r="160" spans="1:25" ht="16.5" thickBot="1" x14ac:dyDescent="0.3">
      <c r="A160" s="85">
        <f t="shared" si="38"/>
        <v>163</v>
      </c>
      <c r="B160" s="103"/>
      <c r="C160" s="103"/>
      <c r="D160" s="105"/>
      <c r="E160" s="105"/>
      <c r="F160" s="142"/>
      <c r="G160" s="142"/>
      <c r="H160" s="271"/>
      <c r="I160" s="271"/>
      <c r="J160" s="142"/>
      <c r="K160" s="142"/>
      <c r="M160" t="str">
        <f t="shared" si="26"/>
        <v/>
      </c>
      <c r="N160" t="str">
        <f t="shared" si="27"/>
        <v/>
      </c>
      <c r="O160" s="95" t="str">
        <f t="shared" si="28"/>
        <v/>
      </c>
      <c r="P160" s="96" t="str">
        <f t="shared" si="29"/>
        <v/>
      </c>
      <c r="Q160" s="95" t="str">
        <f t="shared" si="30"/>
        <v/>
      </c>
      <c r="R160" s="96" t="str">
        <f t="shared" si="31"/>
        <v/>
      </c>
      <c r="S160" s="95" t="str">
        <f t="shared" si="32"/>
        <v/>
      </c>
      <c r="T160" s="96" t="str">
        <f t="shared" si="33"/>
        <v/>
      </c>
      <c r="U160" s="95" t="str">
        <f t="shared" si="34"/>
        <v/>
      </c>
      <c r="V160" s="96" t="str">
        <f t="shared" si="35"/>
        <v/>
      </c>
      <c r="X160" t="str">
        <f t="shared" si="36"/>
        <v/>
      </c>
      <c r="Y160" s="97" t="str">
        <f t="shared" si="37"/>
        <v/>
      </c>
    </row>
    <row r="161" spans="1:25" ht="16.5" thickBot="1" x14ac:dyDescent="0.3">
      <c r="A161" s="85">
        <f t="shared" si="38"/>
        <v>164</v>
      </c>
      <c r="B161" s="103"/>
      <c r="C161" s="103"/>
      <c r="D161" s="105"/>
      <c r="E161" s="105"/>
      <c r="F161" s="142"/>
      <c r="G161" s="142"/>
      <c r="H161" s="271"/>
      <c r="I161" s="271"/>
      <c r="J161" s="142"/>
      <c r="K161" s="142"/>
      <c r="M161" t="str">
        <f t="shared" si="26"/>
        <v/>
      </c>
      <c r="N161" t="str">
        <f t="shared" si="27"/>
        <v/>
      </c>
      <c r="O161" s="95" t="str">
        <f t="shared" si="28"/>
        <v/>
      </c>
      <c r="P161" s="96" t="str">
        <f t="shared" si="29"/>
        <v/>
      </c>
      <c r="Q161" s="95" t="str">
        <f t="shared" si="30"/>
        <v/>
      </c>
      <c r="R161" s="96" t="str">
        <f t="shared" si="31"/>
        <v/>
      </c>
      <c r="S161" s="95" t="str">
        <f t="shared" si="32"/>
        <v/>
      </c>
      <c r="T161" s="96" t="str">
        <f t="shared" si="33"/>
        <v/>
      </c>
      <c r="U161" s="95" t="str">
        <f t="shared" si="34"/>
        <v/>
      </c>
      <c r="V161" s="96" t="str">
        <f t="shared" si="35"/>
        <v/>
      </c>
      <c r="X161" t="str">
        <f t="shared" si="36"/>
        <v/>
      </c>
      <c r="Y161" s="97" t="str">
        <f t="shared" si="37"/>
        <v/>
      </c>
    </row>
    <row r="162" spans="1:25" ht="16.5" thickBot="1" x14ac:dyDescent="0.3">
      <c r="A162" s="85">
        <f t="shared" si="38"/>
        <v>165</v>
      </c>
      <c r="B162" s="103"/>
      <c r="C162" s="103"/>
      <c r="D162" s="105"/>
      <c r="E162" s="105"/>
      <c r="F162" s="142"/>
      <c r="G162" s="142"/>
      <c r="H162" s="271"/>
      <c r="I162" s="271"/>
      <c r="J162" s="142"/>
      <c r="K162" s="142"/>
      <c r="M162" t="str">
        <f t="shared" si="26"/>
        <v/>
      </c>
      <c r="N162" t="str">
        <f t="shared" si="27"/>
        <v/>
      </c>
      <c r="O162" s="95" t="str">
        <f t="shared" si="28"/>
        <v/>
      </c>
      <c r="P162" s="96" t="str">
        <f t="shared" si="29"/>
        <v/>
      </c>
      <c r="Q162" s="95" t="str">
        <f t="shared" si="30"/>
        <v/>
      </c>
      <c r="R162" s="96" t="str">
        <f t="shared" si="31"/>
        <v/>
      </c>
      <c r="S162" s="95" t="str">
        <f t="shared" si="32"/>
        <v/>
      </c>
      <c r="T162" s="96" t="str">
        <f t="shared" si="33"/>
        <v/>
      </c>
      <c r="U162" s="95" t="str">
        <f t="shared" si="34"/>
        <v/>
      </c>
      <c r="V162" s="96" t="str">
        <f t="shared" si="35"/>
        <v/>
      </c>
      <c r="X162" t="str">
        <f t="shared" si="36"/>
        <v/>
      </c>
      <c r="Y162" s="97" t="str">
        <f t="shared" si="37"/>
        <v/>
      </c>
    </row>
    <row r="163" spans="1:25" ht="16.5" thickBot="1" x14ac:dyDescent="0.3">
      <c r="A163" s="85">
        <f t="shared" si="38"/>
        <v>166</v>
      </c>
      <c r="B163" s="103"/>
      <c r="C163" s="103"/>
      <c r="D163" s="105"/>
      <c r="E163" s="105"/>
      <c r="F163" s="142"/>
      <c r="G163" s="142"/>
      <c r="H163" s="271"/>
      <c r="I163" s="271"/>
      <c r="J163" s="142"/>
      <c r="K163" s="142"/>
      <c r="M163" t="str">
        <f t="shared" si="26"/>
        <v/>
      </c>
      <c r="N163" t="str">
        <f t="shared" si="27"/>
        <v/>
      </c>
      <c r="O163" s="95" t="str">
        <f t="shared" si="28"/>
        <v/>
      </c>
      <c r="P163" s="96" t="str">
        <f t="shared" si="29"/>
        <v/>
      </c>
      <c r="Q163" s="95" t="str">
        <f t="shared" si="30"/>
        <v/>
      </c>
      <c r="R163" s="96" t="str">
        <f t="shared" si="31"/>
        <v/>
      </c>
      <c r="S163" s="95" t="str">
        <f t="shared" si="32"/>
        <v/>
      </c>
      <c r="T163" s="96" t="str">
        <f t="shared" si="33"/>
        <v/>
      </c>
      <c r="U163" s="95" t="str">
        <f t="shared" si="34"/>
        <v/>
      </c>
      <c r="V163" s="96" t="str">
        <f t="shared" si="35"/>
        <v/>
      </c>
      <c r="X163" t="str">
        <f t="shared" si="36"/>
        <v/>
      </c>
      <c r="Y163" s="97" t="str">
        <f t="shared" si="37"/>
        <v/>
      </c>
    </row>
    <row r="164" spans="1:25" ht="16.5" thickBot="1" x14ac:dyDescent="0.3">
      <c r="A164" s="85">
        <f t="shared" si="38"/>
        <v>167</v>
      </c>
      <c r="B164" s="103"/>
      <c r="C164" s="103"/>
      <c r="D164" s="105"/>
      <c r="E164" s="105"/>
      <c r="F164" s="142"/>
      <c r="G164" s="142"/>
      <c r="H164" s="271"/>
      <c r="I164" s="271"/>
      <c r="J164" s="142"/>
      <c r="K164" s="142"/>
      <c r="M164" t="str">
        <f t="shared" si="26"/>
        <v/>
      </c>
      <c r="N164" t="str">
        <f t="shared" si="27"/>
        <v/>
      </c>
      <c r="O164" s="95" t="str">
        <f t="shared" si="28"/>
        <v/>
      </c>
      <c r="P164" s="96" t="str">
        <f t="shared" si="29"/>
        <v/>
      </c>
      <c r="Q164" s="95" t="str">
        <f t="shared" si="30"/>
        <v/>
      </c>
      <c r="R164" s="96" t="str">
        <f t="shared" si="31"/>
        <v/>
      </c>
      <c r="S164" s="95" t="str">
        <f t="shared" si="32"/>
        <v/>
      </c>
      <c r="T164" s="96" t="str">
        <f t="shared" si="33"/>
        <v/>
      </c>
      <c r="U164" s="95" t="str">
        <f t="shared" si="34"/>
        <v/>
      </c>
      <c r="V164" s="96" t="str">
        <f t="shared" si="35"/>
        <v/>
      </c>
      <c r="X164" t="str">
        <f t="shared" si="36"/>
        <v/>
      </c>
      <c r="Y164" s="97" t="str">
        <f t="shared" si="37"/>
        <v/>
      </c>
    </row>
    <row r="165" spans="1:25" ht="16.5" thickBot="1" x14ac:dyDescent="0.3">
      <c r="A165" s="85">
        <f t="shared" si="38"/>
        <v>168</v>
      </c>
      <c r="B165" s="103"/>
      <c r="C165" s="103"/>
      <c r="D165" s="105"/>
      <c r="E165" s="105"/>
      <c r="F165" s="142"/>
      <c r="G165" s="142"/>
      <c r="H165" s="271"/>
      <c r="I165" s="271"/>
      <c r="J165" s="142"/>
      <c r="K165" s="142"/>
      <c r="M165" t="str">
        <f t="shared" si="26"/>
        <v/>
      </c>
      <c r="N165" t="str">
        <f t="shared" si="27"/>
        <v/>
      </c>
      <c r="O165" s="95" t="str">
        <f t="shared" si="28"/>
        <v/>
      </c>
      <c r="P165" s="96" t="str">
        <f t="shared" si="29"/>
        <v/>
      </c>
      <c r="Q165" s="95" t="str">
        <f t="shared" si="30"/>
        <v/>
      </c>
      <c r="R165" s="96" t="str">
        <f t="shared" si="31"/>
        <v/>
      </c>
      <c r="S165" s="95" t="str">
        <f t="shared" si="32"/>
        <v/>
      </c>
      <c r="T165" s="96" t="str">
        <f t="shared" si="33"/>
        <v/>
      </c>
      <c r="U165" s="95" t="str">
        <f t="shared" si="34"/>
        <v/>
      </c>
      <c r="V165" s="96" t="str">
        <f t="shared" si="35"/>
        <v/>
      </c>
      <c r="X165" t="str">
        <f t="shared" si="36"/>
        <v/>
      </c>
      <c r="Y165" s="97" t="str">
        <f t="shared" si="37"/>
        <v/>
      </c>
    </row>
    <row r="166" spans="1:25" ht="16.5" thickBot="1" x14ac:dyDescent="0.3">
      <c r="A166" s="85">
        <f t="shared" si="38"/>
        <v>169</v>
      </c>
      <c r="B166" s="103"/>
      <c r="C166" s="103"/>
      <c r="D166" s="105"/>
      <c r="E166" s="105"/>
      <c r="F166" s="142"/>
      <c r="G166" s="142"/>
      <c r="H166" s="271"/>
      <c r="I166" s="271"/>
      <c r="J166" s="142"/>
      <c r="K166" s="142"/>
      <c r="M166" t="str">
        <f t="shared" si="26"/>
        <v/>
      </c>
      <c r="N166" t="str">
        <f t="shared" si="27"/>
        <v/>
      </c>
      <c r="O166" s="95" t="str">
        <f t="shared" si="28"/>
        <v/>
      </c>
      <c r="P166" s="96" t="str">
        <f t="shared" si="29"/>
        <v/>
      </c>
      <c r="Q166" s="95" t="str">
        <f t="shared" si="30"/>
        <v/>
      </c>
      <c r="R166" s="96" t="str">
        <f t="shared" si="31"/>
        <v/>
      </c>
      <c r="S166" s="95" t="str">
        <f t="shared" si="32"/>
        <v/>
      </c>
      <c r="T166" s="96" t="str">
        <f t="shared" si="33"/>
        <v/>
      </c>
      <c r="U166" s="95" t="str">
        <f t="shared" si="34"/>
        <v/>
      </c>
      <c r="V166" s="96" t="str">
        <f t="shared" si="35"/>
        <v/>
      </c>
      <c r="X166" t="str">
        <f t="shared" si="36"/>
        <v/>
      </c>
      <c r="Y166" s="97" t="str">
        <f t="shared" si="37"/>
        <v/>
      </c>
    </row>
    <row r="167" spans="1:25" ht="16.5" thickBot="1" x14ac:dyDescent="0.3">
      <c r="A167" s="85">
        <f t="shared" si="38"/>
        <v>170</v>
      </c>
      <c r="B167" s="103"/>
      <c r="C167" s="103"/>
      <c r="D167" s="105"/>
      <c r="E167" s="105"/>
      <c r="F167" s="142"/>
      <c r="G167" s="142"/>
      <c r="H167" s="271"/>
      <c r="I167" s="271"/>
      <c r="J167" s="142"/>
      <c r="K167" s="142"/>
      <c r="M167" t="str">
        <f t="shared" si="26"/>
        <v/>
      </c>
      <c r="N167" t="str">
        <f t="shared" si="27"/>
        <v/>
      </c>
      <c r="O167" s="95" t="str">
        <f t="shared" si="28"/>
        <v/>
      </c>
      <c r="P167" s="96" t="str">
        <f t="shared" si="29"/>
        <v/>
      </c>
      <c r="Q167" s="95" t="str">
        <f t="shared" si="30"/>
        <v/>
      </c>
      <c r="R167" s="96" t="str">
        <f t="shared" si="31"/>
        <v/>
      </c>
      <c r="S167" s="95" t="str">
        <f t="shared" si="32"/>
        <v/>
      </c>
      <c r="T167" s="96" t="str">
        <f t="shared" si="33"/>
        <v/>
      </c>
      <c r="U167" s="95" t="str">
        <f t="shared" si="34"/>
        <v/>
      </c>
      <c r="V167" s="96" t="str">
        <f t="shared" si="35"/>
        <v/>
      </c>
      <c r="X167" t="str">
        <f t="shared" si="36"/>
        <v/>
      </c>
      <c r="Y167" s="97" t="str">
        <f t="shared" si="37"/>
        <v/>
      </c>
    </row>
    <row r="168" spans="1:25" ht="16.5" thickBot="1" x14ac:dyDescent="0.3">
      <c r="A168" s="85">
        <f t="shared" si="38"/>
        <v>171</v>
      </c>
      <c r="B168" s="103"/>
      <c r="C168" s="103"/>
      <c r="D168" s="105"/>
      <c r="E168" s="105"/>
      <c r="F168" s="142"/>
      <c r="G168" s="142"/>
      <c r="H168" s="271"/>
      <c r="I168" s="271"/>
      <c r="J168" s="142"/>
      <c r="K168" s="142"/>
      <c r="M168" t="str">
        <f t="shared" si="26"/>
        <v/>
      </c>
      <c r="N168" t="str">
        <f t="shared" si="27"/>
        <v/>
      </c>
      <c r="O168" s="95" t="str">
        <f t="shared" si="28"/>
        <v/>
      </c>
      <c r="P168" s="96" t="str">
        <f t="shared" si="29"/>
        <v/>
      </c>
      <c r="Q168" s="95" t="str">
        <f t="shared" si="30"/>
        <v/>
      </c>
      <c r="R168" s="96" t="str">
        <f t="shared" si="31"/>
        <v/>
      </c>
      <c r="S168" s="95" t="str">
        <f t="shared" si="32"/>
        <v/>
      </c>
      <c r="T168" s="96" t="str">
        <f t="shared" si="33"/>
        <v/>
      </c>
      <c r="U168" s="95" t="str">
        <f t="shared" si="34"/>
        <v/>
      </c>
      <c r="V168" s="96" t="str">
        <f t="shared" si="35"/>
        <v/>
      </c>
      <c r="X168" t="str">
        <f t="shared" si="36"/>
        <v/>
      </c>
      <c r="Y168" s="97" t="str">
        <f t="shared" si="37"/>
        <v/>
      </c>
    </row>
    <row r="169" spans="1:25" ht="16.5" thickBot="1" x14ac:dyDescent="0.3">
      <c r="A169" s="85">
        <f t="shared" si="38"/>
        <v>172</v>
      </c>
      <c r="B169" s="103"/>
      <c r="C169" s="103"/>
      <c r="D169" s="104"/>
      <c r="E169" s="105"/>
      <c r="F169" s="142"/>
      <c r="G169" s="142"/>
      <c r="H169" s="271"/>
      <c r="I169" s="271"/>
      <c r="J169" s="142"/>
      <c r="K169" s="142"/>
      <c r="M169" t="str">
        <f t="shared" si="26"/>
        <v/>
      </c>
      <c r="N169" t="str">
        <f t="shared" si="27"/>
        <v/>
      </c>
      <c r="O169" s="95" t="str">
        <f t="shared" si="28"/>
        <v/>
      </c>
      <c r="P169" s="96" t="str">
        <f t="shared" si="29"/>
        <v/>
      </c>
      <c r="Q169" s="95" t="str">
        <f t="shared" si="30"/>
        <v/>
      </c>
      <c r="R169" s="96" t="str">
        <f t="shared" si="31"/>
        <v/>
      </c>
      <c r="S169" s="95" t="str">
        <f t="shared" si="32"/>
        <v/>
      </c>
      <c r="T169" s="96" t="str">
        <f t="shared" si="33"/>
        <v/>
      </c>
      <c r="U169" s="95" t="str">
        <f t="shared" si="34"/>
        <v/>
      </c>
      <c r="V169" s="96" t="str">
        <f t="shared" si="35"/>
        <v/>
      </c>
      <c r="X169" t="str">
        <f t="shared" si="36"/>
        <v/>
      </c>
      <c r="Y169" s="97" t="str">
        <f t="shared" si="37"/>
        <v/>
      </c>
    </row>
    <row r="170" spans="1:25" ht="16.5" thickBot="1" x14ac:dyDescent="0.3">
      <c r="A170" s="85">
        <f t="shared" si="38"/>
        <v>173</v>
      </c>
      <c r="B170" s="103"/>
      <c r="C170" s="103"/>
      <c r="D170" s="105"/>
      <c r="E170" s="104"/>
      <c r="F170" s="142"/>
      <c r="G170" s="142"/>
      <c r="H170" s="271"/>
      <c r="I170" s="271"/>
      <c r="J170" s="142"/>
      <c r="K170" s="142"/>
      <c r="M170" t="str">
        <f t="shared" si="26"/>
        <v/>
      </c>
      <c r="N170" t="str">
        <f t="shared" si="27"/>
        <v/>
      </c>
      <c r="O170" s="95" t="str">
        <f t="shared" si="28"/>
        <v/>
      </c>
      <c r="P170" s="96" t="str">
        <f t="shared" si="29"/>
        <v/>
      </c>
      <c r="Q170" s="95" t="str">
        <f t="shared" si="30"/>
        <v/>
      </c>
      <c r="R170" s="96" t="str">
        <f t="shared" si="31"/>
        <v/>
      </c>
      <c r="S170" s="95" t="str">
        <f t="shared" si="32"/>
        <v/>
      </c>
      <c r="T170" s="96" t="str">
        <f t="shared" si="33"/>
        <v/>
      </c>
      <c r="U170" s="95" t="str">
        <f t="shared" si="34"/>
        <v/>
      </c>
      <c r="V170" s="96" t="str">
        <f t="shared" si="35"/>
        <v/>
      </c>
      <c r="X170" t="str">
        <f t="shared" si="36"/>
        <v/>
      </c>
      <c r="Y170" s="97" t="str">
        <f t="shared" si="37"/>
        <v/>
      </c>
    </row>
    <row r="171" spans="1:25" ht="16.5" thickBot="1" x14ac:dyDescent="0.3">
      <c r="A171" s="85">
        <f t="shared" si="38"/>
        <v>174</v>
      </c>
      <c r="B171" s="103"/>
      <c r="C171" s="103"/>
      <c r="D171" s="105"/>
      <c r="E171" s="105"/>
      <c r="F171" s="142"/>
      <c r="G171" s="142"/>
      <c r="H171" s="271"/>
      <c r="I171" s="271"/>
      <c r="J171" s="142"/>
      <c r="K171" s="142"/>
      <c r="M171" t="str">
        <f t="shared" si="26"/>
        <v/>
      </c>
      <c r="N171" t="str">
        <f t="shared" si="27"/>
        <v/>
      </c>
      <c r="O171" s="95" t="str">
        <f t="shared" si="28"/>
        <v/>
      </c>
      <c r="P171" s="96" t="str">
        <f t="shared" si="29"/>
        <v/>
      </c>
      <c r="Q171" s="95" t="str">
        <f t="shared" si="30"/>
        <v/>
      </c>
      <c r="R171" s="96" t="str">
        <f t="shared" si="31"/>
        <v/>
      </c>
      <c r="S171" s="95" t="str">
        <f t="shared" si="32"/>
        <v/>
      </c>
      <c r="T171" s="96" t="str">
        <f t="shared" si="33"/>
        <v/>
      </c>
      <c r="U171" s="95" t="str">
        <f t="shared" si="34"/>
        <v/>
      </c>
      <c r="V171" s="96" t="str">
        <f t="shared" si="35"/>
        <v/>
      </c>
      <c r="X171" t="str">
        <f t="shared" si="36"/>
        <v/>
      </c>
      <c r="Y171" s="97" t="str">
        <f t="shared" si="37"/>
        <v/>
      </c>
    </row>
    <row r="172" spans="1:25" ht="16.5" thickBot="1" x14ac:dyDescent="0.3">
      <c r="A172" s="85">
        <f t="shared" si="38"/>
        <v>175</v>
      </c>
      <c r="B172" s="103"/>
      <c r="C172" s="103"/>
      <c r="D172" s="105"/>
      <c r="E172" s="105"/>
      <c r="F172" s="142"/>
      <c r="G172" s="142"/>
      <c r="H172" s="271"/>
      <c r="I172" s="271"/>
      <c r="J172" s="142"/>
      <c r="K172" s="142"/>
      <c r="M172" t="str">
        <f t="shared" si="26"/>
        <v/>
      </c>
      <c r="N172" t="str">
        <f t="shared" si="27"/>
        <v/>
      </c>
      <c r="O172" s="95" t="str">
        <f t="shared" si="28"/>
        <v/>
      </c>
      <c r="P172" s="96" t="str">
        <f t="shared" si="29"/>
        <v/>
      </c>
      <c r="Q172" s="95" t="str">
        <f t="shared" si="30"/>
        <v/>
      </c>
      <c r="R172" s="96" t="str">
        <f t="shared" si="31"/>
        <v/>
      </c>
      <c r="S172" s="95" t="str">
        <f t="shared" si="32"/>
        <v/>
      </c>
      <c r="T172" s="96" t="str">
        <f t="shared" si="33"/>
        <v/>
      </c>
      <c r="U172" s="95" t="str">
        <f t="shared" si="34"/>
        <v/>
      </c>
      <c r="V172" s="96" t="str">
        <f t="shared" si="35"/>
        <v/>
      </c>
      <c r="X172" t="str">
        <f t="shared" si="36"/>
        <v/>
      </c>
      <c r="Y172" s="97" t="str">
        <f t="shared" si="37"/>
        <v/>
      </c>
    </row>
    <row r="173" spans="1:25" ht="16.5" thickBot="1" x14ac:dyDescent="0.3">
      <c r="A173" s="85">
        <f t="shared" si="38"/>
        <v>176</v>
      </c>
      <c r="B173" s="103"/>
      <c r="C173" s="103"/>
      <c r="D173" s="105"/>
      <c r="E173" s="105"/>
      <c r="F173" s="142"/>
      <c r="G173" s="142"/>
      <c r="H173" s="271"/>
      <c r="I173" s="271"/>
      <c r="J173" s="142"/>
      <c r="K173" s="142"/>
      <c r="M173" t="str">
        <f t="shared" si="26"/>
        <v/>
      </c>
      <c r="N173" t="str">
        <f t="shared" si="27"/>
        <v/>
      </c>
      <c r="O173" s="95" t="str">
        <f t="shared" si="28"/>
        <v/>
      </c>
      <c r="P173" s="96" t="str">
        <f t="shared" si="29"/>
        <v/>
      </c>
      <c r="Q173" s="95" t="str">
        <f t="shared" si="30"/>
        <v/>
      </c>
      <c r="R173" s="96" t="str">
        <f t="shared" si="31"/>
        <v/>
      </c>
      <c r="S173" s="95" t="str">
        <f t="shared" si="32"/>
        <v/>
      </c>
      <c r="T173" s="96" t="str">
        <f t="shared" si="33"/>
        <v/>
      </c>
      <c r="U173" s="95" t="str">
        <f t="shared" si="34"/>
        <v/>
      </c>
      <c r="V173" s="96" t="str">
        <f t="shared" si="35"/>
        <v/>
      </c>
      <c r="X173" t="str">
        <f t="shared" si="36"/>
        <v/>
      </c>
      <c r="Y173" s="97" t="str">
        <f t="shared" si="37"/>
        <v/>
      </c>
    </row>
    <row r="174" spans="1:25" ht="16.5" thickBot="1" x14ac:dyDescent="0.3">
      <c r="A174" s="85">
        <f t="shared" si="38"/>
        <v>177</v>
      </c>
      <c r="B174" s="103"/>
      <c r="C174" s="103"/>
      <c r="D174" s="100"/>
      <c r="E174" s="100"/>
      <c r="F174" s="142"/>
      <c r="G174" s="142"/>
      <c r="H174" s="271"/>
      <c r="I174" s="271"/>
      <c r="J174" s="142"/>
      <c r="K174" s="142"/>
      <c r="M174" t="str">
        <f t="shared" si="26"/>
        <v/>
      </c>
      <c r="N174" t="str">
        <f t="shared" si="27"/>
        <v/>
      </c>
      <c r="O174" s="95" t="str">
        <f t="shared" si="28"/>
        <v/>
      </c>
      <c r="P174" s="96" t="str">
        <f t="shared" si="29"/>
        <v/>
      </c>
      <c r="Q174" s="95" t="str">
        <f t="shared" si="30"/>
        <v/>
      </c>
      <c r="R174" s="96" t="str">
        <f t="shared" si="31"/>
        <v/>
      </c>
      <c r="S174" s="95" t="str">
        <f t="shared" si="32"/>
        <v/>
      </c>
      <c r="T174" s="96" t="str">
        <f t="shared" si="33"/>
        <v/>
      </c>
      <c r="U174" s="95" t="str">
        <f t="shared" si="34"/>
        <v/>
      </c>
      <c r="V174" s="96" t="str">
        <f t="shared" si="35"/>
        <v/>
      </c>
      <c r="X174" t="str">
        <f t="shared" si="36"/>
        <v/>
      </c>
      <c r="Y174" s="97" t="str">
        <f t="shared" si="37"/>
        <v/>
      </c>
    </row>
    <row r="175" spans="1:25" ht="16.5" thickBot="1" x14ac:dyDescent="0.3">
      <c r="A175" s="85">
        <f t="shared" si="38"/>
        <v>178</v>
      </c>
      <c r="B175" s="103"/>
      <c r="C175" s="103"/>
      <c r="D175" s="105"/>
      <c r="E175" s="105"/>
      <c r="F175" s="142"/>
      <c r="G175" s="142"/>
      <c r="H175" s="271"/>
      <c r="I175" s="271"/>
      <c r="J175" s="142"/>
      <c r="K175" s="142"/>
      <c r="M175" t="str">
        <f t="shared" si="26"/>
        <v/>
      </c>
      <c r="N175" t="str">
        <f t="shared" si="27"/>
        <v/>
      </c>
      <c r="O175" s="95" t="str">
        <f t="shared" si="28"/>
        <v/>
      </c>
      <c r="P175" s="96" t="str">
        <f t="shared" si="29"/>
        <v/>
      </c>
      <c r="Q175" s="95" t="str">
        <f t="shared" si="30"/>
        <v/>
      </c>
      <c r="R175" s="96" t="str">
        <f t="shared" si="31"/>
        <v/>
      </c>
      <c r="S175" s="95" t="str">
        <f t="shared" si="32"/>
        <v/>
      </c>
      <c r="T175" s="96" t="str">
        <f t="shared" si="33"/>
        <v/>
      </c>
      <c r="U175" s="95" t="str">
        <f t="shared" si="34"/>
        <v/>
      </c>
      <c r="V175" s="96" t="str">
        <f t="shared" si="35"/>
        <v/>
      </c>
      <c r="X175" t="str">
        <f t="shared" si="36"/>
        <v/>
      </c>
      <c r="Y175" s="97" t="str">
        <f t="shared" si="37"/>
        <v/>
      </c>
    </row>
    <row r="176" spans="1:25" ht="16.5" thickBot="1" x14ac:dyDescent="0.3">
      <c r="A176" s="85">
        <f t="shared" si="38"/>
        <v>179</v>
      </c>
      <c r="B176" s="103"/>
      <c r="C176" s="103"/>
      <c r="D176" s="105"/>
      <c r="E176" s="105"/>
      <c r="F176" s="142"/>
      <c r="G176" s="142"/>
      <c r="H176" s="271"/>
      <c r="I176" s="271"/>
      <c r="J176" s="142"/>
      <c r="K176" s="142"/>
      <c r="M176" t="str">
        <f t="shared" si="26"/>
        <v/>
      </c>
      <c r="N176" t="str">
        <f t="shared" si="27"/>
        <v/>
      </c>
      <c r="O176" s="95" t="str">
        <f t="shared" si="28"/>
        <v/>
      </c>
      <c r="P176" s="96" t="str">
        <f t="shared" si="29"/>
        <v/>
      </c>
      <c r="Q176" s="95" t="str">
        <f t="shared" si="30"/>
        <v/>
      </c>
      <c r="R176" s="96" t="str">
        <f t="shared" si="31"/>
        <v/>
      </c>
      <c r="S176" s="95" t="str">
        <f t="shared" si="32"/>
        <v/>
      </c>
      <c r="T176" s="96" t="str">
        <f t="shared" si="33"/>
        <v/>
      </c>
      <c r="U176" s="95" t="str">
        <f t="shared" si="34"/>
        <v/>
      </c>
      <c r="V176" s="96" t="str">
        <f t="shared" si="35"/>
        <v/>
      </c>
      <c r="X176" t="str">
        <f t="shared" si="36"/>
        <v/>
      </c>
      <c r="Y176" s="97" t="str">
        <f t="shared" si="37"/>
        <v/>
      </c>
    </row>
    <row r="177" spans="1:25" ht="16.5" thickBot="1" x14ac:dyDescent="0.3">
      <c r="A177" s="85">
        <f t="shared" si="38"/>
        <v>180</v>
      </c>
      <c r="B177" s="103"/>
      <c r="C177" s="103"/>
      <c r="D177" s="105"/>
      <c r="E177" s="105"/>
      <c r="F177" s="142"/>
      <c r="G177" s="142"/>
      <c r="H177" s="271"/>
      <c r="I177" s="271"/>
      <c r="J177" s="142"/>
      <c r="K177" s="142" t="s">
        <v>1969</v>
      </c>
      <c r="M177" t="str">
        <f t="shared" si="26"/>
        <v/>
      </c>
      <c r="N177" t="str">
        <f t="shared" si="27"/>
        <v/>
      </c>
      <c r="O177" s="95" t="str">
        <f t="shared" si="28"/>
        <v/>
      </c>
      <c r="P177" s="96" t="str">
        <f t="shared" si="29"/>
        <v/>
      </c>
      <c r="Q177" s="95" t="str">
        <f t="shared" si="30"/>
        <v/>
      </c>
      <c r="R177" s="96" t="str">
        <f t="shared" si="31"/>
        <v/>
      </c>
      <c r="S177" s="95" t="str">
        <f t="shared" si="32"/>
        <v/>
      </c>
      <c r="T177" s="96" t="str">
        <f t="shared" si="33"/>
        <v/>
      </c>
      <c r="U177" s="95" t="str">
        <f t="shared" si="34"/>
        <v/>
      </c>
      <c r="V177" s="96" t="str">
        <f t="shared" si="35"/>
        <v xml:space="preserve"> WHEN COUNTRY = 'CIB' AND SEGMENT = 'Small Business' THEN 0.0166667</v>
      </c>
      <c r="X177" t="str">
        <f t="shared" si="36"/>
        <v xml:space="preserve"> WHEN COUNTRY = 'CIB' AND SEGMENT = 'Small Business' THEN 0.0166667</v>
      </c>
      <c r="Y177" s="97" t="str">
        <f t="shared" si="37"/>
        <v>CASE  WHEN COUNTRY = 'CIB' AND SEGMENT = 'Small Business' THEN 0.0166667 END AS VAL_MIN_IND_180,</v>
      </c>
    </row>
    <row r="178" spans="1:25" ht="16.5" thickBot="1" x14ac:dyDescent="0.3">
      <c r="A178" s="85">
        <f t="shared" si="38"/>
        <v>181</v>
      </c>
      <c r="B178" s="103"/>
      <c r="C178" s="103"/>
      <c r="D178" s="105"/>
      <c r="E178" s="105"/>
      <c r="F178" s="142"/>
      <c r="G178" s="142"/>
      <c r="H178" s="271"/>
      <c r="I178" s="271"/>
      <c r="J178" s="142"/>
      <c r="K178" s="142" t="s">
        <v>1970</v>
      </c>
      <c r="M178" t="str">
        <f t="shared" si="26"/>
        <v/>
      </c>
      <c r="N178" t="str">
        <f t="shared" si="27"/>
        <v/>
      </c>
      <c r="O178" s="95" t="str">
        <f t="shared" si="28"/>
        <v/>
      </c>
      <c r="P178" s="96" t="str">
        <f t="shared" si="29"/>
        <v/>
      </c>
      <c r="Q178" s="95" t="str">
        <f t="shared" si="30"/>
        <v/>
      </c>
      <c r="R178" s="96" t="str">
        <f t="shared" si="31"/>
        <v/>
      </c>
      <c r="S178" s="95" t="str">
        <f t="shared" si="32"/>
        <v/>
      </c>
      <c r="T178" s="96" t="str">
        <f t="shared" si="33"/>
        <v/>
      </c>
      <c r="U178" s="95" t="str">
        <f t="shared" si="34"/>
        <v/>
      </c>
      <c r="V178" s="96" t="str">
        <f t="shared" si="35"/>
        <v xml:space="preserve"> WHEN COUNTRY = 'CIB' AND SEGMENT = 'Small Business' THEN 0.106</v>
      </c>
      <c r="X178" t="str">
        <f t="shared" si="36"/>
        <v xml:space="preserve"> WHEN COUNTRY = 'CIB' AND SEGMENT = 'Small Business' THEN 0.106</v>
      </c>
      <c r="Y178" s="97" t="str">
        <f t="shared" si="37"/>
        <v>CASE  WHEN COUNTRY = 'CIB' AND SEGMENT = 'Small Business' THEN 0.106 END AS VAL_MIN_IND_181,</v>
      </c>
    </row>
    <row r="179" spans="1:25" ht="16.5" thickBot="1" x14ac:dyDescent="0.3">
      <c r="A179" s="85">
        <f t="shared" si="38"/>
        <v>182</v>
      </c>
      <c r="B179" s="103"/>
      <c r="C179" s="103"/>
      <c r="D179" s="105"/>
      <c r="E179" s="105"/>
      <c r="F179" s="142"/>
      <c r="G179" s="142"/>
      <c r="H179" s="271"/>
      <c r="I179" s="271"/>
      <c r="J179" s="142"/>
      <c r="K179" s="142"/>
      <c r="M179" t="str">
        <f t="shared" si="26"/>
        <v/>
      </c>
      <c r="N179" t="str">
        <f t="shared" si="27"/>
        <v/>
      </c>
      <c r="O179" s="95" t="str">
        <f t="shared" si="28"/>
        <v/>
      </c>
      <c r="P179" s="96" t="str">
        <f t="shared" si="29"/>
        <v/>
      </c>
      <c r="Q179" s="95" t="str">
        <f t="shared" si="30"/>
        <v/>
      </c>
      <c r="R179" s="96" t="str">
        <f t="shared" si="31"/>
        <v/>
      </c>
      <c r="S179" s="95" t="str">
        <f t="shared" si="32"/>
        <v/>
      </c>
      <c r="T179" s="96" t="str">
        <f t="shared" si="33"/>
        <v/>
      </c>
      <c r="U179" s="95" t="str">
        <f t="shared" si="34"/>
        <v/>
      </c>
      <c r="V179" s="96" t="str">
        <f t="shared" si="35"/>
        <v/>
      </c>
      <c r="X179" t="str">
        <f t="shared" si="36"/>
        <v/>
      </c>
      <c r="Y179" s="97" t="str">
        <f t="shared" si="37"/>
        <v/>
      </c>
    </row>
    <row r="180" spans="1:25" ht="16.5" thickBot="1" x14ac:dyDescent="0.3">
      <c r="A180" s="85">
        <f t="shared" si="38"/>
        <v>183</v>
      </c>
      <c r="B180" s="103"/>
      <c r="C180" s="103"/>
      <c r="D180" s="105"/>
      <c r="E180" s="105"/>
      <c r="F180" s="142" t="s">
        <v>1494</v>
      </c>
      <c r="G180" s="142" t="s">
        <v>1493</v>
      </c>
      <c r="H180" s="271"/>
      <c r="I180" s="271"/>
      <c r="J180" s="142" t="s">
        <v>1760</v>
      </c>
      <c r="K180" s="142" t="s">
        <v>1971</v>
      </c>
      <c r="M180" t="str">
        <f t="shared" si="26"/>
        <v/>
      </c>
      <c r="N180" t="str">
        <f t="shared" si="27"/>
        <v/>
      </c>
      <c r="O180" s="95" t="str">
        <f t="shared" si="28"/>
        <v/>
      </c>
      <c r="P180" s="96" t="str">
        <f t="shared" si="29"/>
        <v/>
      </c>
      <c r="Q180" s="95" t="str">
        <f t="shared" si="30"/>
        <v xml:space="preserve"> WHEN COUNTRY = 'BIR' AND SEGMENT IN ('CORPORATE','SME Corporate') THEN -1.094923</v>
      </c>
      <c r="R180" s="96" t="str">
        <f t="shared" si="31"/>
        <v xml:space="preserve"> WHEN COUNTRY = 'BIR' AND SEGMENT = 'SME Retail' THEN -0.7012413</v>
      </c>
      <c r="S180" s="95" t="str">
        <f t="shared" si="32"/>
        <v/>
      </c>
      <c r="T180" s="96" t="str">
        <f t="shared" si="33"/>
        <v/>
      </c>
      <c r="U180" s="95" t="str">
        <f t="shared" si="34"/>
        <v xml:space="preserve"> WHEN COUNTRY = 'CIB' AND SEGMENT IN ('CORPORATE','SME Corporate') THEN -4.51547</v>
      </c>
      <c r="V180" s="96" t="str">
        <f t="shared" si="35"/>
        <v xml:space="preserve"> WHEN COUNTRY = 'CIB' AND SEGMENT = 'Small Business' THEN -2.418722</v>
      </c>
      <c r="X180" t="str">
        <f t="shared" si="36"/>
        <v xml:space="preserve"> WHEN COUNTRY = 'BIR' AND SEGMENT IN ('CORPORATE','SME Corporate') THEN -1.094923 WHEN COUNTRY = 'BIR' AND SEGMENT = 'SME Retail' THEN -0.7012413 WHEN COUNTRY = 'CIB' AND SEGMENT IN ('CORPORATE','SME Corporate') THEN -4.51547 WHEN COUNTRY = 'CIB' AND SEGMENT = 'Small Business' THEN -2.418722</v>
      </c>
      <c r="Y180" s="97" t="str">
        <f t="shared" si="37"/>
        <v>CASE  WHEN COUNTRY = 'BIR' AND SEGMENT IN ('CORPORATE','SME Corporate') THEN -1.094923 WHEN COUNTRY = 'BIR' AND SEGMENT = 'SME Retail' THEN -0.7012413 WHEN COUNTRY = 'CIB' AND SEGMENT IN ('CORPORATE','SME Corporate') THEN -4.51547 WHEN COUNTRY = 'CIB' AND SEGMENT = 'Small Business' THEN -2.418722 END AS VAL_MIN_IND_183,</v>
      </c>
    </row>
    <row r="181" spans="1:25" ht="16.5" thickBot="1" x14ac:dyDescent="0.3">
      <c r="A181" s="85">
        <f t="shared" si="38"/>
        <v>184</v>
      </c>
      <c r="B181" s="103"/>
      <c r="C181" s="103"/>
      <c r="D181" s="105"/>
      <c r="E181" s="105"/>
      <c r="F181" s="142"/>
      <c r="G181" s="142"/>
      <c r="H181" s="271"/>
      <c r="I181" s="271"/>
      <c r="J181" s="142"/>
      <c r="K181" s="142"/>
      <c r="M181" t="str">
        <f t="shared" si="26"/>
        <v/>
      </c>
      <c r="N181" t="str">
        <f t="shared" si="27"/>
        <v/>
      </c>
      <c r="O181" s="95" t="str">
        <f t="shared" si="28"/>
        <v/>
      </c>
      <c r="P181" s="96" t="str">
        <f t="shared" si="29"/>
        <v/>
      </c>
      <c r="Q181" s="95" t="str">
        <f t="shared" si="30"/>
        <v/>
      </c>
      <c r="R181" s="96" t="str">
        <f t="shared" si="31"/>
        <v/>
      </c>
      <c r="S181" s="95" t="str">
        <f t="shared" si="32"/>
        <v/>
      </c>
      <c r="T181" s="96" t="str">
        <f t="shared" si="33"/>
        <v/>
      </c>
      <c r="U181" s="95" t="str">
        <f t="shared" si="34"/>
        <v/>
      </c>
      <c r="V181" s="96" t="str">
        <f t="shared" si="35"/>
        <v/>
      </c>
      <c r="X181" t="str">
        <f t="shared" si="36"/>
        <v/>
      </c>
      <c r="Y181" s="97" t="str">
        <f t="shared" si="37"/>
        <v/>
      </c>
    </row>
    <row r="182" spans="1:25" ht="16.5" thickBot="1" x14ac:dyDescent="0.3">
      <c r="A182" s="85">
        <f t="shared" si="38"/>
        <v>185</v>
      </c>
      <c r="B182" s="103"/>
      <c r="C182" s="103"/>
      <c r="D182" s="105"/>
      <c r="E182" s="105"/>
      <c r="F182" s="142"/>
      <c r="G182" s="142"/>
      <c r="H182" s="271"/>
      <c r="I182" s="271"/>
      <c r="J182" s="142"/>
      <c r="K182" s="142"/>
      <c r="M182" t="str">
        <f t="shared" si="26"/>
        <v/>
      </c>
      <c r="N182" t="str">
        <f t="shared" si="27"/>
        <v/>
      </c>
      <c r="O182" s="95" t="str">
        <f t="shared" si="28"/>
        <v/>
      </c>
      <c r="P182" s="96" t="str">
        <f t="shared" si="29"/>
        <v/>
      </c>
      <c r="Q182" s="95" t="str">
        <f t="shared" si="30"/>
        <v/>
      </c>
      <c r="R182" s="96" t="str">
        <f t="shared" si="31"/>
        <v/>
      </c>
      <c r="S182" s="95" t="str">
        <f t="shared" si="32"/>
        <v/>
      </c>
      <c r="T182" s="96" t="str">
        <f t="shared" si="33"/>
        <v/>
      </c>
      <c r="U182" s="95" t="str">
        <f t="shared" si="34"/>
        <v/>
      </c>
      <c r="V182" s="96" t="str">
        <f t="shared" si="35"/>
        <v/>
      </c>
      <c r="X182" t="str">
        <f t="shared" si="36"/>
        <v/>
      </c>
      <c r="Y182" s="97" t="str">
        <f t="shared" si="37"/>
        <v/>
      </c>
    </row>
    <row r="183" spans="1:25" ht="16.5" thickBot="1" x14ac:dyDescent="0.3">
      <c r="A183" s="85">
        <f t="shared" si="38"/>
        <v>186</v>
      </c>
      <c r="B183" s="103"/>
      <c r="C183" s="103"/>
      <c r="D183" s="105"/>
      <c r="E183" s="105"/>
      <c r="F183" s="142"/>
      <c r="G183" s="142"/>
      <c r="H183" s="271"/>
      <c r="I183" s="271"/>
      <c r="J183" s="142"/>
      <c r="K183" s="142"/>
      <c r="M183" t="str">
        <f t="shared" si="26"/>
        <v/>
      </c>
      <c r="N183" t="str">
        <f t="shared" si="27"/>
        <v/>
      </c>
      <c r="O183" s="95" t="str">
        <f t="shared" si="28"/>
        <v/>
      </c>
      <c r="P183" s="96" t="str">
        <f t="shared" si="29"/>
        <v/>
      </c>
      <c r="Q183" s="95" t="str">
        <f t="shared" si="30"/>
        <v/>
      </c>
      <c r="R183" s="96" t="str">
        <f t="shared" si="31"/>
        <v/>
      </c>
      <c r="S183" s="95" t="str">
        <f t="shared" si="32"/>
        <v/>
      </c>
      <c r="T183" s="96" t="str">
        <f t="shared" si="33"/>
        <v/>
      </c>
      <c r="U183" s="95" t="str">
        <f t="shared" si="34"/>
        <v/>
      </c>
      <c r="V183" s="96" t="str">
        <f t="shared" si="35"/>
        <v/>
      </c>
      <c r="X183" t="str">
        <f t="shared" si="36"/>
        <v/>
      </c>
      <c r="Y183" s="97" t="str">
        <f t="shared" si="37"/>
        <v/>
      </c>
    </row>
    <row r="184" spans="1:25" ht="16.5" thickBot="1" x14ac:dyDescent="0.3">
      <c r="A184" s="85">
        <f t="shared" si="38"/>
        <v>187</v>
      </c>
      <c r="B184" s="103"/>
      <c r="C184" s="103" t="s">
        <v>1383</v>
      </c>
      <c r="D184" s="105"/>
      <c r="E184" s="101" t="s">
        <v>1384</v>
      </c>
      <c r="F184" s="142"/>
      <c r="G184" s="142"/>
      <c r="H184" s="271"/>
      <c r="I184" s="271"/>
      <c r="J184" s="142"/>
      <c r="K184" s="142"/>
      <c r="M184" t="str">
        <f t="shared" si="26"/>
        <v/>
      </c>
      <c r="N184" t="str">
        <f t="shared" si="27"/>
        <v xml:space="preserve"> WHEN COUNTRY = 'BIB' AND SEGMENT = 'RETAIL' THEN -1</v>
      </c>
      <c r="O184" s="95" t="str">
        <f t="shared" si="28"/>
        <v/>
      </c>
      <c r="P184" s="96" t="str">
        <f t="shared" si="29"/>
        <v xml:space="preserve"> WHEN COUNTRY = 'KOPER' AND SEGMENT = 'SMALL/MICRO' THEN -0.7771054</v>
      </c>
      <c r="Q184" s="95" t="str">
        <f t="shared" si="30"/>
        <v/>
      </c>
      <c r="R184" s="96" t="str">
        <f t="shared" si="31"/>
        <v/>
      </c>
      <c r="S184" s="95" t="str">
        <f t="shared" si="32"/>
        <v/>
      </c>
      <c r="T184" s="96" t="str">
        <f t="shared" si="33"/>
        <v/>
      </c>
      <c r="U184" s="95" t="str">
        <f t="shared" si="34"/>
        <v/>
      </c>
      <c r="V184" s="96" t="str">
        <f t="shared" si="35"/>
        <v/>
      </c>
      <c r="X184" t="str">
        <f t="shared" si="36"/>
        <v xml:space="preserve"> WHEN COUNTRY = 'BIB' AND SEGMENT = 'RETAIL' THEN -1 WHEN COUNTRY = 'KOPER' AND SEGMENT = 'SMALL/MICRO' THEN -0.7771054</v>
      </c>
      <c r="Y184" s="97" t="str">
        <f t="shared" si="37"/>
        <v>CASE  WHEN COUNTRY = 'BIB' AND SEGMENT = 'RETAIL' THEN -1 WHEN COUNTRY = 'KOPER' AND SEGMENT = 'SMALL/MICRO' THEN -0.7771054 END AS VAL_MIN_IND_187,</v>
      </c>
    </row>
    <row r="185" spans="1:25" ht="16.5" thickBot="1" x14ac:dyDescent="0.3">
      <c r="A185" s="85">
        <f t="shared" si="38"/>
        <v>188</v>
      </c>
      <c r="B185" s="103"/>
      <c r="C185" s="103"/>
      <c r="D185" s="110" t="s">
        <v>1385</v>
      </c>
      <c r="E185" s="105"/>
      <c r="F185" s="142"/>
      <c r="G185" s="142"/>
      <c r="H185" s="271"/>
      <c r="I185" s="271"/>
      <c r="J185" s="142"/>
      <c r="K185" s="142"/>
      <c r="M185" t="str">
        <f t="shared" si="26"/>
        <v/>
      </c>
      <c r="N185" t="str">
        <f t="shared" si="27"/>
        <v/>
      </c>
      <c r="O185" s="95" t="str">
        <f t="shared" si="28"/>
        <v xml:space="preserve"> WHEN COUNTRY = 'KOPER' AND SEGMENT = 'CORPORATE' THEN -0.7620203</v>
      </c>
      <c r="P185" s="96" t="str">
        <f t="shared" si="29"/>
        <v/>
      </c>
      <c r="Q185" s="95" t="str">
        <f t="shared" si="30"/>
        <v/>
      </c>
      <c r="R185" s="96" t="str">
        <f t="shared" si="31"/>
        <v/>
      </c>
      <c r="S185" s="95" t="str">
        <f t="shared" si="32"/>
        <v/>
      </c>
      <c r="T185" s="96" t="str">
        <f t="shared" si="33"/>
        <v/>
      </c>
      <c r="U185" s="95" t="str">
        <f t="shared" si="34"/>
        <v/>
      </c>
      <c r="V185" s="96" t="str">
        <f t="shared" si="35"/>
        <v/>
      </c>
      <c r="X185" t="str">
        <f t="shared" si="36"/>
        <v xml:space="preserve"> WHEN COUNTRY = 'KOPER' AND SEGMENT = 'CORPORATE' THEN -0.7620203</v>
      </c>
      <c r="Y185" s="97" t="str">
        <f t="shared" si="37"/>
        <v>CASE  WHEN COUNTRY = 'KOPER' AND SEGMENT = 'CORPORATE' THEN -0.7620203 END AS VAL_MIN_IND_188,</v>
      </c>
    </row>
    <row r="186" spans="1:25" ht="16.5" thickBot="1" x14ac:dyDescent="0.3">
      <c r="A186" s="85">
        <f t="shared" si="38"/>
        <v>189</v>
      </c>
      <c r="B186" s="103"/>
      <c r="C186" s="103"/>
      <c r="D186" s="105"/>
      <c r="E186" s="105"/>
      <c r="F186" s="142"/>
      <c r="G186" s="142"/>
      <c r="H186" s="271"/>
      <c r="I186" s="271"/>
      <c r="J186" s="142"/>
      <c r="K186" s="142"/>
      <c r="M186" t="str">
        <f t="shared" si="26"/>
        <v/>
      </c>
      <c r="N186" t="str">
        <f t="shared" si="27"/>
        <v/>
      </c>
      <c r="O186" s="95" t="str">
        <f t="shared" si="28"/>
        <v/>
      </c>
      <c r="P186" s="96" t="str">
        <f t="shared" si="29"/>
        <v/>
      </c>
      <c r="Q186" s="95" t="str">
        <f t="shared" si="30"/>
        <v/>
      </c>
      <c r="R186" s="96" t="str">
        <f t="shared" si="31"/>
        <v/>
      </c>
      <c r="S186" s="95" t="str">
        <f t="shared" si="32"/>
        <v/>
      </c>
      <c r="T186" s="96" t="str">
        <f t="shared" si="33"/>
        <v/>
      </c>
      <c r="U186" s="95" t="str">
        <f t="shared" si="34"/>
        <v/>
      </c>
      <c r="V186" s="96" t="str">
        <f t="shared" si="35"/>
        <v/>
      </c>
      <c r="X186" t="str">
        <f t="shared" si="36"/>
        <v/>
      </c>
      <c r="Y186" s="97" t="str">
        <f t="shared" si="37"/>
        <v/>
      </c>
    </row>
    <row r="187" spans="1:25" ht="16.5" thickBot="1" x14ac:dyDescent="0.3">
      <c r="A187" s="85">
        <f t="shared" si="38"/>
        <v>190</v>
      </c>
      <c r="B187" s="103"/>
      <c r="C187" s="103"/>
      <c r="D187" s="105"/>
      <c r="E187" s="105"/>
      <c r="F187" s="142"/>
      <c r="G187" s="142"/>
      <c r="H187" s="271"/>
      <c r="I187" s="271"/>
      <c r="J187" s="142"/>
      <c r="K187" s="142"/>
      <c r="M187" t="str">
        <f t="shared" si="26"/>
        <v/>
      </c>
      <c r="N187" t="str">
        <f t="shared" si="27"/>
        <v/>
      </c>
      <c r="O187" s="95" t="str">
        <f t="shared" si="28"/>
        <v/>
      </c>
      <c r="P187" s="96" t="str">
        <f t="shared" si="29"/>
        <v/>
      </c>
      <c r="Q187" s="95" t="str">
        <f t="shared" si="30"/>
        <v/>
      </c>
      <c r="R187" s="96" t="str">
        <f t="shared" si="31"/>
        <v/>
      </c>
      <c r="S187" s="95" t="str">
        <f t="shared" si="32"/>
        <v/>
      </c>
      <c r="T187" s="96" t="str">
        <f t="shared" si="33"/>
        <v/>
      </c>
      <c r="U187" s="95" t="str">
        <f t="shared" si="34"/>
        <v/>
      </c>
      <c r="V187" s="96" t="str">
        <f t="shared" si="35"/>
        <v/>
      </c>
      <c r="X187" t="str">
        <f t="shared" si="36"/>
        <v/>
      </c>
      <c r="Y187" s="97" t="str">
        <f t="shared" si="37"/>
        <v/>
      </c>
    </row>
    <row r="188" spans="1:25" ht="16.5" thickBot="1" x14ac:dyDescent="0.3">
      <c r="A188" s="85">
        <f t="shared" si="38"/>
        <v>191</v>
      </c>
      <c r="B188" s="103"/>
      <c r="C188" s="103"/>
      <c r="D188" s="105"/>
      <c r="E188" s="105"/>
      <c r="F188" s="142"/>
      <c r="G188" s="142"/>
      <c r="H188" s="271"/>
      <c r="I188" s="271"/>
      <c r="J188" s="142"/>
      <c r="K188" s="142"/>
      <c r="M188" t="str">
        <f t="shared" si="26"/>
        <v/>
      </c>
      <c r="N188" t="str">
        <f t="shared" si="27"/>
        <v/>
      </c>
      <c r="O188" s="95" t="str">
        <f t="shared" si="28"/>
        <v/>
      </c>
      <c r="P188" s="96" t="str">
        <f t="shared" si="29"/>
        <v/>
      </c>
      <c r="Q188" s="95" t="str">
        <f t="shared" si="30"/>
        <v/>
      </c>
      <c r="R188" s="96" t="str">
        <f t="shared" si="31"/>
        <v/>
      </c>
      <c r="S188" s="95" t="str">
        <f t="shared" si="32"/>
        <v/>
      </c>
      <c r="T188" s="96" t="str">
        <f t="shared" si="33"/>
        <v/>
      </c>
      <c r="U188" s="95" t="str">
        <f t="shared" si="34"/>
        <v/>
      </c>
      <c r="V188" s="96" t="str">
        <f t="shared" si="35"/>
        <v/>
      </c>
      <c r="X188" t="str">
        <f t="shared" si="36"/>
        <v/>
      </c>
      <c r="Y188" s="97" t="str">
        <f t="shared" si="37"/>
        <v/>
      </c>
    </row>
    <row r="189" spans="1:25" ht="16.5" thickBot="1" x14ac:dyDescent="0.3">
      <c r="A189" s="85">
        <f t="shared" si="38"/>
        <v>192</v>
      </c>
      <c r="B189" s="103"/>
      <c r="C189" s="103"/>
      <c r="D189" s="105"/>
      <c r="E189" s="105"/>
      <c r="F189" s="142"/>
      <c r="G189" s="142"/>
      <c r="H189" s="271"/>
      <c r="I189" s="271"/>
      <c r="J189" s="142"/>
      <c r="K189" s="142"/>
      <c r="M189" t="str">
        <f t="shared" si="26"/>
        <v/>
      </c>
      <c r="N189" t="str">
        <f t="shared" si="27"/>
        <v/>
      </c>
      <c r="O189" s="95" t="str">
        <f t="shared" si="28"/>
        <v/>
      </c>
      <c r="P189" s="96" t="str">
        <f t="shared" si="29"/>
        <v/>
      </c>
      <c r="Q189" s="95" t="str">
        <f t="shared" si="30"/>
        <v/>
      </c>
      <c r="R189" s="96" t="str">
        <f t="shared" si="31"/>
        <v/>
      </c>
      <c r="S189" s="95" t="str">
        <f t="shared" si="32"/>
        <v/>
      </c>
      <c r="T189" s="96" t="str">
        <f t="shared" si="33"/>
        <v/>
      </c>
      <c r="U189" s="95" t="str">
        <f t="shared" si="34"/>
        <v/>
      </c>
      <c r="V189" s="96" t="str">
        <f t="shared" si="35"/>
        <v/>
      </c>
      <c r="X189" t="str">
        <f t="shared" si="36"/>
        <v/>
      </c>
      <c r="Y189" s="97" t="str">
        <f t="shared" si="37"/>
        <v/>
      </c>
    </row>
    <row r="190" spans="1:25" ht="16.5" thickBot="1" x14ac:dyDescent="0.3">
      <c r="A190" s="85">
        <f t="shared" si="38"/>
        <v>193</v>
      </c>
      <c r="B190" s="103"/>
      <c r="C190" s="103"/>
      <c r="D190" s="100"/>
      <c r="E190" s="105"/>
      <c r="F190" s="142"/>
      <c r="G190" s="142"/>
      <c r="H190" s="271"/>
      <c r="I190" s="271"/>
      <c r="J190" s="142"/>
      <c r="K190" s="142"/>
      <c r="M190" t="str">
        <f t="shared" si="26"/>
        <v/>
      </c>
      <c r="N190" t="str">
        <f t="shared" si="27"/>
        <v/>
      </c>
      <c r="O190" s="95" t="str">
        <f t="shared" si="28"/>
        <v/>
      </c>
      <c r="P190" s="96" t="str">
        <f t="shared" si="29"/>
        <v/>
      </c>
      <c r="Q190" s="95" t="str">
        <f t="shared" si="30"/>
        <v/>
      </c>
      <c r="R190" s="96" t="str">
        <f t="shared" si="31"/>
        <v/>
      </c>
      <c r="S190" s="95" t="str">
        <f t="shared" si="32"/>
        <v/>
      </c>
      <c r="T190" s="96" t="str">
        <f t="shared" si="33"/>
        <v/>
      </c>
      <c r="U190" s="95" t="str">
        <f t="shared" si="34"/>
        <v/>
      </c>
      <c r="V190" s="96" t="str">
        <f t="shared" si="35"/>
        <v/>
      </c>
      <c r="X190" t="str">
        <f t="shared" si="36"/>
        <v/>
      </c>
      <c r="Y190" s="97" t="str">
        <f t="shared" si="37"/>
        <v/>
      </c>
    </row>
    <row r="191" spans="1:25" ht="16.5" thickBot="1" x14ac:dyDescent="0.3">
      <c r="A191" s="85">
        <f t="shared" si="38"/>
        <v>194</v>
      </c>
      <c r="B191" s="103"/>
      <c r="C191" s="103"/>
      <c r="D191" s="105"/>
      <c r="E191" s="105"/>
      <c r="F191" s="142"/>
      <c r="G191" s="142"/>
      <c r="H191" s="271"/>
      <c r="I191" s="271"/>
      <c r="J191" s="142"/>
      <c r="K191" s="142"/>
      <c r="M191" t="str">
        <f t="shared" si="26"/>
        <v/>
      </c>
      <c r="N191" t="str">
        <f t="shared" si="27"/>
        <v/>
      </c>
      <c r="O191" s="95" t="str">
        <f t="shared" si="28"/>
        <v/>
      </c>
      <c r="P191" s="96" t="str">
        <f t="shared" si="29"/>
        <v/>
      </c>
      <c r="Q191" s="95" t="str">
        <f t="shared" si="30"/>
        <v/>
      </c>
      <c r="R191" s="96" t="str">
        <f t="shared" si="31"/>
        <v/>
      </c>
      <c r="S191" s="95" t="str">
        <f t="shared" si="32"/>
        <v/>
      </c>
      <c r="T191" s="96" t="str">
        <f t="shared" si="33"/>
        <v/>
      </c>
      <c r="U191" s="95" t="str">
        <f t="shared" si="34"/>
        <v/>
      </c>
      <c r="V191" s="96" t="str">
        <f t="shared" si="35"/>
        <v/>
      </c>
      <c r="X191" t="str">
        <f t="shared" si="36"/>
        <v/>
      </c>
      <c r="Y191" s="97" t="str">
        <f t="shared" si="37"/>
        <v/>
      </c>
    </row>
    <row r="192" spans="1:25" ht="16.5" thickBot="1" x14ac:dyDescent="0.3">
      <c r="A192" s="85">
        <f t="shared" si="38"/>
        <v>195</v>
      </c>
      <c r="B192" s="103"/>
      <c r="C192" s="103"/>
      <c r="D192" s="105"/>
      <c r="E192" s="105"/>
      <c r="F192" s="142"/>
      <c r="G192" s="142"/>
      <c r="H192" s="271"/>
      <c r="I192" s="271"/>
      <c r="J192" s="142"/>
      <c r="K192" s="142"/>
      <c r="M192" t="str">
        <f t="shared" si="26"/>
        <v/>
      </c>
      <c r="N192" t="str">
        <f t="shared" si="27"/>
        <v/>
      </c>
      <c r="O192" s="95" t="str">
        <f t="shared" si="28"/>
        <v/>
      </c>
      <c r="P192" s="96" t="str">
        <f t="shared" si="29"/>
        <v/>
      </c>
      <c r="Q192" s="95" t="str">
        <f t="shared" si="30"/>
        <v/>
      </c>
      <c r="R192" s="96" t="str">
        <f t="shared" si="31"/>
        <v/>
      </c>
      <c r="S192" s="95" t="str">
        <f t="shared" si="32"/>
        <v/>
      </c>
      <c r="T192" s="96" t="str">
        <f t="shared" si="33"/>
        <v/>
      </c>
      <c r="U192" s="95" t="str">
        <f t="shared" si="34"/>
        <v/>
      </c>
      <c r="V192" s="96" t="str">
        <f t="shared" si="35"/>
        <v/>
      </c>
      <c r="X192" t="str">
        <f t="shared" si="36"/>
        <v/>
      </c>
      <c r="Y192" s="97" t="str">
        <f t="shared" si="37"/>
        <v/>
      </c>
    </row>
    <row r="193" spans="1:25" ht="16.5" thickBot="1" x14ac:dyDescent="0.3">
      <c r="A193" s="85">
        <f t="shared" si="38"/>
        <v>196</v>
      </c>
      <c r="B193" s="103"/>
      <c r="C193" s="103"/>
      <c r="D193" s="105"/>
      <c r="E193" s="105"/>
      <c r="F193" s="142"/>
      <c r="G193" s="142"/>
      <c r="H193" s="271"/>
      <c r="I193" s="271"/>
      <c r="J193" s="142"/>
      <c r="K193" s="142"/>
      <c r="M193" t="str">
        <f t="shared" si="26"/>
        <v/>
      </c>
      <c r="N193" t="str">
        <f t="shared" si="27"/>
        <v/>
      </c>
      <c r="O193" s="95" t="str">
        <f t="shared" si="28"/>
        <v/>
      </c>
      <c r="P193" s="96" t="str">
        <f t="shared" si="29"/>
        <v/>
      </c>
      <c r="Q193" s="95" t="str">
        <f t="shared" si="30"/>
        <v/>
      </c>
      <c r="R193" s="96" t="str">
        <f t="shared" si="31"/>
        <v/>
      </c>
      <c r="S193" s="95" t="str">
        <f t="shared" si="32"/>
        <v/>
      </c>
      <c r="T193" s="96" t="str">
        <f t="shared" si="33"/>
        <v/>
      </c>
      <c r="U193" s="95" t="str">
        <f t="shared" si="34"/>
        <v/>
      </c>
      <c r="V193" s="96" t="str">
        <f t="shared" si="35"/>
        <v/>
      </c>
      <c r="X193" t="str">
        <f t="shared" si="36"/>
        <v/>
      </c>
      <c r="Y193" s="97" t="str">
        <f t="shared" si="37"/>
        <v/>
      </c>
    </row>
    <row r="194" spans="1:25" ht="16.5" thickBot="1" x14ac:dyDescent="0.3">
      <c r="A194" s="85">
        <f t="shared" si="38"/>
        <v>197</v>
      </c>
      <c r="B194" s="103"/>
      <c r="C194" s="103"/>
      <c r="D194" s="105"/>
      <c r="E194" s="105"/>
      <c r="F194" s="142"/>
      <c r="G194" s="142"/>
      <c r="H194" s="271"/>
      <c r="I194" s="271"/>
      <c r="J194" s="142"/>
      <c r="K194" s="142"/>
      <c r="M194" t="str">
        <f t="shared" si="26"/>
        <v/>
      </c>
      <c r="N194" t="str">
        <f t="shared" si="27"/>
        <v/>
      </c>
      <c r="O194" s="95" t="str">
        <f t="shared" si="28"/>
        <v/>
      </c>
      <c r="P194" s="96" t="str">
        <f t="shared" si="29"/>
        <v/>
      </c>
      <c r="Q194" s="95" t="str">
        <f t="shared" si="30"/>
        <v/>
      </c>
      <c r="R194" s="96" t="str">
        <f t="shared" si="31"/>
        <v/>
      </c>
      <c r="S194" s="95" t="str">
        <f t="shared" si="32"/>
        <v/>
      </c>
      <c r="T194" s="96" t="str">
        <f t="shared" si="33"/>
        <v/>
      </c>
      <c r="U194" s="95" t="str">
        <f t="shared" si="34"/>
        <v/>
      </c>
      <c r="V194" s="96" t="str">
        <f t="shared" si="35"/>
        <v/>
      </c>
      <c r="X194" t="str">
        <f t="shared" si="36"/>
        <v/>
      </c>
      <c r="Y194" s="97" t="str">
        <f t="shared" si="37"/>
        <v/>
      </c>
    </row>
    <row r="195" spans="1:25" ht="16.5" thickBot="1" x14ac:dyDescent="0.3">
      <c r="A195" s="85">
        <f t="shared" si="38"/>
        <v>198</v>
      </c>
      <c r="B195" s="103"/>
      <c r="C195" s="103"/>
      <c r="D195" s="105"/>
      <c r="E195" s="105"/>
      <c r="F195" s="142"/>
      <c r="G195" s="142"/>
      <c r="H195" s="271"/>
      <c r="I195" s="271"/>
      <c r="J195" s="142"/>
      <c r="K195" s="142"/>
      <c r="M195" t="str">
        <f t="shared" si="26"/>
        <v/>
      </c>
      <c r="N195" t="str">
        <f t="shared" si="27"/>
        <v/>
      </c>
      <c r="O195" s="95" t="str">
        <f t="shared" si="28"/>
        <v/>
      </c>
      <c r="P195" s="96" t="str">
        <f t="shared" si="29"/>
        <v/>
      </c>
      <c r="Q195" s="95" t="str">
        <f t="shared" si="30"/>
        <v/>
      </c>
      <c r="R195" s="96" t="str">
        <f t="shared" si="31"/>
        <v/>
      </c>
      <c r="S195" s="95" t="str">
        <f t="shared" si="32"/>
        <v/>
      </c>
      <c r="T195" s="96" t="str">
        <f t="shared" si="33"/>
        <v/>
      </c>
      <c r="U195" s="95" t="str">
        <f t="shared" si="34"/>
        <v/>
      </c>
      <c r="V195" s="96" t="str">
        <f t="shared" si="35"/>
        <v/>
      </c>
      <c r="X195" t="str">
        <f t="shared" si="36"/>
        <v/>
      </c>
      <c r="Y195" s="97" t="str">
        <f t="shared" si="37"/>
        <v/>
      </c>
    </row>
    <row r="196" spans="1:25" ht="16.5" thickBot="1" x14ac:dyDescent="0.3">
      <c r="A196" s="85">
        <f t="shared" si="38"/>
        <v>199</v>
      </c>
      <c r="B196" s="103"/>
      <c r="C196" s="103"/>
      <c r="D196" s="105"/>
      <c r="E196" s="105"/>
      <c r="F196" s="142"/>
      <c r="G196" s="142"/>
      <c r="H196" s="271"/>
      <c r="I196" s="271"/>
      <c r="J196" s="142"/>
      <c r="K196" s="142"/>
      <c r="M196" t="str">
        <f t="shared" si="26"/>
        <v/>
      </c>
      <c r="N196" t="str">
        <f t="shared" si="27"/>
        <v/>
      </c>
      <c r="O196" s="95" t="str">
        <f t="shared" si="28"/>
        <v/>
      </c>
      <c r="P196" s="96" t="str">
        <f t="shared" si="29"/>
        <v/>
      </c>
      <c r="Q196" s="95" t="str">
        <f t="shared" si="30"/>
        <v/>
      </c>
      <c r="R196" s="96" t="str">
        <f t="shared" si="31"/>
        <v/>
      </c>
      <c r="S196" s="95" t="str">
        <f t="shared" si="32"/>
        <v/>
      </c>
      <c r="T196" s="96" t="str">
        <f t="shared" si="33"/>
        <v/>
      </c>
      <c r="U196" s="95" t="str">
        <f t="shared" si="34"/>
        <v/>
      </c>
      <c r="V196" s="96" t="str">
        <f t="shared" si="35"/>
        <v/>
      </c>
      <c r="X196" t="str">
        <f t="shared" si="36"/>
        <v/>
      </c>
      <c r="Y196" s="97" t="str">
        <f t="shared" si="37"/>
        <v/>
      </c>
    </row>
    <row r="197" spans="1:25" ht="16.5" thickBot="1" x14ac:dyDescent="0.3">
      <c r="A197" s="85">
        <f t="shared" si="38"/>
        <v>200</v>
      </c>
      <c r="B197" s="103"/>
      <c r="C197" s="103"/>
      <c r="D197" s="105"/>
      <c r="E197" s="105"/>
      <c r="F197" s="142"/>
      <c r="G197" s="142"/>
      <c r="H197" s="271"/>
      <c r="I197" s="271"/>
      <c r="J197" s="142"/>
      <c r="K197" s="142"/>
      <c r="M197" t="str">
        <f t="shared" ref="M197:M216" si="39">IF(LEN(B197)&gt;0,CONCATENATE(" WHEN COUNTRY = '",$B$2, ,"' AND SEGMENT = '",$B$3,"' THEN ",B197 ),"")</f>
        <v/>
      </c>
      <c r="N197" t="str">
        <f t="shared" ref="N197:N216" si="40">IF(LEN(C197)&gt;0,CONCATENATE(" WHEN COUNTRY = '",$B$2, ,"' AND SEGMENT = '",$C$3,"' THEN ",C197 ),"")</f>
        <v/>
      </c>
      <c r="O197" s="95" t="str">
        <f t="shared" ref="O197:O216" si="41">IF(LEN(D197)&gt;0,CONCATENATE(" WHEN COUNTRY = '",$D$2, ,"' AND SEGMENT = '",$D$3,"' THEN ",D197 ),"")</f>
        <v/>
      </c>
      <c r="P197" s="96" t="str">
        <f t="shared" ref="P197:P216" si="42">IF(LEN(E197)&gt;0,CONCATENATE(" WHEN COUNTRY = '",$D$2, ,"' AND SEGMENT = '",$E$3,"' THEN ",E197 ),"")</f>
        <v/>
      </c>
      <c r="Q197" s="95" t="str">
        <f t="shared" ref="Q197:Q222" si="43">IF(LEN(F197)&gt;0,CONCATENATE(" WHEN COUNTRY = '",$F$2, ,"' AND SEGMENT IN ",$F$3," THEN ",F197 ),"")</f>
        <v/>
      </c>
      <c r="R197" s="96" t="str">
        <f t="shared" ref="R197:R222" si="44">IF(LEN(G197)&gt;0,CONCATENATE(" WHEN COUNTRY = '",$F$2, ,"' AND SEGMENT = '",$G$3,"' THEN ",G197 ),"")</f>
        <v/>
      </c>
      <c r="S197" s="95" t="str">
        <f t="shared" ref="S197:S222" si="45">IF(LEN(H197)&gt;0,CONCATENATE(" WHEN COUNTRY = '",$H$2, ,"' AND SEGMENT IN ",$H$3," THEN ",H197 ),"")</f>
        <v/>
      </c>
      <c r="T197" s="96" t="str">
        <f t="shared" ref="T197:T222" si="46">IF(LEN(I197)&gt;0,CONCATENATE(" WHEN COUNTRY = '",$H$2, ,"' AND SEGMENT = '",$I$3,"' THEN ",I197 ),"")</f>
        <v/>
      </c>
      <c r="U197" s="95" t="str">
        <f t="shared" ref="U197:U222" si="47">IF(LEN(J197)&gt;0,CONCATENATE(" WHEN COUNTRY = '",$J$2, ,"' AND SEGMENT IN ",$J$3," THEN ",J197 ),"")</f>
        <v/>
      </c>
      <c r="V197" s="96" t="str">
        <f t="shared" ref="V197:V222" si="48">IF(LEN(K197)&gt;0,CONCATENATE(" WHEN COUNTRY = '",$J$2, ,"' AND SEGMENT = '",$K$3,"' THEN ",K197 ),"")</f>
        <v/>
      </c>
      <c r="X197" t="str">
        <f t="shared" ref="X197:X222" si="49">CONCATENATE(M197,N197,O197,P197,Q197,R197,S197,T197,U197,V197)</f>
        <v/>
      </c>
      <c r="Y197" s="97" t="str">
        <f t="shared" ref="Y197:Y222" si="50">IF(LEN(X197)&gt;0,CONCATENATE("CASE ",X197," END AS VAL_MIN_IND_",A197,","),"")</f>
        <v/>
      </c>
    </row>
    <row r="198" spans="1:25" ht="16.5" thickBot="1" x14ac:dyDescent="0.3">
      <c r="A198" s="85">
        <f t="shared" ref="A198:A222" si="51">+A197+1</f>
        <v>201</v>
      </c>
      <c r="B198" s="103"/>
      <c r="C198" s="103"/>
      <c r="D198" s="105"/>
      <c r="E198" s="105"/>
      <c r="F198" s="142"/>
      <c r="G198" s="142"/>
      <c r="H198" s="271"/>
      <c r="I198" s="271"/>
      <c r="J198" s="142"/>
      <c r="K198" s="142"/>
      <c r="M198" t="str">
        <f t="shared" si="39"/>
        <v/>
      </c>
      <c r="N198" t="str">
        <f t="shared" si="40"/>
        <v/>
      </c>
      <c r="O198" s="95" t="str">
        <f t="shared" si="41"/>
        <v/>
      </c>
      <c r="P198" s="96" t="str">
        <f t="shared" si="42"/>
        <v/>
      </c>
      <c r="Q198" s="95" t="str">
        <f t="shared" si="43"/>
        <v/>
      </c>
      <c r="R198" s="96" t="str">
        <f t="shared" si="44"/>
        <v/>
      </c>
      <c r="S198" s="95" t="str">
        <f t="shared" si="45"/>
        <v/>
      </c>
      <c r="T198" s="96" t="str">
        <f t="shared" si="46"/>
        <v/>
      </c>
      <c r="U198" s="95" t="str">
        <f t="shared" si="47"/>
        <v/>
      </c>
      <c r="V198" s="96" t="str">
        <f t="shared" si="48"/>
        <v/>
      </c>
      <c r="X198" t="str">
        <f t="shared" si="49"/>
        <v/>
      </c>
      <c r="Y198" s="97" t="str">
        <f t="shared" si="50"/>
        <v/>
      </c>
    </row>
    <row r="199" spans="1:25" ht="16.5" thickBot="1" x14ac:dyDescent="0.3">
      <c r="A199" s="85">
        <f t="shared" si="51"/>
        <v>202</v>
      </c>
      <c r="B199" s="103"/>
      <c r="C199" s="103"/>
      <c r="D199" s="105"/>
      <c r="E199" s="105"/>
      <c r="F199" s="142"/>
      <c r="G199" s="142"/>
      <c r="H199" s="271"/>
      <c r="I199" s="271"/>
      <c r="J199" s="142"/>
      <c r="K199" s="142"/>
      <c r="M199" t="str">
        <f t="shared" si="39"/>
        <v/>
      </c>
      <c r="N199" t="str">
        <f t="shared" si="40"/>
        <v/>
      </c>
      <c r="O199" s="95" t="str">
        <f t="shared" si="41"/>
        <v/>
      </c>
      <c r="P199" s="96" t="str">
        <f t="shared" si="42"/>
        <v/>
      </c>
      <c r="Q199" s="95" t="str">
        <f t="shared" si="43"/>
        <v/>
      </c>
      <c r="R199" s="96" t="str">
        <f t="shared" si="44"/>
        <v/>
      </c>
      <c r="S199" s="95" t="str">
        <f t="shared" si="45"/>
        <v/>
      </c>
      <c r="T199" s="96" t="str">
        <f t="shared" si="46"/>
        <v/>
      </c>
      <c r="U199" s="95" t="str">
        <f t="shared" si="47"/>
        <v/>
      </c>
      <c r="V199" s="96" t="str">
        <f t="shared" si="48"/>
        <v/>
      </c>
      <c r="X199" t="str">
        <f t="shared" si="49"/>
        <v/>
      </c>
      <c r="Y199" s="97" t="str">
        <f t="shared" si="50"/>
        <v/>
      </c>
    </row>
    <row r="200" spans="1:25" ht="16.5" thickBot="1" x14ac:dyDescent="0.3">
      <c r="A200" s="85">
        <f t="shared" si="51"/>
        <v>203</v>
      </c>
      <c r="B200" s="103"/>
      <c r="C200" s="103"/>
      <c r="D200" s="105"/>
      <c r="E200" s="105"/>
      <c r="F200" s="142"/>
      <c r="G200" s="142"/>
      <c r="H200" s="271"/>
      <c r="I200" s="271"/>
      <c r="J200" s="142"/>
      <c r="K200" s="142"/>
      <c r="M200" t="str">
        <f t="shared" si="39"/>
        <v/>
      </c>
      <c r="N200" t="str">
        <f t="shared" si="40"/>
        <v/>
      </c>
      <c r="O200" s="95" t="str">
        <f t="shared" si="41"/>
        <v/>
      </c>
      <c r="P200" s="96" t="str">
        <f t="shared" si="42"/>
        <v/>
      </c>
      <c r="Q200" s="95" t="str">
        <f t="shared" si="43"/>
        <v/>
      </c>
      <c r="R200" s="96" t="str">
        <f t="shared" si="44"/>
        <v/>
      </c>
      <c r="S200" s="95" t="str">
        <f t="shared" si="45"/>
        <v/>
      </c>
      <c r="T200" s="96" t="str">
        <f t="shared" si="46"/>
        <v/>
      </c>
      <c r="U200" s="95" t="str">
        <f t="shared" si="47"/>
        <v/>
      </c>
      <c r="V200" s="96" t="str">
        <f t="shared" si="48"/>
        <v/>
      </c>
      <c r="X200" t="str">
        <f t="shared" si="49"/>
        <v/>
      </c>
      <c r="Y200" s="97" t="str">
        <f t="shared" si="50"/>
        <v/>
      </c>
    </row>
    <row r="201" spans="1:25" ht="16.5" thickBot="1" x14ac:dyDescent="0.3">
      <c r="A201" s="85">
        <f t="shared" si="51"/>
        <v>204</v>
      </c>
      <c r="B201" s="103"/>
      <c r="C201" s="103"/>
      <c r="D201" s="105"/>
      <c r="E201" s="105"/>
      <c r="F201" s="142"/>
      <c r="G201" s="142"/>
      <c r="H201" s="271"/>
      <c r="I201" s="271"/>
      <c r="J201" s="142"/>
      <c r="K201" s="142"/>
      <c r="M201" t="str">
        <f t="shared" si="39"/>
        <v/>
      </c>
      <c r="N201" t="str">
        <f t="shared" si="40"/>
        <v/>
      </c>
      <c r="O201" s="95" t="str">
        <f t="shared" si="41"/>
        <v/>
      </c>
      <c r="P201" s="96" t="str">
        <f t="shared" si="42"/>
        <v/>
      </c>
      <c r="Q201" s="95" t="str">
        <f t="shared" si="43"/>
        <v/>
      </c>
      <c r="R201" s="96" t="str">
        <f t="shared" si="44"/>
        <v/>
      </c>
      <c r="S201" s="95" t="str">
        <f t="shared" si="45"/>
        <v/>
      </c>
      <c r="T201" s="96" t="str">
        <f t="shared" si="46"/>
        <v/>
      </c>
      <c r="U201" s="95" t="str">
        <f t="shared" si="47"/>
        <v/>
      </c>
      <c r="V201" s="96" t="str">
        <f t="shared" si="48"/>
        <v/>
      </c>
      <c r="X201" t="str">
        <f t="shared" si="49"/>
        <v/>
      </c>
      <c r="Y201" s="97" t="str">
        <f t="shared" si="50"/>
        <v/>
      </c>
    </row>
    <row r="202" spans="1:25" ht="16.5" thickBot="1" x14ac:dyDescent="0.3">
      <c r="A202" s="85">
        <f t="shared" si="51"/>
        <v>205</v>
      </c>
      <c r="B202" s="103"/>
      <c r="C202" s="103"/>
      <c r="D202" s="105"/>
      <c r="E202" s="105"/>
      <c r="F202" s="142"/>
      <c r="G202" s="142"/>
      <c r="H202" s="271"/>
      <c r="I202" s="271"/>
      <c r="J202" s="142"/>
      <c r="K202" s="142"/>
      <c r="M202" t="str">
        <f t="shared" si="39"/>
        <v/>
      </c>
      <c r="N202" t="str">
        <f t="shared" si="40"/>
        <v/>
      </c>
      <c r="O202" s="95" t="str">
        <f t="shared" si="41"/>
        <v/>
      </c>
      <c r="P202" s="96" t="str">
        <f t="shared" si="42"/>
        <v/>
      </c>
      <c r="Q202" s="95" t="str">
        <f t="shared" si="43"/>
        <v/>
      </c>
      <c r="R202" s="96" t="str">
        <f t="shared" si="44"/>
        <v/>
      </c>
      <c r="S202" s="95" t="str">
        <f t="shared" si="45"/>
        <v/>
      </c>
      <c r="T202" s="96" t="str">
        <f t="shared" si="46"/>
        <v/>
      </c>
      <c r="U202" s="95" t="str">
        <f t="shared" si="47"/>
        <v/>
      </c>
      <c r="V202" s="96" t="str">
        <f t="shared" si="48"/>
        <v/>
      </c>
      <c r="X202" t="str">
        <f t="shared" si="49"/>
        <v/>
      </c>
      <c r="Y202" s="97" t="str">
        <f t="shared" si="50"/>
        <v/>
      </c>
    </row>
    <row r="203" spans="1:25" ht="16.5" thickBot="1" x14ac:dyDescent="0.3">
      <c r="A203" s="85">
        <f t="shared" si="51"/>
        <v>206</v>
      </c>
      <c r="B203" s="103"/>
      <c r="C203" s="103"/>
      <c r="D203" s="105"/>
      <c r="E203" s="105"/>
      <c r="F203" s="142"/>
      <c r="G203" s="142"/>
      <c r="H203" s="271"/>
      <c r="I203" s="271"/>
      <c r="J203" s="142"/>
      <c r="K203" s="142"/>
      <c r="M203" t="str">
        <f t="shared" si="39"/>
        <v/>
      </c>
      <c r="N203" t="str">
        <f t="shared" si="40"/>
        <v/>
      </c>
      <c r="O203" s="95" t="str">
        <f t="shared" si="41"/>
        <v/>
      </c>
      <c r="P203" s="96" t="str">
        <f t="shared" si="42"/>
        <v/>
      </c>
      <c r="Q203" s="95" t="str">
        <f t="shared" si="43"/>
        <v/>
      </c>
      <c r="R203" s="96" t="str">
        <f t="shared" si="44"/>
        <v/>
      </c>
      <c r="S203" s="95" t="str">
        <f t="shared" si="45"/>
        <v/>
      </c>
      <c r="T203" s="96" t="str">
        <f t="shared" si="46"/>
        <v/>
      </c>
      <c r="U203" s="95" t="str">
        <f t="shared" si="47"/>
        <v/>
      </c>
      <c r="V203" s="96" t="str">
        <f t="shared" si="48"/>
        <v/>
      </c>
      <c r="X203" t="str">
        <f t="shared" si="49"/>
        <v/>
      </c>
      <c r="Y203" s="97" t="str">
        <f t="shared" si="50"/>
        <v/>
      </c>
    </row>
    <row r="204" spans="1:25" ht="16.5" thickBot="1" x14ac:dyDescent="0.3">
      <c r="A204" s="85">
        <f t="shared" si="51"/>
        <v>207</v>
      </c>
      <c r="B204" s="103"/>
      <c r="C204" s="103"/>
      <c r="D204" s="105"/>
      <c r="E204" s="105"/>
      <c r="F204" s="142"/>
      <c r="G204" s="142"/>
      <c r="H204" s="271"/>
      <c r="I204" s="271"/>
      <c r="J204" s="142"/>
      <c r="K204" s="142"/>
      <c r="M204" t="str">
        <f t="shared" si="39"/>
        <v/>
      </c>
      <c r="N204" t="str">
        <f t="shared" si="40"/>
        <v/>
      </c>
      <c r="O204" s="95" t="str">
        <f t="shared" si="41"/>
        <v/>
      </c>
      <c r="P204" s="96" t="str">
        <f t="shared" si="42"/>
        <v/>
      </c>
      <c r="Q204" s="95" t="str">
        <f t="shared" si="43"/>
        <v/>
      </c>
      <c r="R204" s="96" t="str">
        <f t="shared" si="44"/>
        <v/>
      </c>
      <c r="S204" s="95" t="str">
        <f t="shared" si="45"/>
        <v/>
      </c>
      <c r="T204" s="96" t="str">
        <f t="shared" si="46"/>
        <v/>
      </c>
      <c r="U204" s="95" t="str">
        <f t="shared" si="47"/>
        <v/>
      </c>
      <c r="V204" s="96" t="str">
        <f t="shared" si="48"/>
        <v/>
      </c>
      <c r="X204" t="str">
        <f t="shared" si="49"/>
        <v/>
      </c>
      <c r="Y204" s="97" t="str">
        <f t="shared" si="50"/>
        <v/>
      </c>
    </row>
    <row r="205" spans="1:25" ht="16.5" thickBot="1" x14ac:dyDescent="0.3">
      <c r="A205" s="85">
        <f t="shared" si="51"/>
        <v>208</v>
      </c>
      <c r="B205" s="103"/>
      <c r="C205" s="103"/>
      <c r="D205" s="105"/>
      <c r="E205" s="105"/>
      <c r="F205" s="142"/>
      <c r="G205" s="142"/>
      <c r="H205" s="271"/>
      <c r="I205" s="271"/>
      <c r="J205" s="142"/>
      <c r="K205" s="142"/>
      <c r="M205" t="str">
        <f t="shared" si="39"/>
        <v/>
      </c>
      <c r="N205" t="str">
        <f t="shared" si="40"/>
        <v/>
      </c>
      <c r="O205" s="95" t="str">
        <f t="shared" si="41"/>
        <v/>
      </c>
      <c r="P205" s="96" t="str">
        <f t="shared" si="42"/>
        <v/>
      </c>
      <c r="Q205" s="95" t="str">
        <f t="shared" si="43"/>
        <v/>
      </c>
      <c r="R205" s="96" t="str">
        <f t="shared" si="44"/>
        <v/>
      </c>
      <c r="S205" s="95" t="str">
        <f t="shared" si="45"/>
        <v/>
      </c>
      <c r="T205" s="96" t="str">
        <f t="shared" si="46"/>
        <v/>
      </c>
      <c r="U205" s="95" t="str">
        <f t="shared" si="47"/>
        <v/>
      </c>
      <c r="V205" s="96" t="str">
        <f t="shared" si="48"/>
        <v/>
      </c>
      <c r="X205" t="str">
        <f t="shared" si="49"/>
        <v/>
      </c>
      <c r="Y205" s="97" t="str">
        <f t="shared" si="50"/>
        <v/>
      </c>
    </row>
    <row r="206" spans="1:25" ht="16.5" thickBot="1" x14ac:dyDescent="0.3">
      <c r="A206" s="85">
        <f t="shared" si="51"/>
        <v>209</v>
      </c>
      <c r="B206" s="103"/>
      <c r="C206" s="103"/>
      <c r="D206" s="105"/>
      <c r="E206" s="104"/>
      <c r="F206" s="142"/>
      <c r="G206" s="142"/>
      <c r="H206" s="271"/>
      <c r="I206" s="271"/>
      <c r="J206" s="142"/>
      <c r="K206" s="142"/>
      <c r="M206" t="str">
        <f t="shared" si="39"/>
        <v/>
      </c>
      <c r="N206" t="str">
        <f t="shared" si="40"/>
        <v/>
      </c>
      <c r="O206" s="95" t="str">
        <f t="shared" si="41"/>
        <v/>
      </c>
      <c r="P206" s="96" t="str">
        <f t="shared" si="42"/>
        <v/>
      </c>
      <c r="Q206" s="95" t="str">
        <f t="shared" si="43"/>
        <v/>
      </c>
      <c r="R206" s="96" t="str">
        <f t="shared" si="44"/>
        <v/>
      </c>
      <c r="S206" s="95" t="str">
        <f t="shared" si="45"/>
        <v/>
      </c>
      <c r="T206" s="96" t="str">
        <f t="shared" si="46"/>
        <v/>
      </c>
      <c r="U206" s="95" t="str">
        <f t="shared" si="47"/>
        <v/>
      </c>
      <c r="V206" s="96" t="str">
        <f t="shared" si="48"/>
        <v/>
      </c>
      <c r="X206" t="str">
        <f t="shared" si="49"/>
        <v/>
      </c>
      <c r="Y206" s="97" t="str">
        <f t="shared" si="50"/>
        <v/>
      </c>
    </row>
    <row r="207" spans="1:25" ht="16.5" thickBot="1" x14ac:dyDescent="0.3">
      <c r="A207" s="85">
        <f t="shared" si="51"/>
        <v>210</v>
      </c>
      <c r="B207" s="103"/>
      <c r="C207" s="103"/>
      <c r="D207" s="105"/>
      <c r="E207" s="105"/>
      <c r="F207" s="142"/>
      <c r="G207" s="142"/>
      <c r="H207" s="271"/>
      <c r="I207" s="271"/>
      <c r="J207" s="142"/>
      <c r="K207" s="142"/>
      <c r="M207" t="str">
        <f t="shared" si="39"/>
        <v/>
      </c>
      <c r="N207" t="str">
        <f t="shared" si="40"/>
        <v/>
      </c>
      <c r="O207" s="95" t="str">
        <f t="shared" si="41"/>
        <v/>
      </c>
      <c r="P207" s="96" t="str">
        <f t="shared" si="42"/>
        <v/>
      </c>
      <c r="Q207" s="95" t="str">
        <f t="shared" si="43"/>
        <v/>
      </c>
      <c r="R207" s="96" t="str">
        <f t="shared" si="44"/>
        <v/>
      </c>
      <c r="S207" s="95" t="str">
        <f t="shared" si="45"/>
        <v/>
      </c>
      <c r="T207" s="96" t="str">
        <f t="shared" si="46"/>
        <v/>
      </c>
      <c r="U207" s="95" t="str">
        <f t="shared" si="47"/>
        <v/>
      </c>
      <c r="V207" s="96" t="str">
        <f t="shared" si="48"/>
        <v/>
      </c>
      <c r="X207" t="str">
        <f t="shared" si="49"/>
        <v/>
      </c>
      <c r="Y207" s="97" t="str">
        <f t="shared" si="50"/>
        <v/>
      </c>
    </row>
    <row r="208" spans="1:25" ht="16.5" thickBot="1" x14ac:dyDescent="0.3">
      <c r="A208" s="85">
        <f t="shared" si="51"/>
        <v>211</v>
      </c>
      <c r="B208" s="103"/>
      <c r="C208" s="103"/>
      <c r="D208" s="105"/>
      <c r="E208" s="105"/>
      <c r="F208" s="142"/>
      <c r="G208" s="142"/>
      <c r="H208" s="271"/>
      <c r="I208" s="271"/>
      <c r="J208" s="142"/>
      <c r="K208" s="142"/>
      <c r="M208" t="str">
        <f t="shared" si="39"/>
        <v/>
      </c>
      <c r="N208" t="str">
        <f t="shared" si="40"/>
        <v/>
      </c>
      <c r="O208" s="95" t="str">
        <f t="shared" si="41"/>
        <v/>
      </c>
      <c r="P208" s="96" t="str">
        <f t="shared" si="42"/>
        <v/>
      </c>
      <c r="Q208" s="95" t="str">
        <f t="shared" si="43"/>
        <v/>
      </c>
      <c r="R208" s="96" t="str">
        <f t="shared" si="44"/>
        <v/>
      </c>
      <c r="S208" s="95" t="str">
        <f t="shared" si="45"/>
        <v/>
      </c>
      <c r="T208" s="96" t="str">
        <f t="shared" si="46"/>
        <v/>
      </c>
      <c r="U208" s="95" t="str">
        <f t="shared" si="47"/>
        <v/>
      </c>
      <c r="V208" s="96" t="str">
        <f t="shared" si="48"/>
        <v/>
      </c>
      <c r="X208" t="str">
        <f t="shared" si="49"/>
        <v/>
      </c>
      <c r="Y208" s="97" t="str">
        <f t="shared" si="50"/>
        <v/>
      </c>
    </row>
    <row r="209" spans="1:25" ht="16.5" thickBot="1" x14ac:dyDescent="0.3">
      <c r="A209" s="85">
        <f t="shared" si="51"/>
        <v>212</v>
      </c>
      <c r="B209" s="103"/>
      <c r="C209" s="103"/>
      <c r="D209" s="105"/>
      <c r="E209" s="105"/>
      <c r="F209" s="142"/>
      <c r="G209" s="142"/>
      <c r="H209" s="271"/>
      <c r="I209" s="271"/>
      <c r="J209" s="142"/>
      <c r="K209" s="142"/>
      <c r="M209" t="str">
        <f t="shared" si="39"/>
        <v/>
      </c>
      <c r="N209" t="str">
        <f t="shared" si="40"/>
        <v/>
      </c>
      <c r="O209" s="95" t="str">
        <f t="shared" si="41"/>
        <v/>
      </c>
      <c r="P209" s="96" t="str">
        <f t="shared" si="42"/>
        <v/>
      </c>
      <c r="Q209" s="95" t="str">
        <f t="shared" si="43"/>
        <v/>
      </c>
      <c r="R209" s="96" t="str">
        <f t="shared" si="44"/>
        <v/>
      </c>
      <c r="S209" s="95" t="str">
        <f t="shared" si="45"/>
        <v/>
      </c>
      <c r="T209" s="96" t="str">
        <f t="shared" si="46"/>
        <v/>
      </c>
      <c r="U209" s="95" t="str">
        <f t="shared" si="47"/>
        <v/>
      </c>
      <c r="V209" s="96" t="str">
        <f t="shared" si="48"/>
        <v/>
      </c>
      <c r="X209" t="str">
        <f t="shared" si="49"/>
        <v/>
      </c>
      <c r="Y209" s="97" t="str">
        <f t="shared" si="50"/>
        <v/>
      </c>
    </row>
    <row r="210" spans="1:25" ht="16.5" thickBot="1" x14ac:dyDescent="0.3">
      <c r="A210" s="85">
        <f t="shared" si="51"/>
        <v>213</v>
      </c>
      <c r="B210" s="103"/>
      <c r="C210" s="103"/>
      <c r="D210" s="105"/>
      <c r="E210" s="104"/>
      <c r="F210" s="142"/>
      <c r="G210" s="142"/>
      <c r="H210" s="271"/>
      <c r="I210" s="271"/>
      <c r="J210" s="142"/>
      <c r="K210" s="142"/>
      <c r="M210" t="str">
        <f t="shared" si="39"/>
        <v/>
      </c>
      <c r="N210" t="str">
        <f t="shared" si="40"/>
        <v/>
      </c>
      <c r="O210" s="95" t="str">
        <f t="shared" si="41"/>
        <v/>
      </c>
      <c r="P210" s="96" t="str">
        <f t="shared" si="42"/>
        <v/>
      </c>
      <c r="Q210" s="95" t="str">
        <f t="shared" si="43"/>
        <v/>
      </c>
      <c r="R210" s="96" t="str">
        <f t="shared" si="44"/>
        <v/>
      </c>
      <c r="S210" s="95" t="str">
        <f t="shared" si="45"/>
        <v/>
      </c>
      <c r="T210" s="96" t="str">
        <f t="shared" si="46"/>
        <v/>
      </c>
      <c r="U210" s="95" t="str">
        <f t="shared" si="47"/>
        <v/>
      </c>
      <c r="V210" s="96" t="str">
        <f t="shared" si="48"/>
        <v/>
      </c>
      <c r="X210" t="str">
        <f t="shared" si="49"/>
        <v/>
      </c>
      <c r="Y210" s="97" t="str">
        <f t="shared" si="50"/>
        <v/>
      </c>
    </row>
    <row r="211" spans="1:25" ht="16.5" thickBot="1" x14ac:dyDescent="0.3">
      <c r="A211" s="85">
        <f t="shared" si="51"/>
        <v>214</v>
      </c>
      <c r="B211" s="103"/>
      <c r="C211" s="103"/>
      <c r="D211" s="105"/>
      <c r="E211" s="105"/>
      <c r="F211" s="142"/>
      <c r="G211" s="142"/>
      <c r="H211" s="271"/>
      <c r="I211" s="271"/>
      <c r="J211" s="142" t="s">
        <v>818</v>
      </c>
      <c r="K211" s="142"/>
      <c r="M211" t="str">
        <f t="shared" si="39"/>
        <v/>
      </c>
      <c r="N211" t="str">
        <f t="shared" si="40"/>
        <v/>
      </c>
      <c r="O211" s="95" t="str">
        <f t="shared" si="41"/>
        <v/>
      </c>
      <c r="P211" s="96" t="str">
        <f t="shared" si="42"/>
        <v/>
      </c>
      <c r="Q211" s="95" t="str">
        <f t="shared" si="43"/>
        <v/>
      </c>
      <c r="R211" s="96" t="str">
        <f t="shared" si="44"/>
        <v/>
      </c>
      <c r="S211" s="95" t="str">
        <f t="shared" si="45"/>
        <v/>
      </c>
      <c r="T211" s="96" t="str">
        <f t="shared" si="46"/>
        <v/>
      </c>
      <c r="U211" s="95" t="str">
        <f t="shared" si="47"/>
        <v xml:space="preserve"> WHEN COUNTRY = 'CIB' AND SEGMENT IN ('CORPORATE','SME Corporate') THEN 1</v>
      </c>
      <c r="V211" s="96" t="str">
        <f t="shared" si="48"/>
        <v/>
      </c>
      <c r="X211" t="str">
        <f t="shared" si="49"/>
        <v xml:space="preserve"> WHEN COUNTRY = 'CIB' AND SEGMENT IN ('CORPORATE','SME Corporate') THEN 1</v>
      </c>
      <c r="Y211" s="97" t="str">
        <f t="shared" si="50"/>
        <v>CASE  WHEN COUNTRY = 'CIB' AND SEGMENT IN ('CORPORATE','SME Corporate') THEN 1 END AS VAL_MIN_IND_214,</v>
      </c>
    </row>
    <row r="212" spans="1:25" ht="16.5" thickBot="1" x14ac:dyDescent="0.3">
      <c r="A212" s="85">
        <f t="shared" si="51"/>
        <v>215</v>
      </c>
      <c r="B212" s="103"/>
      <c r="C212" s="103"/>
      <c r="D212" s="105"/>
      <c r="E212" s="105"/>
      <c r="F212" s="142"/>
      <c r="G212" s="142"/>
      <c r="H212" s="271"/>
      <c r="I212" s="271"/>
      <c r="J212" s="142" t="s">
        <v>818</v>
      </c>
      <c r="K212" s="142"/>
      <c r="M212" t="str">
        <f t="shared" si="39"/>
        <v/>
      </c>
      <c r="N212" t="str">
        <f t="shared" si="40"/>
        <v/>
      </c>
      <c r="O212" s="95" t="str">
        <f t="shared" si="41"/>
        <v/>
      </c>
      <c r="P212" s="96" t="str">
        <f t="shared" si="42"/>
        <v/>
      </c>
      <c r="Q212" s="95" t="str">
        <f t="shared" si="43"/>
        <v/>
      </c>
      <c r="R212" s="96" t="str">
        <f t="shared" si="44"/>
        <v/>
      </c>
      <c r="S212" s="95" t="str">
        <f t="shared" si="45"/>
        <v/>
      </c>
      <c r="T212" s="96" t="str">
        <f t="shared" si="46"/>
        <v/>
      </c>
      <c r="U212" s="95" t="str">
        <f t="shared" si="47"/>
        <v xml:space="preserve"> WHEN COUNTRY = 'CIB' AND SEGMENT IN ('CORPORATE','SME Corporate') THEN 1</v>
      </c>
      <c r="V212" s="96" t="str">
        <f t="shared" si="48"/>
        <v/>
      </c>
      <c r="X212" t="str">
        <f t="shared" si="49"/>
        <v xml:space="preserve"> WHEN COUNTRY = 'CIB' AND SEGMENT IN ('CORPORATE','SME Corporate') THEN 1</v>
      </c>
      <c r="Y212" s="97" t="str">
        <f t="shared" si="50"/>
        <v>CASE  WHEN COUNTRY = 'CIB' AND SEGMENT IN ('CORPORATE','SME Corporate') THEN 1 END AS VAL_MIN_IND_215,</v>
      </c>
    </row>
    <row r="213" spans="1:25" ht="16.5" thickBot="1" x14ac:dyDescent="0.3">
      <c r="A213" s="85">
        <f t="shared" si="51"/>
        <v>216</v>
      </c>
      <c r="B213" s="103"/>
      <c r="C213" s="103"/>
      <c r="D213" s="105"/>
      <c r="E213" s="105"/>
      <c r="F213" s="142"/>
      <c r="G213" s="142"/>
      <c r="H213" s="271"/>
      <c r="I213" s="271"/>
      <c r="J213" s="142"/>
      <c r="K213" s="142"/>
      <c r="M213" t="str">
        <f t="shared" si="39"/>
        <v/>
      </c>
      <c r="N213" t="str">
        <f t="shared" si="40"/>
        <v/>
      </c>
      <c r="O213" s="95" t="str">
        <f t="shared" si="41"/>
        <v/>
      </c>
      <c r="P213" s="96" t="str">
        <f t="shared" si="42"/>
        <v/>
      </c>
      <c r="Q213" s="95" t="str">
        <f t="shared" si="43"/>
        <v/>
      </c>
      <c r="R213" s="96" t="str">
        <f t="shared" si="44"/>
        <v/>
      </c>
      <c r="S213" s="95" t="str">
        <f t="shared" si="45"/>
        <v/>
      </c>
      <c r="T213" s="96" t="str">
        <f t="shared" si="46"/>
        <v/>
      </c>
      <c r="U213" s="95" t="str">
        <f t="shared" si="47"/>
        <v/>
      </c>
      <c r="V213" s="96" t="str">
        <f t="shared" si="48"/>
        <v/>
      </c>
      <c r="X213" t="str">
        <f t="shared" si="49"/>
        <v/>
      </c>
      <c r="Y213" s="97" t="str">
        <f t="shared" si="50"/>
        <v/>
      </c>
    </row>
    <row r="214" spans="1:25" ht="16.5" thickBot="1" x14ac:dyDescent="0.3">
      <c r="A214" s="85">
        <f t="shared" si="51"/>
        <v>217</v>
      </c>
      <c r="B214" s="103"/>
      <c r="C214" s="103"/>
      <c r="D214" s="105"/>
      <c r="E214" s="105"/>
      <c r="F214" s="142"/>
      <c r="G214" s="142"/>
      <c r="H214" s="271"/>
      <c r="I214" s="271"/>
      <c r="J214" s="142" t="s">
        <v>1761</v>
      </c>
      <c r="K214" s="142"/>
      <c r="M214" t="str">
        <f t="shared" si="39"/>
        <v/>
      </c>
      <c r="N214" t="str">
        <f t="shared" si="40"/>
        <v/>
      </c>
      <c r="O214" s="95" t="str">
        <f t="shared" si="41"/>
        <v/>
      </c>
      <c r="P214" s="96" t="str">
        <f t="shared" si="42"/>
        <v/>
      </c>
      <c r="Q214" s="95" t="str">
        <f t="shared" si="43"/>
        <v/>
      </c>
      <c r="R214" s="96" t="str">
        <f t="shared" si="44"/>
        <v/>
      </c>
      <c r="S214" s="95" t="str">
        <f t="shared" si="45"/>
        <v/>
      </c>
      <c r="T214" s="96" t="str">
        <f t="shared" si="46"/>
        <v/>
      </c>
      <c r="U214" s="95" t="str">
        <f t="shared" si="47"/>
        <v xml:space="preserve"> WHEN COUNTRY = 'CIB' AND SEGMENT IN ('CORPORATE','SME Corporate') THEN -10000000000</v>
      </c>
      <c r="V214" s="96" t="str">
        <f t="shared" si="48"/>
        <v/>
      </c>
      <c r="X214" t="str">
        <f t="shared" si="49"/>
        <v xml:space="preserve"> WHEN COUNTRY = 'CIB' AND SEGMENT IN ('CORPORATE','SME Corporate') THEN -10000000000</v>
      </c>
      <c r="Y214" s="97" t="str">
        <f t="shared" si="50"/>
        <v>CASE  WHEN COUNTRY = 'CIB' AND SEGMENT IN ('CORPORATE','SME Corporate') THEN -10000000000 END AS VAL_MIN_IND_217,</v>
      </c>
    </row>
    <row r="215" spans="1:25" ht="16.5" thickBot="1" x14ac:dyDescent="0.3">
      <c r="A215" s="85">
        <f t="shared" si="51"/>
        <v>218</v>
      </c>
      <c r="B215" s="103"/>
      <c r="C215" s="103"/>
      <c r="D215" s="105"/>
      <c r="E215" s="105"/>
      <c r="F215" s="142"/>
      <c r="G215" s="142"/>
      <c r="H215" s="271"/>
      <c r="I215" s="271"/>
      <c r="J215" s="142" t="s">
        <v>1761</v>
      </c>
      <c r="K215" s="142"/>
      <c r="M215" t="str">
        <f t="shared" si="39"/>
        <v/>
      </c>
      <c r="N215" t="str">
        <f t="shared" si="40"/>
        <v/>
      </c>
      <c r="O215" s="95" t="str">
        <f t="shared" si="41"/>
        <v/>
      </c>
      <c r="P215" s="96" t="str">
        <f t="shared" si="42"/>
        <v/>
      </c>
      <c r="Q215" s="95" t="str">
        <f t="shared" si="43"/>
        <v/>
      </c>
      <c r="R215" s="96" t="str">
        <f t="shared" si="44"/>
        <v/>
      </c>
      <c r="S215" s="95" t="str">
        <f t="shared" si="45"/>
        <v/>
      </c>
      <c r="T215" s="96" t="str">
        <f t="shared" si="46"/>
        <v/>
      </c>
      <c r="U215" s="95" t="str">
        <f t="shared" si="47"/>
        <v xml:space="preserve"> WHEN COUNTRY = 'CIB' AND SEGMENT IN ('CORPORATE','SME Corporate') THEN -10000000000</v>
      </c>
      <c r="V215" s="96" t="str">
        <f t="shared" si="48"/>
        <v/>
      </c>
      <c r="X215" t="str">
        <f t="shared" si="49"/>
        <v xml:space="preserve"> WHEN COUNTRY = 'CIB' AND SEGMENT IN ('CORPORATE','SME Corporate') THEN -10000000000</v>
      </c>
      <c r="Y215" s="97" t="str">
        <f t="shared" si="50"/>
        <v>CASE  WHEN COUNTRY = 'CIB' AND SEGMENT IN ('CORPORATE','SME Corporate') THEN -10000000000 END AS VAL_MIN_IND_218,</v>
      </c>
    </row>
    <row r="216" spans="1:25" ht="16.5" thickBot="1" x14ac:dyDescent="0.3">
      <c r="A216" s="85">
        <f t="shared" si="51"/>
        <v>219</v>
      </c>
      <c r="B216" s="103"/>
      <c r="C216" s="103"/>
      <c r="D216" s="105"/>
      <c r="E216" s="105"/>
      <c r="F216" s="142"/>
      <c r="G216" s="142"/>
      <c r="H216" s="271"/>
      <c r="I216" s="271"/>
      <c r="J216" s="142"/>
      <c r="K216" s="142"/>
      <c r="M216" t="str">
        <f t="shared" si="39"/>
        <v/>
      </c>
      <c r="N216" t="str">
        <f t="shared" si="40"/>
        <v/>
      </c>
      <c r="O216" s="95" t="str">
        <f t="shared" si="41"/>
        <v/>
      </c>
      <c r="P216" s="96" t="str">
        <f t="shared" si="42"/>
        <v/>
      </c>
      <c r="Q216" s="95" t="str">
        <f t="shared" si="43"/>
        <v/>
      </c>
      <c r="R216" s="96" t="str">
        <f t="shared" si="44"/>
        <v/>
      </c>
      <c r="S216" s="95" t="str">
        <f t="shared" si="45"/>
        <v/>
      </c>
      <c r="T216" s="96" t="str">
        <f t="shared" si="46"/>
        <v/>
      </c>
      <c r="U216" s="95" t="str">
        <f t="shared" si="47"/>
        <v/>
      </c>
      <c r="V216" s="96" t="str">
        <f t="shared" si="48"/>
        <v/>
      </c>
      <c r="X216" t="str">
        <f t="shared" si="49"/>
        <v/>
      </c>
      <c r="Y216" s="97" t="str">
        <f t="shared" si="50"/>
        <v/>
      </c>
    </row>
    <row r="217" spans="1:25" ht="16.5" thickBot="1" x14ac:dyDescent="0.3">
      <c r="A217" s="85">
        <f t="shared" si="51"/>
        <v>220</v>
      </c>
      <c r="B217" s="103"/>
      <c r="C217" s="103"/>
      <c r="D217" s="105"/>
      <c r="E217" s="105"/>
      <c r="F217" s="142"/>
      <c r="G217" s="142"/>
      <c r="H217" s="271"/>
      <c r="I217" s="271"/>
      <c r="J217" s="142"/>
      <c r="K217" s="142"/>
      <c r="M217" t="str">
        <f t="shared" ref="M217:M222" si="52">IF(LEN(B217)&gt;0,CONCATENATE(" WHEN COUNTRY = '",$B$2, ,"' AND SEGMENT = '",$B$3,"' THEN ",B217 ),"")</f>
        <v/>
      </c>
      <c r="N217" t="str">
        <f t="shared" ref="N217:N222" si="53">IF(LEN(C217)&gt;0,CONCATENATE(" WHEN COUNTRY = '",$B$2, ,"' AND SEGMENT = '",$C$3,"' THEN ",C217 ),"")</f>
        <v/>
      </c>
      <c r="O217" s="95" t="str">
        <f t="shared" ref="O217:O222" si="54">IF(LEN(D217)&gt;0,CONCATENATE(" WHEN COUNTRY = '",$D$2, ,"' AND SEGMENT = '",$D$3,"' THEN ",D217 ),"")</f>
        <v/>
      </c>
      <c r="P217" s="96" t="str">
        <f t="shared" ref="P217:P222" si="55">IF(LEN(E217)&gt;0,CONCATENATE(" WHEN COUNTRY = '",$D$2, ,"' AND SEGMENT = '",$E$3,"' THEN ",E217 ),"")</f>
        <v/>
      </c>
      <c r="Q217" s="95" t="str">
        <f t="shared" si="43"/>
        <v/>
      </c>
      <c r="R217" s="96" t="str">
        <f t="shared" si="44"/>
        <v/>
      </c>
      <c r="S217" s="95" t="str">
        <f t="shared" si="45"/>
        <v/>
      </c>
      <c r="T217" s="96" t="str">
        <f t="shared" si="46"/>
        <v/>
      </c>
      <c r="U217" s="95" t="str">
        <f t="shared" si="47"/>
        <v/>
      </c>
      <c r="V217" s="96" t="str">
        <f t="shared" si="48"/>
        <v/>
      </c>
      <c r="X217" t="str">
        <f t="shared" si="49"/>
        <v/>
      </c>
      <c r="Y217" s="97" t="str">
        <f t="shared" si="50"/>
        <v/>
      </c>
    </row>
    <row r="218" spans="1:25" ht="16.5" thickBot="1" x14ac:dyDescent="0.3">
      <c r="A218" s="85">
        <f t="shared" si="51"/>
        <v>221</v>
      </c>
      <c r="B218" s="103"/>
      <c r="C218" s="103"/>
      <c r="D218" s="105"/>
      <c r="E218" s="105"/>
      <c r="F218" s="142"/>
      <c r="G218" s="142"/>
      <c r="H218" s="271"/>
      <c r="I218" s="271"/>
      <c r="J218" s="142"/>
      <c r="K218" s="142"/>
      <c r="M218" t="str">
        <f t="shared" si="52"/>
        <v/>
      </c>
      <c r="N218" t="str">
        <f t="shared" si="53"/>
        <v/>
      </c>
      <c r="O218" s="95" t="str">
        <f t="shared" si="54"/>
        <v/>
      </c>
      <c r="P218" s="96" t="str">
        <f t="shared" si="55"/>
        <v/>
      </c>
      <c r="Q218" s="95" t="str">
        <f t="shared" si="43"/>
        <v/>
      </c>
      <c r="R218" s="96" t="str">
        <f t="shared" si="44"/>
        <v/>
      </c>
      <c r="S218" s="95" t="str">
        <f t="shared" si="45"/>
        <v/>
      </c>
      <c r="T218" s="96" t="str">
        <f t="shared" si="46"/>
        <v/>
      </c>
      <c r="U218" s="95" t="str">
        <f t="shared" si="47"/>
        <v/>
      </c>
      <c r="V218" s="96" t="str">
        <f t="shared" si="48"/>
        <v/>
      </c>
      <c r="X218" t="str">
        <f t="shared" si="49"/>
        <v/>
      </c>
      <c r="Y218" s="97" t="str">
        <f t="shared" si="50"/>
        <v/>
      </c>
    </row>
    <row r="219" spans="1:25" ht="16.5" thickBot="1" x14ac:dyDescent="0.3">
      <c r="A219" s="85">
        <f t="shared" si="51"/>
        <v>222</v>
      </c>
      <c r="B219" s="103"/>
      <c r="C219" s="103"/>
      <c r="D219" s="105"/>
      <c r="E219" s="105"/>
      <c r="F219" s="142"/>
      <c r="G219" s="142"/>
      <c r="H219" s="271"/>
      <c r="I219" s="271"/>
      <c r="J219" s="142"/>
      <c r="K219" s="142"/>
      <c r="M219" t="str">
        <f t="shared" si="52"/>
        <v/>
      </c>
      <c r="N219" t="str">
        <f t="shared" si="53"/>
        <v/>
      </c>
      <c r="O219" s="95" t="str">
        <f t="shared" si="54"/>
        <v/>
      </c>
      <c r="P219" s="96" t="str">
        <f t="shared" si="55"/>
        <v/>
      </c>
      <c r="Q219" s="95" t="str">
        <f t="shared" si="43"/>
        <v/>
      </c>
      <c r="R219" s="96" t="str">
        <f t="shared" si="44"/>
        <v/>
      </c>
      <c r="S219" s="95" t="str">
        <f t="shared" si="45"/>
        <v/>
      </c>
      <c r="T219" s="96" t="str">
        <f t="shared" si="46"/>
        <v/>
      </c>
      <c r="U219" s="95" t="str">
        <f t="shared" si="47"/>
        <v/>
      </c>
      <c r="V219" s="96" t="str">
        <f t="shared" si="48"/>
        <v/>
      </c>
      <c r="X219" t="str">
        <f t="shared" si="49"/>
        <v/>
      </c>
      <c r="Y219" s="97" t="str">
        <f t="shared" si="50"/>
        <v/>
      </c>
    </row>
    <row r="220" spans="1:25" ht="16.5" thickBot="1" x14ac:dyDescent="0.3">
      <c r="A220" s="85">
        <f t="shared" si="51"/>
        <v>223</v>
      </c>
      <c r="B220" s="103"/>
      <c r="C220" s="103"/>
      <c r="D220" s="105"/>
      <c r="E220" s="105"/>
      <c r="F220" s="142"/>
      <c r="G220" s="142"/>
      <c r="H220" s="271"/>
      <c r="I220" s="271"/>
      <c r="J220" s="142"/>
      <c r="K220" s="142"/>
      <c r="M220" t="str">
        <f t="shared" si="52"/>
        <v/>
      </c>
      <c r="N220" t="str">
        <f t="shared" si="53"/>
        <v/>
      </c>
      <c r="O220" s="95" t="str">
        <f t="shared" si="54"/>
        <v/>
      </c>
      <c r="P220" s="96" t="str">
        <f t="shared" si="55"/>
        <v/>
      </c>
      <c r="Q220" s="95" t="str">
        <f t="shared" si="43"/>
        <v/>
      </c>
      <c r="R220" s="96" t="str">
        <f t="shared" si="44"/>
        <v/>
      </c>
      <c r="S220" s="95" t="str">
        <f t="shared" si="45"/>
        <v/>
      </c>
      <c r="T220" s="96" t="str">
        <f t="shared" si="46"/>
        <v/>
      </c>
      <c r="U220" s="95" t="str">
        <f t="shared" si="47"/>
        <v/>
      </c>
      <c r="V220" s="96" t="str">
        <f t="shared" si="48"/>
        <v/>
      </c>
      <c r="X220" t="str">
        <f t="shared" si="49"/>
        <v/>
      </c>
      <c r="Y220" s="97" t="str">
        <f t="shared" si="50"/>
        <v/>
      </c>
    </row>
    <row r="221" spans="1:25" ht="16.5" thickBot="1" x14ac:dyDescent="0.3">
      <c r="A221" s="85">
        <f t="shared" si="51"/>
        <v>224</v>
      </c>
      <c r="B221" s="103"/>
      <c r="C221" s="103"/>
      <c r="D221" s="105"/>
      <c r="E221" s="105"/>
      <c r="F221" s="142"/>
      <c r="G221" s="142"/>
      <c r="H221" s="271"/>
      <c r="I221" s="271"/>
      <c r="J221" s="142"/>
      <c r="K221" s="142"/>
      <c r="M221" t="str">
        <f t="shared" si="52"/>
        <v/>
      </c>
      <c r="N221" t="str">
        <f t="shared" si="53"/>
        <v/>
      </c>
      <c r="O221" s="95" t="str">
        <f t="shared" si="54"/>
        <v/>
      </c>
      <c r="P221" s="96" t="str">
        <f t="shared" si="55"/>
        <v/>
      </c>
      <c r="Q221" s="95" t="str">
        <f t="shared" si="43"/>
        <v/>
      </c>
      <c r="R221" s="96" t="str">
        <f t="shared" si="44"/>
        <v/>
      </c>
      <c r="S221" s="95" t="str">
        <f t="shared" si="45"/>
        <v/>
      </c>
      <c r="T221" s="96" t="str">
        <f t="shared" si="46"/>
        <v/>
      </c>
      <c r="U221" s="95" t="str">
        <f t="shared" si="47"/>
        <v/>
      </c>
      <c r="V221" s="96" t="str">
        <f t="shared" si="48"/>
        <v/>
      </c>
      <c r="X221" t="str">
        <f t="shared" si="49"/>
        <v/>
      </c>
      <c r="Y221" s="97" t="str">
        <f t="shared" si="50"/>
        <v/>
      </c>
    </row>
    <row r="222" spans="1:25" ht="16.5" thickBot="1" x14ac:dyDescent="0.3">
      <c r="A222" s="85">
        <f t="shared" si="51"/>
        <v>225</v>
      </c>
      <c r="B222" s="103"/>
      <c r="C222" s="103"/>
      <c r="D222" s="105"/>
      <c r="E222" s="105"/>
      <c r="F222" s="142"/>
      <c r="G222" s="142"/>
      <c r="H222" s="271"/>
      <c r="I222" s="271"/>
      <c r="J222" s="142"/>
      <c r="K222" s="142"/>
      <c r="M222" t="str">
        <f t="shared" si="52"/>
        <v/>
      </c>
      <c r="N222" t="str">
        <f t="shared" si="53"/>
        <v/>
      </c>
      <c r="O222" s="95" t="str">
        <f t="shared" si="54"/>
        <v/>
      </c>
      <c r="P222" s="96" t="str">
        <f t="shared" si="55"/>
        <v/>
      </c>
      <c r="Q222" s="95" t="str">
        <f t="shared" si="43"/>
        <v/>
      </c>
      <c r="R222" s="96" t="str">
        <f t="shared" si="44"/>
        <v/>
      </c>
      <c r="S222" s="95" t="str">
        <f t="shared" si="45"/>
        <v/>
      </c>
      <c r="T222" s="96" t="str">
        <f t="shared" si="46"/>
        <v/>
      </c>
      <c r="U222" s="95" t="str">
        <f t="shared" si="47"/>
        <v/>
      </c>
      <c r="V222" s="96" t="str">
        <f t="shared" si="48"/>
        <v/>
      </c>
      <c r="X222" t="str">
        <f t="shared" si="49"/>
        <v/>
      </c>
      <c r="Y222" s="97" t="str">
        <f t="shared" si="50"/>
        <v/>
      </c>
    </row>
  </sheetData>
  <autoFilter ref="F3:G222"/>
  <mergeCells count="12">
    <mergeCell ref="B1:G1"/>
    <mergeCell ref="Q2:R3"/>
    <mergeCell ref="Y2:Y3"/>
    <mergeCell ref="B2:C2"/>
    <mergeCell ref="D2:E2"/>
    <mergeCell ref="M2:N3"/>
    <mergeCell ref="O2:P3"/>
    <mergeCell ref="F2:G2"/>
    <mergeCell ref="H2:I2"/>
    <mergeCell ref="S2:T3"/>
    <mergeCell ref="J2:K2"/>
    <mergeCell ref="U2:V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F221"/>
  <sheetViews>
    <sheetView topLeftCell="E16" zoomScale="60" zoomScaleNormal="60" zoomScalePageLayoutView="90" workbookViewId="0">
      <selection activeCell="E14" sqref="E14"/>
    </sheetView>
  </sheetViews>
  <sheetFormatPr defaultColWidth="8.875" defaultRowHeight="15.75" x14ac:dyDescent="0.25"/>
  <cols>
    <col min="1" max="1" width="9" customWidth="1"/>
    <col min="2" max="2" width="255.625" bestFit="1" customWidth="1"/>
    <col min="3" max="3" width="16.5" customWidth="1"/>
    <col min="4" max="4" width="28.625" customWidth="1"/>
    <col min="5" max="5" width="255.875" bestFit="1" customWidth="1"/>
    <col min="6" max="6" width="13.625" customWidth="1"/>
  </cols>
  <sheetData>
    <row r="2" spans="1:6" ht="16.5" thickBot="1" x14ac:dyDescent="0.3">
      <c r="A2" s="91" t="s">
        <v>1220</v>
      </c>
      <c r="B2" s="63" t="s">
        <v>1215</v>
      </c>
      <c r="C2" s="63" t="s">
        <v>1222</v>
      </c>
      <c r="D2" s="63" t="s">
        <v>1223</v>
      </c>
      <c r="E2" s="63" t="s">
        <v>1224</v>
      </c>
      <c r="F2" s="63" t="s">
        <v>1225</v>
      </c>
    </row>
    <row r="3" spans="1:6" ht="32.25" thickBot="1" x14ac:dyDescent="0.3">
      <c r="A3" s="85">
        <v>1</v>
      </c>
      <c r="B3" t="str">
        <f>MISSING_VALUE!AJ4</f>
        <v>CASE  WHEN COUNTRY = 'BIB' THEN 0 WHEN COUNTRY = 'KOPER' THEN 0 WHEN COUNTRY = 'BIR' THEN 0 WHEN COUNTRY = 'ALEX' THEN 0 WHEN COUNTRY = 'CIB' THEN 0 END AS MISSING_VAL_IND_1,</v>
      </c>
      <c r="C3" t="str">
        <f>VAL_MAX!Y4</f>
        <v>CASE  WHEN COUNTRY = 'ALEX' AND SEGMENT IN ('CORPORATE','SME Corporate') THEN 90 WHEN COUNTRY = 'ALEX' AND SEGMENT = 'SME Retail' THEN 90 WHEN COUNTRY = 'CIB' AND SEGMENT IN ('CORPORATE','SME Corporate') THEN 90 WHEN COUNTRY = 'CIB' AND SEGMENT = 'Small Business' THEN  90  END AS VAL_MAX_IND_1,</v>
      </c>
      <c r="D3" t="str">
        <f>VAL_MIN!Y4</f>
        <v/>
      </c>
      <c r="E3" s="98" t="str">
        <f t="shared" ref="E3:E66" si="0">CONCATENATE(B3," ",C3," ",D3)</f>
        <v xml:space="preserve">CASE  WHEN COUNTRY = 'BIB' THEN 0 WHEN COUNTRY = 'KOPER' THEN 0 WHEN COUNTRY = 'BIR' THEN 0 WHEN COUNTRY = 'ALEX' THEN 0 WHEN COUNTRY = 'CIB' THEN 0 END AS MISSING_VAL_IND_1, CASE  WHEN COUNTRY = 'ALEX' AND SEGMENT IN ('CORPORATE','SME Corporate') THEN 90 WHEN COUNTRY = 'ALEX' AND SEGMENT = 'SME Retail' THEN 90 WHEN COUNTRY = 'CIB' AND SEGMENT IN ('CORPORATE','SME Corporate') THEN 90 WHEN COUNTRY = 'CIB' AND SEGMENT = 'Small Business' THEN  90  END AS VAL_MAX_IND_1, </v>
      </c>
      <c r="F3">
        <f t="shared" ref="F3:F66" si="1">IF((LEN(B3)+LEN(C3)+LEN(D3))&gt;0,1,0)</f>
        <v>1</v>
      </c>
    </row>
    <row r="4" spans="1:6" ht="16.5" thickBot="1" x14ac:dyDescent="0.3">
      <c r="A4" s="85">
        <f t="shared" ref="A4:A67" si="2">+A3+1</f>
        <v>2</v>
      </c>
      <c r="B4" t="str">
        <f>MISSING_VALUE!AJ5</f>
        <v>CASE  WHEN COUNTRY = 'BIR' THEN 0 WHEN COUNTRY = 'ALEX' THEN 0 WHEN COUNTRY = 'CIB' THEN 0 END AS MISSING_VAL_IND_2,</v>
      </c>
      <c r="C4" t="str">
        <f>VAL_MAX!Y5</f>
        <v/>
      </c>
      <c r="D4" t="str">
        <f>VAL_MIN!Y5</f>
        <v/>
      </c>
      <c r="E4" s="98" t="str">
        <f t="shared" si="0"/>
        <v xml:space="preserve">CASE  WHEN COUNTRY = 'BIR' THEN 0 WHEN COUNTRY = 'ALEX' THEN 0 WHEN COUNTRY = 'CIB' THEN 0 END AS MISSING_VAL_IND_2,  </v>
      </c>
      <c r="F4">
        <f t="shared" si="1"/>
        <v>1</v>
      </c>
    </row>
    <row r="5" spans="1:6" ht="16.5" thickBot="1" x14ac:dyDescent="0.3">
      <c r="A5" s="85">
        <f t="shared" si="2"/>
        <v>3</v>
      </c>
      <c r="B5" t="str">
        <f>MISSING_VALUE!AJ6</f>
        <v>CASE  WHEN COUNTRY = 'CIB' THEN 0 END AS MISSING_VAL_IND_3,</v>
      </c>
      <c r="C5" t="str">
        <f>VAL_MAX!Y6</f>
        <v/>
      </c>
      <c r="D5" t="str">
        <f>VAL_MIN!Y6</f>
        <v/>
      </c>
      <c r="E5" s="98" t="str">
        <f t="shared" si="0"/>
        <v xml:space="preserve">CASE  WHEN COUNTRY = 'CIB' THEN 0 END AS MISSING_VAL_IND_3,  </v>
      </c>
      <c r="F5">
        <f t="shared" si="1"/>
        <v>1</v>
      </c>
    </row>
    <row r="6" spans="1:6" ht="16.5" hidden="1" customHeight="1" thickBot="1" x14ac:dyDescent="0.3">
      <c r="A6" s="85">
        <f t="shared" si="2"/>
        <v>4</v>
      </c>
      <c r="B6" t="str">
        <f>MISSING_VALUE!AJ7</f>
        <v/>
      </c>
      <c r="C6" t="str">
        <f>VAL_MAX!Y7</f>
        <v/>
      </c>
      <c r="D6" t="str">
        <f>VAL_MIN!Y7</f>
        <v/>
      </c>
      <c r="E6" s="98" t="str">
        <f t="shared" si="0"/>
        <v xml:space="preserve">  </v>
      </c>
      <c r="F6">
        <f t="shared" si="1"/>
        <v>0</v>
      </c>
    </row>
    <row r="7" spans="1:6" ht="16.5" customHeight="1" thickBot="1" x14ac:dyDescent="0.3">
      <c r="A7" s="85">
        <f t="shared" si="2"/>
        <v>5</v>
      </c>
      <c r="B7" t="str">
        <f>MISSING_VALUE!AJ8</f>
        <v>-999 AS MISSING_VAL_IND_5,</v>
      </c>
      <c r="C7" t="str">
        <f>VAL_MAX!Y8</f>
        <v/>
      </c>
      <c r="D7" t="str">
        <f>VAL_MIN!Y8</f>
        <v/>
      </c>
      <c r="E7" s="98" t="str">
        <f t="shared" si="0"/>
        <v xml:space="preserve">-999 AS MISSING_VAL_IND_5,  </v>
      </c>
      <c r="F7">
        <f t="shared" si="1"/>
        <v>1</v>
      </c>
    </row>
    <row r="8" spans="1:6" ht="16.5" customHeight="1" thickBot="1" x14ac:dyDescent="0.3">
      <c r="A8" s="85">
        <f t="shared" si="2"/>
        <v>6</v>
      </c>
      <c r="B8" t="str">
        <f>MISSING_VALUE!AJ9</f>
        <v>CASE  WHEN COUNTRY = 'ALEX' THEN 0 WHEN COUNTRY = 'CIB' THEN 0 END AS MISSING_VAL_IND_6,</v>
      </c>
      <c r="C8" t="str">
        <f>VAL_MAX!Y9</f>
        <v/>
      </c>
      <c r="D8" t="str">
        <f>VAL_MIN!Y9</f>
        <v/>
      </c>
      <c r="E8" s="98" t="str">
        <f t="shared" si="0"/>
        <v xml:space="preserve">CASE  WHEN COUNTRY = 'ALEX' THEN 0 WHEN COUNTRY = 'CIB' THEN 0 END AS MISSING_VAL_IND_6,  </v>
      </c>
      <c r="F8">
        <f t="shared" si="1"/>
        <v>1</v>
      </c>
    </row>
    <row r="9" spans="1:6" ht="32.25" thickBot="1" x14ac:dyDescent="0.3">
      <c r="A9" s="85">
        <f t="shared" si="2"/>
        <v>7</v>
      </c>
      <c r="B9" t="str">
        <f>MISSING_VALUE!AJ10</f>
        <v>CASE  WHEN COUNTRY = 'BIB' THEN 0 WHEN COUNTRY = 'KOPER' THEN 0 WHEN COUNTRY = 'BIR' THEN 0 WHEN COUNTRY = 'ALEX' THEN 0 WHEN COUNTRY = 'CIB' THEN 0 END AS MISSING_VAL_IND_7,</v>
      </c>
      <c r="C9" t="str">
        <f>VAL_MAX!Y10</f>
        <v>CASE  WHEN COUNTRY = 'ALEX' AND SEGMENT IN ('CORPORATE','SME Corporate') THEN 0.0015264 WHEN COUNTRY = 'ALEX' AND SEGMENT = 'SME Retail' THEN 0.0240039 WHEN COUNTRY = 'CIB' AND SEGMENT IN ('CORPORATE','SME Corporate') THEN 29.22355 END AS VAL_MAX_IND_7,</v>
      </c>
      <c r="D9" t="str">
        <f>VAL_MIN!Y10</f>
        <v/>
      </c>
      <c r="E9" s="98" t="str">
        <f t="shared" si="0"/>
        <v xml:space="preserve">CASE  WHEN COUNTRY = 'BIB' THEN 0 WHEN COUNTRY = 'KOPER' THEN 0 WHEN COUNTRY = 'BIR' THEN 0 WHEN COUNTRY = 'ALEX' THEN 0 WHEN COUNTRY = 'CIB' THEN 0 END AS MISSING_VAL_IND_7, CASE  WHEN COUNTRY = 'ALEX' AND SEGMENT IN ('CORPORATE','SME Corporate') THEN 0.0015264 WHEN COUNTRY = 'ALEX' AND SEGMENT = 'SME Retail' THEN 0.0240039 WHEN COUNTRY = 'CIB' AND SEGMENT IN ('CORPORATE','SME Corporate') THEN 29.22355 END AS VAL_MAX_IND_7, </v>
      </c>
      <c r="F9">
        <f t="shared" si="1"/>
        <v>1</v>
      </c>
    </row>
    <row r="10" spans="1:6" ht="32.25" thickBot="1" x14ac:dyDescent="0.3">
      <c r="A10" s="85">
        <f t="shared" si="2"/>
        <v>8</v>
      </c>
      <c r="B10" t="str">
        <f>MISSING_VALUE!AJ11</f>
        <v>CASE  WHEN COUNTRY = 'BIB' THEN 1 WHEN COUNTRY = 'KOPER' THEN 1 WHEN COUNTRY = 'BIR' THEN 1 WHEN COUNTRY = 'CIB' THEN 1 END AS MISSING_VAL_IND_8,</v>
      </c>
      <c r="C10" t="str">
        <f>VAL_MAX!Y11</f>
        <v>CASE  WHEN COUNTRY = 'BIB' AND SEGMENT = 'CORPORATE' THEN 1.670961 WHEN COUNTRY = 'BIB' AND SEGMENT = 'RETAIL'  THEN 1.958556 END AS VAL_MAX_IND_8,</v>
      </c>
      <c r="D10" t="str">
        <f>VAL_MIN!Y11</f>
        <v/>
      </c>
      <c r="E10" s="98" t="str">
        <f t="shared" si="0"/>
        <v xml:space="preserve">CASE  WHEN COUNTRY = 'BIB' THEN 1 WHEN COUNTRY = 'KOPER' THEN 1 WHEN COUNTRY = 'BIR' THEN 1 WHEN COUNTRY = 'CIB' THEN 1 END AS MISSING_VAL_IND_8, CASE  WHEN COUNTRY = 'BIB' AND SEGMENT = 'CORPORATE' THEN 1.670961 WHEN COUNTRY = 'BIB' AND SEGMENT = 'RETAIL'  THEN 1.958556 END AS VAL_MAX_IND_8, </v>
      </c>
      <c r="F10">
        <f t="shared" si="1"/>
        <v>1</v>
      </c>
    </row>
    <row r="11" spans="1:6" ht="32.25" thickBot="1" x14ac:dyDescent="0.3">
      <c r="A11" s="85">
        <f t="shared" si="2"/>
        <v>9</v>
      </c>
      <c r="B11" t="str">
        <f>MISSING_VALUE!AJ12</f>
        <v>CASE  WHEN COUNTRY = 'BIB' THEN 0 WHEN COUNTRY = 'KOPER' THEN 0 WHEN COUNTRY = 'CIB' THEN 0 END AS MISSING_VAL_IND_9,</v>
      </c>
      <c r="C11" t="str">
        <f>VAL_MAX!Y12</f>
        <v>CASE  WHEN COUNTRY = 'CIB' AND SEGMENT IN ('CORPORATE','SME Corporate') THEN 4.6343120 WHEN COUNTRY = 'CIB' AND SEGMENT = 'Small Business' THEN 7.055777 END AS VAL_MAX_IND_9,</v>
      </c>
      <c r="D11" t="str">
        <f>VAL_MIN!Y12</f>
        <v>CASE  WHEN COUNTRY = 'CIB' AND SEGMENT IN ('CORPORATE','SME Corporate') THEN -0.8240759 WHEN COUNTRY = 'CIB' AND SEGMENT = 'Small Business' THEN -0.9284518 END AS VAL_MIN_IND_9,</v>
      </c>
      <c r="E11" s="98" t="str">
        <f t="shared" si="0"/>
        <v>CASE  WHEN COUNTRY = 'BIB' THEN 0 WHEN COUNTRY = 'KOPER' THEN 0 WHEN COUNTRY = 'CIB' THEN 0 END AS MISSING_VAL_IND_9, CASE  WHEN COUNTRY = 'CIB' AND SEGMENT IN ('CORPORATE','SME Corporate') THEN 4.6343120 WHEN COUNTRY = 'CIB' AND SEGMENT = 'Small Business' THEN 7.055777 END AS VAL_MAX_IND_9, CASE  WHEN COUNTRY = 'CIB' AND SEGMENT IN ('CORPORATE','SME Corporate') THEN -0.8240759 WHEN COUNTRY = 'CIB' AND SEGMENT = 'Small Business' THEN -0.9284518 END AS VAL_MIN_IND_9,</v>
      </c>
      <c r="F11">
        <f t="shared" si="1"/>
        <v>1</v>
      </c>
    </row>
    <row r="12" spans="1:6" ht="16.5" thickBot="1" x14ac:dyDescent="0.3">
      <c r="A12" s="85">
        <f t="shared" si="2"/>
        <v>10</v>
      </c>
      <c r="B12" t="str">
        <f>MISSING_VALUE!AJ13</f>
        <v>CASE  WHEN COUNTRY = 'KOPER' THEN 0 WHEN COUNTRY = 'CIB' THEN 0 END AS MISSING_VAL_IND_10,</v>
      </c>
      <c r="C12" t="str">
        <f>VAL_MAX!Y13</f>
        <v/>
      </c>
      <c r="D12" t="str">
        <f>VAL_MIN!Y13</f>
        <v/>
      </c>
      <c r="E12" s="98" t="str">
        <f t="shared" si="0"/>
        <v xml:space="preserve">CASE  WHEN COUNTRY = 'KOPER' THEN 0 WHEN COUNTRY = 'CIB' THEN 0 END AS MISSING_VAL_IND_10,  </v>
      </c>
      <c r="F12">
        <f t="shared" si="1"/>
        <v>1</v>
      </c>
    </row>
    <row r="13" spans="1:6" ht="16.5" thickBot="1" x14ac:dyDescent="0.3">
      <c r="A13" s="85">
        <f t="shared" si="2"/>
        <v>11</v>
      </c>
      <c r="B13" t="str">
        <f>MISSING_VALUE!AJ14</f>
        <v>CASE  WHEN COUNTRY = 'BIB' THEN 0 WHEN COUNTRY = 'KOPER' THEN 0 WHEN COUNTRY = 'CIB' THEN 0 END AS MISSING_VAL_IND_11,</v>
      </c>
      <c r="C13" t="str">
        <f>VAL_MAX!Y14</f>
        <v/>
      </c>
      <c r="D13" t="str">
        <f>VAL_MIN!Y14</f>
        <v/>
      </c>
      <c r="E13" s="98" t="str">
        <f t="shared" si="0"/>
        <v xml:space="preserve">CASE  WHEN COUNTRY = 'BIB' THEN 0 WHEN COUNTRY = 'KOPER' THEN 0 WHEN COUNTRY = 'CIB' THEN 0 END AS MISSING_VAL_IND_11,  </v>
      </c>
      <c r="F13">
        <f t="shared" si="1"/>
        <v>1</v>
      </c>
    </row>
    <row r="14" spans="1:6" ht="16.5" customHeight="1" thickBot="1" x14ac:dyDescent="0.3">
      <c r="A14" s="85">
        <f t="shared" si="2"/>
        <v>12</v>
      </c>
      <c r="B14" t="str">
        <f>MISSING_VALUE!AJ15</f>
        <v>CASE  WHEN COUNTRY = 'KOPER' THEN 0 WHEN COUNTRY = 'CIB' THEN 0 END AS MISSING_VAL_IND_12,</v>
      </c>
      <c r="C14" t="str">
        <f>VAL_MAX!Y15</f>
        <v/>
      </c>
      <c r="D14" t="str">
        <f>VAL_MIN!Y15</f>
        <v/>
      </c>
      <c r="E14" s="98" t="str">
        <f>CONCATENATE(B14," ",C14," ",D14)</f>
        <v xml:space="preserve">CASE  WHEN COUNTRY = 'KOPER' THEN 0 WHEN COUNTRY = 'CIB' THEN 0 END AS MISSING_VAL_IND_12,  </v>
      </c>
      <c r="F14">
        <f t="shared" si="1"/>
        <v>1</v>
      </c>
    </row>
    <row r="15" spans="1:6" ht="95.25" thickBot="1" x14ac:dyDescent="0.3">
      <c r="A15" s="85">
        <f t="shared" si="2"/>
        <v>13</v>
      </c>
      <c r="B15" t="str">
        <f>MISSING_VALUE!AJ16</f>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 END AS MISSING_VAL_IND_13,</v>
      </c>
      <c r="C15" t="str">
        <f>VAL_MAX!Y16</f>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 'Small Business' THEN 19200000.00 END AS VAL_MAX_IND_13,</v>
      </c>
      <c r="D15" t="str">
        <f>VAL_MIN!Y16</f>
        <v>CASE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 END AS VAL_MIN_IND_13,</v>
      </c>
      <c r="E15" s="98" t="str">
        <f t="shared" si="0"/>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 END AS MISSING_VAL_IND_13, 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 'Small Business' THEN 19200000.00 END AS VAL_MAX_IND_13, CASE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 END AS VAL_MIN_IND_13,</v>
      </c>
      <c r="F15">
        <f t="shared" si="1"/>
        <v>1</v>
      </c>
    </row>
    <row r="16" spans="1:6" ht="16.5" thickBot="1" x14ac:dyDescent="0.3">
      <c r="A16" s="85">
        <f t="shared" si="2"/>
        <v>14</v>
      </c>
      <c r="B16" t="str">
        <f>MISSING_VALUE!AJ17</f>
        <v>CASE  WHEN COUNTRY = 'BIB' THEN 1 WHEN COUNTRY = 'KOPER' THEN 1 WHEN COUNTRY = 'BIR' THEN 1 WHEN COUNTRY = 'CIB' THEN 1 END AS MISSING_VAL_IND_14,</v>
      </c>
      <c r="C16" t="str">
        <f>VAL_MAX!Y17</f>
        <v>CASE  WHEN COUNTRY = 'CIB' AND SEGMENT IN ('CORPORATE','SME Corporate') THEN 20 END AS VAL_MAX_IND_14,</v>
      </c>
      <c r="D16" t="str">
        <f>VAL_MIN!Y17</f>
        <v/>
      </c>
      <c r="E16" s="98" t="str">
        <f t="shared" si="0"/>
        <v xml:space="preserve">CASE  WHEN COUNTRY = 'BIB' THEN 1 WHEN COUNTRY = 'KOPER' THEN 1 WHEN COUNTRY = 'BIR' THEN 1 WHEN COUNTRY = 'CIB' THEN 1 END AS MISSING_VAL_IND_14, CASE  WHEN COUNTRY = 'CIB' AND SEGMENT IN ('CORPORATE','SME Corporate') THEN 20 END AS VAL_MAX_IND_14, </v>
      </c>
      <c r="F16">
        <f t="shared" si="1"/>
        <v>1</v>
      </c>
    </row>
    <row r="17" spans="1:6" ht="16.5" thickBot="1" x14ac:dyDescent="0.3">
      <c r="A17" s="85">
        <f t="shared" si="2"/>
        <v>15</v>
      </c>
      <c r="B17" t="str">
        <f>MISSING_VALUE!AJ18</f>
        <v>CASE  WHEN COUNTRY = 'BIB' THEN 0 WHEN COUNTRY = 'KOPER' THEN 0 WHEN COUNTRY = 'ALEX' THEN 0 WHEN COUNTRY = 'CIB' THEN 0 END AS MISSING_VAL_IND_15,</v>
      </c>
      <c r="C17" t="str">
        <f>VAL_MAX!Y18</f>
        <v/>
      </c>
      <c r="D17" t="str">
        <f>VAL_MIN!Y18</f>
        <v/>
      </c>
      <c r="E17" s="98" t="str">
        <f t="shared" si="0"/>
        <v xml:space="preserve">CASE  WHEN COUNTRY = 'BIB' THEN 0 WHEN COUNTRY = 'KOPER' THEN 0 WHEN COUNTRY = 'ALEX' THEN 0 WHEN COUNTRY = 'CIB' THEN 0 END AS MISSING_VAL_IND_15,  </v>
      </c>
      <c r="F17">
        <f t="shared" si="1"/>
        <v>1</v>
      </c>
    </row>
    <row r="18" spans="1:6" ht="16.5" thickBot="1" x14ac:dyDescent="0.3">
      <c r="A18" s="85">
        <f t="shared" si="2"/>
        <v>16</v>
      </c>
      <c r="B18" t="str">
        <f>MISSING_VALUE!AJ19</f>
        <v>CASE  WHEN COUNTRY = 'BIR' THEN 0 WHEN COUNTRY = 'ALEX' THEN 0 WHEN COUNTRY = 'CIB' THEN 0 END AS MISSING_VAL_IND_16,</v>
      </c>
      <c r="C18" t="str">
        <f>VAL_MAX!Y19</f>
        <v/>
      </c>
      <c r="D18" t="str">
        <f>VAL_MIN!Y19</f>
        <v/>
      </c>
      <c r="E18" s="98" t="str">
        <f t="shared" si="0"/>
        <v xml:space="preserve">CASE  WHEN COUNTRY = 'BIR' THEN 0 WHEN COUNTRY = 'ALEX' THEN 0 WHEN COUNTRY = 'CIB' THEN 0 END AS MISSING_VAL_IND_16,  </v>
      </c>
      <c r="F18">
        <f t="shared" si="1"/>
        <v>1</v>
      </c>
    </row>
    <row r="19" spans="1:6" ht="16.5" thickBot="1" x14ac:dyDescent="0.3">
      <c r="A19" s="85">
        <f t="shared" si="2"/>
        <v>17</v>
      </c>
      <c r="B19" t="str">
        <f>MISSING_VALUE!AJ20</f>
        <v>CASE  WHEN COUNTRY = 'ALEX' THEN 0 WHEN COUNTRY = 'CIB' THEN 0 END AS MISSING_VAL_IND_17,</v>
      </c>
      <c r="C19" t="str">
        <f>VAL_MAX!Y20</f>
        <v/>
      </c>
      <c r="D19" t="str">
        <f>VAL_MIN!Y20</f>
        <v/>
      </c>
      <c r="E19" s="98" t="str">
        <f t="shared" si="0"/>
        <v xml:space="preserve">CASE  WHEN COUNTRY = 'ALEX' THEN 0 WHEN COUNTRY = 'CIB' THEN 0 END AS MISSING_VAL_IND_17,  </v>
      </c>
      <c r="F19">
        <f t="shared" si="1"/>
        <v>1</v>
      </c>
    </row>
    <row r="20" spans="1:6" ht="16.5" hidden="1" customHeight="1" thickBot="1" x14ac:dyDescent="0.3">
      <c r="A20" s="85">
        <f t="shared" si="2"/>
        <v>18</v>
      </c>
      <c r="B20" t="str">
        <f>MISSING_VALUE!AJ21</f>
        <v/>
      </c>
      <c r="C20" t="str">
        <f>VAL_MAX!Y21</f>
        <v/>
      </c>
      <c r="D20" t="str">
        <f>VAL_MIN!Y21</f>
        <v/>
      </c>
      <c r="E20" s="98" t="str">
        <f t="shared" si="0"/>
        <v xml:space="preserve">  </v>
      </c>
      <c r="F20">
        <f t="shared" si="1"/>
        <v>0</v>
      </c>
    </row>
    <row r="21" spans="1:6" ht="16.5" hidden="1" customHeight="1" thickBot="1" x14ac:dyDescent="0.3">
      <c r="A21" s="85">
        <f t="shared" si="2"/>
        <v>19</v>
      </c>
      <c r="B21" t="str">
        <f>MISSING_VALUE!AJ22</f>
        <v/>
      </c>
      <c r="C21" t="str">
        <f>VAL_MAX!Y22</f>
        <v/>
      </c>
      <c r="D21" t="str">
        <f>VAL_MIN!Y22</f>
        <v/>
      </c>
      <c r="E21" s="98" t="str">
        <f t="shared" si="0"/>
        <v xml:space="preserve">  </v>
      </c>
      <c r="F21">
        <f t="shared" si="1"/>
        <v>0</v>
      </c>
    </row>
    <row r="22" spans="1:6" ht="16.5" thickBot="1" x14ac:dyDescent="0.3">
      <c r="A22" s="85">
        <f t="shared" si="2"/>
        <v>20</v>
      </c>
      <c r="B22" t="str">
        <f>MISSING_VALUE!AJ23</f>
        <v>CASE  WHEN COUNTRY = 'ALEX' THEN 0 WHEN COUNTRY = 'CIB' THEN 0 END AS MISSING_VAL_IND_20,</v>
      </c>
      <c r="C22" t="str">
        <f>VAL_MAX!Y23</f>
        <v/>
      </c>
      <c r="D22" t="str">
        <f>VAL_MIN!Y23</f>
        <v/>
      </c>
      <c r="E22" s="98" t="str">
        <f t="shared" si="0"/>
        <v xml:space="preserve">CASE  WHEN COUNTRY = 'ALEX' THEN 0 WHEN COUNTRY = 'CIB' THEN 0 END AS MISSING_VAL_IND_20,  </v>
      </c>
      <c r="F22">
        <f t="shared" si="1"/>
        <v>1</v>
      </c>
    </row>
    <row r="23" spans="1:6" ht="16.5" hidden="1" customHeight="1" thickBot="1" x14ac:dyDescent="0.3">
      <c r="A23" s="85">
        <f t="shared" si="2"/>
        <v>21</v>
      </c>
      <c r="B23" t="str">
        <f>MISSING_VALUE!AJ24</f>
        <v/>
      </c>
      <c r="C23" t="str">
        <f>VAL_MAX!Y24</f>
        <v/>
      </c>
      <c r="D23" t="str">
        <f>VAL_MIN!Y24</f>
        <v/>
      </c>
      <c r="E23" s="98" t="str">
        <f t="shared" si="0"/>
        <v xml:space="preserve">  </v>
      </c>
      <c r="F23">
        <f t="shared" si="1"/>
        <v>0</v>
      </c>
    </row>
    <row r="24" spans="1:6" ht="16.5" hidden="1" customHeight="1" thickBot="1" x14ac:dyDescent="0.3">
      <c r="A24" s="85">
        <f t="shared" si="2"/>
        <v>22</v>
      </c>
      <c r="B24" t="str">
        <f>MISSING_VALUE!AJ25</f>
        <v/>
      </c>
      <c r="C24" t="str">
        <f>VAL_MAX!Y25</f>
        <v/>
      </c>
      <c r="D24" t="str">
        <f>VAL_MIN!Y25</f>
        <v/>
      </c>
      <c r="E24" s="98" t="str">
        <f t="shared" si="0"/>
        <v xml:space="preserve">  </v>
      </c>
      <c r="F24">
        <f t="shared" si="1"/>
        <v>0</v>
      </c>
    </row>
    <row r="25" spans="1:6" ht="16.5" customHeight="1" thickBot="1" x14ac:dyDescent="0.3">
      <c r="A25" s="85">
        <f t="shared" si="2"/>
        <v>23</v>
      </c>
      <c r="B25" t="str">
        <f>MISSING_VALUE!AJ26</f>
        <v>CASE  WHEN COUNTRY = 'ALEX' THEN 0 WHEN COUNTRY = 'CIB' THEN 0 END AS MISSING_VAL_IND_23,</v>
      </c>
      <c r="C25" t="str">
        <f>VAL_MAX!Y26</f>
        <v/>
      </c>
      <c r="D25" t="str">
        <f>VAL_MIN!Y26</f>
        <v/>
      </c>
      <c r="E25" s="98" t="str">
        <f t="shared" si="0"/>
        <v xml:space="preserve">CASE  WHEN COUNTRY = 'ALEX' THEN 0 WHEN COUNTRY = 'CIB' THEN 0 END AS MISSING_VAL_IND_23,  </v>
      </c>
      <c r="F25">
        <f t="shared" si="1"/>
        <v>1</v>
      </c>
    </row>
    <row r="26" spans="1:6" ht="16.5" customHeight="1" thickBot="1" x14ac:dyDescent="0.3">
      <c r="A26" s="85">
        <f t="shared" si="2"/>
        <v>24</v>
      </c>
      <c r="B26" t="str">
        <f>MISSING_VALUE!AJ27</f>
        <v>CASE  WHEN COUNTRY = 'CIB' THEN 0 END AS MISSING_VAL_IND_24,</v>
      </c>
      <c r="C26" t="str">
        <f>VAL_MAX!Y27</f>
        <v/>
      </c>
      <c r="D26" t="str">
        <f>VAL_MIN!Y27</f>
        <v/>
      </c>
      <c r="E26" s="98" t="str">
        <f t="shared" si="0"/>
        <v xml:space="preserve">CASE  WHEN COUNTRY = 'CIB' THEN 0 END AS MISSING_VAL_IND_24,  </v>
      </c>
      <c r="F26">
        <f t="shared" si="1"/>
        <v>1</v>
      </c>
    </row>
    <row r="27" spans="1:6" ht="16.5" hidden="1" customHeight="1" thickBot="1" x14ac:dyDescent="0.3">
      <c r="A27" s="85">
        <f t="shared" si="2"/>
        <v>25</v>
      </c>
      <c r="B27" t="str">
        <f>MISSING_VALUE!AJ28</f>
        <v/>
      </c>
      <c r="C27" t="str">
        <f>VAL_MAX!Y28</f>
        <v/>
      </c>
      <c r="D27" t="str">
        <f>VAL_MIN!Y28</f>
        <v/>
      </c>
      <c r="E27" s="98" t="str">
        <f t="shared" si="0"/>
        <v xml:space="preserve">  </v>
      </c>
      <c r="F27">
        <f t="shared" si="1"/>
        <v>0</v>
      </c>
    </row>
    <row r="28" spans="1:6" ht="16.5" hidden="1" customHeight="1" thickBot="1" x14ac:dyDescent="0.3">
      <c r="A28" s="85">
        <f t="shared" si="2"/>
        <v>26</v>
      </c>
      <c r="B28" t="str">
        <f>MISSING_VALUE!AJ29</f>
        <v/>
      </c>
      <c r="C28" t="str">
        <f>VAL_MAX!Y29</f>
        <v/>
      </c>
      <c r="D28" t="str">
        <f>VAL_MIN!Y29</f>
        <v/>
      </c>
      <c r="E28" s="98" t="str">
        <f t="shared" si="0"/>
        <v xml:space="preserve">  </v>
      </c>
      <c r="F28">
        <f t="shared" si="1"/>
        <v>0</v>
      </c>
    </row>
    <row r="29" spans="1:6" ht="16.5" thickBot="1" x14ac:dyDescent="0.3">
      <c r="A29" s="85">
        <f t="shared" si="2"/>
        <v>27</v>
      </c>
      <c r="B29" t="str">
        <f>MISSING_VALUE!AJ30</f>
        <v>CASE  WHEN COUNTRY = 'CIB' THEN 0 END AS MISSING_VAL_IND_27,</v>
      </c>
      <c r="C29" t="str">
        <f>VAL_MAX!Y30</f>
        <v/>
      </c>
      <c r="D29" t="str">
        <f>VAL_MIN!Y30</f>
        <v/>
      </c>
      <c r="E29" s="98" t="str">
        <f t="shared" si="0"/>
        <v xml:space="preserve">CASE  WHEN COUNTRY = 'CIB' THEN 0 END AS MISSING_VAL_IND_27,  </v>
      </c>
      <c r="F29">
        <f t="shared" si="1"/>
        <v>1</v>
      </c>
    </row>
    <row r="30" spans="1:6" ht="16.5" thickBot="1" x14ac:dyDescent="0.3">
      <c r="A30" s="85">
        <f t="shared" si="2"/>
        <v>28</v>
      </c>
      <c r="B30" t="str">
        <f>MISSING_VALUE!AJ31</f>
        <v>CASE  WHEN COUNTRY = 'ALEX' THEN 0 WHEN COUNTRY = 'CIB' THEN 0 END AS MISSING_VAL_IND_28,</v>
      </c>
      <c r="C30" t="str">
        <f>VAL_MAX!Y31</f>
        <v/>
      </c>
      <c r="D30" t="str">
        <f>VAL_MIN!Y31</f>
        <v/>
      </c>
      <c r="E30" s="98" t="str">
        <f t="shared" si="0"/>
        <v xml:space="preserve">CASE  WHEN COUNTRY = 'ALEX' THEN 0 WHEN COUNTRY = 'CIB' THEN 0 END AS MISSING_VAL_IND_28,  </v>
      </c>
      <c r="F30">
        <f t="shared" si="1"/>
        <v>1</v>
      </c>
    </row>
    <row r="31" spans="1:6" ht="16.5" thickBot="1" x14ac:dyDescent="0.3">
      <c r="A31" s="85">
        <f t="shared" si="2"/>
        <v>29</v>
      </c>
      <c r="B31" t="str">
        <f>MISSING_VALUE!AJ32</f>
        <v>CASE  WHEN COUNTRY = 'CIB' THEN 0 END AS MISSING_VAL_IND_29,</v>
      </c>
      <c r="C31" t="str">
        <f>VAL_MAX!Y32</f>
        <v/>
      </c>
      <c r="D31" t="str">
        <f>VAL_MIN!Y32</f>
        <v/>
      </c>
      <c r="E31" s="98" t="str">
        <f t="shared" si="0"/>
        <v xml:space="preserve">CASE  WHEN COUNTRY = 'CIB' THEN 0 END AS MISSING_VAL_IND_29,  </v>
      </c>
      <c r="F31">
        <f t="shared" si="1"/>
        <v>1</v>
      </c>
    </row>
    <row r="32" spans="1:6" ht="16.5" thickBot="1" x14ac:dyDescent="0.3">
      <c r="A32" s="85">
        <f t="shared" si="2"/>
        <v>30</v>
      </c>
      <c r="B32" t="str">
        <f>MISSING_VALUE!AJ33</f>
        <v>CASE  WHEN COUNTRY = 'CIB' THEN 0 END AS MISSING_VAL_IND_30,</v>
      </c>
      <c r="C32" t="str">
        <f>VAL_MAX!Y33</f>
        <v/>
      </c>
      <c r="D32" t="str">
        <f>VAL_MIN!Y33</f>
        <v/>
      </c>
      <c r="E32" s="98" t="str">
        <f t="shared" si="0"/>
        <v xml:space="preserve">CASE  WHEN COUNTRY = 'CIB' THEN 0 END AS MISSING_VAL_IND_30,  </v>
      </c>
      <c r="F32">
        <f t="shared" si="1"/>
        <v>1</v>
      </c>
    </row>
    <row r="33" spans="1:6" ht="16.5" customHeight="1" thickBot="1" x14ac:dyDescent="0.3">
      <c r="A33" s="85">
        <f t="shared" si="2"/>
        <v>31</v>
      </c>
      <c r="B33" t="str">
        <f>MISSING_VALUE!AJ34</f>
        <v>CASE  WHEN COUNTRY = 'BIR' THEN 0 WHEN COUNTRY = 'ALEX' THEN 0 WHEN COUNTRY = 'CIB' THEN 0 END AS MISSING_VAL_IND_31,</v>
      </c>
      <c r="C33" t="str">
        <f>VAL_MAX!Y34</f>
        <v/>
      </c>
      <c r="D33" t="str">
        <f>VAL_MIN!Y34</f>
        <v/>
      </c>
      <c r="E33" s="98" t="str">
        <f t="shared" si="0"/>
        <v xml:space="preserve">CASE  WHEN COUNTRY = 'BIR' THEN 0 WHEN COUNTRY = 'ALEX' THEN 0 WHEN COUNTRY = 'CIB' THEN 0 END AS MISSING_VAL_IND_31,  </v>
      </c>
      <c r="F33">
        <f t="shared" si="1"/>
        <v>1</v>
      </c>
    </row>
    <row r="34" spans="1:6" ht="16.5" customHeight="1" thickBot="1" x14ac:dyDescent="0.3">
      <c r="A34" s="85">
        <f t="shared" si="2"/>
        <v>32</v>
      </c>
      <c r="B34" t="str">
        <f>MISSING_VALUE!AJ35</f>
        <v>CASE  WHEN COUNTRY = 'CIB' THEN 0 END AS MISSING_VAL_IND_32,</v>
      </c>
      <c r="C34" t="str">
        <f>VAL_MAX!Y35</f>
        <v/>
      </c>
      <c r="D34" t="str">
        <f>VAL_MIN!Y35</f>
        <v/>
      </c>
      <c r="E34" s="98" t="str">
        <f t="shared" si="0"/>
        <v xml:space="preserve">CASE  WHEN COUNTRY = 'CIB' THEN 0 END AS MISSING_VAL_IND_32,  </v>
      </c>
      <c r="F34">
        <f t="shared" si="1"/>
        <v>1</v>
      </c>
    </row>
    <row r="35" spans="1:6" ht="16.5" hidden="1" customHeight="1" thickBot="1" x14ac:dyDescent="0.3">
      <c r="A35" s="85">
        <f t="shared" si="2"/>
        <v>33</v>
      </c>
      <c r="B35" t="str">
        <f>MISSING_VALUE!AJ36</f>
        <v/>
      </c>
      <c r="C35" t="str">
        <f>VAL_MAX!Y36</f>
        <v/>
      </c>
      <c r="D35" t="str">
        <f>VAL_MIN!Y36</f>
        <v/>
      </c>
      <c r="E35" s="98" t="str">
        <f t="shared" si="0"/>
        <v xml:space="preserve">  </v>
      </c>
      <c r="F35">
        <f t="shared" si="1"/>
        <v>0</v>
      </c>
    </row>
    <row r="36" spans="1:6" ht="16.5" thickBot="1" x14ac:dyDescent="0.3">
      <c r="A36" s="85">
        <f t="shared" si="2"/>
        <v>34</v>
      </c>
      <c r="B36" t="str">
        <f>MISSING_VALUE!AJ37</f>
        <v>CASE  WHEN COUNTRY = 'CIB' THEN 0 END AS MISSING_VAL_IND_34,</v>
      </c>
      <c r="C36" t="str">
        <f>VAL_MAX!Y37</f>
        <v/>
      </c>
      <c r="D36" t="str">
        <f>VAL_MIN!Y37</f>
        <v/>
      </c>
      <c r="E36" s="98" t="str">
        <f t="shared" si="0"/>
        <v xml:space="preserve">CASE  WHEN COUNTRY = 'CIB' THEN 0 END AS MISSING_VAL_IND_34,  </v>
      </c>
      <c r="F36">
        <f t="shared" si="1"/>
        <v>1</v>
      </c>
    </row>
    <row r="37" spans="1:6" ht="32.25" thickBot="1" x14ac:dyDescent="0.3">
      <c r="A37" s="85">
        <f t="shared" si="2"/>
        <v>35</v>
      </c>
      <c r="B37" t="str">
        <f>MISSING_VALUE!AJ38</f>
        <v>CASE  WHEN COUNTRY = 'BIB' THEN 0 WHEN COUNTRY = 'KOPER' THEN 0 WHEN COUNTRY = 'CIB' THEN 0 END AS MISSING_VAL_IND_35,</v>
      </c>
      <c r="C37" t="str">
        <f>VAL_MAX!Y38</f>
        <v>CASE  WHEN COUNTRY = 'CIB' AND SEGMENT IN ('CORPORATE','SME Corporate') THEN 6.159763 WHEN COUNTRY = 'CIB' AND SEGMENT = 'Small Business' THEN 7.00 END AS VAL_MAX_IND_35,</v>
      </c>
      <c r="D37" t="str">
        <f>VAL_MIN!Y38</f>
        <v>CASE  WHEN COUNTRY = 'CIB' AND SEGMENT IN ('CORPORATE','SME Corporate') THEN -2.773906 WHEN COUNTRY = 'CIB' AND SEGMENT = 'Small Business' THEN -5.235611 END AS VAL_MIN_IND_35,</v>
      </c>
      <c r="E37" s="98" t="str">
        <f t="shared" si="0"/>
        <v>CASE  WHEN COUNTRY = 'BIB' THEN 0 WHEN COUNTRY = 'KOPER' THEN 0 WHEN COUNTRY = 'CIB' THEN 0 END AS MISSING_VAL_IND_35, CASE  WHEN COUNTRY = 'CIB' AND SEGMENT IN ('CORPORATE','SME Corporate') THEN 6.159763 WHEN COUNTRY = 'CIB' AND SEGMENT = 'Small Business' THEN 7.00 END AS VAL_MAX_IND_35, CASE  WHEN COUNTRY = 'CIB' AND SEGMENT IN ('CORPORATE','SME Corporate') THEN -2.773906 WHEN COUNTRY = 'CIB' AND SEGMENT = 'Small Business' THEN -5.235611 END AS VAL_MIN_IND_35,</v>
      </c>
      <c r="F37">
        <f t="shared" si="1"/>
        <v>1</v>
      </c>
    </row>
    <row r="38" spans="1:6" ht="16.5" customHeight="1" thickBot="1" x14ac:dyDescent="0.3">
      <c r="A38" s="85">
        <f t="shared" si="2"/>
        <v>36</v>
      </c>
      <c r="B38" t="str">
        <f>MISSING_VALUE!AJ39</f>
        <v>CASE  WHEN COUNTRY = 'CIB' THEN 0 END AS MISSING_VAL_IND_36,</v>
      </c>
      <c r="C38" t="str">
        <f>VAL_MAX!Y39</f>
        <v/>
      </c>
      <c r="D38" t="str">
        <f>VAL_MIN!Y39</f>
        <v/>
      </c>
      <c r="E38" s="98" t="str">
        <f t="shared" si="0"/>
        <v xml:space="preserve">CASE  WHEN COUNTRY = 'CIB' THEN 0 END AS MISSING_VAL_IND_36,  </v>
      </c>
      <c r="F38">
        <f t="shared" si="1"/>
        <v>1</v>
      </c>
    </row>
    <row r="39" spans="1:6" ht="16.5" customHeight="1" thickBot="1" x14ac:dyDescent="0.3">
      <c r="A39" s="85">
        <f t="shared" si="2"/>
        <v>37</v>
      </c>
      <c r="B39" t="str">
        <f>MISSING_VALUE!AJ40</f>
        <v>CASE  WHEN COUNTRY = 'CIB' THEN 0 END AS MISSING_VAL_IND_37,</v>
      </c>
      <c r="C39" t="str">
        <f>VAL_MAX!Y40</f>
        <v/>
      </c>
      <c r="D39" t="str">
        <f>VAL_MIN!Y40</f>
        <v/>
      </c>
      <c r="E39" s="98" t="str">
        <f t="shared" si="0"/>
        <v xml:space="preserve">CASE  WHEN COUNTRY = 'CIB' THEN 0 END AS MISSING_VAL_IND_37,  </v>
      </c>
      <c r="F39">
        <f t="shared" si="1"/>
        <v>1</v>
      </c>
    </row>
    <row r="40" spans="1:6" ht="16.5" customHeight="1" thickBot="1" x14ac:dyDescent="0.3">
      <c r="A40" s="85">
        <f t="shared" si="2"/>
        <v>38</v>
      </c>
      <c r="B40" t="str">
        <f>MISSING_VALUE!AJ41</f>
        <v>CASE  WHEN COUNTRY = 'CIB' THEN 0 END AS MISSING_VAL_IND_38,</v>
      </c>
      <c r="C40" t="str">
        <f>VAL_MAX!Y41</f>
        <v/>
      </c>
      <c r="D40" t="str">
        <f>VAL_MIN!Y41</f>
        <v/>
      </c>
      <c r="E40" s="98" t="str">
        <f t="shared" si="0"/>
        <v xml:space="preserve">CASE  WHEN COUNTRY = 'CIB' THEN 0 END AS MISSING_VAL_IND_38,  </v>
      </c>
      <c r="F40">
        <f t="shared" si="1"/>
        <v>1</v>
      </c>
    </row>
    <row r="41" spans="1:6" ht="16.5" customHeight="1" thickBot="1" x14ac:dyDescent="0.3">
      <c r="A41" s="85">
        <f t="shared" si="2"/>
        <v>39</v>
      </c>
      <c r="B41" t="str">
        <f>MISSING_VALUE!AJ42</f>
        <v>CASE  WHEN COUNTRY = 'CIB' THEN 0 END AS MISSING_VAL_IND_39,</v>
      </c>
      <c r="C41" t="str">
        <f>VAL_MAX!Y42</f>
        <v/>
      </c>
      <c r="D41" t="str">
        <f>VAL_MIN!Y42</f>
        <v/>
      </c>
      <c r="E41" s="98" t="str">
        <f t="shared" si="0"/>
        <v xml:space="preserve">CASE  WHEN COUNTRY = 'CIB' THEN 0 END AS MISSING_VAL_IND_39,  </v>
      </c>
      <c r="F41">
        <f t="shared" si="1"/>
        <v>1</v>
      </c>
    </row>
    <row r="42" spans="1:6" ht="95.25" thickBot="1" x14ac:dyDescent="0.3">
      <c r="A42" s="85">
        <f t="shared" si="2"/>
        <v>40</v>
      </c>
      <c r="B42" t="str">
        <f>MISSING_VALUE!AJ43</f>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 END AS MISSING_VAL_IND_40,</v>
      </c>
      <c r="C42" t="str">
        <f>VAL_MAX!Y43</f>
        <v>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('CORPORATE','SME Corporate') THEN 10.91399 WHEN COUNTRY = 'CIB' AND SEGMENT = 'Small Business' THEN  15.12402  END AS VAL_MAX_IND_40,</v>
      </c>
      <c r="D42" t="str">
        <f>VAL_MIN!Y43</f>
        <v>CASE  WHEN COUNTRY = 'ALEX' AND SEGMENT IN ('CORPORATE','SME Corporate') THEN 0 WHEN COUNTRY = 'ALEX' AND SEGMENT = 'SME Retail' THEN 0 END AS VAL_MIN_IND_40,</v>
      </c>
      <c r="E42" s="98" t="str">
        <f t="shared" si="0"/>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 END AS MISSING_VAL_IND_40, 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('CORPORATE','SME Corporate') THEN 10.91399 WHEN COUNTRY = 'CIB' AND SEGMENT = 'Small Business' THEN  15.12402  END AS VAL_MAX_IND_40, CASE  WHEN COUNTRY = 'ALEX' AND SEGMENT IN ('CORPORATE','SME Corporate') THEN 0 WHEN COUNTRY = 'ALEX' AND SEGMENT = 'SME Retail' THEN 0 END AS VAL_MIN_IND_40,</v>
      </c>
      <c r="F42">
        <f t="shared" si="1"/>
        <v>1</v>
      </c>
    </row>
    <row r="43" spans="1:6" ht="16.5" customHeight="1" thickBot="1" x14ac:dyDescent="0.3">
      <c r="A43" s="85">
        <f t="shared" si="2"/>
        <v>41</v>
      </c>
      <c r="B43" t="str">
        <f>MISSING_VALUE!AJ44</f>
        <v>CASE  WHEN COUNTRY = 'CIB' THEN 0 END AS MISSING_VAL_IND_41,</v>
      </c>
      <c r="C43" t="str">
        <f>VAL_MAX!Y44</f>
        <v/>
      </c>
      <c r="D43" t="str">
        <f>VAL_MIN!Y44</f>
        <v/>
      </c>
      <c r="E43" s="98" t="str">
        <f t="shared" si="0"/>
        <v xml:space="preserve">CASE  WHEN COUNTRY = 'CIB' THEN 0 END AS MISSING_VAL_IND_41,  </v>
      </c>
      <c r="F43">
        <f t="shared" si="1"/>
        <v>1</v>
      </c>
    </row>
    <row r="44" spans="1:6" ht="16.5" customHeight="1" thickBot="1" x14ac:dyDescent="0.3">
      <c r="A44" s="85">
        <f t="shared" si="2"/>
        <v>42</v>
      </c>
      <c r="B44" t="str">
        <f>MISSING_VALUE!AJ45</f>
        <v>CASE  WHEN COUNTRY = 'CIB' THEN 0 END AS MISSING_VAL_IND_42,</v>
      </c>
      <c r="C44" t="str">
        <f>VAL_MAX!Y45</f>
        <v/>
      </c>
      <c r="D44" t="str">
        <f>VAL_MIN!Y45</f>
        <v/>
      </c>
      <c r="E44" s="98" t="str">
        <f t="shared" si="0"/>
        <v xml:space="preserve">CASE  WHEN COUNTRY = 'CIB' THEN 0 END AS MISSING_VAL_IND_42,  </v>
      </c>
      <c r="F44">
        <f t="shared" si="1"/>
        <v>1</v>
      </c>
    </row>
    <row r="45" spans="1:6" ht="16.5" thickBot="1" x14ac:dyDescent="0.3">
      <c r="A45" s="85">
        <f t="shared" si="2"/>
        <v>43</v>
      </c>
      <c r="B45" t="str">
        <f>MISSING_VALUE!AJ46</f>
        <v>CASE  WHEN COUNTRY = 'CIB' THEN 0 END AS MISSING_VAL_IND_43,</v>
      </c>
      <c r="C45" t="str">
        <f>VAL_MAX!Y46</f>
        <v/>
      </c>
      <c r="D45" t="str">
        <f>VAL_MIN!Y46</f>
        <v/>
      </c>
      <c r="E45" s="98" t="str">
        <f t="shared" si="0"/>
        <v xml:space="preserve">CASE  WHEN COUNTRY = 'CIB' THEN 0 END AS MISSING_VAL_IND_43,  </v>
      </c>
      <c r="F45">
        <f t="shared" si="1"/>
        <v>1</v>
      </c>
    </row>
    <row r="46" spans="1:6" ht="63.75" thickBot="1" x14ac:dyDescent="0.3">
      <c r="A46" s="85">
        <f t="shared" si="2"/>
        <v>44</v>
      </c>
      <c r="B46" t="str">
        <f>MISSING_VALUE!AJ47</f>
        <v>CASE  WHEN COUNTRY = 'BIB' THEN 0 WHEN COUNTRY = 'KOPER' THEN 0 WHEN COUNTRY = 'BIR' THEN 0 WHEN COUNTRY = 'ALEX' THEN 0 WHEN COUNTRY = 'CIB' THEN 0 END AS MISSING_VAL_IND_44,</v>
      </c>
      <c r="C46" t="str">
        <f>VAL_MAX!Y47</f>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('CORPORATE','SME Corporate') THEN 2839891 WHEN COUNTRY = 'CIB' AND SEGMENT = 'Small Business' THEN 547835.6 END AS VAL_MAX_IND_44,</v>
      </c>
      <c r="D46" t="str">
        <f>VAL_MIN!Y47</f>
        <v/>
      </c>
      <c r="E46" s="98" t="str">
        <f t="shared" si="0"/>
        <v xml:space="preserve">CASE  WHEN COUNTRY = 'BIB' THEN 0 WHEN COUNTRY = 'KOPER' THEN 0 WHEN COUNTRY = 'BIR' THEN 0 WHEN COUNTRY = 'ALEX' THEN 0 WHEN COUNTRY = 'CIB' THEN 0 END AS MISSING_VAL_IND_44, 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('CORPORATE','SME Corporate') THEN 2839891 WHEN COUNTRY = 'CIB' AND SEGMENT = 'Small Business' THEN 547835.6 END AS VAL_MAX_IND_44, </v>
      </c>
      <c r="F46">
        <f t="shared" si="1"/>
        <v>1</v>
      </c>
    </row>
    <row r="47" spans="1:6" ht="16.5" customHeight="1" thickBot="1" x14ac:dyDescent="0.3">
      <c r="A47" s="85">
        <f t="shared" si="2"/>
        <v>45</v>
      </c>
      <c r="B47" t="str">
        <f>MISSING_VALUE!AJ48</f>
        <v>CASE  WHEN COUNTRY = 'ALEX' THEN 0 END AS MISSING_VAL_IND_45,</v>
      </c>
      <c r="C47" t="str">
        <f>VAL_MAX!Y48</f>
        <v/>
      </c>
      <c r="D47" t="str">
        <f>VAL_MIN!Y48</f>
        <v/>
      </c>
      <c r="E47" s="98" t="str">
        <f t="shared" si="0"/>
        <v xml:space="preserve">CASE  WHEN COUNTRY = 'ALEX' THEN 0 END AS MISSING_VAL_IND_45,  </v>
      </c>
      <c r="F47">
        <f t="shared" si="1"/>
        <v>1</v>
      </c>
    </row>
    <row r="48" spans="1:6" ht="16.5" hidden="1" customHeight="1" thickBot="1" x14ac:dyDescent="0.3">
      <c r="A48" s="85">
        <f t="shared" si="2"/>
        <v>46</v>
      </c>
      <c r="B48" t="str">
        <f>MISSING_VALUE!AJ49</f>
        <v/>
      </c>
      <c r="C48" t="str">
        <f>VAL_MAX!Y49</f>
        <v/>
      </c>
      <c r="D48" t="str">
        <f>VAL_MIN!Y49</f>
        <v/>
      </c>
      <c r="E48" s="98" t="str">
        <f t="shared" si="0"/>
        <v xml:space="preserve">  </v>
      </c>
      <c r="F48">
        <f t="shared" si="1"/>
        <v>0</v>
      </c>
    </row>
    <row r="49" spans="1:6" ht="16.5" thickBot="1" x14ac:dyDescent="0.3">
      <c r="A49" s="85">
        <f t="shared" si="2"/>
        <v>47</v>
      </c>
      <c r="B49" t="str">
        <f>MISSING_VALUE!AJ50</f>
        <v>CASE  WHEN COUNTRY = 'CIB' THEN 0 END AS MISSING_VAL_IND_47,</v>
      </c>
      <c r="C49" t="str">
        <f>VAL_MAX!Y50</f>
        <v/>
      </c>
      <c r="D49" t="str">
        <f>VAL_MIN!Y50</f>
        <v/>
      </c>
      <c r="E49" s="98" t="str">
        <f t="shared" si="0"/>
        <v xml:space="preserve">CASE  WHEN COUNTRY = 'CIB' THEN 0 END AS MISSING_VAL_IND_47,  </v>
      </c>
      <c r="F49">
        <f t="shared" si="1"/>
        <v>1</v>
      </c>
    </row>
    <row r="50" spans="1:6" ht="48" thickBot="1" x14ac:dyDescent="0.3">
      <c r="A50" s="85">
        <f t="shared" si="2"/>
        <v>48</v>
      </c>
      <c r="B50" t="str">
        <f>MISSING_VALUE!AJ51</f>
        <v>CASE  WHEN COUNTRY = 'KOPER' AND SEGMENT= 'CORPORATE'  THEN 0.4015377 WHEN COUNTRY = 'KOPER' AND SEGMENT= 'SMALL/MICRO'  THEN 0.3516507 WHEN COUNTRY = 'CIB' AND SEGMENT IN ('CORPORATE','SME Corporate')  THEN 0.2405182 WHEN COUNTRY = 'CIB' AND SEGMENT= 'Small Business'  THEN 0.3119493 END AS MISSING_VAL_IND_48,</v>
      </c>
      <c r="C50" t="str">
        <f>VAL_MAX!Y51</f>
        <v>CASE  WHEN COUNTRY = 'CIB' AND SEGMENT = 'Small Business' THEN 53.25926 END AS VAL_MAX_IND_48,</v>
      </c>
      <c r="D50" t="str">
        <f>VAL_MIN!Y51</f>
        <v>CASE  WHEN COUNTRY = 'CIB' AND SEGMENT IN ('CORPORATE','SME Corporate') THEN -4.522081 WHEN COUNTRY = 'CIB' AND SEGMENT = 'Small Business' THEN -5.490733 END AS VAL_MIN_IND_48,</v>
      </c>
      <c r="E50" s="98" t="str">
        <f t="shared" si="0"/>
        <v>CASE  WHEN COUNTRY = 'KOPER' AND SEGMENT= 'CORPORATE'  THEN 0.4015377 WHEN COUNTRY = 'KOPER' AND SEGMENT= 'SMALL/MICRO'  THEN 0.3516507 WHEN COUNTRY = 'CIB' AND SEGMENT IN ('CORPORATE','SME Corporate')  THEN 0.2405182 WHEN COUNTRY = 'CIB' AND SEGMENT= 'Small Business'  THEN 0.3119493 END AS MISSING_VAL_IND_48, CASE  WHEN COUNTRY = 'CIB' AND SEGMENT = 'Small Business' THEN 53.25926 END AS VAL_MAX_IND_48, CASE  WHEN COUNTRY = 'CIB' AND SEGMENT IN ('CORPORATE','SME Corporate') THEN -4.522081 WHEN COUNTRY = 'CIB' AND SEGMENT = 'Small Business' THEN -5.490733 END AS VAL_MIN_IND_48,</v>
      </c>
      <c r="F50">
        <f t="shared" si="1"/>
        <v>1</v>
      </c>
    </row>
    <row r="51" spans="1:6" ht="16.5" thickBot="1" x14ac:dyDescent="0.3">
      <c r="A51" s="85">
        <f t="shared" si="2"/>
        <v>49</v>
      </c>
      <c r="B51" t="str">
        <f>MISSING_VALUE!AJ52</f>
        <v>CASE  WHEN COUNTRY = 'CIB' THEN 0 END AS MISSING_VAL_IND_49,</v>
      </c>
      <c r="C51" t="str">
        <f>VAL_MAX!Y52</f>
        <v/>
      </c>
      <c r="D51" t="str">
        <f>VAL_MIN!Y52</f>
        <v/>
      </c>
      <c r="E51" s="98" t="str">
        <f t="shared" si="0"/>
        <v xml:space="preserve">CASE  WHEN COUNTRY = 'CIB' THEN 0 END AS MISSING_VAL_IND_49,  </v>
      </c>
      <c r="F51">
        <f t="shared" si="1"/>
        <v>1</v>
      </c>
    </row>
    <row r="52" spans="1:6" ht="16.5" thickBot="1" x14ac:dyDescent="0.3">
      <c r="A52" s="85">
        <f t="shared" si="2"/>
        <v>50</v>
      </c>
      <c r="B52" t="str">
        <f>MISSING_VALUE!AJ53</f>
        <v>CASE  WHEN COUNTRY = 'CIB' THEN 0 END AS MISSING_VAL_IND_50,</v>
      </c>
      <c r="C52" t="str">
        <f>VAL_MAX!Y53</f>
        <v/>
      </c>
      <c r="D52" t="str">
        <f>VAL_MIN!Y53</f>
        <v/>
      </c>
      <c r="E52" s="98" t="str">
        <f t="shared" si="0"/>
        <v xml:space="preserve">CASE  WHEN COUNTRY = 'CIB' THEN 0 END AS MISSING_VAL_IND_50,  </v>
      </c>
      <c r="F52">
        <f t="shared" si="1"/>
        <v>1</v>
      </c>
    </row>
    <row r="53" spans="1:6" ht="16.5" thickBot="1" x14ac:dyDescent="0.3">
      <c r="A53" s="85">
        <f t="shared" si="2"/>
        <v>51</v>
      </c>
      <c r="B53" t="str">
        <f>MISSING_VALUE!AJ54</f>
        <v>CASE  WHEN COUNTRY = 'ALEX' THEN 0 WHEN COUNTRY = 'CIB' THEN 0 END AS MISSING_VAL_IND_51,</v>
      </c>
      <c r="C53" t="str">
        <f>VAL_MAX!Y54</f>
        <v/>
      </c>
      <c r="D53" t="str">
        <f>VAL_MIN!Y54</f>
        <v/>
      </c>
      <c r="E53" s="98" t="str">
        <f t="shared" si="0"/>
        <v xml:space="preserve">CASE  WHEN COUNTRY = 'ALEX' THEN 0 WHEN COUNTRY = 'CIB' THEN 0 END AS MISSING_VAL_IND_51,  </v>
      </c>
      <c r="F53">
        <f t="shared" si="1"/>
        <v>1</v>
      </c>
    </row>
    <row r="54" spans="1:6" ht="16.5" hidden="1" customHeight="1" thickBot="1" x14ac:dyDescent="0.3">
      <c r="A54" s="85">
        <f t="shared" si="2"/>
        <v>52</v>
      </c>
      <c r="B54" t="str">
        <f>MISSING_VALUE!AJ55</f>
        <v/>
      </c>
      <c r="C54" t="str">
        <f>VAL_MAX!Y55</f>
        <v/>
      </c>
      <c r="D54" t="str">
        <f>VAL_MIN!Y55</f>
        <v/>
      </c>
      <c r="E54" s="98" t="str">
        <f t="shared" si="0"/>
        <v xml:space="preserve">  </v>
      </c>
      <c r="F54">
        <f t="shared" si="1"/>
        <v>0</v>
      </c>
    </row>
    <row r="55" spans="1:6" ht="16.5" hidden="1" customHeight="1" thickBot="1" x14ac:dyDescent="0.3">
      <c r="A55" s="85">
        <f t="shared" si="2"/>
        <v>53</v>
      </c>
      <c r="B55" t="str">
        <f>MISSING_VALUE!AJ56</f>
        <v/>
      </c>
      <c r="C55" t="str">
        <f>VAL_MAX!Y56</f>
        <v/>
      </c>
      <c r="D55" t="str">
        <f>VAL_MIN!Y56</f>
        <v/>
      </c>
      <c r="E55" s="98" t="str">
        <f t="shared" si="0"/>
        <v xml:space="preserve">  </v>
      </c>
      <c r="F55">
        <f t="shared" si="1"/>
        <v>0</v>
      </c>
    </row>
    <row r="56" spans="1:6" ht="16.5" customHeight="1" thickBot="1" x14ac:dyDescent="0.3">
      <c r="A56" s="85">
        <f t="shared" si="2"/>
        <v>54</v>
      </c>
      <c r="B56" t="str">
        <f>MISSING_VALUE!AJ57</f>
        <v>CASE  WHEN COUNTRY = 'CIB' THEN 0 END AS MISSING_VAL_IND_54,</v>
      </c>
      <c r="C56" t="str">
        <f>VAL_MAX!Y57</f>
        <v/>
      </c>
      <c r="D56" t="str">
        <f>VAL_MIN!Y57</f>
        <v/>
      </c>
      <c r="E56" s="98" t="str">
        <f t="shared" si="0"/>
        <v xml:space="preserve">CASE  WHEN COUNTRY = 'CIB' THEN 0 END AS MISSING_VAL_IND_54,  </v>
      </c>
      <c r="F56">
        <f t="shared" si="1"/>
        <v>1</v>
      </c>
    </row>
    <row r="57" spans="1:6" ht="16.5" thickBot="1" x14ac:dyDescent="0.3">
      <c r="A57" s="85">
        <f t="shared" si="2"/>
        <v>55</v>
      </c>
      <c r="B57" t="str">
        <f>MISSING_VALUE!AJ58</f>
        <v>CASE  WHEN COUNTRY = 'CIB' THEN 0 END AS MISSING_VAL_IND_55,</v>
      </c>
      <c r="C57" t="str">
        <f>VAL_MAX!Y58</f>
        <v/>
      </c>
      <c r="D57" t="str">
        <f>VAL_MIN!Y58</f>
        <v/>
      </c>
      <c r="E57" s="98" t="str">
        <f t="shared" si="0"/>
        <v xml:space="preserve">CASE  WHEN COUNTRY = 'CIB' THEN 0 END AS MISSING_VAL_IND_55,  </v>
      </c>
      <c r="F57">
        <f t="shared" si="1"/>
        <v>1</v>
      </c>
    </row>
    <row r="58" spans="1:6" ht="95.25" thickBot="1" x14ac:dyDescent="0.3">
      <c r="A58" s="85">
        <f t="shared" si="2"/>
        <v>56</v>
      </c>
      <c r="B58" t="str">
        <f>MISSING_VALUE!AJ59</f>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 END AS MISSING_VAL_IND_56,</v>
      </c>
      <c r="C58" t="str">
        <f>VAL_MAX!Y59</f>
        <v>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('CORPORATE','SME Corporate') THEN 14201 WHEN COUNTRY = 'CIB' AND SEGMENT = 'Small Business' THEN 53745.87 END AS VAL_MAX_IND_56,</v>
      </c>
      <c r="D58" t="str">
        <f>VAL_MIN!Y59</f>
        <v>CASE  WHEN COUNTRY = 'ALEX' AND SEGMENT IN ('CORPORATE','SME Corporate') THEN 0.000994 WHEN COUNTRY = 'ALEX' AND SEGMENT = 'SME Retail' THEN 0.0999928 WHEN COUNTRY = 'CIB' AND SEGMENT = 'Small Business' THEN 0.0000092 END AS VAL_MIN_IND_56,</v>
      </c>
      <c r="E58" s="98" t="str">
        <f t="shared" si="0"/>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 END AS MISSING_VAL_IND_56, 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('CORPORATE','SME Corporate') THEN 14201 WHEN COUNTRY = 'CIB' AND SEGMENT = 'Small Business' THEN 53745.87 END AS VAL_MAX_IND_56, CASE  WHEN COUNTRY = 'ALEX' AND SEGMENT IN ('CORPORATE','SME Corporate') THEN 0.000994 WHEN COUNTRY = 'ALEX' AND SEGMENT = 'SME Retail' THEN 0.0999928 WHEN COUNTRY = 'CIB' AND SEGMENT = 'Small Business' THEN 0.0000092 END AS VAL_MIN_IND_56,</v>
      </c>
      <c r="F58">
        <f t="shared" si="1"/>
        <v>1</v>
      </c>
    </row>
    <row r="59" spans="1:6" ht="16.5" thickBot="1" x14ac:dyDescent="0.3">
      <c r="A59" s="85">
        <f t="shared" si="2"/>
        <v>57</v>
      </c>
      <c r="B59" t="str">
        <f>MISSING_VALUE!AJ60</f>
        <v>CASE  WHEN COUNTRY = 'BIB' THEN 0 END AS MISSING_VAL_IND_57,</v>
      </c>
      <c r="C59" t="str">
        <f>VAL_MAX!Y60</f>
        <v/>
      </c>
      <c r="D59" t="str">
        <f>VAL_MIN!Y60</f>
        <v/>
      </c>
      <c r="E59" s="98" t="str">
        <f t="shared" si="0"/>
        <v xml:space="preserve">CASE  WHEN COUNTRY = 'BIB' THEN 0 END AS MISSING_VAL_IND_57,  </v>
      </c>
      <c r="F59">
        <f t="shared" si="1"/>
        <v>1</v>
      </c>
    </row>
    <row r="60" spans="1:6" ht="16.5" thickBot="1" x14ac:dyDescent="0.3">
      <c r="A60" s="85">
        <f t="shared" si="2"/>
        <v>58</v>
      </c>
      <c r="B60" t="str">
        <f>MISSING_VALUE!AJ61</f>
        <v>CASE  WHEN COUNTRY = 'BIB' THEN 0 WHEN COUNTRY = 'KOPER' THEN 0 WHEN COUNTRY = 'BIR' THEN 0 WHEN COUNTRY = 'ALEX' THEN 0 WHEN COUNTRY = 'CIB' THEN 0 END AS MISSING_VAL_IND_58,</v>
      </c>
      <c r="C60" t="str">
        <f>VAL_MAX!Y61</f>
        <v/>
      </c>
      <c r="D60" t="str">
        <f>VAL_MIN!Y61</f>
        <v/>
      </c>
      <c r="E60" s="98" t="str">
        <f t="shared" si="0"/>
        <v xml:space="preserve">CASE  WHEN COUNTRY = 'BIB' THEN 0 WHEN COUNTRY = 'KOPER' THEN 0 WHEN COUNTRY = 'BIR' THEN 0 WHEN COUNTRY = 'ALEX' THEN 0 WHEN COUNTRY = 'CIB' THEN 0 END AS MISSING_VAL_IND_58,  </v>
      </c>
      <c r="F60">
        <f t="shared" si="1"/>
        <v>1</v>
      </c>
    </row>
    <row r="61" spans="1:6" ht="95.25" thickBot="1" x14ac:dyDescent="0.3">
      <c r="A61" s="85">
        <f t="shared" si="2"/>
        <v>59</v>
      </c>
      <c r="B61" t="str">
        <f>MISSING_VALUE!AJ62</f>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 END AS MISSING_VAL_IND_60,</v>
      </c>
      <c r="C61" t="str">
        <f>VAL_MAX!Y62</f>
        <v>CASE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 'Small Business' THEN 32800000 END AS VAL_MAX_IND_60,</v>
      </c>
      <c r="D61" t="str">
        <f>VAL_MIN!Y62</f>
        <v>CASE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 END AS VAL_MIN_IND_60,</v>
      </c>
      <c r="E61" s="98" t="str">
        <f t="shared" si="0"/>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 END AS MISSING_VAL_IND_60, CASE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 'Small Business' THEN 32800000 END AS VAL_MAX_IND_60, CASE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 END AS VAL_MIN_IND_60,</v>
      </c>
      <c r="F61">
        <f t="shared" si="1"/>
        <v>1</v>
      </c>
    </row>
    <row r="62" spans="1:6" ht="79.5" thickBot="1" x14ac:dyDescent="0.3">
      <c r="A62" s="85">
        <f t="shared" si="2"/>
        <v>60</v>
      </c>
      <c r="B62" t="str">
        <f>MISSING_VALUE!AJ63</f>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 END AS MISSING_VAL_IND_61,</v>
      </c>
      <c r="C62" t="str">
        <f>VAL_MAX!Y63</f>
        <v>CASE  WHEN COUNTRY = 'BIR' AND SEGMENT IN ('CORPORATE','SME Corporate') THEN 19500000 WHEN COUNTRY = 'BIR' AND SEGMENT = 'SME Retail' THEN 4740252.00 WHEN COUNTRY = 'CIB' AND SEGMENT IN ('CORPORATE','SME Corporate') THEN 3010000000 WHEN COUNTRY = 'CIB' AND SEGMENT = 'Small Business' THEN 30400000 END AS VAL_MAX_IND_61,</v>
      </c>
      <c r="D62" t="str">
        <f>VAL_MIN!Y63</f>
        <v>CASE  WHEN COUNTRY = 'BIR' AND SEGMENT IN ('CORPORATE','SME Corporate') THEN 9895428 WHEN COUNTRY = 'BIR' AND SEGMENT = 'SME Retail' THEN 750.2392 WHEN COUNTRY = 'CIB' AND SEGMENT IN ('CORPORATE','SME Corporate') THEN 540252.7 WHEN COUNTRY = 'CIB' AND SEGMENT = 'Small Business' THEN 159575.3 END AS VAL_MIN_IND_61,</v>
      </c>
      <c r="E62" s="98" t="str">
        <f t="shared" si="0"/>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 END AS MISSING_VAL_IND_61, CASE  WHEN COUNTRY = 'BIR' AND SEGMENT IN ('CORPORATE','SME Corporate') THEN 19500000 WHEN COUNTRY = 'BIR' AND SEGMENT = 'SME Retail' THEN 4740252.00 WHEN COUNTRY = 'CIB' AND SEGMENT IN ('CORPORATE','SME Corporate') THEN 3010000000 WHEN COUNTRY = 'CIB' AND SEGMENT = 'Small Business' THEN 30400000 END AS VAL_MAX_IND_61, CASE  WHEN COUNTRY = 'BIR' AND SEGMENT IN ('CORPORATE','SME Corporate') THEN 9895428 WHEN COUNTRY = 'BIR' AND SEGMENT = 'SME Retail' THEN 750.2392 WHEN COUNTRY = 'CIB' AND SEGMENT IN ('CORPORATE','SME Corporate') THEN 540252.7 WHEN COUNTRY = 'CIB' AND SEGMENT = 'Small Business' THEN 159575.3 END AS VAL_MIN_IND_61,</v>
      </c>
      <c r="F62">
        <f t="shared" si="1"/>
        <v>1</v>
      </c>
    </row>
    <row r="63" spans="1:6" ht="79.5" thickBot="1" x14ac:dyDescent="0.3">
      <c r="A63" s="85">
        <f t="shared" si="2"/>
        <v>61</v>
      </c>
      <c r="B63" t="str">
        <f>MISSING_VALUE!AJ64</f>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 END AS MISSING_VAL_IND_62,</v>
      </c>
      <c r="C63" t="str">
        <f>VAL_MAX!Y64</f>
        <v>CASE  WHEN COUNTRY = 'BIR' AND SEGMENT IN ('CORPORATE','SME Corporate') THEN 1632470 WHEN COUNTRY = 'BIR' AND SEGMENT = 'SME Retail' THEN 956248.70 WHEN COUNTRY = 'CIB' AND SEGMENT IN ('CORPORATE','SME Corporate') THEN 83300 WHEN COUNTRY = 'CIB' AND SEGMENT = 'Small Business' THEN  12900000  END AS VAL_MAX_IND_62,</v>
      </c>
      <c r="D63" t="str">
        <f>VAL_MIN!Y64</f>
        <v>CASE  WHEN COUNTRY = 'BIR' AND SEGMENT IN ('CORPORATE','SME Corporate') THEN 0.004714 WHEN COUNTRY = 'BIR' AND SEGMENT = 'SME Retail' THEN 0.0000 END AS VAL_MIN_IND_62,</v>
      </c>
      <c r="E63" s="98" t="str">
        <f t="shared" si="0"/>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 END AS MISSING_VAL_IND_62, CASE  WHEN COUNTRY = 'BIR' AND SEGMENT IN ('CORPORATE','SME Corporate') THEN 1632470 WHEN COUNTRY = 'BIR' AND SEGMENT = 'SME Retail' THEN 956248.70 WHEN COUNTRY = 'CIB' AND SEGMENT IN ('CORPORATE','SME Corporate') THEN 83300 WHEN COUNTRY = 'CIB' AND SEGMENT = 'Small Business' THEN  12900000  END AS VAL_MAX_IND_62, CASE  WHEN COUNTRY = 'BIR' AND SEGMENT IN ('CORPORATE','SME Corporate') THEN 0.004714 WHEN COUNTRY = 'BIR' AND SEGMENT = 'SME Retail' THEN 0.0000 END AS VAL_MIN_IND_62,</v>
      </c>
      <c r="F63">
        <f t="shared" si="1"/>
        <v>1</v>
      </c>
    </row>
    <row r="64" spans="1:6" ht="79.5" thickBot="1" x14ac:dyDescent="0.3">
      <c r="A64" s="85">
        <f t="shared" si="2"/>
        <v>62</v>
      </c>
      <c r="B64" t="str">
        <f>MISSING_VALUE!AJ65</f>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 END AS MISSING_VAL_IND_63,</v>
      </c>
      <c r="C64" t="str">
        <f>VAL_MAX!Y65</f>
        <v>CASE  WHEN COUNTRY = 'BIR' AND SEGMENT IN ('CORPORATE','SME Corporate') THEN 16100000 WHEN COUNTRY = 'BIR' AND SEGMENT = 'SME Retail' THEN 3151518.00 WHEN COUNTRY = 'CIB' AND SEGMENT IN ('CORPORATE','SME Corporate') THEN 396000000 WHEN COUNTRY = 'CIB' AND SEGMENT = 'Small Business' THEN 26800000 END AS VAL_MAX_IND_63,</v>
      </c>
      <c r="D64" t="str">
        <f>VAL_MIN!Y65</f>
        <v>CASE  WHEN COUNTRY = 'BIR' AND SEGMENT IN ('CORPORATE','SME Corporate') THEN 11160.79 WHEN COUNTRY = 'BIR' AND SEGMENT = 'SME Retail' THEN 28174.4800 WHEN COUNTRY = 'CIB' AND SEGMENT IN ('CORPORATE','SME Corporate') THEN 2652268 WHEN COUNTRY = 'CIB' AND SEGMENT = 'Small Business' THEN 112937.7 END AS VAL_MIN_IND_63,</v>
      </c>
      <c r="E64" s="98" t="str">
        <f t="shared" si="0"/>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 END AS MISSING_VAL_IND_63, CASE  WHEN COUNTRY = 'BIR' AND SEGMENT IN ('CORPORATE','SME Corporate') THEN 16100000 WHEN COUNTRY = 'BIR' AND SEGMENT = 'SME Retail' THEN 3151518.00 WHEN COUNTRY = 'CIB' AND SEGMENT IN ('CORPORATE','SME Corporate') THEN 396000000 WHEN COUNTRY = 'CIB' AND SEGMENT = 'Small Business' THEN 26800000 END AS VAL_MAX_IND_63, CASE  WHEN COUNTRY = 'BIR' AND SEGMENT IN ('CORPORATE','SME Corporate') THEN 11160.79 WHEN COUNTRY = 'BIR' AND SEGMENT = 'SME Retail' THEN 28174.4800 WHEN COUNTRY = 'CIB' AND SEGMENT IN ('CORPORATE','SME Corporate') THEN 2652268 WHEN COUNTRY = 'CIB' AND SEGMENT = 'Small Business' THEN 112937.7 END AS VAL_MIN_IND_63,</v>
      </c>
      <c r="F64">
        <f t="shared" si="1"/>
        <v>1</v>
      </c>
    </row>
    <row r="65" spans="1:6" ht="48" thickBot="1" x14ac:dyDescent="0.3">
      <c r="A65" s="85">
        <f t="shared" si="2"/>
        <v>63</v>
      </c>
      <c r="B65" t="str">
        <f>MISSING_VALUE!AJ66</f>
        <v>CASE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 END AS MISSING_VAL_IND_64,</v>
      </c>
      <c r="C65" t="str">
        <f>VAL_MAX!Y66</f>
        <v>CASE  WHEN COUNTRY = 'CIB' AND SEGMENT IN ('CORPORATE','SME Corporate') THEN 110.6923 WHEN COUNTRY = 'CIB' AND SEGMENT = 'Small Business' THEN 97.90804 END AS VAL_MAX_IND_64,</v>
      </c>
      <c r="D65" t="str">
        <f>VAL_MIN!Y66</f>
        <v>CASE  WHEN COUNTRY = 'CIB' AND SEGMENT IN ('CORPORATE','SME Corporate') THEN -86.00328 WHEN COUNTRY = 'CIB' AND SEGMENT = 'Small Business' THEN -69.63927 END AS VAL_MIN_IND_64,</v>
      </c>
      <c r="E65" s="98" t="str">
        <f t="shared" si="0"/>
        <v>CASE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 END AS MISSING_VAL_IND_64, CASE  WHEN COUNTRY = 'CIB' AND SEGMENT IN ('CORPORATE','SME Corporate') THEN 110.6923 WHEN COUNTRY = 'CIB' AND SEGMENT = 'Small Business' THEN 97.90804 END AS VAL_MAX_IND_64, CASE  WHEN COUNTRY = 'CIB' AND SEGMENT IN ('CORPORATE','SME Corporate') THEN -86.00328 WHEN COUNTRY = 'CIB' AND SEGMENT = 'Small Business' THEN -69.63927 END AS VAL_MIN_IND_64,</v>
      </c>
      <c r="F65">
        <f t="shared" si="1"/>
        <v>1</v>
      </c>
    </row>
    <row r="66" spans="1:6" ht="32.25" thickBot="1" x14ac:dyDescent="0.3">
      <c r="A66" s="85">
        <f t="shared" si="2"/>
        <v>64</v>
      </c>
      <c r="B66" t="str">
        <f>MISSING_VALUE!AJ67</f>
        <v>CASE  WHEN COUNTRY = 'KOPER' THEN 0 WHEN COUNTRY = 'BIR' THEN 0 WHEN COUNTRY = 'ALEX' THEN 0 WHEN COUNTRY = 'CIB' THEN 0 END AS MISSING_VAL_IND_65,</v>
      </c>
      <c r="C66" t="str">
        <f>VAL_MAX!Y67</f>
        <v>CASE  WHEN COUNTRY = 'BIR' AND SEGMENT IN ('CORPORATE','SME Corporate') THEN 2.130984 WHEN COUNTRY = 'BIR' AND SEGMENT = 'SME Retail' THEN 1.623285 END AS VAL_MAX_IND_65,</v>
      </c>
      <c r="D66" t="str">
        <f>VAL_MIN!Y67</f>
        <v/>
      </c>
      <c r="E66" s="98" t="str">
        <f t="shared" si="0"/>
        <v xml:space="preserve">CASE  WHEN COUNTRY = 'KOPER' THEN 0 WHEN COUNTRY = 'BIR' THEN 0 WHEN COUNTRY = 'ALEX' THEN 0 WHEN COUNTRY = 'CIB' THEN 0 END AS MISSING_VAL_IND_65, CASE  WHEN COUNTRY = 'BIR' AND SEGMENT IN ('CORPORATE','SME Corporate') THEN 2.130984 WHEN COUNTRY = 'BIR' AND SEGMENT = 'SME Retail' THEN 1.623285 END AS VAL_MAX_IND_65, </v>
      </c>
      <c r="F66">
        <f t="shared" si="1"/>
        <v>1</v>
      </c>
    </row>
    <row r="67" spans="1:6" ht="63.75" thickBot="1" x14ac:dyDescent="0.3">
      <c r="A67" s="85">
        <f t="shared" si="2"/>
        <v>65</v>
      </c>
      <c r="B67" t="str">
        <f>MISSING_VALUE!AJ68</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END AS MISSING_VAL_IND_66,</v>
      </c>
      <c r="C67" t="str">
        <f>VAL_MAX!Y68</f>
        <v>CASE  WHEN COUNTRY = 'CIB' AND SEGMENT IN ('CORPORATE','SME Corporate') THEN 110.6923 WHEN COUNTRY = 'CIB' AND SEGMENT = 'Small Business' THEN 97.90804 END AS VAL_MAX_IND_66,</v>
      </c>
      <c r="D67" t="str">
        <f>VAL_MIN!Y68</f>
        <v>CASE  WHEN COUNTRY = 'CIB' AND SEGMENT IN ('CORPORATE','SME Corporate') THEN -86.00328 WHEN COUNTRY = 'CIB' AND SEGMENT = 'Small Business' THEN -69.63927 END AS VAL_MIN_IND_66,</v>
      </c>
      <c r="E67" s="98" t="str">
        <f t="shared" ref="E67:E130" si="3">CONCATENATE(B67," ",C67," ",D67)</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END AS MISSING_VAL_IND_66, CASE  WHEN COUNTRY = 'CIB' AND SEGMENT IN ('CORPORATE','SME Corporate') THEN 110.6923 WHEN COUNTRY = 'CIB' AND SEGMENT = 'Small Business' THEN 97.90804 END AS VAL_MAX_IND_66, CASE  WHEN COUNTRY = 'CIB' AND SEGMENT IN ('CORPORATE','SME Corporate') THEN -86.00328 WHEN COUNTRY = 'CIB' AND SEGMENT = 'Small Business' THEN -69.63927 END AS VAL_MIN_IND_66,</v>
      </c>
      <c r="F67">
        <f t="shared" ref="F67:F130" si="4">IF((LEN(B67)+LEN(C67)+LEN(D67))&gt;0,1,0)</f>
        <v>1</v>
      </c>
    </row>
    <row r="68" spans="1:6" ht="63.75" thickBot="1" x14ac:dyDescent="0.3">
      <c r="A68" s="85">
        <f t="shared" ref="A68:A131" si="5">+A67+1</f>
        <v>66</v>
      </c>
      <c r="B68" t="str">
        <f>MISSING_VALUE!AJ69</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END AS MISSING_VAL_IND_67,</v>
      </c>
      <c r="C68" t="str">
        <f>VAL_MAX!Y69</f>
        <v>CASE  WHEN COUNTRY = 'CIB' AND SEGMENT IN ('CORPORATE','SME Corporate') THEN 110.6923 WHEN COUNTRY = 'CIB' AND SEGMENT = 'Small Business' THEN 97.90804 END AS VAL_MAX_IND_67,</v>
      </c>
      <c r="D68" t="str">
        <f>VAL_MIN!Y69</f>
        <v>CASE  WHEN COUNTRY = 'CIB' AND SEGMENT IN ('CORPORATE','SME Corporate') THEN -86.00328 WHEN COUNTRY = 'CIB' AND SEGMENT = 'Small Business' THEN -69.63927 END AS VAL_MIN_IND_67,</v>
      </c>
      <c r="E68" s="98" t="str">
        <f t="shared" si="3"/>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END AS MISSING_VAL_IND_67, CASE  WHEN COUNTRY = 'CIB' AND SEGMENT IN ('CORPORATE','SME Corporate') THEN 110.6923 WHEN COUNTRY = 'CIB' AND SEGMENT = 'Small Business' THEN 97.90804 END AS VAL_MAX_IND_67, CASE  WHEN COUNTRY = 'CIB' AND SEGMENT IN ('CORPORATE','SME Corporate') THEN -86.00328 WHEN COUNTRY = 'CIB' AND SEGMENT = 'Small Business' THEN -69.63927 END AS VAL_MIN_IND_67,</v>
      </c>
      <c r="F68">
        <f t="shared" si="4"/>
        <v>1</v>
      </c>
    </row>
    <row r="69" spans="1:6" ht="48" thickBot="1" x14ac:dyDescent="0.3">
      <c r="A69" s="85">
        <f t="shared" si="5"/>
        <v>67</v>
      </c>
      <c r="B69" t="str">
        <f>MISSING_VALUE!AJ70</f>
        <v>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 END AS MISSING_VAL_IND_68,</v>
      </c>
      <c r="C69" t="str">
        <f>VAL_MAX!Y70</f>
        <v>CASE  WHEN COUNTRY = 'CIB' AND SEGMENT IN ('CORPORATE','SME Corporate') THEN 23.23102 WHEN COUNTRY = 'CIB' AND SEGMENT = 'Small Business' THEN 13.81786 END AS VAL_MAX_IND_68,</v>
      </c>
      <c r="D69" t="str">
        <f>VAL_MIN!Y70</f>
        <v/>
      </c>
      <c r="E69" s="98" t="str">
        <f t="shared" si="3"/>
        <v xml:space="preserve">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 END AS MISSING_VAL_IND_68, CASE  WHEN COUNTRY = 'CIB' AND SEGMENT IN ('CORPORATE','SME Corporate') THEN 23.23102 WHEN COUNTRY = 'CIB' AND SEGMENT = 'Small Business' THEN 13.81786 END AS VAL_MAX_IND_68, </v>
      </c>
      <c r="F69">
        <f t="shared" si="4"/>
        <v>1</v>
      </c>
    </row>
    <row r="70" spans="1:6" ht="32.25" thickBot="1" x14ac:dyDescent="0.3">
      <c r="A70" s="85">
        <f t="shared" si="5"/>
        <v>68</v>
      </c>
      <c r="B70" t="str">
        <f>MISSING_VALUE!AJ71</f>
        <v>CASE  WHEN COUNTRY = 'BIB' THEN 0 WHEN COUNTRY = 'KOPER' THEN 0 WHEN COUNTRY = 'BIR' THEN 0 WHEN COUNTRY = 'CIB' THEN 0 END AS MISSING_VAL_IND_69,</v>
      </c>
      <c r="C70" t="str">
        <f>VAL_MAX!Y71</f>
        <v>CASE  WHEN COUNTRY = 'CIB' AND SEGMENT IN ('CORPORATE','SME Corporate') THEN 79.50398 WHEN COUNTRY = 'CIB' AND SEGMENT = 'Small Business' THEN 60.98551 END AS VAL_MAX_IND_69,</v>
      </c>
      <c r="D70" t="str">
        <f>VAL_MIN!Y71</f>
        <v>CASE  WHEN COUNTRY = 'CIB' AND SEGMENT IN ('CORPORATE','SME Corporate') THEN -0.9848943 WHEN COUNTRY = 'CIB' AND SEGMENT = 'Small Business' THEN -0.9945541 END AS VAL_MIN_IND_69,</v>
      </c>
      <c r="E70" s="98" t="str">
        <f t="shared" si="3"/>
        <v>CASE  WHEN COUNTRY = 'BIB' THEN 0 WHEN COUNTRY = 'KOPER' THEN 0 WHEN COUNTRY = 'BIR' THEN 0 WHEN COUNTRY = 'CIB' THEN 0 END AS MISSING_VAL_IND_69, CASE  WHEN COUNTRY = 'CIB' AND SEGMENT IN ('CORPORATE','SME Corporate') THEN 79.50398 WHEN COUNTRY = 'CIB' AND SEGMENT = 'Small Business' THEN 60.98551 END AS VAL_MAX_IND_69, CASE  WHEN COUNTRY = 'CIB' AND SEGMENT IN ('CORPORATE','SME Corporate') THEN -0.9848943 WHEN COUNTRY = 'CIB' AND SEGMENT = 'Small Business' THEN -0.9945541 END AS VAL_MIN_IND_69,</v>
      </c>
      <c r="F70">
        <f t="shared" si="4"/>
        <v>1</v>
      </c>
    </row>
    <row r="71" spans="1:6" ht="32.25" thickBot="1" x14ac:dyDescent="0.3">
      <c r="A71" s="85">
        <f t="shared" si="5"/>
        <v>69</v>
      </c>
      <c r="B71" t="str">
        <f>MISSING_VALUE!AJ72</f>
        <v>CASE  WHEN COUNTRY = 'BIB' THEN 0 WHEN COUNTRY = 'KOPER' THEN 0 WHEN COUNTRY = 'CIB' THEN 0 END AS MISSING_VAL_IND_70,</v>
      </c>
      <c r="C71" t="str">
        <f>VAL_MAX!Y72</f>
        <v>CASE  WHEN COUNTRY = 'CIB' AND SEGMENT IN ('CORPORATE','SME Corporate') THEN 14.23445 WHEN COUNTRY = 'CIB' AND SEGMENT = 'Small Business' THEN 19.75445 END AS VAL_MAX_IND_70,</v>
      </c>
      <c r="D71" t="str">
        <f>VAL_MIN!Y72</f>
        <v>CASE  WHEN COUNTRY = 'CIB' AND SEGMENT IN ('CORPORATE','SME Corporate') THEN -16.75822 WHEN COUNTRY = 'CIB' AND SEGMENT = 'Small Business' THEN -16.72832 END AS VAL_MIN_IND_70,</v>
      </c>
      <c r="E71" s="98" t="str">
        <f t="shared" si="3"/>
        <v>CASE  WHEN COUNTRY = 'BIB' THEN 0 WHEN COUNTRY = 'KOPER' THEN 0 WHEN COUNTRY = 'CIB' THEN 0 END AS MISSING_VAL_IND_70, CASE  WHEN COUNTRY = 'CIB' AND SEGMENT IN ('CORPORATE','SME Corporate') THEN 14.23445 WHEN COUNTRY = 'CIB' AND SEGMENT = 'Small Business' THEN 19.75445 END AS VAL_MAX_IND_70, CASE  WHEN COUNTRY = 'CIB' AND SEGMENT IN ('CORPORATE','SME Corporate') THEN -16.75822 WHEN COUNTRY = 'CIB' AND SEGMENT = 'Small Business' THEN -16.72832 END AS VAL_MIN_IND_70,</v>
      </c>
      <c r="F71">
        <f t="shared" si="4"/>
        <v>1</v>
      </c>
    </row>
    <row r="72" spans="1:6" ht="32.25" thickBot="1" x14ac:dyDescent="0.3">
      <c r="A72" s="85">
        <f t="shared" si="5"/>
        <v>70</v>
      </c>
      <c r="B72" t="str">
        <f>MISSING_VALUE!AJ73</f>
        <v>CASE  WHEN COUNTRY = 'BIB' THEN 0 WHEN COUNTRY = 'KOPER' THEN 0 WHEN COUNTRY = 'CIB' THEN 0 END AS MISSING_VAL_IND_71,</v>
      </c>
      <c r="C72" t="str">
        <f>VAL_MAX!Y73</f>
        <v>CASE  WHEN COUNTRY = 'CIB' AND SEGMENT IN ('CORPORATE','SME Corporate') THEN 5.512821 WHEN COUNTRY = 'CIB' AND SEGMENT = 'Small Business' THEN  11.24408  END AS VAL_MAX_IND_71,</v>
      </c>
      <c r="D72" t="str">
        <f>VAL_MIN!Y73</f>
        <v/>
      </c>
      <c r="E72" s="98" t="str">
        <f t="shared" si="3"/>
        <v xml:space="preserve">CASE  WHEN COUNTRY = 'BIB' THEN 0 WHEN COUNTRY = 'KOPER' THEN 0 WHEN COUNTRY = 'CIB' THEN 0 END AS MISSING_VAL_IND_71, CASE  WHEN COUNTRY = 'CIB' AND SEGMENT IN ('CORPORATE','SME Corporate') THEN 5.512821 WHEN COUNTRY = 'CIB' AND SEGMENT = 'Small Business' THEN  11.24408  END AS VAL_MAX_IND_71, </v>
      </c>
      <c r="F72">
        <f t="shared" si="4"/>
        <v>1</v>
      </c>
    </row>
    <row r="73" spans="1:6" ht="32.25" thickBot="1" x14ac:dyDescent="0.3">
      <c r="A73" s="85">
        <f t="shared" si="5"/>
        <v>71</v>
      </c>
      <c r="B73" t="str">
        <f>MISSING_VALUE!AJ74</f>
        <v>CASE  WHEN COUNTRY = 'KOPER' AND SEGMENT= 'CORPORATE'  THEN 0.1480531 WHEN COUNTRY = 'KOPER' AND SEGMENT= 'SMALL/MICRO'  THEN 0.1109992 WHEN COUNTRY = 'CIB' AND SEGMENT IN ('CORPORATE','SME Corporate')  THEN 8.971643 WHEN COUNTRY = 'CIB' AND SEGMENT= 'Small Business'  THEN 82.77694 END AS MISSING_VAL_IND_72,</v>
      </c>
      <c r="C73" t="str">
        <f>VAL_MAX!Y74</f>
        <v>CASE  WHEN COUNTRY = 'CIB' AND SEGMENT IN ('CORPORATE','SME Corporate') THEN 49.92105 WHEN COUNTRY = 'CIB' AND SEGMENT = 'Small Business' THEN  152.5782  END AS VAL_MAX_IND_72,</v>
      </c>
      <c r="D73" t="str">
        <f>VAL_MIN!Y74</f>
        <v/>
      </c>
      <c r="E73" s="98" t="str">
        <f t="shared" si="3"/>
        <v xml:space="preserve">CASE  WHEN COUNTRY = 'KOPER' AND SEGMENT= 'CORPORATE'  THEN 0.1480531 WHEN COUNTRY = 'KOPER' AND SEGMENT= 'SMALL/MICRO'  THEN 0.1109992 WHEN COUNTRY = 'CIB' AND SEGMENT IN ('CORPORATE','SME Corporate')  THEN 8.971643 WHEN COUNTRY = 'CIB' AND SEGMENT= 'Small Business'  THEN 82.77694 END AS MISSING_VAL_IND_72, CASE  WHEN COUNTRY = 'CIB' AND SEGMENT IN ('CORPORATE','SME Corporate') THEN 49.92105 WHEN COUNTRY = 'CIB' AND SEGMENT = 'Small Business' THEN  152.5782  END AS VAL_MAX_IND_72, </v>
      </c>
      <c r="F73">
        <f t="shared" si="4"/>
        <v>1</v>
      </c>
    </row>
    <row r="74" spans="1:6" ht="16.5" thickBot="1" x14ac:dyDescent="0.3">
      <c r="A74" s="85">
        <f t="shared" si="5"/>
        <v>72</v>
      </c>
      <c r="B74" t="str">
        <f>MISSING_VALUE!AJ75</f>
        <v>CASE  WHEN COUNTRY = 'KOPER' THEN 0 WHEN COUNTRY = 'CIB' THEN 0 END AS MISSING_VAL_IND_73,</v>
      </c>
      <c r="C74" t="str">
        <f>VAL_MAX!Y75</f>
        <v>CASE  WHEN COUNTRY = 'CIB' AND SEGMENT = 'Small Business' THEN 3.321014 END AS VAL_MAX_IND_73,</v>
      </c>
      <c r="D74" t="str">
        <f>VAL_MIN!Y75</f>
        <v/>
      </c>
      <c r="E74" s="98" t="str">
        <f t="shared" si="3"/>
        <v xml:space="preserve">CASE  WHEN COUNTRY = 'KOPER' THEN 0 WHEN COUNTRY = 'CIB' THEN 0 END AS MISSING_VAL_IND_73, CASE  WHEN COUNTRY = 'CIB' AND SEGMENT = 'Small Business' THEN 3.321014 END AS VAL_MAX_IND_73, </v>
      </c>
      <c r="F74">
        <f t="shared" si="4"/>
        <v>1</v>
      </c>
    </row>
    <row r="75" spans="1:6" ht="32.25" thickBot="1" x14ac:dyDescent="0.3">
      <c r="A75" s="85">
        <f t="shared" si="5"/>
        <v>73</v>
      </c>
      <c r="B75" t="str">
        <f>MISSING_VALUE!AJ76</f>
        <v>CASE  WHEN COUNTRY = 'BIB' THEN 0 WHEN COUNTRY = 'KOPER' THEN 0 WHEN COUNTRY = 'CIB' THEN 0 END AS MISSING_VAL_IND_74,</v>
      </c>
      <c r="C75" t="str">
        <f>VAL_MAX!Y76</f>
        <v>CASE  WHEN COUNTRY = 'CIB' AND SEGMENT IN ('CORPORATE','SME Corporate') THEN 6.52961 WHEN COUNTRY = 'CIB' AND SEGMENT = 'Small Business' THEN  7.031384  END AS VAL_MAX_IND_74,</v>
      </c>
      <c r="D75" t="str">
        <f>VAL_MIN!Y76</f>
        <v>CASE  WHEN COUNTRY = 'CIB' AND SEGMENT IN ('CORPORATE','SME Corporate') THEN -0.7051479 END AS VAL_MIN_IND_74,</v>
      </c>
      <c r="E75" s="98" t="str">
        <f t="shared" si="3"/>
        <v>CASE  WHEN COUNTRY = 'BIB' THEN 0 WHEN COUNTRY = 'KOPER' THEN 0 WHEN COUNTRY = 'CIB' THEN 0 END AS MISSING_VAL_IND_74, CASE  WHEN COUNTRY = 'CIB' AND SEGMENT IN ('CORPORATE','SME Corporate') THEN 6.52961 WHEN COUNTRY = 'CIB' AND SEGMENT = 'Small Business' THEN  7.031384  END AS VAL_MAX_IND_74, CASE  WHEN COUNTRY = 'CIB' AND SEGMENT IN ('CORPORATE','SME Corporate') THEN -0.7051479 END AS VAL_MIN_IND_74,</v>
      </c>
      <c r="F75">
        <f t="shared" si="4"/>
        <v>1</v>
      </c>
    </row>
    <row r="76" spans="1:6" ht="48" thickBot="1" x14ac:dyDescent="0.3">
      <c r="A76" s="85">
        <f t="shared" si="5"/>
        <v>74</v>
      </c>
      <c r="B76" t="str">
        <f>MISSING_VALUE!AJ77</f>
        <v>CASE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 END AS MISSING_VAL_IND_75,</v>
      </c>
      <c r="C76" t="str">
        <f>VAL_MAX!Y77</f>
        <v>CASE  WHEN COUNTRY = 'CIB' AND SEGMENT IN ('CORPORATE','SME Corporate') THEN 13.07846 WHEN COUNTRY = 'CIB' AND SEGMENT = 'Small Business' THEN 42.09641 END AS VAL_MAX_IND_75,</v>
      </c>
      <c r="D76" t="str">
        <f>VAL_MIN!Y77</f>
        <v>CASE  WHEN COUNTRY = 'CIB' AND SEGMENT = 'Small Business' THEN 0.0297082 END AS VAL_MIN_IND_75,</v>
      </c>
      <c r="E76" s="98" t="str">
        <f t="shared" si="3"/>
        <v>CASE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 END AS MISSING_VAL_IND_75, CASE  WHEN COUNTRY = 'CIB' AND SEGMENT IN ('CORPORATE','SME Corporate') THEN 13.07846 WHEN COUNTRY = 'CIB' AND SEGMENT = 'Small Business' THEN 42.09641 END AS VAL_MAX_IND_75, CASE  WHEN COUNTRY = 'CIB' AND SEGMENT = 'Small Business' THEN 0.0297082 END AS VAL_MIN_IND_75,</v>
      </c>
      <c r="F76">
        <f t="shared" si="4"/>
        <v>1</v>
      </c>
    </row>
    <row r="77" spans="1:6" ht="32.25" thickBot="1" x14ac:dyDescent="0.3">
      <c r="A77" s="85">
        <f t="shared" si="5"/>
        <v>75</v>
      </c>
      <c r="B77" t="str">
        <f>MISSING_VALUE!AJ78</f>
        <v>CASE  WHEN COUNTRY = 'BIB' THEN 0 WHEN COUNTRY = 'KOPER' THEN 0 WHEN COUNTRY = 'CIB' THEN 0 END AS MISSING_VAL_IND_76,</v>
      </c>
      <c r="C77" t="str">
        <f>VAL_MAX!Y78</f>
        <v>CASE  WHEN COUNTRY = 'CIB' AND SEGMENT IN ('CORPORATE','SME Corporate') THEN 4.515303 WHEN COUNTRY = 'CIB' AND SEGMENT = 'Small Business' THEN 10.5923 END AS VAL_MAX_IND_76,</v>
      </c>
      <c r="D77" t="str">
        <f>VAL_MIN!Y78</f>
        <v/>
      </c>
      <c r="E77" s="98" t="str">
        <f t="shared" si="3"/>
        <v xml:space="preserve">CASE  WHEN COUNTRY = 'BIB' THEN 0 WHEN COUNTRY = 'KOPER' THEN 0 WHEN COUNTRY = 'CIB' THEN 0 END AS MISSING_VAL_IND_76, CASE  WHEN COUNTRY = 'CIB' AND SEGMENT IN ('CORPORATE','SME Corporate') THEN 4.515303 WHEN COUNTRY = 'CIB' AND SEGMENT = 'Small Business' THEN 10.5923 END AS VAL_MAX_IND_76, </v>
      </c>
      <c r="F77">
        <f t="shared" si="4"/>
        <v>1</v>
      </c>
    </row>
    <row r="78" spans="1:6" ht="32.25" thickBot="1" x14ac:dyDescent="0.3">
      <c r="A78" s="85">
        <f t="shared" si="5"/>
        <v>76</v>
      </c>
      <c r="B78" t="str">
        <f>MISSING_VALUE!AJ79</f>
        <v>CASE  WHEN COUNTRY = 'BIB' THEN 0 WHEN COUNTRY = 'KOPER' THEN 0 WHEN COUNTRY = 'CIB' THEN 0 END AS MISSING_VAL_IND_77,</v>
      </c>
      <c r="C78" t="str">
        <f>VAL_MAX!Y79</f>
        <v>CASE  WHEN COUNTRY = 'CIB' AND SEGMENT IN ('CORPORATE','SME Corporate') THEN 8.508943 WHEN COUNTRY = 'CIB' AND SEGMENT = 'Small Business' THEN 15.6597 END AS VAL_MAX_IND_77,</v>
      </c>
      <c r="D78" t="str">
        <f>VAL_MIN!Y79</f>
        <v>CASE  WHEN COUNTRY = 'CIB' AND SEGMENT = 'Small Business' THEN -0.9515571 END AS VAL_MIN_IND_77,</v>
      </c>
      <c r="E78" s="98" t="str">
        <f t="shared" si="3"/>
        <v>CASE  WHEN COUNTRY = 'BIB' THEN 0 WHEN COUNTRY = 'KOPER' THEN 0 WHEN COUNTRY = 'CIB' THEN 0 END AS MISSING_VAL_IND_77, CASE  WHEN COUNTRY = 'CIB' AND SEGMENT IN ('CORPORATE','SME Corporate') THEN 8.508943 WHEN COUNTRY = 'CIB' AND SEGMENT = 'Small Business' THEN 15.6597 END AS VAL_MAX_IND_77, CASE  WHEN COUNTRY = 'CIB' AND SEGMENT = 'Small Business' THEN -0.9515571 END AS VAL_MIN_IND_77,</v>
      </c>
      <c r="F78">
        <f t="shared" si="4"/>
        <v>1</v>
      </c>
    </row>
    <row r="79" spans="1:6" ht="48" thickBot="1" x14ac:dyDescent="0.3">
      <c r="A79" s="85">
        <f t="shared" si="5"/>
        <v>77</v>
      </c>
      <c r="B79" t="str">
        <f>MISSING_VALUE!AJ80</f>
        <v>CASE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 END AS MISSING_VAL_IND_78,</v>
      </c>
      <c r="C79" t="str">
        <f>VAL_MAX!Y80</f>
        <v>CASE  WHEN COUNTRY = 'CIB' AND SEGMENT IN ('CORPORATE','SME Corporate') THEN 1.569799 WHEN COUNTRY = 'CIB' AND SEGMENT = 'Small Business' THEN 0.9658544 END AS VAL_MAX_IND_78,</v>
      </c>
      <c r="D79" t="str">
        <f>VAL_MIN!Y80</f>
        <v>CASE  WHEN COUNTRY = 'CIB' AND SEGMENT = 'Small Business' THEN 0.9658544 END AS VAL_MIN_IND_78,</v>
      </c>
      <c r="E79" s="98" t="str">
        <f t="shared" si="3"/>
        <v>CASE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 END AS MISSING_VAL_IND_78, CASE  WHEN COUNTRY = 'CIB' AND SEGMENT IN ('CORPORATE','SME Corporate') THEN 1.569799 WHEN COUNTRY = 'CIB' AND SEGMENT = 'Small Business' THEN 0.9658544 END AS VAL_MAX_IND_78, CASE  WHEN COUNTRY = 'CIB' AND SEGMENT = 'Small Business' THEN 0.9658544 END AS VAL_MIN_IND_78,</v>
      </c>
      <c r="F79">
        <f t="shared" si="4"/>
        <v>1</v>
      </c>
    </row>
    <row r="80" spans="1:6" ht="32.25" thickBot="1" x14ac:dyDescent="0.3">
      <c r="A80" s="85">
        <f t="shared" si="5"/>
        <v>78</v>
      </c>
      <c r="B80" t="str">
        <f>MISSING_VALUE!AJ81</f>
        <v>CASE  WHEN COUNTRY = 'BIB' THEN 0 WHEN COUNTRY = 'KOPER' THEN 0 WHEN COUNTRY = 'CIB' THEN 0 END AS MISSING_VAL_IND_79,</v>
      </c>
      <c r="C80" t="str">
        <f>VAL_MAX!Y81</f>
        <v>CASE  WHEN COUNTRY = 'CIB' AND SEGMENT IN ('CORPORATE','SME Corporate') THEN 3.633866 WHEN COUNTRY = 'CIB' AND SEGMENT = 'Small Business' THEN 8.377796 END AS VAL_MAX_IND_79,</v>
      </c>
      <c r="D80" t="str">
        <f>VAL_MIN!Y81</f>
        <v/>
      </c>
      <c r="E80" s="98" t="str">
        <f t="shared" si="3"/>
        <v xml:space="preserve">CASE  WHEN COUNTRY = 'BIB' THEN 0 WHEN COUNTRY = 'KOPER' THEN 0 WHEN COUNTRY = 'CIB' THEN 0 END AS MISSING_VAL_IND_79, CASE  WHEN COUNTRY = 'CIB' AND SEGMENT IN ('CORPORATE','SME Corporate') THEN 3.633866 WHEN COUNTRY = 'CIB' AND SEGMENT = 'Small Business' THEN 8.377796 END AS VAL_MAX_IND_79, </v>
      </c>
      <c r="F80">
        <f t="shared" si="4"/>
        <v>1</v>
      </c>
    </row>
    <row r="81" spans="1:6" ht="48" thickBot="1" x14ac:dyDescent="0.3">
      <c r="A81" s="85">
        <f t="shared" si="5"/>
        <v>79</v>
      </c>
      <c r="B81" t="str">
        <f>MISSING_VALUE!AJ82</f>
        <v>CASE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 END AS MISSING_VAL_IND_80,</v>
      </c>
      <c r="C81" t="str">
        <f>VAL_MAX!Y82</f>
        <v>CASE  WHEN COUNTRY = 'CIB' AND SEGMENT IN ('CORPORATE','SME Corporate') THEN 1053.803 WHEN COUNTRY = 'CIB' AND SEGMENT = 'Small Business' THEN 624.4211 END AS VAL_MAX_IND_80,</v>
      </c>
      <c r="D81" t="str">
        <f>VAL_MIN!Y82</f>
        <v/>
      </c>
      <c r="E81" s="98" t="str">
        <f t="shared" si="3"/>
        <v xml:space="preserve">CASE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 END AS MISSING_VAL_IND_80, CASE  WHEN COUNTRY = 'CIB' AND SEGMENT IN ('CORPORATE','SME Corporate') THEN 1053.803 WHEN COUNTRY = 'CIB' AND SEGMENT = 'Small Business' THEN 624.4211 END AS VAL_MAX_IND_80, </v>
      </c>
      <c r="F81">
        <f t="shared" si="4"/>
        <v>1</v>
      </c>
    </row>
    <row r="82" spans="1:6" ht="32.25" thickBot="1" x14ac:dyDescent="0.3">
      <c r="A82" s="85">
        <f t="shared" si="5"/>
        <v>80</v>
      </c>
      <c r="B82" t="str">
        <f>MISSING_VALUE!AJ83</f>
        <v>CASE  WHEN COUNTRY = 'BIB' THEN 0 WHEN COUNTRY = 'KOPER' THEN 0 WHEN COUNTRY = 'CIB' THEN 0 END AS MISSING_VAL_IND_81,</v>
      </c>
      <c r="C82" t="str">
        <f>VAL_MAX!Y83</f>
        <v>CASE  WHEN COUNTRY = 'CIB' AND SEGMENT IN ('CORPORATE','SME Corporate') THEN 5.241854 WHEN COUNTRY = 'CIB' AND SEGMENT = 'Small Business' THEN 24.62825 END AS VAL_MAX_IND_81,</v>
      </c>
      <c r="D82" t="str">
        <f>VAL_MIN!Y83</f>
        <v/>
      </c>
      <c r="E82" s="98" t="str">
        <f t="shared" si="3"/>
        <v xml:space="preserve">CASE  WHEN COUNTRY = 'BIB' THEN 0 WHEN COUNTRY = 'KOPER' THEN 0 WHEN COUNTRY = 'CIB' THEN 0 END AS MISSING_VAL_IND_81, CASE  WHEN COUNTRY = 'CIB' AND SEGMENT IN ('CORPORATE','SME Corporate') THEN 5.241854 WHEN COUNTRY = 'CIB' AND SEGMENT = 'Small Business' THEN 24.62825 END AS VAL_MAX_IND_81, </v>
      </c>
      <c r="F82">
        <f t="shared" si="4"/>
        <v>1</v>
      </c>
    </row>
    <row r="83" spans="1:6" ht="32.25" thickBot="1" x14ac:dyDescent="0.3">
      <c r="A83" s="85">
        <f t="shared" si="5"/>
        <v>81</v>
      </c>
      <c r="B83" t="str">
        <f>MISSING_VALUE!AJ84</f>
        <v>CASE  WHEN COUNTRY = 'BIB' THEN 0 WHEN COUNTRY = 'KOPER' THEN 0 WHEN COUNTRY = 'CIB' THEN 0 END AS MISSING_VAL_IND_82,</v>
      </c>
      <c r="C83" t="str">
        <f>VAL_MAX!Y84</f>
        <v>CASE  WHEN COUNTRY = 'CIB' AND SEGMENT IN ('CORPORATE','SME Corporate') THEN 21.0075 WHEN COUNTRY = 'CIB' AND SEGMENT = 'Small Business' THEN 48.98851 END AS VAL_MAX_IND_82,</v>
      </c>
      <c r="D83" t="str">
        <f>VAL_MIN!Y84</f>
        <v>CASE  WHEN COUNTRY = 'CIB' AND SEGMENT IN ('CORPORATE','SME Corporate') THEN -17.28415 WHEN COUNTRY = 'CIB' AND SEGMENT = 'Small Business' THEN -26.5082 END AS VAL_MIN_IND_82,</v>
      </c>
      <c r="E83" s="98" t="str">
        <f t="shared" si="3"/>
        <v>CASE  WHEN COUNTRY = 'BIB' THEN 0 WHEN COUNTRY = 'KOPER' THEN 0 WHEN COUNTRY = 'CIB' THEN 0 END AS MISSING_VAL_IND_82, CASE  WHEN COUNTRY = 'CIB' AND SEGMENT IN ('CORPORATE','SME Corporate') THEN 21.0075 WHEN COUNTRY = 'CIB' AND SEGMENT = 'Small Business' THEN 48.98851 END AS VAL_MAX_IND_82, CASE  WHEN COUNTRY = 'CIB' AND SEGMENT IN ('CORPORATE','SME Corporate') THEN -17.28415 WHEN COUNTRY = 'CIB' AND SEGMENT = 'Small Business' THEN -26.5082 END AS VAL_MIN_IND_82,</v>
      </c>
      <c r="F83">
        <f t="shared" si="4"/>
        <v>1</v>
      </c>
    </row>
    <row r="84" spans="1:6" ht="32.25" thickBot="1" x14ac:dyDescent="0.3">
      <c r="A84" s="85">
        <f t="shared" si="5"/>
        <v>82</v>
      </c>
      <c r="B84" t="str">
        <f>MISSING_VALUE!AJ85</f>
        <v>CASE  WHEN COUNTRY = 'BIB' THEN 0 WHEN COUNTRY = 'KOPER' THEN 0 WHEN COUNTRY = 'CIB' THEN 0 END AS MISSING_VAL_IND_83,</v>
      </c>
      <c r="C84" t="str">
        <f>VAL_MAX!Y85</f>
        <v>CASE  WHEN COUNTRY = 'CIB' AND SEGMENT IN ('CORPORATE','SME Corporate') THEN 347.2054 WHEN COUNTRY = 'CIB' AND SEGMENT = 'Small Business' THEN 241.0093 END AS VAL_MAX_IND_83,</v>
      </c>
      <c r="D84" t="str">
        <f>VAL_MIN!Y85</f>
        <v>CASE  WHEN COUNTRY = 'CIB' AND SEGMENT IN ('CORPORATE','SME Corporate') THEN -262.4501 WHEN COUNTRY = 'CIB' AND SEGMENT = 'Small Business' THEN -285.447 END AS VAL_MIN_IND_83,</v>
      </c>
      <c r="E84" s="98" t="str">
        <f t="shared" si="3"/>
        <v>CASE  WHEN COUNTRY = 'BIB' THEN 0 WHEN COUNTRY = 'KOPER' THEN 0 WHEN COUNTRY = 'CIB' THEN 0 END AS MISSING_VAL_IND_83, CASE  WHEN COUNTRY = 'CIB' AND SEGMENT IN ('CORPORATE','SME Corporate') THEN 347.2054 WHEN COUNTRY = 'CIB' AND SEGMENT = 'Small Business' THEN 241.0093 END AS VAL_MAX_IND_83, CASE  WHEN COUNTRY = 'CIB' AND SEGMENT IN ('CORPORATE','SME Corporate') THEN -262.4501 WHEN COUNTRY = 'CIB' AND SEGMENT = 'Small Business' THEN -285.447 END AS VAL_MIN_IND_83,</v>
      </c>
      <c r="F84">
        <f t="shared" si="4"/>
        <v>1</v>
      </c>
    </row>
    <row r="85" spans="1:6" ht="32.25" thickBot="1" x14ac:dyDescent="0.3">
      <c r="A85" s="85">
        <f t="shared" si="5"/>
        <v>83</v>
      </c>
      <c r="B85" t="str">
        <f>MISSING_VALUE!AJ86</f>
        <v>CASE  WHEN COUNTRY = 'BIB' THEN 0 WHEN COUNTRY = 'KOPER' THEN 0 WHEN COUNTRY = 'CIB' THEN 0 END AS MISSING_VAL_IND_84,</v>
      </c>
      <c r="C85" t="str">
        <f>VAL_MAX!Y86</f>
        <v>CASE  WHEN COUNTRY = 'CIB' AND SEGMENT IN ('CORPORATE','SME Corporate') THEN 563.6532 WHEN COUNTRY = 'CIB' AND SEGMENT = 'Small Business' THEN 619.8761 END AS VAL_MAX_IND_84,</v>
      </c>
      <c r="D85" t="str">
        <f>VAL_MIN!Y86</f>
        <v>CASE  WHEN COUNTRY = 'CIB' AND SEGMENT IN ('CORPORATE','SME Corporate') THEN -314.5502 WHEN COUNTRY = 'CIB' AND SEGMENT = 'Small Business' THEN -510.5036 END AS VAL_MIN_IND_84,</v>
      </c>
      <c r="E85" s="98" t="str">
        <f t="shared" si="3"/>
        <v>CASE  WHEN COUNTRY = 'BIB' THEN 0 WHEN COUNTRY = 'KOPER' THEN 0 WHEN COUNTRY = 'CIB' THEN 0 END AS MISSING_VAL_IND_84, CASE  WHEN COUNTRY = 'CIB' AND SEGMENT IN ('CORPORATE','SME Corporate') THEN 563.6532 WHEN COUNTRY = 'CIB' AND SEGMENT = 'Small Business' THEN 619.8761 END AS VAL_MAX_IND_84, CASE  WHEN COUNTRY = 'CIB' AND SEGMENT IN ('CORPORATE','SME Corporate') THEN -314.5502 WHEN COUNTRY = 'CIB' AND SEGMENT = 'Small Business' THEN -510.5036 END AS VAL_MIN_IND_84,</v>
      </c>
      <c r="F85">
        <f t="shared" si="4"/>
        <v>1</v>
      </c>
    </row>
    <row r="86" spans="1:6" ht="32.25" thickBot="1" x14ac:dyDescent="0.3">
      <c r="A86" s="85">
        <f t="shared" si="5"/>
        <v>84</v>
      </c>
      <c r="B86" t="str">
        <f>MISSING_VALUE!AJ87</f>
        <v>CASE  WHEN COUNTRY = 'BIB' THEN 0 WHEN COUNTRY = 'KOPER' THEN 0 WHEN COUNTRY = 'CIB' THEN 0 END AS MISSING_VAL_IND_85,</v>
      </c>
      <c r="C86" t="str">
        <f>VAL_MAX!Y87</f>
        <v>CASE  WHEN COUNTRY = 'CIB' AND SEGMENT IN ('CORPORATE','SME Corporate') THEN 10.50069 WHEN COUNTRY = 'CIB' AND SEGMENT = 'Small Business' THEN 22.77601 END AS VAL_MAX_IND_85,</v>
      </c>
      <c r="D86" t="str">
        <f>VAL_MIN!Y87</f>
        <v>CASE  WHEN COUNTRY = 'CIB' AND SEGMENT IN ('CORPORATE','SME Corporate') THEN -17.54271 WHEN COUNTRY = 'CIB' AND SEGMENT = 'Small Business' THEN -14.2547 END AS VAL_MIN_IND_85,</v>
      </c>
      <c r="E86" s="98" t="str">
        <f t="shared" si="3"/>
        <v>CASE  WHEN COUNTRY = 'BIB' THEN 0 WHEN COUNTRY = 'KOPER' THEN 0 WHEN COUNTRY = 'CIB' THEN 0 END AS MISSING_VAL_IND_85, CASE  WHEN COUNTRY = 'CIB' AND SEGMENT IN ('CORPORATE','SME Corporate') THEN 10.50069 WHEN COUNTRY = 'CIB' AND SEGMENT = 'Small Business' THEN 22.77601 END AS VAL_MAX_IND_85, CASE  WHEN COUNTRY = 'CIB' AND SEGMENT IN ('CORPORATE','SME Corporate') THEN -17.54271 WHEN COUNTRY = 'CIB' AND SEGMENT = 'Small Business' THEN -14.2547 END AS VAL_MIN_IND_85,</v>
      </c>
      <c r="F86">
        <f t="shared" si="4"/>
        <v>1</v>
      </c>
    </row>
    <row r="87" spans="1:6" ht="32.25" thickBot="1" x14ac:dyDescent="0.3">
      <c r="A87" s="85">
        <f t="shared" si="5"/>
        <v>85</v>
      </c>
      <c r="B87" t="str">
        <f>MISSING_VALUE!AJ88</f>
        <v>CASE  WHEN COUNTRY = 'BIB' THEN 0 WHEN COUNTRY = 'KOPER' THEN 0 WHEN COUNTRY = 'CIB' THEN 0 END AS MISSING_VAL_IND_86,</v>
      </c>
      <c r="C87" t="str">
        <f>VAL_MAX!Y88</f>
        <v>CASE  WHEN COUNTRY = 'CIB' AND SEGMENT IN ('CORPORATE','SME Corporate') THEN 205.7491 WHEN COUNTRY = 'CIB' AND SEGMENT = 'Small Business' THEN 161.8246 END AS VAL_MAX_IND_86,</v>
      </c>
      <c r="D87" t="str">
        <f>VAL_MIN!Y88</f>
        <v>CASE  WHEN COUNTRY = 'CIB' AND SEGMENT IN ('CORPORATE','SME Corporate') THEN -200.742 WHEN COUNTRY = 'CIB' AND SEGMENT = 'Small Business' THEN -168.800 END AS VAL_MIN_IND_86,</v>
      </c>
      <c r="E87" s="98" t="str">
        <f t="shared" si="3"/>
        <v>CASE  WHEN COUNTRY = 'BIB' THEN 0 WHEN COUNTRY = 'KOPER' THEN 0 WHEN COUNTRY = 'CIB' THEN 0 END AS MISSING_VAL_IND_86, CASE  WHEN COUNTRY = 'CIB' AND SEGMENT IN ('CORPORATE','SME Corporate') THEN 205.7491 WHEN COUNTRY = 'CIB' AND SEGMENT = 'Small Business' THEN 161.8246 END AS VAL_MAX_IND_86, CASE  WHEN COUNTRY = 'CIB' AND SEGMENT IN ('CORPORATE','SME Corporate') THEN -200.742 WHEN COUNTRY = 'CIB' AND SEGMENT = 'Small Business' THEN -168.800 END AS VAL_MIN_IND_86,</v>
      </c>
      <c r="F87">
        <f t="shared" si="4"/>
        <v>1</v>
      </c>
    </row>
    <row r="88" spans="1:6" ht="32.25" thickBot="1" x14ac:dyDescent="0.3">
      <c r="A88" s="85">
        <f t="shared" si="5"/>
        <v>86</v>
      </c>
      <c r="B88" t="str">
        <f>MISSING_VALUE!AJ89</f>
        <v>CASE  WHEN COUNTRY = 'BIB' THEN 0 WHEN COUNTRY = 'KOPER' THEN 0 WHEN COUNTRY = 'CIB' THEN 0 END AS MISSING_VAL_IND_87,</v>
      </c>
      <c r="C88" t="str">
        <f>VAL_MAX!Y89</f>
        <v>CASE  WHEN COUNTRY = 'CIB' AND SEGMENT IN ('CORPORATE','SME Corporate') THEN 322.4184 WHEN COUNTRY = 'CIB' AND SEGMENT = 'Small Business' THEN 344.1216 END AS VAL_MAX_IND_87,</v>
      </c>
      <c r="D88" t="str">
        <f>VAL_MIN!Y89</f>
        <v>CASE  WHEN COUNTRY = 'CIB' AND SEGMENT IN ('CORPORATE','SME Corporate') THEN -208.869 WHEN COUNTRY = 'CIB' AND SEGMENT = 'Small Business' THEN -230.0819 END AS VAL_MIN_IND_87,</v>
      </c>
      <c r="E88" s="98" t="str">
        <f t="shared" si="3"/>
        <v>CASE  WHEN COUNTRY = 'BIB' THEN 0 WHEN COUNTRY = 'KOPER' THEN 0 WHEN COUNTRY = 'CIB' THEN 0 END AS MISSING_VAL_IND_87, CASE  WHEN COUNTRY = 'CIB' AND SEGMENT IN ('CORPORATE','SME Corporate') THEN 322.4184 WHEN COUNTRY = 'CIB' AND SEGMENT = 'Small Business' THEN 344.1216 END AS VAL_MAX_IND_87, CASE  WHEN COUNTRY = 'CIB' AND SEGMENT IN ('CORPORATE','SME Corporate') THEN -208.869 WHEN COUNTRY = 'CIB' AND SEGMENT = 'Small Business' THEN -230.0819 END AS VAL_MIN_IND_87,</v>
      </c>
      <c r="F88">
        <f t="shared" si="4"/>
        <v>1</v>
      </c>
    </row>
    <row r="89" spans="1:6" ht="63.75" thickBot="1" x14ac:dyDescent="0.3">
      <c r="A89" s="85">
        <f t="shared" si="5"/>
        <v>87</v>
      </c>
      <c r="B89" t="str">
        <f>MISSING_VALUE!AJ90</f>
        <v>CASE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 END AS MISSING_VAL_IND_88,</v>
      </c>
      <c r="C89" t="str">
        <f>VAL_MAX!Y90</f>
        <v>CASE  WHEN COUNTRY = 'CIB' AND SEGMENT IN ('CORPORATE','SME Corporate') THEN 0.8269702 WHEN COUNTRY = 'CIB' AND SEGMENT = 'Small Business' THEN 0.7587788 END AS VAL_MAX_IND_88,</v>
      </c>
      <c r="D89" t="str">
        <f>VAL_MIN!Y90</f>
        <v>CASE  WHEN COUNTRY = 'CIB' AND SEGMENT IN ('CORPORATE','SME Corporate') THEN -0.5579793 WHEN COUNTRY = 'CIB' AND SEGMENT = 'Small Business' THEN -1.33511 END AS VAL_MIN_IND_88,</v>
      </c>
      <c r="E89" s="98" t="str">
        <f t="shared" si="3"/>
        <v>CASE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 END AS MISSING_VAL_IND_88, CASE  WHEN COUNTRY = 'CIB' AND SEGMENT IN ('CORPORATE','SME Corporate') THEN 0.8269702 WHEN COUNTRY = 'CIB' AND SEGMENT = 'Small Business' THEN 0.7587788 END AS VAL_MAX_IND_88, CASE  WHEN COUNTRY = 'CIB' AND SEGMENT IN ('CORPORATE','SME Corporate') THEN -0.5579793 WHEN COUNTRY = 'CIB' AND SEGMENT = 'Small Business' THEN -1.33511 END AS VAL_MIN_IND_88,</v>
      </c>
      <c r="F89">
        <f t="shared" si="4"/>
        <v>1</v>
      </c>
    </row>
    <row r="90" spans="1:6" ht="32.25" thickBot="1" x14ac:dyDescent="0.3">
      <c r="A90" s="85">
        <f t="shared" si="5"/>
        <v>88</v>
      </c>
      <c r="B90" t="str">
        <f>MISSING_VALUE!AJ91</f>
        <v>CASE  WHEN COUNTRY = 'BIB' THEN 0 WHEN COUNTRY = 'KOPER' THEN 0 WHEN COUNTRY = 'CIB' THEN 0 END AS MISSING_VAL_IND_89,</v>
      </c>
      <c r="C90" t="str">
        <f>VAL_MAX!Y91</f>
        <v>CASE  WHEN COUNTRY = 'CIB' AND SEGMENT IN ('CORPORATE','SME Corporate') THEN 6.926369 WHEN COUNTRY = 'CIB' AND SEGMENT = 'Small Business' THEN 16.09147 END AS VAL_MAX_IND_89,</v>
      </c>
      <c r="D90" t="str">
        <f>VAL_MIN!Y91</f>
        <v>CASE  WHEN COUNTRY = 'CIB' AND SEGMENT IN ('CORPORATE','SME Corporate') THEN -12.30903 WHEN COUNTRY = 'CIB' AND SEGMENT = 'Small Business' THEN -15.49232 END AS VAL_MIN_IND_89,</v>
      </c>
      <c r="E90" s="98" t="str">
        <f t="shared" si="3"/>
        <v>CASE  WHEN COUNTRY = 'BIB' THEN 0 WHEN COUNTRY = 'KOPER' THEN 0 WHEN COUNTRY = 'CIB' THEN 0 END AS MISSING_VAL_IND_89, CASE  WHEN COUNTRY = 'CIB' AND SEGMENT IN ('CORPORATE','SME Corporate') THEN 6.926369 WHEN COUNTRY = 'CIB' AND SEGMENT = 'Small Business' THEN 16.09147 END AS VAL_MAX_IND_89, CASE  WHEN COUNTRY = 'CIB' AND SEGMENT IN ('CORPORATE','SME Corporate') THEN -12.30903 WHEN COUNTRY = 'CIB' AND SEGMENT = 'Small Business' THEN -15.49232 END AS VAL_MIN_IND_89,</v>
      </c>
      <c r="F90">
        <f t="shared" si="4"/>
        <v>1</v>
      </c>
    </row>
    <row r="91" spans="1:6" ht="32.25" thickBot="1" x14ac:dyDescent="0.3">
      <c r="A91" s="85">
        <f t="shared" si="5"/>
        <v>89</v>
      </c>
      <c r="B91" t="str">
        <f>MISSING_VALUE!AJ92</f>
        <v>CASE  WHEN COUNTRY = 'KOPER' AND SEGMENT= 'CORPORATE'  THEN 0.0218502 WHEN COUNTRY = 'KOPER' AND SEGMENT= 'SMALL/MICRO'  THEN 0.0249093 WHEN COUNTRY = 'CIB' AND SEGMENT IN ('CORPORATE','SME Corporate')  THEN 0 WHEN COUNTRY = 'CIB' AND SEGMENT= 'Small Business'  THEN 0 END AS MISSING_VAL_IND_90,</v>
      </c>
      <c r="C91" t="str">
        <f>VAL_MAX!Y92</f>
        <v>CASE  WHEN COUNTRY = 'CIB' AND SEGMENT IN ('CORPORATE','SME Corporate') THEN 0.1516084 END AS VAL_MAX_IND_90,</v>
      </c>
      <c r="D91" t="str">
        <f>VAL_MIN!Y92</f>
        <v/>
      </c>
      <c r="E91" s="98" t="str">
        <f t="shared" si="3"/>
        <v xml:space="preserve">CASE  WHEN COUNTRY = 'KOPER' AND SEGMENT= 'CORPORATE'  THEN 0.0218502 WHEN COUNTRY = 'KOPER' AND SEGMENT= 'SMALL/MICRO'  THEN 0.0249093 WHEN COUNTRY = 'CIB' AND SEGMENT IN ('CORPORATE','SME Corporate')  THEN 0 WHEN COUNTRY = 'CIB' AND SEGMENT= 'Small Business'  THEN 0 END AS MISSING_VAL_IND_90, CASE  WHEN COUNTRY = 'CIB' AND SEGMENT IN ('CORPORATE','SME Corporate') THEN 0.1516084 END AS VAL_MAX_IND_90, </v>
      </c>
      <c r="F91">
        <f t="shared" si="4"/>
        <v>1</v>
      </c>
    </row>
    <row r="92" spans="1:6" ht="16.5" thickBot="1" x14ac:dyDescent="0.3">
      <c r="A92" s="85">
        <f t="shared" si="5"/>
        <v>90</v>
      </c>
      <c r="B92" t="str">
        <f>MISSING_VALUE!AJ93</f>
        <v>CASE  WHEN COUNTRY = 'KOPER' THEN 0 WHEN COUNTRY = 'CIB' THEN 0 END AS MISSING_VAL_IND_91,</v>
      </c>
      <c r="C92" t="str">
        <f>VAL_MAX!Y93</f>
        <v>CASE  WHEN COUNTRY = 'CIB' AND SEGMENT IN ('CORPORATE','SME Corporate') THEN 10.96952 END AS VAL_MAX_IND_91,</v>
      </c>
      <c r="D92" t="str">
        <f>VAL_MIN!Y93</f>
        <v/>
      </c>
      <c r="E92" s="98" t="str">
        <f t="shared" si="3"/>
        <v xml:space="preserve">CASE  WHEN COUNTRY = 'KOPER' THEN 0 WHEN COUNTRY = 'CIB' THEN 0 END AS MISSING_VAL_IND_91, CASE  WHEN COUNTRY = 'CIB' AND SEGMENT IN ('CORPORATE','SME Corporate') THEN 10.96952 END AS VAL_MAX_IND_91, </v>
      </c>
      <c r="F92">
        <f t="shared" si="4"/>
        <v>1</v>
      </c>
    </row>
    <row r="93" spans="1:6" ht="32.25" thickBot="1" x14ac:dyDescent="0.3">
      <c r="A93" s="85">
        <f t="shared" si="5"/>
        <v>91</v>
      </c>
      <c r="B93" t="str">
        <f>MISSING_VALUE!AJ94</f>
        <v>CASE  WHEN COUNTRY = 'KOPER' AND SEGMENT= 'CORPORATE'  THEN 0.00789 WHEN COUNTRY = 'KOPER' AND SEGMENT= 'SMALL/MICRO'  THEN 0.00998 WHEN COUNTRY = 'CIB' AND SEGMENT IN ('CORPORATE','SME Corporate')  THEN 0 WHEN COUNTRY = 'CIB' AND SEGMENT= 'Small Business'  THEN 0 END AS MISSING_VAL_IND_92,</v>
      </c>
      <c r="C93" t="str">
        <f>VAL_MAX!Y94</f>
        <v>CASE  WHEN COUNTRY = 'CIB' AND SEGMENT IN ('CORPORATE','SME Corporate') THEN 0.0686293 END AS VAL_MAX_IND_92,</v>
      </c>
      <c r="D93" t="str">
        <f>VAL_MIN!Y94</f>
        <v/>
      </c>
      <c r="E93" s="98" t="str">
        <f t="shared" si="3"/>
        <v xml:space="preserve">CASE  WHEN COUNTRY = 'KOPER' AND SEGMENT= 'CORPORATE'  THEN 0.00789 WHEN COUNTRY = 'KOPER' AND SEGMENT= 'SMALL/MICRO'  THEN 0.00998 WHEN COUNTRY = 'CIB' AND SEGMENT IN ('CORPORATE','SME Corporate')  THEN 0 WHEN COUNTRY = 'CIB' AND SEGMENT= 'Small Business'  THEN 0 END AS MISSING_VAL_IND_92, CASE  WHEN COUNTRY = 'CIB' AND SEGMENT IN ('CORPORATE','SME Corporate') THEN 0.0686293 END AS VAL_MAX_IND_92, </v>
      </c>
      <c r="F93">
        <f t="shared" si="4"/>
        <v>1</v>
      </c>
    </row>
    <row r="94" spans="1:6" ht="16.5" thickBot="1" x14ac:dyDescent="0.3">
      <c r="A94" s="85">
        <f t="shared" si="5"/>
        <v>92</v>
      </c>
      <c r="B94" t="str">
        <f>MISSING_VALUE!AJ95</f>
        <v>CASE  WHEN COUNTRY = 'KOPER' THEN 0 WHEN COUNTRY = 'CIB' THEN 0 END AS MISSING_VAL_IND_93,</v>
      </c>
      <c r="C94" t="str">
        <f>VAL_MAX!Y95</f>
        <v>CASE  WHEN COUNTRY = 'CIB' AND SEGMENT IN ('CORPORATE','SME Corporate') THEN 9.943462 END AS VAL_MAX_IND_93,</v>
      </c>
      <c r="D94" t="str">
        <f>VAL_MIN!Y95</f>
        <v/>
      </c>
      <c r="E94" s="98" t="str">
        <f t="shared" si="3"/>
        <v xml:space="preserve">CASE  WHEN COUNTRY = 'KOPER' THEN 0 WHEN COUNTRY = 'CIB' THEN 0 END AS MISSING_VAL_IND_93, CASE  WHEN COUNTRY = 'CIB' AND SEGMENT IN ('CORPORATE','SME Corporate') THEN 9.943462 END AS VAL_MAX_IND_93, </v>
      </c>
      <c r="F94">
        <f t="shared" si="4"/>
        <v>1</v>
      </c>
    </row>
    <row r="95" spans="1:6" ht="48" thickBot="1" x14ac:dyDescent="0.3">
      <c r="A95" s="85">
        <f t="shared" si="5"/>
        <v>93</v>
      </c>
      <c r="B95" t="str">
        <f>MISSING_VALUE!AJ96</f>
        <v>CASE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 END AS MISSING_VAL_IND_94,</v>
      </c>
      <c r="C95" t="str">
        <f>VAL_MAX!Y96</f>
        <v>CASE  WHEN COUNTRY = 'CIB' AND SEGMENT IN ('CORPORATE','SME Corporate') THEN 125000000000 WHEN COUNTRY = 'CIB' AND SEGMENT = 'Small Business' THEN  3820000000  END AS VAL_MAX_IND_94,</v>
      </c>
      <c r="D95" t="str">
        <f>VAL_MIN!Y96</f>
        <v>CASE  WHEN COUNTRY = 'CIB' AND SEGMENT IN ('CORPORATE','SME Corporate') THEN 1784717 END AS VAL_MIN_IND_94,</v>
      </c>
      <c r="E95" s="98" t="str">
        <f t="shared" si="3"/>
        <v>CASE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 END AS MISSING_VAL_IND_94, CASE  WHEN COUNTRY = 'CIB' AND SEGMENT IN ('CORPORATE','SME Corporate') THEN 125000000000 WHEN COUNTRY = 'CIB' AND SEGMENT = 'Small Business' THEN  3820000000  END AS VAL_MAX_IND_94, CASE  WHEN COUNTRY = 'CIB' AND SEGMENT IN ('CORPORATE','SME Corporate') THEN 1784717 END AS VAL_MIN_IND_94,</v>
      </c>
      <c r="F95">
        <f t="shared" si="4"/>
        <v>1</v>
      </c>
    </row>
    <row r="96" spans="1:6" ht="32.25" thickBot="1" x14ac:dyDescent="0.3">
      <c r="A96" s="85">
        <f t="shared" si="5"/>
        <v>94</v>
      </c>
      <c r="B96" t="str">
        <f>MISSING_VALUE!AJ97</f>
        <v>CASE  WHEN COUNTRY = 'BIB' THEN 0 WHEN COUNTRY = 'KOPER' THEN 0 WHEN COUNTRY = 'CIB' THEN 0 END AS MISSING_VAL_IND_95,</v>
      </c>
      <c r="C96" t="str">
        <f>VAL_MAX!Y97</f>
        <v>CASE  WHEN COUNTRY = 'CIB' AND SEGMENT IN ('CORPORATE','SME Corporate') THEN 3.465448 WHEN COUNTRY = 'CIB' AND SEGMENT = 'Small Business' THEN  3.401049  END AS VAL_MAX_IND_95,</v>
      </c>
      <c r="D96" t="str">
        <f>VAL_MIN!Y97</f>
        <v>CASE  WHEN COUNTRY = 'CIB' AND SEGMENT IN ('CORPORATE','SME Corporate') THEN -0.7903088 END AS VAL_MIN_IND_95,</v>
      </c>
      <c r="E96" s="98" t="str">
        <f t="shared" si="3"/>
        <v>CASE  WHEN COUNTRY = 'BIB' THEN 0 WHEN COUNTRY = 'KOPER' THEN 0 WHEN COUNTRY = 'CIB' THEN 0 END AS MISSING_VAL_IND_95, CASE  WHEN COUNTRY = 'CIB' AND SEGMENT IN ('CORPORATE','SME Corporate') THEN 3.465448 WHEN COUNTRY = 'CIB' AND SEGMENT = 'Small Business' THEN  3.401049  END AS VAL_MAX_IND_95, CASE  WHEN COUNTRY = 'CIB' AND SEGMENT IN ('CORPORATE','SME Corporate') THEN -0.7903088 END AS VAL_MIN_IND_95,</v>
      </c>
      <c r="F96">
        <f t="shared" si="4"/>
        <v>1</v>
      </c>
    </row>
    <row r="97" spans="1:6" ht="48" thickBot="1" x14ac:dyDescent="0.3">
      <c r="A97" s="85">
        <f t="shared" si="5"/>
        <v>95</v>
      </c>
      <c r="B97" t="str">
        <f>MISSING_VALUE!AJ98</f>
        <v>CASE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 END AS MISSING_VAL_IND_96,</v>
      </c>
      <c r="C97" t="str">
        <f>VAL_MAX!Y98</f>
        <v>CASE  WHEN COUNTRY = 'CIB' AND SEGMENT IN ('CORPORATE','SME Corporate') THEN 1 END AS VAL_MAX_IND_96,</v>
      </c>
      <c r="D97" t="str">
        <f>VAL_MIN!Y98</f>
        <v/>
      </c>
      <c r="E97" s="98" t="str">
        <f t="shared" si="3"/>
        <v xml:space="preserve">CASE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 END AS MISSING_VAL_IND_96, CASE  WHEN COUNTRY = 'CIB' AND SEGMENT IN ('CORPORATE','SME Corporate') THEN 1 END AS VAL_MAX_IND_96, </v>
      </c>
      <c r="F97">
        <f t="shared" si="4"/>
        <v>1</v>
      </c>
    </row>
    <row r="98" spans="1:6" ht="32.25" thickBot="1" x14ac:dyDescent="0.3">
      <c r="A98" s="85">
        <f t="shared" si="5"/>
        <v>96</v>
      </c>
      <c r="B98" t="str">
        <f>MISSING_VALUE!AJ99</f>
        <v>CASE  WHEN COUNTRY = 'BIB' THEN 0 WHEN COUNTRY = 'KOPER' THEN 0 WHEN COUNTRY = 'CIB' THEN 0 END AS MISSING_VAL_IND_97,</v>
      </c>
      <c r="C98" t="str">
        <f>VAL_MAX!Y99</f>
        <v>CASE  WHEN COUNTRY = 'CIB' AND SEGMENT IN ('CORPORATE','SME Corporate') THEN 0.9670162 WHEN COUNTRY = 'CIB' AND SEGMENT = 'Small Business' THEN 1.234198 END AS VAL_MAX_IND_97,</v>
      </c>
      <c r="D98" t="str">
        <f>VAL_MIN!Y99</f>
        <v/>
      </c>
      <c r="E98" s="98" t="str">
        <f t="shared" si="3"/>
        <v xml:space="preserve">CASE  WHEN COUNTRY = 'BIB' THEN 0 WHEN COUNTRY = 'KOPER' THEN 0 WHEN COUNTRY = 'CIB' THEN 0 END AS MISSING_VAL_IND_97, CASE  WHEN COUNTRY = 'CIB' AND SEGMENT IN ('CORPORATE','SME Corporate') THEN 0.9670162 WHEN COUNTRY = 'CIB' AND SEGMENT = 'Small Business' THEN 1.234198 END AS VAL_MAX_IND_97, </v>
      </c>
      <c r="F98">
        <f t="shared" si="4"/>
        <v>1</v>
      </c>
    </row>
    <row r="99" spans="1:6" ht="32.25" thickBot="1" x14ac:dyDescent="0.3">
      <c r="A99" s="85">
        <f t="shared" si="5"/>
        <v>97</v>
      </c>
      <c r="B99" t="str">
        <f>MISSING_VALUE!AJ100</f>
        <v>CASE  WHEN COUNTRY = 'BIB' THEN 0 WHEN COUNTRY = 'KOPER' THEN 0 WHEN COUNTRY = 'CIB' THEN 0 END AS MISSING_VAL_IND_98,</v>
      </c>
      <c r="C99" t="str">
        <f>VAL_MAX!Y100</f>
        <v>CASE  WHEN COUNTRY = 'CIB' AND SEGMENT IN ('CORPORATE','SME Corporate') THEN 5.65769 WHEN COUNTRY = 'CIB' AND SEGMENT = 'Small Business' THEN 8.125571 END AS VAL_MAX_IND_98,</v>
      </c>
      <c r="D99" t="str">
        <f>VAL_MIN!Y100</f>
        <v>CASE  WHEN COUNTRY = 'CIB' AND SEGMENT IN ('CORPORATE','SME Corporate') THEN -0.5093638 WHEN COUNTRY = 'CIB' AND SEGMENT = 'Small Business' THEN -5.323741 END AS VAL_MIN_IND_98,</v>
      </c>
      <c r="E99" s="98" t="str">
        <f t="shared" si="3"/>
        <v>CASE  WHEN COUNTRY = 'BIB' THEN 0 WHEN COUNTRY = 'KOPER' THEN 0 WHEN COUNTRY = 'CIB' THEN 0 END AS MISSING_VAL_IND_98, CASE  WHEN COUNTRY = 'CIB' AND SEGMENT IN ('CORPORATE','SME Corporate') THEN 5.65769 WHEN COUNTRY = 'CIB' AND SEGMENT = 'Small Business' THEN 8.125571 END AS VAL_MAX_IND_98, CASE  WHEN COUNTRY = 'CIB' AND SEGMENT IN ('CORPORATE','SME Corporate') THEN -0.5093638 WHEN COUNTRY = 'CIB' AND SEGMENT = 'Small Business' THEN -5.323741 END AS VAL_MIN_IND_98,</v>
      </c>
      <c r="F99">
        <f t="shared" si="4"/>
        <v>1</v>
      </c>
    </row>
    <row r="100" spans="1:6" ht="48" thickBot="1" x14ac:dyDescent="0.3">
      <c r="A100" s="85">
        <f t="shared" si="5"/>
        <v>98</v>
      </c>
      <c r="B100" t="str">
        <f>MISSING_VALUE!AJ101</f>
        <v>CASE  WHEN COUNTRY = 'KOPER' AND SEGMENT= 'CORPORATE'  THEN 4.319317 WHEN COUNTRY = 'KOPER' AND SEGMENT= 'SMALL/MICRO'  THEN 4.160491 WHEN COUNTRY = 'CIB' AND SEGMENT IN ('CORPORATE','SME Corporate')  THEN 5.088045 WHEN COUNTRY = 'CIB' AND SEGMENT= 'Small Business'  THEN 4.526389 END AS MISSING_VAL_IND_99,</v>
      </c>
      <c r="C100" t="str">
        <f>VAL_MAX!Y101</f>
        <v>CASE  WHEN COUNTRY = 'CIB' AND SEGMENT IN ('CORPORATE','SME Corporate') THEN 315.7363 WHEN COUNTRY = 'CIB' AND SEGMENT = 'Small Business' THEN 1911.591 END AS VAL_MAX_IND_99,</v>
      </c>
      <c r="D100" t="str">
        <f>VAL_MIN!Y101</f>
        <v>CASE  WHEN COUNTRY = 'CIB' AND SEGMENT IN ('CORPORATE','SME Corporate') THEN -37.88939 END AS VAL_MIN_IND_99,</v>
      </c>
      <c r="E100" s="98" t="str">
        <f t="shared" si="3"/>
        <v>CASE  WHEN COUNTRY = 'KOPER' AND SEGMENT= 'CORPORATE'  THEN 4.319317 WHEN COUNTRY = 'KOPER' AND SEGMENT= 'SMALL/MICRO'  THEN 4.160491 WHEN COUNTRY = 'CIB' AND SEGMENT IN ('CORPORATE','SME Corporate')  THEN 5.088045 WHEN COUNTRY = 'CIB' AND SEGMENT= 'Small Business'  THEN 4.526389 END AS MISSING_VAL_IND_99, CASE  WHEN COUNTRY = 'CIB' AND SEGMENT IN ('CORPORATE','SME Corporate') THEN 315.7363 WHEN COUNTRY = 'CIB' AND SEGMENT = 'Small Business' THEN 1911.591 END AS VAL_MAX_IND_99, CASE  WHEN COUNTRY = 'CIB' AND SEGMENT IN ('CORPORATE','SME Corporate') THEN -37.88939 END AS VAL_MIN_IND_99,</v>
      </c>
      <c r="F100">
        <f t="shared" si="4"/>
        <v>1</v>
      </c>
    </row>
    <row r="101" spans="1:6" ht="32.25" thickBot="1" x14ac:dyDescent="0.3">
      <c r="A101" s="85">
        <f t="shared" si="5"/>
        <v>99</v>
      </c>
      <c r="B101" t="str">
        <f>MISSING_VALUE!AJ102</f>
        <v>CASE  WHEN COUNTRY = 'KOPER' THEN 0 WHEN COUNTRY = 'CIB' THEN 0 END AS MISSING_VAL_IND_100,</v>
      </c>
      <c r="C101" t="str">
        <f>VAL_MAX!Y102</f>
        <v>CASE  WHEN COUNTRY = 'CIB' AND SEGMENT IN ('CORPORATE','SME Corporate') THEN 81.29268 END AS VAL_MAX_IND_100,</v>
      </c>
      <c r="D101" t="str">
        <f>VAL_MIN!Y102</f>
        <v>CASE  WHEN COUNTRY = 'CIB' AND SEGMENT IN ('CORPORATE','SME Corporate') THEN -9.385029 END AS VAL_MIN_IND_100,</v>
      </c>
      <c r="E101" s="98" t="str">
        <f t="shared" si="3"/>
        <v>CASE  WHEN COUNTRY = 'KOPER' THEN 0 WHEN COUNTRY = 'CIB' THEN 0 END AS MISSING_VAL_IND_100, CASE  WHEN COUNTRY = 'CIB' AND SEGMENT IN ('CORPORATE','SME Corporate') THEN 81.29268 END AS VAL_MAX_IND_100, CASE  WHEN COUNTRY = 'CIB' AND SEGMENT IN ('CORPORATE','SME Corporate') THEN -9.385029 END AS VAL_MIN_IND_100,</v>
      </c>
      <c r="F101">
        <f t="shared" si="4"/>
        <v>1</v>
      </c>
    </row>
    <row r="102" spans="1:6" ht="16.5" thickBot="1" x14ac:dyDescent="0.3">
      <c r="A102" s="85">
        <f t="shared" si="5"/>
        <v>100</v>
      </c>
      <c r="B102" t="str">
        <f>MISSING_VALUE!AJ103</f>
        <v>CASE  WHEN COUNTRY = 'KOPER' THEN 0 WHEN COUNTRY = 'CIB' THEN 0 END AS MISSING_VAL_IND_101,</v>
      </c>
      <c r="C102" t="str">
        <f>VAL_MAX!Y103</f>
        <v>CASE  WHEN COUNTRY = 'CIB' AND SEGMENT IN ('CORPORATE','SME Corporate') THEN 11.19878 END AS VAL_MAX_IND_101,</v>
      </c>
      <c r="D102" t="str">
        <f>VAL_MIN!Y103</f>
        <v/>
      </c>
      <c r="E102" s="98" t="str">
        <f t="shared" si="3"/>
        <v xml:space="preserve">CASE  WHEN COUNTRY = 'KOPER' THEN 0 WHEN COUNTRY = 'CIB' THEN 0 END AS MISSING_VAL_IND_101, CASE  WHEN COUNTRY = 'CIB' AND SEGMENT IN ('CORPORATE','SME Corporate') THEN 11.19878 END AS VAL_MAX_IND_101, </v>
      </c>
      <c r="F102">
        <f t="shared" si="4"/>
        <v>1</v>
      </c>
    </row>
    <row r="103" spans="1:6" ht="48" thickBot="1" x14ac:dyDescent="0.3">
      <c r="A103" s="85">
        <f t="shared" si="5"/>
        <v>101</v>
      </c>
      <c r="B103" t="str">
        <f>MISSING_VALUE!AJ104</f>
        <v>CASE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 END AS MISSING_VAL_IND_102,</v>
      </c>
      <c r="C103" t="str">
        <f>VAL_MAX!Y104</f>
        <v>CASE  WHEN COUNTRY = 'CIB' AND SEGMENT IN ('CORPORATE','SME Corporate') THEN 0.9851206 WHEN COUNTRY = 'CIB' AND SEGMENT = 'Small Business' THEN 0.9252092 END AS VAL_MAX_IND_102,</v>
      </c>
      <c r="D103" t="str">
        <f>VAL_MIN!Y104</f>
        <v/>
      </c>
      <c r="E103" s="98" t="str">
        <f t="shared" si="3"/>
        <v xml:space="preserve">CASE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 END AS MISSING_VAL_IND_102, CASE  WHEN COUNTRY = 'CIB' AND SEGMENT IN ('CORPORATE','SME Corporate') THEN 0.9851206 WHEN COUNTRY = 'CIB' AND SEGMENT = 'Small Business' THEN 0.9252092 END AS VAL_MAX_IND_102, </v>
      </c>
      <c r="F103">
        <f t="shared" si="4"/>
        <v>1</v>
      </c>
    </row>
    <row r="104" spans="1:6" ht="32.25" thickBot="1" x14ac:dyDescent="0.3">
      <c r="A104" s="85">
        <f t="shared" si="5"/>
        <v>102</v>
      </c>
      <c r="B104" t="str">
        <f>MISSING_VALUE!AJ105</f>
        <v>CASE  WHEN COUNTRY = 'BIB' THEN 0 WHEN COUNTRY = 'KOPER' THEN 0 WHEN COUNTRY = 'CIB' THEN 0 END AS MISSING_VAL_IND_103,</v>
      </c>
      <c r="C104" t="str">
        <f>VAL_MAX!Y105</f>
        <v>CASE  WHEN COUNTRY = 'CIB' AND SEGMENT IN ('CORPORATE','SME Corporate') THEN 3.05539 WHEN COUNTRY = 'CIB' AND SEGMENT = 'Small Business' THEN 6.019523 END AS VAL_MAX_IND_103,</v>
      </c>
      <c r="D104" t="str">
        <f>VAL_MIN!Y105</f>
        <v/>
      </c>
      <c r="E104" s="98" t="str">
        <f t="shared" si="3"/>
        <v xml:space="preserve">CASE  WHEN COUNTRY = 'BIB' THEN 0 WHEN COUNTRY = 'KOPER' THEN 0 WHEN COUNTRY = 'CIB' THEN 0 END AS MISSING_VAL_IND_103, CASE  WHEN COUNTRY = 'CIB' AND SEGMENT IN ('CORPORATE','SME Corporate') THEN 3.05539 WHEN COUNTRY = 'CIB' AND SEGMENT = 'Small Business' THEN 6.019523 END AS VAL_MAX_IND_103, </v>
      </c>
      <c r="F104">
        <f t="shared" si="4"/>
        <v>1</v>
      </c>
    </row>
    <row r="105" spans="1:6" ht="48" thickBot="1" x14ac:dyDescent="0.3">
      <c r="A105" s="85">
        <f t="shared" si="5"/>
        <v>103</v>
      </c>
      <c r="B105" t="str">
        <f>MISSING_VALUE!AJ106</f>
        <v>CASE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 END AS MISSING_VAL_IND_104,</v>
      </c>
      <c r="C105" t="str">
        <f>VAL_MAX!Y106</f>
        <v>CASE  WHEN COUNTRY = 'CIB' AND SEGMENT IN ('CORPORATE','SME Corporate') THEN 84.40054 WHEN COUNTRY = 'CIB' AND SEGMENT = 'Small Business' THEN 366.5833 END AS VAL_MAX_IND_104,</v>
      </c>
      <c r="D105" t="str">
        <f>VAL_MIN!Y106</f>
        <v>CASE  WHEN COUNTRY = 'CIB' AND SEGMENT = 'Small Business' THEN 0.0032425 END AS VAL_MIN_IND_104,</v>
      </c>
      <c r="E105" s="98" t="str">
        <f t="shared" si="3"/>
        <v>CASE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 END AS MISSING_VAL_IND_104, CASE  WHEN COUNTRY = 'CIB' AND SEGMENT IN ('CORPORATE','SME Corporate') THEN 84.40054 WHEN COUNTRY = 'CIB' AND SEGMENT = 'Small Business' THEN 366.5833 END AS VAL_MAX_IND_104, CASE  WHEN COUNTRY = 'CIB' AND SEGMENT = 'Small Business' THEN 0.0032425 END AS VAL_MIN_IND_104,</v>
      </c>
      <c r="F105">
        <f t="shared" si="4"/>
        <v>1</v>
      </c>
    </row>
    <row r="106" spans="1:6" ht="48" thickBot="1" x14ac:dyDescent="0.3">
      <c r="A106" s="85">
        <f t="shared" si="5"/>
        <v>104</v>
      </c>
      <c r="B106" t="str">
        <f>MISSING_VALUE!AJ107</f>
        <v>CASE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 END AS MISSING_VAL_IND_105,</v>
      </c>
      <c r="C106" t="str">
        <f>VAL_MAX!Y107</f>
        <v>CASE  WHEN COUNTRY = 'CIB' AND SEGMENT IN ('CORPORATE','SME Corporate') THEN 1.480539 WHEN COUNTRY = 'CIB' AND SEGMENT = 'Small Business' THEN 1.542319 END AS VAL_MAX_IND_105,</v>
      </c>
      <c r="D106" t="str">
        <f>VAL_MIN!Y107</f>
        <v>CASE  WHEN COUNTRY = 'CIB' AND SEGMENT = 'Small Business' THEN 0.0890052 END AS VAL_MIN_IND_105,</v>
      </c>
      <c r="E106" s="98" t="str">
        <f t="shared" si="3"/>
        <v>CASE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 END AS MISSING_VAL_IND_105, CASE  WHEN COUNTRY = 'CIB' AND SEGMENT IN ('CORPORATE','SME Corporate') THEN 1.480539 WHEN COUNTRY = 'CIB' AND SEGMENT = 'Small Business' THEN 1.542319 END AS VAL_MAX_IND_105, CASE  WHEN COUNTRY = 'CIB' AND SEGMENT = 'Small Business' THEN 0.0890052 END AS VAL_MIN_IND_105,</v>
      </c>
      <c r="F106">
        <f t="shared" si="4"/>
        <v>1</v>
      </c>
    </row>
    <row r="107" spans="1:6" ht="32.25" thickBot="1" x14ac:dyDescent="0.3">
      <c r="A107" s="85">
        <f t="shared" si="5"/>
        <v>105</v>
      </c>
      <c r="B107" t="str">
        <f>MISSING_VALUE!AJ108</f>
        <v>CASE  WHEN COUNTRY = 'BIB' THEN 0 WHEN COUNTRY = 'KOPER' THEN 0 WHEN COUNTRY = 'CIB' THEN 0 END AS MISSING_VAL_IND_106,</v>
      </c>
      <c r="C107" t="str">
        <f>VAL_MAX!Y108</f>
        <v>CASE  WHEN COUNTRY = 'CIB' AND SEGMENT IN ('CORPORATE','SME Corporate') THEN 1.406001 WHEN COUNTRY = 'CIB' AND SEGMENT = 'Small Business' THEN 2.300439 END AS VAL_MAX_IND_106,</v>
      </c>
      <c r="D107" t="str">
        <f>VAL_MIN!Y108</f>
        <v/>
      </c>
      <c r="E107" s="98" t="str">
        <f t="shared" si="3"/>
        <v xml:space="preserve">CASE  WHEN COUNTRY = 'BIB' THEN 0 WHEN COUNTRY = 'KOPER' THEN 0 WHEN COUNTRY = 'CIB' THEN 0 END AS MISSING_VAL_IND_106, CASE  WHEN COUNTRY = 'CIB' AND SEGMENT IN ('CORPORATE','SME Corporate') THEN 1.406001 WHEN COUNTRY = 'CIB' AND SEGMENT = 'Small Business' THEN 2.300439 END AS VAL_MAX_IND_106, </v>
      </c>
      <c r="F107">
        <f t="shared" si="4"/>
        <v>1</v>
      </c>
    </row>
    <row r="108" spans="1:6" ht="32.25" thickBot="1" x14ac:dyDescent="0.3">
      <c r="A108" s="85">
        <f t="shared" si="5"/>
        <v>106</v>
      </c>
      <c r="B108" t="str">
        <f>MISSING_VALUE!AJ109</f>
        <v>CASE  WHEN COUNTRY = 'BIB' THEN 0 WHEN COUNTRY = 'KOPER' THEN 0 WHEN COUNTRY = 'CIB' THEN 0 END AS MISSING_VAL_IND_107,</v>
      </c>
      <c r="C108" t="str">
        <f>VAL_MAX!Y109</f>
        <v>CASE  WHEN COUNTRY = 'CIB' AND SEGMENT IN ('CORPORATE','SME Corporate') THEN 9.373135 WHEN COUNTRY = 'CIB' AND SEGMENT = 'Small Business' THEN 20.68627 END AS VAL_MAX_IND_107,</v>
      </c>
      <c r="D108" t="str">
        <f>VAL_MIN!Y109</f>
        <v>CASE  WHEN COUNTRY = 'CIB' AND SEGMENT IN ('CORPORATE','SME Corporate') THEN -3.297872 WHEN COUNTRY = 'CIB' AND SEGMENT = 'Small Business' THEN -17.08824 END AS VAL_MIN_IND_107,</v>
      </c>
      <c r="E108" s="98" t="str">
        <f t="shared" si="3"/>
        <v>CASE  WHEN COUNTRY = 'BIB' THEN 0 WHEN COUNTRY = 'KOPER' THEN 0 WHEN COUNTRY = 'CIB' THEN 0 END AS MISSING_VAL_IND_107, CASE  WHEN COUNTRY = 'CIB' AND SEGMENT IN ('CORPORATE','SME Corporate') THEN 9.373135 WHEN COUNTRY = 'CIB' AND SEGMENT = 'Small Business' THEN 20.68627 END AS VAL_MAX_IND_107, CASE  WHEN COUNTRY = 'CIB' AND SEGMENT IN ('CORPORATE','SME Corporate') THEN -3.297872 WHEN COUNTRY = 'CIB' AND SEGMENT = 'Small Business' THEN -17.08824 END AS VAL_MIN_IND_107,</v>
      </c>
      <c r="F108">
        <f t="shared" si="4"/>
        <v>1</v>
      </c>
    </row>
    <row r="109" spans="1:6" ht="48" thickBot="1" x14ac:dyDescent="0.3">
      <c r="A109" s="85">
        <f t="shared" si="5"/>
        <v>107</v>
      </c>
      <c r="B109" t="str">
        <f>MISSING_VALUE!AJ110</f>
        <v>CASE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 END AS MISSING_VAL_IND_108,</v>
      </c>
      <c r="C109" t="str">
        <f>VAL_MAX!Y110</f>
        <v>CASE  WHEN COUNTRY = 'CIB' AND SEGMENT IN ('CORPORATE','SME Corporate') THEN 96 WHEN COUNTRY = 'CIB' AND SEGMENT = 'Small Business' THEN 86.6747 END AS VAL_MAX_IND_108,</v>
      </c>
      <c r="D109" t="str">
        <f>VAL_MIN!Y110</f>
        <v>CASE  WHEN COUNTRY = 'CIB' AND SEGMENT IN ('CORPORATE','SME Corporate') THEN -78.96063 WHEN COUNTRY = 'CIB' AND SEGMENT = 'Small Business' THEN -68.13974 END AS VAL_MIN_IND_108,</v>
      </c>
      <c r="E109" s="98" t="str">
        <f t="shared" si="3"/>
        <v>CASE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 END AS MISSING_VAL_IND_108, CASE  WHEN COUNTRY = 'CIB' AND SEGMENT IN ('CORPORATE','SME Corporate') THEN 96 WHEN COUNTRY = 'CIB' AND SEGMENT = 'Small Business' THEN 86.6747 END AS VAL_MAX_IND_108, CASE  WHEN COUNTRY = 'CIB' AND SEGMENT IN ('CORPORATE','SME Corporate') THEN -78.96063 WHEN COUNTRY = 'CIB' AND SEGMENT = 'Small Business' THEN -68.13974 END AS VAL_MIN_IND_108,</v>
      </c>
      <c r="F109">
        <f t="shared" si="4"/>
        <v>1</v>
      </c>
    </row>
    <row r="110" spans="1:6" ht="32.25" thickBot="1" x14ac:dyDescent="0.3">
      <c r="A110" s="85">
        <f t="shared" si="5"/>
        <v>108</v>
      </c>
      <c r="B110" t="str">
        <f>MISSING_VALUE!AJ111</f>
        <v>CASE  WHEN COUNTRY = 'BIB' THEN 0 WHEN COUNTRY = 'KOPER' THEN 0 WHEN COUNTRY = 'CIB' THEN 0 END AS MISSING_VAL_IND_109,</v>
      </c>
      <c r="C110" t="str">
        <f>VAL_MAX!Y111</f>
        <v>CASE  WHEN COUNTRY = 'CIB' AND SEGMENT IN ('CORPORATE','SME Corporate') THEN 21.25407 WHEN COUNTRY = 'CIB' AND SEGMENT = 'Small Business' THEN 31.50627 END AS VAL_MAX_IND_109,</v>
      </c>
      <c r="D110" t="str">
        <f>VAL_MIN!Y111</f>
        <v>CASE  WHEN COUNTRY = 'CIB' AND SEGMENT IN ('CORPORATE','SME Corporate') THEN -13.67739 WHEN COUNTRY = 'CIB' AND SEGMENT = 'Small Business' THEN -35.89215 END AS VAL_MIN_IND_109,</v>
      </c>
      <c r="E110" s="98" t="str">
        <f t="shared" si="3"/>
        <v>CASE  WHEN COUNTRY = 'BIB' THEN 0 WHEN COUNTRY = 'KOPER' THEN 0 WHEN COUNTRY = 'CIB' THEN 0 END AS MISSING_VAL_IND_109, CASE  WHEN COUNTRY = 'CIB' AND SEGMENT IN ('CORPORATE','SME Corporate') THEN 21.25407 WHEN COUNTRY = 'CIB' AND SEGMENT = 'Small Business' THEN 31.50627 END AS VAL_MAX_IND_109, CASE  WHEN COUNTRY = 'CIB' AND SEGMENT IN ('CORPORATE','SME Corporate') THEN -13.67739 WHEN COUNTRY = 'CIB' AND SEGMENT = 'Small Business' THEN -35.89215 END AS VAL_MIN_IND_109,</v>
      </c>
      <c r="F110">
        <f t="shared" si="4"/>
        <v>1</v>
      </c>
    </row>
    <row r="111" spans="1:6" ht="48" thickBot="1" x14ac:dyDescent="0.3">
      <c r="A111" s="85">
        <f t="shared" si="5"/>
        <v>109</v>
      </c>
      <c r="B111" t="str">
        <f>MISSING_VALUE!AJ112</f>
        <v>CASE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 END AS MISSING_VAL_IND_110,</v>
      </c>
      <c r="C111" t="str">
        <f>VAL_MAX!Y112</f>
        <v>CASE  WHEN COUNTRY = 'CIB' AND SEGMENT IN ('CORPORATE','SME Corporate') THEN 32.17671 WHEN COUNTRY = 'CIB' AND SEGMENT = 'Small Business' THEN 31.3538 END AS VAL_MAX_IND_110,</v>
      </c>
      <c r="D111" t="str">
        <f>VAL_MIN!Y112</f>
        <v>CASE  WHEN COUNTRY = 'CIB' AND SEGMENT IN ('CORPORATE','SME Corporate') THEN -17.57274 WHEN COUNTRY = 'CIB' AND SEGMENT = 'Small Business' THEN -12.69874 END AS VAL_MIN_IND_110,</v>
      </c>
      <c r="E111" s="98" t="str">
        <f t="shared" si="3"/>
        <v>CASE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 END AS MISSING_VAL_IND_110, CASE  WHEN COUNTRY = 'CIB' AND SEGMENT IN ('CORPORATE','SME Corporate') THEN 32.17671 WHEN COUNTRY = 'CIB' AND SEGMENT = 'Small Business' THEN 31.3538 END AS VAL_MAX_IND_110, CASE  WHEN COUNTRY = 'CIB' AND SEGMENT IN ('CORPORATE','SME Corporate') THEN -17.57274 WHEN COUNTRY = 'CIB' AND SEGMENT = 'Small Business' THEN -12.69874 END AS VAL_MIN_IND_110,</v>
      </c>
      <c r="F111">
        <f t="shared" si="4"/>
        <v>1</v>
      </c>
    </row>
    <row r="112" spans="1:6" ht="32.25" thickBot="1" x14ac:dyDescent="0.3">
      <c r="A112" s="85">
        <f t="shared" si="5"/>
        <v>110</v>
      </c>
      <c r="B112" t="str">
        <f>MISSING_VALUE!AJ113</f>
        <v>CASE  WHEN COUNTRY = 'BIB' THEN 0 WHEN COUNTRY = 'KOPER' THEN 0 WHEN COUNTRY = 'CIB' THEN 0 END AS MISSING_VAL_IND_111,</v>
      </c>
      <c r="C112" t="str">
        <f>VAL_MAX!Y113</f>
        <v>CASE  WHEN COUNTRY = 'CIB' AND SEGMENT IN ('CORPORATE','SME Corporate') THEN 7.405472 WHEN COUNTRY = 'CIB' AND SEGMENT = 'Small Business' THEN 20.14783 END AS VAL_MAX_IND_111,</v>
      </c>
      <c r="D112" t="str">
        <f>VAL_MIN!Y113</f>
        <v>CASE  WHEN COUNTRY = 'CIB' AND SEGMENT IN ('CORPORATE','SME Corporate') THEN -5.785002 WHEN COUNTRY = 'CIB' AND SEGMENT = 'Small Business' THEN -15.10772 END AS VAL_MIN_IND_111,</v>
      </c>
      <c r="E112" s="98" t="str">
        <f t="shared" si="3"/>
        <v>CASE  WHEN COUNTRY = 'BIB' THEN 0 WHEN COUNTRY = 'KOPER' THEN 0 WHEN COUNTRY = 'CIB' THEN 0 END AS MISSING_VAL_IND_111, CASE  WHEN COUNTRY = 'CIB' AND SEGMENT IN ('CORPORATE','SME Corporate') THEN 7.405472 WHEN COUNTRY = 'CIB' AND SEGMENT = 'Small Business' THEN 20.14783 END AS VAL_MAX_IND_111, CASE  WHEN COUNTRY = 'CIB' AND SEGMENT IN ('CORPORATE','SME Corporate') THEN -5.785002 WHEN COUNTRY = 'CIB' AND SEGMENT = 'Small Business' THEN -15.10772 END AS VAL_MIN_IND_111,</v>
      </c>
      <c r="F112">
        <f t="shared" si="4"/>
        <v>1</v>
      </c>
    </row>
    <row r="113" spans="1:6" ht="63.75" thickBot="1" x14ac:dyDescent="0.3">
      <c r="A113" s="85">
        <f t="shared" si="5"/>
        <v>111</v>
      </c>
      <c r="B113" t="str">
        <f>MISSING_VALUE!AJ114</f>
        <v>CASE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 END AS MISSING_VAL_IND_112,</v>
      </c>
      <c r="C113" t="str">
        <f>VAL_MAX!Y114</f>
        <v>CASE  WHEN COUNTRY = 'CIB' AND SEGMENT IN ('CORPORATE','SME Corporate') THEN 23.00005 WHEN COUNTRY = 'CIB' AND SEGMENT = 'Small Business' THEN 13.27249 END AS VAL_MAX_IND_112,</v>
      </c>
      <c r="D113" t="str">
        <f>VAL_MIN!Y114</f>
        <v>CASE  WHEN COUNTRY = 'CIB' AND SEGMENT IN ('CORPORATE','SME Corporate') THEN -0.1184067 WHEN COUNTRY = 'CIB' AND SEGMENT = 'Small Business' THEN -0.8720919 END AS VAL_MIN_IND_112,</v>
      </c>
      <c r="E113" s="98" t="str">
        <f t="shared" si="3"/>
        <v>CASE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 END AS MISSING_VAL_IND_112, CASE  WHEN COUNTRY = 'CIB' AND SEGMENT IN ('CORPORATE','SME Corporate') THEN 23.00005 WHEN COUNTRY = 'CIB' AND SEGMENT = 'Small Business' THEN 13.27249 END AS VAL_MAX_IND_112, CASE  WHEN COUNTRY = 'CIB' AND SEGMENT IN ('CORPORATE','SME Corporate') THEN -0.1184067 WHEN COUNTRY = 'CIB' AND SEGMENT = 'Small Business' THEN -0.8720919 END AS VAL_MIN_IND_112,</v>
      </c>
      <c r="F113">
        <f t="shared" si="4"/>
        <v>1</v>
      </c>
    </row>
    <row r="114" spans="1:6" ht="32.25" thickBot="1" x14ac:dyDescent="0.3">
      <c r="A114" s="85">
        <f t="shared" si="5"/>
        <v>112</v>
      </c>
      <c r="B114" t="str">
        <f>MISSING_VALUE!AJ115</f>
        <v>CASE  WHEN COUNTRY = 'BIB' THEN 0 WHEN COUNTRY = 'KOPER' THEN 0 WHEN COUNTRY = 'CIB' THEN 0 END AS MISSING_VAL_IND_113,</v>
      </c>
      <c r="C114" t="str">
        <f>VAL_MAX!Y115</f>
        <v>CASE  WHEN COUNTRY = 'CIB' AND SEGMENT IN ('CORPORATE','SME Corporate') THEN 11.16137 WHEN COUNTRY = 'CIB' AND SEGMENT = 'Small Business' THEN 19.59329 END AS VAL_MAX_IND_113,</v>
      </c>
      <c r="D114" t="str">
        <f>VAL_MIN!Y115</f>
        <v>CASE  WHEN COUNTRY = 'CIB' AND SEGMENT IN ('CORPORATE','SME Corporate') THEN -2.001034 WHEN COUNTRY = 'CIB' AND SEGMENT = 'Small Business' THEN -12.45157 END AS VAL_MIN_IND_113,</v>
      </c>
      <c r="E114" s="98" t="str">
        <f t="shared" si="3"/>
        <v>CASE  WHEN COUNTRY = 'BIB' THEN 0 WHEN COUNTRY = 'KOPER' THEN 0 WHEN COUNTRY = 'CIB' THEN 0 END AS MISSING_VAL_IND_113, CASE  WHEN COUNTRY = 'CIB' AND SEGMENT IN ('CORPORATE','SME Corporate') THEN 11.16137 WHEN COUNTRY = 'CIB' AND SEGMENT = 'Small Business' THEN 19.59329 END AS VAL_MAX_IND_113, CASE  WHEN COUNTRY = 'CIB' AND SEGMENT IN ('CORPORATE','SME Corporate') THEN -2.001034 WHEN COUNTRY = 'CIB' AND SEGMENT = 'Small Business' THEN -12.45157 END AS VAL_MIN_IND_113,</v>
      </c>
      <c r="F114">
        <f t="shared" si="4"/>
        <v>1</v>
      </c>
    </row>
    <row r="115" spans="1:6" ht="32.25" thickBot="1" x14ac:dyDescent="0.3">
      <c r="A115" s="85">
        <f t="shared" si="5"/>
        <v>113</v>
      </c>
      <c r="B115" t="str">
        <f>MISSING_VALUE!AJ116</f>
        <v>CASE  WHEN COUNTRY = 'BIB' THEN 0 WHEN COUNTRY = 'KOPER' THEN 0 WHEN COUNTRY = 'CIB' THEN 0 END AS MISSING_VAL_IND_114,</v>
      </c>
      <c r="C115" t="str">
        <f>VAL_MAX!Y116</f>
        <v>CASE  WHEN COUNTRY = 'CIB' AND SEGMENT IN ('CORPORATE','SME Corporate') THEN 35.08556 WHEN COUNTRY = 'CIB' AND SEGMENT = 'Small Business' THEN 72.14893 END AS VAL_MAX_IND_114,</v>
      </c>
      <c r="D115" t="str">
        <f>VAL_MIN!Y116</f>
        <v>CASE  WHEN COUNTRY = 'CIB' AND SEGMENT IN ('CORPORATE','SME Corporate') THEN -22.05456 WHEN COUNTRY = 'CIB' AND SEGMENT = 'Small Business' THEN -33.02985 END AS VAL_MIN_IND_114,</v>
      </c>
      <c r="E115" s="98" t="str">
        <f t="shared" si="3"/>
        <v>CASE  WHEN COUNTRY = 'BIB' THEN 0 WHEN COUNTRY = 'KOPER' THEN 0 WHEN COUNTRY = 'CIB' THEN 0 END AS MISSING_VAL_IND_114, CASE  WHEN COUNTRY = 'CIB' AND SEGMENT IN ('CORPORATE','SME Corporate') THEN 35.08556 WHEN COUNTRY = 'CIB' AND SEGMENT = 'Small Business' THEN 72.14893 END AS VAL_MAX_IND_114, CASE  WHEN COUNTRY = 'CIB' AND SEGMENT IN ('CORPORATE','SME Corporate') THEN -22.05456 WHEN COUNTRY = 'CIB' AND SEGMENT = 'Small Business' THEN -33.02985 END AS VAL_MIN_IND_114,</v>
      </c>
      <c r="F115">
        <f t="shared" si="4"/>
        <v>1</v>
      </c>
    </row>
    <row r="116" spans="1:6" ht="63.75" thickBot="1" x14ac:dyDescent="0.3">
      <c r="A116" s="85">
        <f t="shared" si="5"/>
        <v>114</v>
      </c>
      <c r="B116" t="str">
        <f>MISSING_VALUE!AJ117</f>
        <v>CASE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 END AS MISSING_VAL_IND_115,</v>
      </c>
      <c r="C116" t="str">
        <f>VAL_MAX!Y117</f>
        <v>CASE  WHEN COUNTRY = 'CIB' AND SEGMENT IN ('CORPORATE','SME Corporate') THEN 0.6019425 WHEN COUNTRY = 'CIB' AND SEGMENT = 'Small Business' THEN 0.5844238 END AS VAL_MAX_IND_115,</v>
      </c>
      <c r="D116" t="str">
        <f>VAL_MIN!Y117</f>
        <v>CASE  WHEN COUNTRY = 'CIB' AND SEGMENT IN ('CORPORATE','SME Corporate') THEN -0.6398616 WHEN COUNTRY = 'CIB' AND SEGMENT = 'Small Business' THEN -2.007788 END AS VAL_MIN_IND_115,</v>
      </c>
      <c r="E116" s="98" t="str">
        <f t="shared" si="3"/>
        <v>CASE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 END AS MISSING_VAL_IND_115, CASE  WHEN COUNTRY = 'CIB' AND SEGMENT IN ('CORPORATE','SME Corporate') THEN 0.6019425 WHEN COUNTRY = 'CIB' AND SEGMENT = 'Small Business' THEN 0.5844238 END AS VAL_MAX_IND_115, CASE  WHEN COUNTRY = 'CIB' AND SEGMENT IN ('CORPORATE','SME Corporate') THEN -0.6398616 WHEN COUNTRY = 'CIB' AND SEGMENT = 'Small Business' THEN -2.007788 END AS VAL_MIN_IND_115,</v>
      </c>
      <c r="F116">
        <f t="shared" si="4"/>
        <v>1</v>
      </c>
    </row>
    <row r="117" spans="1:6" ht="32.25" thickBot="1" x14ac:dyDescent="0.3">
      <c r="A117" s="85">
        <f t="shared" si="5"/>
        <v>115</v>
      </c>
      <c r="B117" t="str">
        <f>MISSING_VALUE!AJ118</f>
        <v>CASE  WHEN COUNTRY = 'BIB' THEN 0 WHEN COUNTRY = 'KOPER' THEN 0 WHEN COUNTRY = 'CIB' THEN 0 END AS MISSING_VAL_IND_116,</v>
      </c>
      <c r="C117" t="str">
        <f>VAL_MAX!Y118</f>
        <v>CASE  WHEN COUNTRY = 'CIB' AND SEGMENT IN ('CORPORATE','SME Corporate') THEN 24.48358 WHEN COUNTRY = 'CIB' AND SEGMENT = 'Small Business' THEN 48.97926 END AS VAL_MAX_IND_116,</v>
      </c>
      <c r="D117" t="str">
        <f>VAL_MIN!Y118</f>
        <v>CASE  WHEN COUNTRY = 'CIB' AND SEGMENT IN ('CORPORATE','SME Corporate') THEN -19.53169 WHEN COUNTRY = 'CIB' AND SEGMENT = 'Small Business' THEN -42.26339 END AS VAL_MIN_IND_116,</v>
      </c>
      <c r="E117" s="98" t="str">
        <f t="shared" si="3"/>
        <v>CASE  WHEN COUNTRY = 'BIB' THEN 0 WHEN COUNTRY = 'KOPER' THEN 0 WHEN COUNTRY = 'CIB' THEN 0 END AS MISSING_VAL_IND_116, CASE  WHEN COUNTRY = 'CIB' AND SEGMENT IN ('CORPORATE','SME Corporate') THEN 24.48358 WHEN COUNTRY = 'CIB' AND SEGMENT = 'Small Business' THEN 48.97926 END AS VAL_MAX_IND_116, CASE  WHEN COUNTRY = 'CIB' AND SEGMENT IN ('CORPORATE','SME Corporate') THEN -19.53169 WHEN COUNTRY = 'CIB' AND SEGMENT = 'Small Business' THEN -42.26339 END AS VAL_MIN_IND_116,</v>
      </c>
      <c r="F117">
        <f t="shared" si="4"/>
        <v>1</v>
      </c>
    </row>
    <row r="118" spans="1:6" ht="32.25" thickBot="1" x14ac:dyDescent="0.3">
      <c r="A118" s="85">
        <f t="shared" si="5"/>
        <v>116</v>
      </c>
      <c r="B118" t="str">
        <f>MISSING_VALUE!AJ119</f>
        <v>CASE  WHEN COUNTRY = 'KOPER' AND SEGMENT= 'CORPORATE'  THEN 3.177937 WHEN COUNTRY = 'KOPER' AND SEGMENT= 'SMALL/MICRO'  THEN 4.598423 WHEN COUNTRY = 'CIB' AND SEGMENT IN ('CORPORATE','SME Corporate')  THEN 4.282425 WHEN COUNTRY = 'CIB' AND SEGMENT= 'Small Business'  THEN 3.618711 END AS MISSING_VAL_IND_122,</v>
      </c>
      <c r="C118" t="str">
        <f>VAL_MAX!Y119</f>
        <v>CASE  WHEN COUNTRY = 'CIB' AND SEGMENT IN ('CORPORATE','SME Corporate') THEN 1196.168 WHEN COUNTRY = 'CIB' AND SEGMENT = 'Small Business' THEN 1452.309 END AS VAL_MAX_IND_122,</v>
      </c>
      <c r="D118" t="str">
        <f>VAL_MIN!Y119</f>
        <v/>
      </c>
      <c r="E118" s="98" t="str">
        <f t="shared" si="3"/>
        <v xml:space="preserve">CASE  WHEN COUNTRY = 'KOPER' AND SEGMENT= 'CORPORATE'  THEN 3.177937 WHEN COUNTRY = 'KOPER' AND SEGMENT= 'SMALL/MICRO'  THEN 4.598423 WHEN COUNTRY = 'CIB' AND SEGMENT IN ('CORPORATE','SME Corporate')  THEN 4.282425 WHEN COUNTRY = 'CIB' AND SEGMENT= 'Small Business'  THEN 3.618711 END AS MISSING_VAL_IND_122, CASE  WHEN COUNTRY = 'CIB' AND SEGMENT IN ('CORPORATE','SME Corporate') THEN 1196.168 WHEN COUNTRY = 'CIB' AND SEGMENT = 'Small Business' THEN 1452.309 END AS VAL_MAX_IND_122, </v>
      </c>
      <c r="F118">
        <f t="shared" si="4"/>
        <v>1</v>
      </c>
    </row>
    <row r="119" spans="1:6" ht="32.25" thickBot="1" x14ac:dyDescent="0.3">
      <c r="A119" s="85">
        <f t="shared" si="5"/>
        <v>117</v>
      </c>
      <c r="B119" t="str">
        <f>MISSING_VALUE!AJ120</f>
        <v>CASE  WHEN COUNTRY = 'KOPER' THEN 0 WHEN COUNTRY = 'CIB' THEN 0 END AS MISSING_VAL_IND_123,</v>
      </c>
      <c r="C119" t="str">
        <f>VAL_MAX!Y120</f>
        <v>CASE  WHEN COUNTRY = 'CIB' AND SEGMENT IN ('CORPORATE','SME Corporate') THEN 3.778554 WHEN COUNTRY = 'CIB' AND SEGMENT = 'Small Business' THEN 4.432305 END AS VAL_MAX_IND_123,</v>
      </c>
      <c r="D119" t="str">
        <f>VAL_MIN!Y120</f>
        <v/>
      </c>
      <c r="E119" s="98" t="str">
        <f t="shared" si="3"/>
        <v xml:space="preserve">CASE  WHEN COUNTRY = 'KOPER' THEN 0 WHEN COUNTRY = 'CIB' THEN 0 END AS MISSING_VAL_IND_123, CASE  WHEN COUNTRY = 'CIB' AND SEGMENT IN ('CORPORATE','SME Corporate') THEN 3.778554 WHEN COUNTRY = 'CIB' AND SEGMENT = 'Small Business' THEN 4.432305 END AS VAL_MAX_IND_123, </v>
      </c>
      <c r="F119">
        <f t="shared" si="4"/>
        <v>1</v>
      </c>
    </row>
    <row r="120" spans="1:6" ht="48" thickBot="1" x14ac:dyDescent="0.3">
      <c r="A120" s="85">
        <f t="shared" si="5"/>
        <v>118</v>
      </c>
      <c r="B120" t="str">
        <f>MISSING_VALUE!AJ121</f>
        <v>CASE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 END AS MISSING_VAL_IND_124,</v>
      </c>
      <c r="C120" t="str">
        <f>VAL_MAX!Y121</f>
        <v>CASE  WHEN COUNTRY = 'CIB' AND SEGMENT IN ('CORPORATE','SME Corporate') THEN 8.213259 WHEN COUNTRY = 'CIB' AND SEGMENT = 'Small Business' THEN 40.50623 END AS VAL_MAX_IND_124,</v>
      </c>
      <c r="D120" t="str">
        <f>VAL_MIN!Y121</f>
        <v/>
      </c>
      <c r="E120" s="98" t="str">
        <f t="shared" si="3"/>
        <v xml:space="preserve">CASE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 END AS MISSING_VAL_IND_124, CASE  WHEN COUNTRY = 'CIB' AND SEGMENT IN ('CORPORATE','SME Corporate') THEN 8.213259 WHEN COUNTRY = 'CIB' AND SEGMENT = 'Small Business' THEN 40.50623 END AS VAL_MAX_IND_124, </v>
      </c>
      <c r="F120">
        <f t="shared" si="4"/>
        <v>1</v>
      </c>
    </row>
    <row r="121" spans="1:6" ht="32.25" thickBot="1" x14ac:dyDescent="0.3">
      <c r="A121" s="85">
        <f t="shared" si="5"/>
        <v>119</v>
      </c>
      <c r="B121" t="str">
        <f>MISSING_VALUE!AJ122</f>
        <v>CASE  WHEN COUNTRY = 'BIB' THEN 0 WHEN COUNTRY = 'KOPER' THEN 0 WHEN COUNTRY = 'CIB' THEN 0 END AS MISSING_VAL_IND_125,</v>
      </c>
      <c r="C121" t="str">
        <f>VAL_MAX!Y122</f>
        <v>CASE  WHEN COUNTRY = 'CIB' AND SEGMENT IN ('CORPORATE','SME Corporate') THEN 5.448284 WHEN COUNTRY = 'CIB' AND SEGMENT = 'Small Business' THEN 15.92004 END AS VAL_MAX_IND_125,</v>
      </c>
      <c r="D121" t="str">
        <f>VAL_MIN!Y122</f>
        <v/>
      </c>
      <c r="E121" s="98" t="str">
        <f t="shared" si="3"/>
        <v xml:space="preserve">CASE  WHEN COUNTRY = 'BIB' THEN 0 WHEN COUNTRY = 'KOPER' THEN 0 WHEN COUNTRY = 'CIB' THEN 0 END AS MISSING_VAL_IND_125, CASE  WHEN COUNTRY = 'CIB' AND SEGMENT IN ('CORPORATE','SME Corporate') THEN 5.448284 WHEN COUNTRY = 'CIB' AND SEGMENT = 'Small Business' THEN 15.92004 END AS VAL_MAX_IND_125, </v>
      </c>
      <c r="F121">
        <f t="shared" si="4"/>
        <v>1</v>
      </c>
    </row>
    <row r="122" spans="1:6" ht="63.75" thickBot="1" x14ac:dyDescent="0.3">
      <c r="A122" s="85">
        <f t="shared" si="5"/>
        <v>120</v>
      </c>
      <c r="B122" t="str">
        <f>MISSING_VALUE!AJ123</f>
        <v>CASE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 END AS MISSING_VAL_IND_126,</v>
      </c>
      <c r="C122" t="str">
        <f>VAL_MAX!Y123</f>
        <v>CASE  WHEN COUNTRY = 'CIB' AND SEGMENT IN ('CORPORATE','SME Corporate') THEN 0.678269  WHEN COUNTRY = 'CIB' AND SEGMENT = 'Small Business' THEN 0.6346902 END AS VAL_MAX_IND_126,</v>
      </c>
      <c r="D122" t="str">
        <f>VAL_MIN!Y123</f>
        <v>CASE  WHEN COUNTRY = 'CIB' AND SEGMENT IN ('CORPORATE','SME Corporate') THEN -0.6363943 WHEN COUNTRY = 'CIB' AND SEGMENT = 'Small Business' THEN -2.006231 END AS VAL_MIN_IND_126,</v>
      </c>
      <c r="E122" s="98" t="str">
        <f t="shared" si="3"/>
        <v>CASE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 END AS MISSING_VAL_IND_126, CASE  WHEN COUNTRY = 'CIB' AND SEGMENT IN ('CORPORATE','SME Corporate') THEN 0.678269  WHEN COUNTRY = 'CIB' AND SEGMENT = 'Small Business' THEN 0.6346902 END AS VAL_MAX_IND_126, CASE  WHEN COUNTRY = 'CIB' AND SEGMENT IN ('CORPORATE','SME Corporate') THEN -0.6363943 WHEN COUNTRY = 'CIB' AND SEGMENT = 'Small Business' THEN -2.006231 END AS VAL_MIN_IND_126,</v>
      </c>
      <c r="F122">
        <f t="shared" si="4"/>
        <v>1</v>
      </c>
    </row>
    <row r="123" spans="1:6" ht="32.25" thickBot="1" x14ac:dyDescent="0.3">
      <c r="A123" s="85">
        <f t="shared" si="5"/>
        <v>121</v>
      </c>
      <c r="B123" t="str">
        <f>MISSING_VALUE!AJ124</f>
        <v>CASE  WHEN COUNTRY = 'BIB' THEN 0 WHEN COUNTRY = 'KOPER' THEN 0 WHEN COUNTRY = 'CIB' THEN 0 END AS MISSING_VAL_IND_127,</v>
      </c>
      <c r="C123" t="str">
        <f>VAL_MAX!Y124</f>
        <v>CASE  WHEN COUNTRY = 'CIB' AND SEGMENT IN ('CORPORATE','SME Corporate') THEN 13.591  WHEN COUNTRY = 'CIB' AND SEGMENT = 'Small Business' THEN 37.69851 END AS VAL_MAX_IND_127,</v>
      </c>
      <c r="D123" t="str">
        <f>VAL_MIN!Y124</f>
        <v>CASE  WHEN COUNTRY = 'CIB' AND SEGMENT IN ('CORPORATE','SME Corporate') THEN -12.73378 WHEN COUNTRY = 'CIB' AND SEGMENT = 'Small Business' THEN -28.94181 END AS VAL_MIN_IND_127,</v>
      </c>
      <c r="E123" s="98" t="str">
        <f t="shared" si="3"/>
        <v>CASE  WHEN COUNTRY = 'BIB' THEN 0 WHEN COUNTRY = 'KOPER' THEN 0 WHEN COUNTRY = 'CIB' THEN 0 END AS MISSING_VAL_IND_127, CASE  WHEN COUNTRY = 'CIB' AND SEGMENT IN ('CORPORATE','SME Corporate') THEN 13.591  WHEN COUNTRY = 'CIB' AND SEGMENT = 'Small Business' THEN 37.69851 END AS VAL_MAX_IND_127, CASE  WHEN COUNTRY = 'CIB' AND SEGMENT IN ('CORPORATE','SME Corporate') THEN -12.73378 WHEN COUNTRY = 'CIB' AND SEGMENT = 'Small Business' THEN -28.94181 END AS VAL_MIN_IND_127,</v>
      </c>
      <c r="F123">
        <f t="shared" si="4"/>
        <v>1</v>
      </c>
    </row>
    <row r="124" spans="1:6" ht="32.25" thickBot="1" x14ac:dyDescent="0.3">
      <c r="A124" s="85">
        <f t="shared" si="5"/>
        <v>122</v>
      </c>
      <c r="B124" t="str">
        <f>MISSING_VALUE!AJ125</f>
        <v>CASE  WHEN COUNTRY = 'BIB' THEN 0 WHEN COUNTRY = 'KOPER' THEN 0 WHEN COUNTRY = 'CIB' THEN 0 END AS MISSING_VAL_IND_128,</v>
      </c>
      <c r="C124" t="str">
        <f>VAL_MAX!Y125</f>
        <v>CASE  WHEN COUNTRY = 'CIB' AND SEGMENT IN ('CORPORATE','SME Corporate') THEN 3.28698  WHEN COUNTRY = 'CIB' AND SEGMENT = 'Small Business' THEN -1  END AS VAL_MAX_IND_128,</v>
      </c>
      <c r="D124" t="str">
        <f>VAL_MIN!Y125</f>
        <v/>
      </c>
      <c r="E124" s="98" t="str">
        <f t="shared" si="3"/>
        <v xml:space="preserve">CASE  WHEN COUNTRY = 'BIB' THEN 0 WHEN COUNTRY = 'KOPER' THEN 0 WHEN COUNTRY = 'CIB' THEN 0 END AS MISSING_VAL_IND_128, CASE  WHEN COUNTRY = 'CIB' AND SEGMENT IN ('CORPORATE','SME Corporate') THEN 3.28698  WHEN COUNTRY = 'CIB' AND SEGMENT = 'Small Business' THEN -1  END AS VAL_MAX_IND_128, </v>
      </c>
      <c r="F124">
        <f t="shared" si="4"/>
        <v>1</v>
      </c>
    </row>
    <row r="125" spans="1:6" ht="48" thickBot="1" x14ac:dyDescent="0.3">
      <c r="A125" s="85">
        <f t="shared" si="5"/>
        <v>123</v>
      </c>
      <c r="B125" t="str">
        <f>MISSING_VALUE!AJ126</f>
        <v>CASE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 END AS MISSING_VAL_IND_129,</v>
      </c>
      <c r="C125" t="str">
        <f>VAL_MAX!Y126</f>
        <v>CASE  WHEN COUNTRY = 'CIB' AND SEGMENT IN ('CORPORATE','SME Corporate') THEN 2341.414 WHEN COUNTRY = 'CIB' AND SEGMENT = 'Small Business' THEN 2442 END AS VAL_MAX_IND_129,</v>
      </c>
      <c r="D125" t="str">
        <f>VAL_MIN!Y126</f>
        <v/>
      </c>
      <c r="E125" s="98" t="str">
        <f t="shared" si="3"/>
        <v xml:space="preserve">CASE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 END AS MISSING_VAL_IND_129, CASE  WHEN COUNTRY = 'CIB' AND SEGMENT IN ('CORPORATE','SME Corporate') THEN 2341.414 WHEN COUNTRY = 'CIB' AND SEGMENT = 'Small Business' THEN 2442 END AS VAL_MAX_IND_129, </v>
      </c>
      <c r="F125">
        <f t="shared" si="4"/>
        <v>1</v>
      </c>
    </row>
    <row r="126" spans="1:6" ht="32.25" thickBot="1" x14ac:dyDescent="0.3">
      <c r="A126" s="85">
        <f t="shared" si="5"/>
        <v>124</v>
      </c>
      <c r="B126" t="str">
        <f>MISSING_VALUE!AJ127</f>
        <v>CASE  WHEN COUNTRY = 'BIB' THEN 0 WHEN COUNTRY = 'KOPER' THEN 0 WHEN COUNTRY = 'CIB' THEN 0 END AS MISSING_VAL_IND_130,</v>
      </c>
      <c r="C126" t="str">
        <f>VAL_MAX!Y127</f>
        <v>CASE  WHEN COUNTRY = 'CIB' AND SEGMENT IN ('CORPORATE','SME Corporate') THEN 14.00518 WHEN COUNTRY = 'CIB' AND SEGMENT = 'Small Business' THEN 32.52797 END AS VAL_MAX_IND_130,</v>
      </c>
      <c r="D126" t="str">
        <f>VAL_MIN!Y127</f>
        <v/>
      </c>
      <c r="E126" s="98" t="str">
        <f t="shared" si="3"/>
        <v xml:space="preserve">CASE  WHEN COUNTRY = 'BIB' THEN 0 WHEN COUNTRY = 'KOPER' THEN 0 WHEN COUNTRY = 'CIB' THEN 0 END AS MISSING_VAL_IND_130, CASE  WHEN COUNTRY = 'CIB' AND SEGMENT IN ('CORPORATE','SME Corporate') THEN 14.00518 WHEN COUNTRY = 'CIB' AND SEGMENT = 'Small Business' THEN 32.52797 END AS VAL_MAX_IND_130, </v>
      </c>
      <c r="F126">
        <f t="shared" si="4"/>
        <v>1</v>
      </c>
    </row>
    <row r="127" spans="1:6" ht="48" thickBot="1" x14ac:dyDescent="0.3">
      <c r="A127" s="85">
        <f t="shared" si="5"/>
        <v>125</v>
      </c>
      <c r="B127" t="str">
        <f>MISSING_VALUE!AJ128</f>
        <v>CASE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 END AS MISSING_VAL_IND_131,</v>
      </c>
      <c r="C127" t="str">
        <f>VAL_MAX!Y128</f>
        <v>CASE  WHEN COUNTRY = 'CIB' AND SEGMENT IN ('CORPORATE','SME Corporate') THEN 23.23102 WHEN COUNTRY = 'CIB' AND SEGMENT = 'Small Business' THEN 13.81786 END AS VAL_MAX_IND_131,</v>
      </c>
      <c r="D127" t="str">
        <f>VAL_MIN!Y128</f>
        <v/>
      </c>
      <c r="E127" s="98" t="str">
        <f t="shared" si="3"/>
        <v xml:space="preserve">CASE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 END AS MISSING_VAL_IND_131, CASE  WHEN COUNTRY = 'CIB' AND SEGMENT IN ('CORPORATE','SME Corporate') THEN 23.23102 WHEN COUNTRY = 'CIB' AND SEGMENT = 'Small Business' THEN 13.81786 END AS VAL_MAX_IND_131, </v>
      </c>
      <c r="F127">
        <f t="shared" si="4"/>
        <v>1</v>
      </c>
    </row>
    <row r="128" spans="1:6" ht="32.25" thickBot="1" x14ac:dyDescent="0.3">
      <c r="A128" s="85">
        <f t="shared" si="5"/>
        <v>126</v>
      </c>
      <c r="B128" t="str">
        <f>MISSING_VALUE!AJ129</f>
        <v>CASE  WHEN COUNTRY = 'BIB' THEN 0 WHEN COUNTRY = 'KOPER' THEN 0 WHEN COUNTRY = 'CIB' THEN 0 END AS MISSING_VAL_IND_132,</v>
      </c>
      <c r="C128" t="str">
        <f>VAL_MAX!Y129</f>
        <v>CASE  WHEN COUNTRY = 'CIB' AND SEGMENT IN ('CORPORATE','SME Corporate') THEN 5.547648 WHEN COUNTRY = 'CIB' AND SEGMENT = 'Small Business' THEN 10.36736 END AS VAL_MAX_IND_132,</v>
      </c>
      <c r="D128" t="str">
        <f>VAL_MIN!Y129</f>
        <v>CASE  WHEN COUNTRY = 'CIB' AND SEGMENT = 'Small Business' THEN -0.9145911 END AS VAL_MIN_IND_132,</v>
      </c>
      <c r="E128" s="98" t="str">
        <f t="shared" si="3"/>
        <v>CASE  WHEN COUNTRY = 'BIB' THEN 0 WHEN COUNTRY = 'KOPER' THEN 0 WHEN COUNTRY = 'CIB' THEN 0 END AS MISSING_VAL_IND_132, CASE  WHEN COUNTRY = 'CIB' AND SEGMENT IN ('CORPORATE','SME Corporate') THEN 5.547648 WHEN COUNTRY = 'CIB' AND SEGMENT = 'Small Business' THEN 10.36736 END AS VAL_MAX_IND_132, CASE  WHEN COUNTRY = 'CIB' AND SEGMENT = 'Small Business' THEN -0.9145911 END AS VAL_MIN_IND_132,</v>
      </c>
      <c r="F128">
        <f t="shared" si="4"/>
        <v>1</v>
      </c>
    </row>
    <row r="129" spans="1:6" ht="32.25" thickBot="1" x14ac:dyDescent="0.3">
      <c r="A129" s="85">
        <f t="shared" si="5"/>
        <v>127</v>
      </c>
      <c r="B129" t="str">
        <f>MISSING_VALUE!AJ130</f>
        <v>CASE  WHEN COUNTRY = 'BIB' THEN 0 WHEN COUNTRY = 'KOPER' THEN 0 WHEN COUNTRY = 'CIB' THEN 0 END AS MISSING_VAL_IND_133,</v>
      </c>
      <c r="C129" t="str">
        <f>VAL_MAX!Y130</f>
        <v>CASE  WHEN COUNTRY = 'CIB' AND SEGMENT IN ('CORPORATE','SME Corporate') THEN 4.634312  WHEN COUNTRY = 'CIB' AND SEGMENT = 'Small Business' THEN 7.055777 END AS VAL_MAX_IND_133,</v>
      </c>
      <c r="D129" t="str">
        <f>VAL_MIN!Y130</f>
        <v>CASE  WHEN COUNTRY = 'CIB' AND SEGMENT IN ('CORPORATE','SME Corporate') THEN -0.8240759 WHEN COUNTRY = 'CIB' AND SEGMENT = 'Small Business' THEN -0.9284518 END AS VAL_MIN_IND_133,</v>
      </c>
      <c r="E129" s="98" t="str">
        <f t="shared" si="3"/>
        <v>CASE  WHEN COUNTRY = 'BIB' THEN 0 WHEN COUNTRY = 'KOPER' THEN 0 WHEN COUNTRY = 'CIB' THEN 0 END AS MISSING_VAL_IND_133, CASE  WHEN COUNTRY = 'CIB' AND SEGMENT IN ('CORPORATE','SME Corporate') THEN 4.634312  WHEN COUNTRY = 'CIB' AND SEGMENT = 'Small Business' THEN 7.055777 END AS VAL_MAX_IND_133, CASE  WHEN COUNTRY = 'CIB' AND SEGMENT IN ('CORPORATE','SME Corporate') THEN -0.8240759 WHEN COUNTRY = 'CIB' AND SEGMENT = 'Small Business' THEN -0.9284518 END AS VAL_MIN_IND_133,</v>
      </c>
      <c r="F129">
        <f t="shared" si="4"/>
        <v>1</v>
      </c>
    </row>
    <row r="130" spans="1:6" ht="16.5" hidden="1" customHeight="1" thickBot="1" x14ac:dyDescent="0.3">
      <c r="A130" s="85">
        <f t="shared" si="5"/>
        <v>128</v>
      </c>
      <c r="B130" t="str">
        <f>MISSING_VALUE!AJ131</f>
        <v/>
      </c>
      <c r="C130" t="str">
        <f>VAL_MAX!Y131</f>
        <v/>
      </c>
      <c r="D130" t="str">
        <f>VAL_MIN!Y131</f>
        <v/>
      </c>
      <c r="E130" s="98" t="str">
        <f t="shared" si="3"/>
        <v xml:space="preserve">  </v>
      </c>
      <c r="F130">
        <f t="shared" si="4"/>
        <v>0</v>
      </c>
    </row>
    <row r="131" spans="1:6" ht="16.5" hidden="1" customHeight="1" thickBot="1" x14ac:dyDescent="0.3">
      <c r="A131" s="85">
        <f t="shared" si="5"/>
        <v>129</v>
      </c>
      <c r="B131" t="str">
        <f>MISSING_VALUE!AJ132</f>
        <v/>
      </c>
      <c r="C131" t="str">
        <f>VAL_MAX!Y132</f>
        <v/>
      </c>
      <c r="D131" t="str">
        <f>VAL_MIN!Y132</f>
        <v/>
      </c>
      <c r="E131" s="98" t="str">
        <f t="shared" ref="E131:E194" si="6">CONCATENATE(B131," ",C131," ",D131)</f>
        <v xml:space="preserve">  </v>
      </c>
      <c r="F131">
        <f t="shared" ref="F131:F194" si="7">IF((LEN(B131)+LEN(C131)+LEN(D131))&gt;0,1,0)</f>
        <v>0</v>
      </c>
    </row>
    <row r="132" spans="1:6" ht="16.5" hidden="1" customHeight="1" thickBot="1" x14ac:dyDescent="0.3">
      <c r="A132" s="85">
        <f t="shared" ref="A132:A195" si="8">+A131+1</f>
        <v>130</v>
      </c>
      <c r="B132" t="str">
        <f>MISSING_VALUE!AJ133</f>
        <v/>
      </c>
      <c r="C132" t="str">
        <f>VAL_MAX!Y133</f>
        <v/>
      </c>
      <c r="D132" t="str">
        <f>VAL_MIN!Y133</f>
        <v/>
      </c>
      <c r="E132" s="98" t="str">
        <f t="shared" si="6"/>
        <v xml:space="preserve">  </v>
      </c>
      <c r="F132">
        <f t="shared" si="7"/>
        <v>0</v>
      </c>
    </row>
    <row r="133" spans="1:6" ht="16.5" hidden="1" customHeight="1" thickBot="1" x14ac:dyDescent="0.3">
      <c r="A133" s="85">
        <f t="shared" si="8"/>
        <v>131</v>
      </c>
      <c r="B133" t="str">
        <f>MISSING_VALUE!AJ134</f>
        <v/>
      </c>
      <c r="C133" t="str">
        <f>VAL_MAX!Y134</f>
        <v/>
      </c>
      <c r="D133" t="str">
        <f>VAL_MIN!Y134</f>
        <v/>
      </c>
      <c r="E133" s="98" t="str">
        <f t="shared" si="6"/>
        <v xml:space="preserve">  </v>
      </c>
      <c r="F133">
        <f t="shared" si="7"/>
        <v>0</v>
      </c>
    </row>
    <row r="134" spans="1:6" ht="16.5" customHeight="1" thickBot="1" x14ac:dyDescent="0.3">
      <c r="A134" s="85">
        <f t="shared" si="8"/>
        <v>132</v>
      </c>
      <c r="B134" t="str">
        <f>MISSING_VALUE!AJ135</f>
        <v>-999 AS MISSING_VAL_IND_138,</v>
      </c>
      <c r="C134" t="str">
        <f>VAL_MAX!Y135</f>
        <v/>
      </c>
      <c r="D134" t="str">
        <f>VAL_MIN!Y135</f>
        <v/>
      </c>
      <c r="E134" s="98" t="str">
        <f t="shared" si="6"/>
        <v xml:space="preserve">-999 AS MISSING_VAL_IND_138,  </v>
      </c>
      <c r="F134">
        <f t="shared" si="7"/>
        <v>1</v>
      </c>
    </row>
    <row r="135" spans="1:6" ht="16.5" customHeight="1" thickBot="1" x14ac:dyDescent="0.3">
      <c r="A135" s="85">
        <f t="shared" si="8"/>
        <v>133</v>
      </c>
      <c r="B135" t="str">
        <f>MISSING_VALUE!AJ136</f>
        <v>-999 AS MISSING_VAL_IND_139,</v>
      </c>
      <c r="C135" t="str">
        <f>VAL_MAX!Y136</f>
        <v/>
      </c>
      <c r="D135" t="str">
        <f>VAL_MIN!Y136</f>
        <v/>
      </c>
      <c r="E135" s="98" t="str">
        <f t="shared" si="6"/>
        <v xml:space="preserve">-999 AS MISSING_VAL_IND_139,  </v>
      </c>
      <c r="F135">
        <f t="shared" si="7"/>
        <v>1</v>
      </c>
    </row>
    <row r="136" spans="1:6" ht="16.5" customHeight="1" thickBot="1" x14ac:dyDescent="0.3">
      <c r="A136" s="85">
        <f t="shared" si="8"/>
        <v>134</v>
      </c>
      <c r="B136" t="str">
        <f>MISSING_VALUE!AJ137</f>
        <v>-999 AS MISSING_VAL_IND_140,</v>
      </c>
      <c r="C136" t="str">
        <f>VAL_MAX!Y137</f>
        <v/>
      </c>
      <c r="D136" t="str">
        <f>VAL_MIN!Y137</f>
        <v/>
      </c>
      <c r="E136" s="98" t="str">
        <f t="shared" si="6"/>
        <v xml:space="preserve">-999 AS MISSING_VAL_IND_140,  </v>
      </c>
      <c r="F136">
        <f t="shared" si="7"/>
        <v>1</v>
      </c>
    </row>
    <row r="137" spans="1:6" ht="16.5" customHeight="1" thickBot="1" x14ac:dyDescent="0.3">
      <c r="A137" s="85">
        <f t="shared" si="8"/>
        <v>135</v>
      </c>
      <c r="B137" t="str">
        <f>MISSING_VALUE!AJ138</f>
        <v>-999 AS MISSING_VAL_IND_141,</v>
      </c>
      <c r="C137" t="str">
        <f>VAL_MAX!Y138</f>
        <v/>
      </c>
      <c r="D137" t="str">
        <f>VAL_MIN!Y138</f>
        <v/>
      </c>
      <c r="E137" s="98" t="str">
        <f t="shared" si="6"/>
        <v xml:space="preserve">-999 AS MISSING_VAL_IND_141,  </v>
      </c>
      <c r="F137">
        <f t="shared" si="7"/>
        <v>1</v>
      </c>
    </row>
    <row r="138" spans="1:6" ht="16.5" customHeight="1" thickBot="1" x14ac:dyDescent="0.3">
      <c r="A138" s="85">
        <f t="shared" si="8"/>
        <v>136</v>
      </c>
      <c r="B138" t="str">
        <f>MISSING_VALUE!AJ139</f>
        <v>-999 AS MISSING_VAL_IND_142,</v>
      </c>
      <c r="C138" t="str">
        <f>VAL_MAX!Y139</f>
        <v/>
      </c>
      <c r="D138" t="str">
        <f>VAL_MIN!Y139</f>
        <v/>
      </c>
      <c r="E138" s="98" t="str">
        <f t="shared" si="6"/>
        <v xml:space="preserve">-999 AS MISSING_VAL_IND_142,  </v>
      </c>
      <c r="F138">
        <f t="shared" si="7"/>
        <v>1</v>
      </c>
    </row>
    <row r="139" spans="1:6" ht="16.5" customHeight="1" thickBot="1" x14ac:dyDescent="0.3">
      <c r="A139" s="85">
        <f t="shared" si="8"/>
        <v>137</v>
      </c>
      <c r="B139" t="str">
        <f>MISSING_VALUE!AJ140</f>
        <v>-999 AS MISSING_VAL_IND_143,</v>
      </c>
      <c r="C139" t="str">
        <f>VAL_MAX!Y140</f>
        <v/>
      </c>
      <c r="D139" t="str">
        <f>VAL_MIN!Y140</f>
        <v/>
      </c>
      <c r="E139" s="98" t="str">
        <f t="shared" si="6"/>
        <v xml:space="preserve">-999 AS MISSING_VAL_IND_143,  </v>
      </c>
      <c r="F139">
        <f t="shared" si="7"/>
        <v>1</v>
      </c>
    </row>
    <row r="140" spans="1:6" ht="16.5" customHeight="1" thickBot="1" x14ac:dyDescent="0.3">
      <c r="A140" s="85">
        <f t="shared" si="8"/>
        <v>138</v>
      </c>
      <c r="B140" t="str">
        <f>MISSING_VALUE!AJ141</f>
        <v>-999 AS MISSING_VAL_IND_144,</v>
      </c>
      <c r="C140" t="str">
        <f>VAL_MAX!Y141</f>
        <v/>
      </c>
      <c r="D140" t="str">
        <f>VAL_MIN!Y141</f>
        <v/>
      </c>
      <c r="E140" s="98" t="str">
        <f t="shared" si="6"/>
        <v xml:space="preserve">-999 AS MISSING_VAL_IND_144,  </v>
      </c>
      <c r="F140">
        <f t="shared" si="7"/>
        <v>1</v>
      </c>
    </row>
    <row r="141" spans="1:6" ht="16.5" customHeight="1" thickBot="1" x14ac:dyDescent="0.3">
      <c r="A141" s="85">
        <f t="shared" si="8"/>
        <v>139</v>
      </c>
      <c r="B141" t="str">
        <f>MISSING_VALUE!AJ142</f>
        <v>-999 AS MISSING_VAL_IND_145,</v>
      </c>
      <c r="C141" t="str">
        <f>VAL_MAX!Y142</f>
        <v/>
      </c>
      <c r="D141" t="str">
        <f>VAL_MIN!Y142</f>
        <v/>
      </c>
      <c r="E141" s="98" t="str">
        <f t="shared" si="6"/>
        <v xml:space="preserve">-999 AS MISSING_VAL_IND_145,  </v>
      </c>
      <c r="F141">
        <f t="shared" si="7"/>
        <v>1</v>
      </c>
    </row>
    <row r="142" spans="1:6" ht="16.5" customHeight="1" thickBot="1" x14ac:dyDescent="0.3">
      <c r="A142" s="85">
        <f t="shared" si="8"/>
        <v>140</v>
      </c>
      <c r="B142" t="str">
        <f>MISSING_VALUE!AJ143</f>
        <v>-999 AS MISSING_VAL_IND_146,</v>
      </c>
      <c r="C142" t="str">
        <f>VAL_MAX!Y143</f>
        <v/>
      </c>
      <c r="D142" t="str">
        <f>VAL_MIN!Y143</f>
        <v/>
      </c>
      <c r="E142" s="98" t="str">
        <f t="shared" si="6"/>
        <v xml:space="preserve">-999 AS MISSING_VAL_IND_146,  </v>
      </c>
      <c r="F142">
        <f t="shared" si="7"/>
        <v>1</v>
      </c>
    </row>
    <row r="143" spans="1:6" ht="16.5" customHeight="1" thickBot="1" x14ac:dyDescent="0.3">
      <c r="A143" s="85">
        <f t="shared" si="8"/>
        <v>141</v>
      </c>
      <c r="B143" t="str">
        <f>MISSING_VALUE!AJ144</f>
        <v>-999 AS MISSING_VAL_IND_147,</v>
      </c>
      <c r="C143" t="str">
        <f>VAL_MAX!Y144</f>
        <v/>
      </c>
      <c r="D143" t="str">
        <f>VAL_MIN!Y144</f>
        <v/>
      </c>
      <c r="E143" s="98" t="str">
        <f t="shared" si="6"/>
        <v xml:space="preserve">-999 AS MISSING_VAL_IND_147,  </v>
      </c>
      <c r="F143">
        <f t="shared" si="7"/>
        <v>1</v>
      </c>
    </row>
    <row r="144" spans="1:6" ht="16.5" customHeight="1" thickBot="1" x14ac:dyDescent="0.3">
      <c r="A144" s="85">
        <f t="shared" si="8"/>
        <v>142</v>
      </c>
      <c r="B144" t="str">
        <f>MISSING_VALUE!AJ145</f>
        <v>-999 AS MISSING_VAL_IND_148,</v>
      </c>
      <c r="C144" t="str">
        <f>VAL_MAX!Y145</f>
        <v/>
      </c>
      <c r="D144" t="str">
        <f>VAL_MIN!Y145</f>
        <v/>
      </c>
      <c r="E144" s="98" t="str">
        <f t="shared" si="6"/>
        <v xml:space="preserve">-999 AS MISSING_VAL_IND_148,  </v>
      </c>
      <c r="F144">
        <f t="shared" si="7"/>
        <v>1</v>
      </c>
    </row>
    <row r="145" spans="1:6" ht="16.5" customHeight="1" thickBot="1" x14ac:dyDescent="0.3">
      <c r="A145" s="85">
        <f t="shared" si="8"/>
        <v>143</v>
      </c>
      <c r="B145" t="str">
        <f>MISSING_VALUE!AJ146</f>
        <v>-999 AS MISSING_VAL_IND_149,</v>
      </c>
      <c r="C145" t="str">
        <f>VAL_MAX!Y146</f>
        <v/>
      </c>
      <c r="D145" t="str">
        <f>VAL_MIN!Y146</f>
        <v/>
      </c>
      <c r="E145" s="98" t="str">
        <f t="shared" si="6"/>
        <v xml:space="preserve">-999 AS MISSING_VAL_IND_149,  </v>
      </c>
      <c r="F145">
        <f t="shared" si="7"/>
        <v>1</v>
      </c>
    </row>
    <row r="146" spans="1:6" ht="16.5" customHeight="1" thickBot="1" x14ac:dyDescent="0.3">
      <c r="A146" s="85">
        <f t="shared" si="8"/>
        <v>144</v>
      </c>
      <c r="B146" t="str">
        <f>MISSING_VALUE!AJ147</f>
        <v>-999 AS MISSING_VAL_IND_150,</v>
      </c>
      <c r="C146" t="str">
        <f>VAL_MAX!Y147</f>
        <v/>
      </c>
      <c r="D146" t="str">
        <f>VAL_MIN!Y147</f>
        <v/>
      </c>
      <c r="E146" s="98" t="str">
        <f t="shared" si="6"/>
        <v xml:space="preserve">-999 AS MISSING_VAL_IND_150,  </v>
      </c>
      <c r="F146">
        <f t="shared" si="7"/>
        <v>1</v>
      </c>
    </row>
    <row r="147" spans="1:6" ht="16.5" customHeight="1" thickBot="1" x14ac:dyDescent="0.3">
      <c r="A147" s="85">
        <f t="shared" si="8"/>
        <v>145</v>
      </c>
      <c r="B147" t="str">
        <f>MISSING_VALUE!AJ148</f>
        <v>-999 AS MISSING_VAL_IND_151,</v>
      </c>
      <c r="C147" t="str">
        <f>VAL_MAX!Y148</f>
        <v/>
      </c>
      <c r="D147" t="str">
        <f>VAL_MIN!Y148</f>
        <v/>
      </c>
      <c r="E147" s="98" t="str">
        <f t="shared" si="6"/>
        <v xml:space="preserve">-999 AS MISSING_VAL_IND_151,  </v>
      </c>
      <c r="F147">
        <f t="shared" si="7"/>
        <v>1</v>
      </c>
    </row>
    <row r="148" spans="1:6" ht="16.5" customHeight="1" thickBot="1" x14ac:dyDescent="0.3">
      <c r="A148" s="85">
        <f t="shared" si="8"/>
        <v>146</v>
      </c>
      <c r="B148" t="str">
        <f>MISSING_VALUE!AJ149</f>
        <v>-999 AS MISSING_VAL_IND_152,</v>
      </c>
      <c r="C148" t="str">
        <f>VAL_MAX!Y149</f>
        <v/>
      </c>
      <c r="D148" t="str">
        <f>VAL_MIN!Y149</f>
        <v/>
      </c>
      <c r="E148" s="98" t="str">
        <f t="shared" si="6"/>
        <v xml:space="preserve">-999 AS MISSING_VAL_IND_152,  </v>
      </c>
      <c r="F148">
        <f t="shared" si="7"/>
        <v>1</v>
      </c>
    </row>
    <row r="149" spans="1:6" ht="16.5" customHeight="1" thickBot="1" x14ac:dyDescent="0.3">
      <c r="A149" s="85">
        <f t="shared" si="8"/>
        <v>147</v>
      </c>
      <c r="B149" t="str">
        <f>MISSING_VALUE!AJ150</f>
        <v>-999 AS MISSING_VAL_IND_153,</v>
      </c>
      <c r="C149" t="str">
        <f>VAL_MAX!Y150</f>
        <v/>
      </c>
      <c r="D149" t="str">
        <f>VAL_MIN!Y150</f>
        <v/>
      </c>
      <c r="E149" s="98" t="str">
        <f t="shared" si="6"/>
        <v xml:space="preserve">-999 AS MISSING_VAL_IND_153,  </v>
      </c>
      <c r="F149">
        <f t="shared" si="7"/>
        <v>1</v>
      </c>
    </row>
    <row r="150" spans="1:6" ht="16.5" customHeight="1" thickBot="1" x14ac:dyDescent="0.3">
      <c r="A150" s="85">
        <f t="shared" si="8"/>
        <v>148</v>
      </c>
      <c r="B150" t="str">
        <f>MISSING_VALUE!AJ151</f>
        <v>-999 AS MISSING_VAL_IND_154,</v>
      </c>
      <c r="C150" t="str">
        <f>VAL_MAX!Y151</f>
        <v/>
      </c>
      <c r="D150" t="str">
        <f>VAL_MIN!Y151</f>
        <v/>
      </c>
      <c r="E150" s="98" t="str">
        <f t="shared" si="6"/>
        <v xml:space="preserve">-999 AS MISSING_VAL_IND_154,  </v>
      </c>
      <c r="F150">
        <f t="shared" si="7"/>
        <v>1</v>
      </c>
    </row>
    <row r="151" spans="1:6" ht="16.5" customHeight="1" thickBot="1" x14ac:dyDescent="0.3">
      <c r="A151" s="85">
        <f t="shared" si="8"/>
        <v>149</v>
      </c>
      <c r="B151" t="str">
        <f>MISSING_VALUE!AJ152</f>
        <v>-999 AS MISSING_VAL_IND_155,</v>
      </c>
      <c r="C151" t="str">
        <f>VAL_MAX!Y152</f>
        <v/>
      </c>
      <c r="D151" t="str">
        <f>VAL_MIN!Y152</f>
        <v/>
      </c>
      <c r="E151" s="98" t="str">
        <f t="shared" si="6"/>
        <v xml:space="preserve">-999 AS MISSING_VAL_IND_155,  </v>
      </c>
      <c r="F151">
        <f t="shared" si="7"/>
        <v>1</v>
      </c>
    </row>
    <row r="152" spans="1:6" ht="16.5" customHeight="1" thickBot="1" x14ac:dyDescent="0.3">
      <c r="A152" s="85">
        <f t="shared" si="8"/>
        <v>150</v>
      </c>
      <c r="B152" t="str">
        <f>MISSING_VALUE!AJ153</f>
        <v>-999 AS MISSING_VAL_IND_156,</v>
      </c>
      <c r="C152" t="str">
        <f>VAL_MAX!Y153</f>
        <v/>
      </c>
      <c r="D152" t="str">
        <f>VAL_MIN!Y153</f>
        <v/>
      </c>
      <c r="E152" s="98" t="str">
        <f t="shared" si="6"/>
        <v xml:space="preserve">-999 AS MISSING_VAL_IND_156,  </v>
      </c>
      <c r="F152">
        <f t="shared" si="7"/>
        <v>1</v>
      </c>
    </row>
    <row r="153" spans="1:6" ht="16.5" customHeight="1" thickBot="1" x14ac:dyDescent="0.3">
      <c r="A153" s="85">
        <f t="shared" si="8"/>
        <v>151</v>
      </c>
      <c r="B153" t="str">
        <f>MISSING_VALUE!AJ154</f>
        <v>-999 AS MISSING_VAL_IND_157,</v>
      </c>
      <c r="C153" t="str">
        <f>VAL_MAX!Y154</f>
        <v/>
      </c>
      <c r="D153" t="str">
        <f>VAL_MIN!Y154</f>
        <v/>
      </c>
      <c r="E153" s="98" t="str">
        <f t="shared" si="6"/>
        <v xml:space="preserve">-999 AS MISSING_VAL_IND_157,  </v>
      </c>
      <c r="F153">
        <f t="shared" si="7"/>
        <v>1</v>
      </c>
    </row>
    <row r="154" spans="1:6" ht="16.5" customHeight="1" thickBot="1" x14ac:dyDescent="0.3">
      <c r="A154" s="85">
        <f t="shared" si="8"/>
        <v>152</v>
      </c>
      <c r="B154" t="str">
        <f>MISSING_VALUE!AJ155</f>
        <v>-999 AS MISSING_VAL_IND_158,</v>
      </c>
      <c r="C154" t="str">
        <f>VAL_MAX!Y155</f>
        <v/>
      </c>
      <c r="D154" t="str">
        <f>VAL_MIN!Y155</f>
        <v/>
      </c>
      <c r="E154" s="98" t="str">
        <f t="shared" si="6"/>
        <v xml:space="preserve">-999 AS MISSING_VAL_IND_158,  </v>
      </c>
      <c r="F154">
        <f t="shared" si="7"/>
        <v>1</v>
      </c>
    </row>
    <row r="155" spans="1:6" ht="16.5" customHeight="1" thickBot="1" x14ac:dyDescent="0.3">
      <c r="A155" s="85">
        <f t="shared" si="8"/>
        <v>153</v>
      </c>
      <c r="B155" t="str">
        <f>MISSING_VALUE!AJ156</f>
        <v>-999 AS MISSING_VAL_IND_159,</v>
      </c>
      <c r="C155" t="str">
        <f>VAL_MAX!Y156</f>
        <v/>
      </c>
      <c r="D155" t="str">
        <f>VAL_MIN!Y156</f>
        <v/>
      </c>
      <c r="E155" s="98" t="str">
        <f t="shared" si="6"/>
        <v xml:space="preserve">-999 AS MISSING_VAL_IND_159,  </v>
      </c>
      <c r="F155">
        <f t="shared" si="7"/>
        <v>1</v>
      </c>
    </row>
    <row r="156" spans="1:6" ht="16.5" customHeight="1" thickBot="1" x14ac:dyDescent="0.3">
      <c r="A156" s="85">
        <f t="shared" si="8"/>
        <v>154</v>
      </c>
      <c r="B156" t="str">
        <f>MISSING_VALUE!AJ157</f>
        <v>-999 AS MISSING_VAL_IND_160,</v>
      </c>
      <c r="C156" t="str">
        <f>VAL_MAX!Y157</f>
        <v/>
      </c>
      <c r="D156" t="str">
        <f>VAL_MIN!Y157</f>
        <v/>
      </c>
      <c r="E156" s="98" t="str">
        <f t="shared" si="6"/>
        <v xml:space="preserve">-999 AS MISSING_VAL_IND_160,  </v>
      </c>
      <c r="F156">
        <f t="shared" si="7"/>
        <v>1</v>
      </c>
    </row>
    <row r="157" spans="1:6" ht="16.5" customHeight="1" thickBot="1" x14ac:dyDescent="0.3">
      <c r="A157" s="85">
        <f t="shared" si="8"/>
        <v>155</v>
      </c>
      <c r="B157" t="str">
        <f>MISSING_VALUE!AJ158</f>
        <v>-999 AS MISSING_VAL_IND_161,</v>
      </c>
      <c r="C157" t="str">
        <f>VAL_MAX!Y158</f>
        <v/>
      </c>
      <c r="D157" t="str">
        <f>VAL_MIN!Y158</f>
        <v/>
      </c>
      <c r="E157" s="98" t="str">
        <f t="shared" si="6"/>
        <v xml:space="preserve">-999 AS MISSING_VAL_IND_161,  </v>
      </c>
      <c r="F157">
        <f t="shared" si="7"/>
        <v>1</v>
      </c>
    </row>
    <row r="158" spans="1:6" ht="16.5" customHeight="1" thickBot="1" x14ac:dyDescent="0.3">
      <c r="A158" s="85">
        <f t="shared" si="8"/>
        <v>156</v>
      </c>
      <c r="B158" t="str">
        <f>MISSING_VALUE!AJ159</f>
        <v>-999 AS MISSING_VAL_IND_162,</v>
      </c>
      <c r="C158" t="str">
        <f>VAL_MAX!Y159</f>
        <v/>
      </c>
      <c r="D158" t="str">
        <f>VAL_MIN!Y159</f>
        <v/>
      </c>
      <c r="E158" s="98" t="str">
        <f t="shared" si="6"/>
        <v xml:space="preserve">-999 AS MISSING_VAL_IND_162,  </v>
      </c>
      <c r="F158">
        <f t="shared" si="7"/>
        <v>1</v>
      </c>
    </row>
    <row r="159" spans="1:6" ht="16.5" customHeight="1" thickBot="1" x14ac:dyDescent="0.3">
      <c r="A159" s="85">
        <f t="shared" si="8"/>
        <v>157</v>
      </c>
      <c r="B159" t="str">
        <f>MISSING_VALUE!AJ160</f>
        <v>-999 AS MISSING_VAL_IND_163,</v>
      </c>
      <c r="C159" t="str">
        <f>VAL_MAX!Y160</f>
        <v/>
      </c>
      <c r="D159" t="str">
        <f>VAL_MIN!Y160</f>
        <v/>
      </c>
      <c r="E159" s="98" t="str">
        <f t="shared" si="6"/>
        <v xml:space="preserve">-999 AS MISSING_VAL_IND_163,  </v>
      </c>
      <c r="F159">
        <f t="shared" si="7"/>
        <v>1</v>
      </c>
    </row>
    <row r="160" spans="1:6" ht="16.5" customHeight="1" thickBot="1" x14ac:dyDescent="0.3">
      <c r="A160" s="85">
        <f t="shared" si="8"/>
        <v>158</v>
      </c>
      <c r="B160" t="str">
        <f>MISSING_VALUE!AJ161</f>
        <v>-999 AS MISSING_VAL_IND_164,</v>
      </c>
      <c r="C160" t="str">
        <f>VAL_MAX!Y161</f>
        <v/>
      </c>
      <c r="D160" t="str">
        <f>VAL_MIN!Y161</f>
        <v/>
      </c>
      <c r="E160" s="98" t="str">
        <f t="shared" si="6"/>
        <v xml:space="preserve">-999 AS MISSING_VAL_IND_164,  </v>
      </c>
      <c r="F160">
        <f t="shared" si="7"/>
        <v>1</v>
      </c>
    </row>
    <row r="161" spans="1:6" ht="16.5" customHeight="1" thickBot="1" x14ac:dyDescent="0.3">
      <c r="A161" s="85">
        <f t="shared" si="8"/>
        <v>159</v>
      </c>
      <c r="B161" t="str">
        <f>MISSING_VALUE!AJ162</f>
        <v>-999 AS MISSING_VAL_IND_165,</v>
      </c>
      <c r="C161" t="str">
        <f>VAL_MAX!Y162</f>
        <v/>
      </c>
      <c r="D161" t="str">
        <f>VAL_MIN!Y162</f>
        <v/>
      </c>
      <c r="E161" s="98" t="str">
        <f t="shared" si="6"/>
        <v xml:space="preserve">-999 AS MISSING_VAL_IND_165,  </v>
      </c>
      <c r="F161">
        <f t="shared" si="7"/>
        <v>1</v>
      </c>
    </row>
    <row r="162" spans="1:6" ht="16.5" customHeight="1" thickBot="1" x14ac:dyDescent="0.3">
      <c r="A162" s="85">
        <f t="shared" si="8"/>
        <v>160</v>
      </c>
      <c r="B162" t="str">
        <f>MISSING_VALUE!AJ163</f>
        <v>-999 AS MISSING_VAL_IND_166,</v>
      </c>
      <c r="C162" t="str">
        <f>VAL_MAX!Y163</f>
        <v/>
      </c>
      <c r="D162" t="str">
        <f>VAL_MIN!Y163</f>
        <v/>
      </c>
      <c r="E162" s="98" t="str">
        <f t="shared" si="6"/>
        <v xml:space="preserve">-999 AS MISSING_VAL_IND_166,  </v>
      </c>
      <c r="F162">
        <f t="shared" si="7"/>
        <v>1</v>
      </c>
    </row>
    <row r="163" spans="1:6" ht="16.5" customHeight="1" thickBot="1" x14ac:dyDescent="0.3">
      <c r="A163" s="85">
        <f t="shared" si="8"/>
        <v>161</v>
      </c>
      <c r="B163" t="str">
        <f>MISSING_VALUE!AJ164</f>
        <v>-999 AS MISSING_VAL_IND_167,</v>
      </c>
      <c r="C163" t="str">
        <f>VAL_MAX!Y164</f>
        <v/>
      </c>
      <c r="D163" t="str">
        <f>VAL_MIN!Y164</f>
        <v/>
      </c>
      <c r="E163" s="98" t="str">
        <f t="shared" si="6"/>
        <v xml:space="preserve">-999 AS MISSING_VAL_IND_167,  </v>
      </c>
      <c r="F163">
        <f t="shared" si="7"/>
        <v>1</v>
      </c>
    </row>
    <row r="164" spans="1:6" ht="16.5" customHeight="1" thickBot="1" x14ac:dyDescent="0.3">
      <c r="A164" s="85">
        <f t="shared" si="8"/>
        <v>162</v>
      </c>
      <c r="B164" t="str">
        <f>MISSING_VALUE!AJ165</f>
        <v>-999 AS MISSING_VAL_IND_168,</v>
      </c>
      <c r="C164" t="str">
        <f>VAL_MAX!Y165</f>
        <v/>
      </c>
      <c r="D164" t="str">
        <f>VAL_MIN!Y165</f>
        <v/>
      </c>
      <c r="E164" s="98" t="str">
        <f t="shared" si="6"/>
        <v xml:space="preserve">-999 AS MISSING_VAL_IND_168,  </v>
      </c>
      <c r="F164">
        <f t="shared" si="7"/>
        <v>1</v>
      </c>
    </row>
    <row r="165" spans="1:6" ht="16.5" customHeight="1" thickBot="1" x14ac:dyDescent="0.3">
      <c r="A165" s="85">
        <f t="shared" si="8"/>
        <v>163</v>
      </c>
      <c r="B165" t="str">
        <f>MISSING_VALUE!AJ166</f>
        <v>-999 AS MISSING_VAL_IND_169,</v>
      </c>
      <c r="C165" t="str">
        <f>VAL_MAX!Y166</f>
        <v/>
      </c>
      <c r="D165" t="str">
        <f>VAL_MIN!Y166</f>
        <v/>
      </c>
      <c r="E165" s="98" t="str">
        <f t="shared" si="6"/>
        <v xml:space="preserve">-999 AS MISSING_VAL_IND_169,  </v>
      </c>
      <c r="F165">
        <f t="shared" si="7"/>
        <v>1</v>
      </c>
    </row>
    <row r="166" spans="1:6" ht="16.5" customHeight="1" thickBot="1" x14ac:dyDescent="0.3">
      <c r="A166" s="85">
        <f t="shared" si="8"/>
        <v>164</v>
      </c>
      <c r="B166" t="str">
        <f>MISSING_VALUE!AJ167</f>
        <v>-999 AS MISSING_VAL_IND_170,</v>
      </c>
      <c r="C166" t="str">
        <f>VAL_MAX!Y167</f>
        <v/>
      </c>
      <c r="D166" t="str">
        <f>VAL_MIN!Y167</f>
        <v/>
      </c>
      <c r="E166" s="98" t="str">
        <f t="shared" si="6"/>
        <v xml:space="preserve">-999 AS MISSING_VAL_IND_170,  </v>
      </c>
      <c r="F166">
        <f t="shared" si="7"/>
        <v>1</v>
      </c>
    </row>
    <row r="167" spans="1:6" ht="16.5" customHeight="1" thickBot="1" x14ac:dyDescent="0.3">
      <c r="A167" s="85">
        <f t="shared" si="8"/>
        <v>165</v>
      </c>
      <c r="B167" t="str">
        <f>MISSING_VALUE!AJ168</f>
        <v>-999 AS MISSING_VAL_IND_171,</v>
      </c>
      <c r="C167" t="str">
        <f>VAL_MAX!Y168</f>
        <v/>
      </c>
      <c r="D167" t="str">
        <f>VAL_MIN!Y168</f>
        <v/>
      </c>
      <c r="E167" s="98" t="str">
        <f t="shared" si="6"/>
        <v xml:space="preserve">-999 AS MISSING_VAL_IND_171,  </v>
      </c>
      <c r="F167">
        <f t="shared" si="7"/>
        <v>1</v>
      </c>
    </row>
    <row r="168" spans="1:6" ht="16.5" thickBot="1" x14ac:dyDescent="0.3">
      <c r="A168" s="85">
        <f t="shared" si="8"/>
        <v>166</v>
      </c>
      <c r="B168" t="str">
        <f>MISSING_VALUE!AJ169</f>
        <v>CASE  WHEN COUNTRY = 'BIR' THEN 0 WHEN COUNTRY = 'CIB' THEN 0 END AS MISSING_VAL_IND_172,</v>
      </c>
      <c r="C168" t="str">
        <f>VAL_MAX!Y169</f>
        <v/>
      </c>
      <c r="D168" t="str">
        <f>VAL_MIN!Y169</f>
        <v/>
      </c>
      <c r="E168" s="98" t="str">
        <f t="shared" si="6"/>
        <v xml:space="preserve">CASE  WHEN COUNTRY = 'BIR' THEN 0 WHEN COUNTRY = 'CIB' THEN 0 END AS MISSING_VAL_IND_172,  </v>
      </c>
      <c r="F168">
        <f t="shared" si="7"/>
        <v>1</v>
      </c>
    </row>
    <row r="169" spans="1:6" ht="16.5" thickBot="1" x14ac:dyDescent="0.3">
      <c r="A169" s="85">
        <f t="shared" si="8"/>
        <v>167</v>
      </c>
      <c r="B169" t="str">
        <f>MISSING_VALUE!AJ170</f>
        <v>CASE  WHEN COUNTRY = 'BIR' THEN 0 WHEN COUNTRY = 'CIB' THEN 0 END AS MISSING_VAL_IND_173,</v>
      </c>
      <c r="C169" t="str">
        <f>VAL_MAX!Y170</f>
        <v/>
      </c>
      <c r="D169" t="str">
        <f>VAL_MIN!Y170</f>
        <v/>
      </c>
      <c r="E169" s="98" t="str">
        <f t="shared" si="6"/>
        <v xml:space="preserve">CASE  WHEN COUNTRY = 'BIR' THEN 0 WHEN COUNTRY = 'CIB' THEN 0 END AS MISSING_VAL_IND_173,  </v>
      </c>
      <c r="F169">
        <f t="shared" si="7"/>
        <v>1</v>
      </c>
    </row>
    <row r="170" spans="1:6" ht="16.5" thickBot="1" x14ac:dyDescent="0.3">
      <c r="A170" s="85">
        <f t="shared" si="8"/>
        <v>168</v>
      </c>
      <c r="B170" t="str">
        <f>MISSING_VALUE!AJ171</f>
        <v>CASE  WHEN COUNTRY = 'BIR' THEN 0 WHEN COUNTRY = 'CIB' THEN 0 END AS MISSING_VAL_IND_174,</v>
      </c>
      <c r="C170" t="str">
        <f>VAL_MAX!Y171</f>
        <v/>
      </c>
      <c r="D170" t="str">
        <f>VAL_MIN!Y171</f>
        <v/>
      </c>
      <c r="E170" s="98" t="str">
        <f t="shared" si="6"/>
        <v xml:space="preserve">CASE  WHEN COUNTRY = 'BIR' THEN 0 WHEN COUNTRY = 'CIB' THEN 0 END AS MISSING_VAL_IND_174,  </v>
      </c>
      <c r="F170">
        <f t="shared" si="7"/>
        <v>1</v>
      </c>
    </row>
    <row r="171" spans="1:6" ht="16.5" thickBot="1" x14ac:dyDescent="0.3">
      <c r="A171" s="85">
        <f t="shared" si="8"/>
        <v>169</v>
      </c>
      <c r="B171" t="str">
        <f>MISSING_VALUE!AJ172</f>
        <v>CASE  WHEN COUNTRY = 'BIR' THEN 0 WHEN COUNTRY = 'CIB' THEN 0 END AS MISSING_VAL_IND_175,</v>
      </c>
      <c r="C171" t="str">
        <f>VAL_MAX!Y172</f>
        <v/>
      </c>
      <c r="D171" t="str">
        <f>VAL_MIN!Y172</f>
        <v/>
      </c>
      <c r="E171" s="98" t="str">
        <f t="shared" si="6"/>
        <v xml:space="preserve">CASE  WHEN COUNTRY = 'BIR' THEN 0 WHEN COUNTRY = 'CIB' THEN 0 END AS MISSING_VAL_IND_175,  </v>
      </c>
      <c r="F171">
        <f t="shared" si="7"/>
        <v>1</v>
      </c>
    </row>
    <row r="172" spans="1:6" ht="16.5" hidden="1" customHeight="1" thickBot="1" x14ac:dyDescent="0.3">
      <c r="A172" s="85">
        <f t="shared" si="8"/>
        <v>170</v>
      </c>
      <c r="B172" t="str">
        <f>MISSING_VALUE!AJ173</f>
        <v/>
      </c>
      <c r="C172" t="str">
        <f>VAL_MAX!Y173</f>
        <v/>
      </c>
      <c r="D172" t="str">
        <f>VAL_MIN!Y173</f>
        <v/>
      </c>
      <c r="E172" s="98" t="str">
        <f t="shared" si="6"/>
        <v xml:space="preserve">  </v>
      </c>
      <c r="F172">
        <f t="shared" si="7"/>
        <v>0</v>
      </c>
    </row>
    <row r="173" spans="1:6" ht="16.5" thickBot="1" x14ac:dyDescent="0.3">
      <c r="A173" s="85">
        <f t="shared" si="8"/>
        <v>171</v>
      </c>
      <c r="B173" t="str">
        <f>MISSING_VALUE!AJ174</f>
        <v>CASE  WHEN COUNTRY = 'KOPER' THEN 0 WHEN COUNTRY = 'ALEX' THEN 0 END AS MISSING_VAL_IND_177,</v>
      </c>
      <c r="C173" t="str">
        <f>VAL_MAX!Y174</f>
        <v>CASE  WHEN COUNTRY = 'KOPER' AND SEGMENT = 'CORPORATE' THEN 62 WHEN COUNTRY = 'KOPER' AND SEGMENT = 'SMALL/MICRO' THEN 123 END AS VAL_MAX_IND_177,</v>
      </c>
      <c r="D173" t="str">
        <f>VAL_MIN!Y174</f>
        <v/>
      </c>
      <c r="E173" s="98" t="str">
        <f t="shared" si="6"/>
        <v xml:space="preserve">CASE  WHEN COUNTRY = 'KOPER' THEN 0 WHEN COUNTRY = 'ALEX' THEN 0 END AS MISSING_VAL_IND_177, CASE  WHEN COUNTRY = 'KOPER' AND SEGMENT = 'CORPORATE' THEN 62 WHEN COUNTRY = 'KOPER' AND SEGMENT = 'SMALL/MICRO' THEN 123 END AS VAL_MAX_IND_177, </v>
      </c>
      <c r="F173">
        <f t="shared" si="7"/>
        <v>1</v>
      </c>
    </row>
    <row r="174" spans="1:6" ht="16.5" customHeight="1" thickBot="1" x14ac:dyDescent="0.3">
      <c r="A174" s="85">
        <f t="shared" si="8"/>
        <v>172</v>
      </c>
      <c r="B174" t="str">
        <f>MISSING_VALUE!AJ175</f>
        <v>-999 AS MISSING_VAL_IND_178,</v>
      </c>
      <c r="C174" t="str">
        <f>VAL_MAX!Y175</f>
        <v/>
      </c>
      <c r="D174" t="str">
        <f>VAL_MIN!Y175</f>
        <v/>
      </c>
      <c r="E174" s="98" t="str">
        <f t="shared" si="6"/>
        <v xml:space="preserve">-999 AS MISSING_VAL_IND_178,  </v>
      </c>
      <c r="F174">
        <f t="shared" si="7"/>
        <v>1</v>
      </c>
    </row>
    <row r="175" spans="1:6" ht="16.5" customHeight="1" thickBot="1" x14ac:dyDescent="0.3">
      <c r="A175" s="85">
        <f t="shared" si="8"/>
        <v>173</v>
      </c>
      <c r="B175" t="str">
        <f>MISSING_VALUE!AJ176</f>
        <v>-999 AS MISSING_VAL_IND_179,</v>
      </c>
      <c r="C175" t="str">
        <f>VAL_MAX!Y176</f>
        <v/>
      </c>
      <c r="D175" t="str">
        <f>VAL_MIN!Y176</f>
        <v/>
      </c>
      <c r="E175" s="98" t="str">
        <f t="shared" si="6"/>
        <v xml:space="preserve">-999 AS MISSING_VAL_IND_179,  </v>
      </c>
      <c r="F175">
        <f t="shared" si="7"/>
        <v>1</v>
      </c>
    </row>
    <row r="176" spans="1:6" ht="63.75" thickBot="1" x14ac:dyDescent="0.3">
      <c r="A176" s="85">
        <f t="shared" si="8"/>
        <v>174</v>
      </c>
      <c r="B176" t="str">
        <f>MISSING_VALUE!AJ177</f>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 END AS MISSING_VAL_IND_180,</v>
      </c>
      <c r="C176" t="str">
        <f>VAL_MAX!Y177</f>
        <v>CASE  WHEN COUNTRY = 'BIR' AND SEGMENT IN ('CORPORATE','SME Corporate') THEN 12.32576 WHEN COUNTRY = 'BIR' AND SEGMENT = 'SME Retail' THEN 1354058 WHEN COUNTRY = 'CIB' AND SEGMENT IN ('CORPORATE','SME Corporate') THEN 26.04 WHEN COUNTRY = 'CIB' AND SEGMENT = 'Small Business' THEN 12.34084 END AS VAL_MAX_IND_180,</v>
      </c>
      <c r="D176" t="str">
        <f>VAL_MIN!Y177</f>
        <v>CASE  WHEN COUNTRY = 'CIB' AND SEGMENT = 'Small Business' THEN 0.0166667 END AS VAL_MIN_IND_180,</v>
      </c>
      <c r="E176" s="98" t="str">
        <f t="shared" si="6"/>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 END AS MISSING_VAL_IND_180, CASE  WHEN COUNTRY = 'BIR' AND SEGMENT IN ('CORPORATE','SME Corporate') THEN 12.32576 WHEN COUNTRY = 'BIR' AND SEGMENT = 'SME Retail' THEN 1354058 WHEN COUNTRY = 'CIB' AND SEGMENT IN ('CORPORATE','SME Corporate') THEN 26.04 WHEN COUNTRY = 'CIB' AND SEGMENT = 'Small Business' THEN 12.34084 END AS VAL_MAX_IND_180, CASE  WHEN COUNTRY = 'CIB' AND SEGMENT = 'Small Business' THEN 0.0166667 END AS VAL_MIN_IND_180,</v>
      </c>
      <c r="F176">
        <f t="shared" si="7"/>
        <v>1</v>
      </c>
    </row>
    <row r="177" spans="1:6" ht="63.75" thickBot="1" x14ac:dyDescent="0.3">
      <c r="A177" s="85">
        <f t="shared" si="8"/>
        <v>175</v>
      </c>
      <c r="B177" t="str">
        <f>MISSING_VALUE!AJ178</f>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 END AS MISSING_VAL_IND_181,</v>
      </c>
      <c r="C177" t="str">
        <f>VAL_MAX!Y178</f>
        <v>CASE  WHEN COUNTRY = 'BIR' AND SEGMENT IN ('CORPORATE','SME Corporate') THEN 1.793758 WHEN COUNTRY = 'BIR' AND SEGMENT = 'SME Retail' THEN 6.735648 WHEN COUNTRY = 'CIB' AND SEGMENT IN ('CORPORATE','SME Corporate') THEN  4.756564  WHEN COUNTRY = 'CIB' AND SEGMENT = 'Small Business' THEN 15.85352 END AS VAL_MAX_IND_181,</v>
      </c>
      <c r="D177" t="str">
        <f>VAL_MIN!Y178</f>
        <v>CASE  WHEN COUNTRY = 'CIB' AND SEGMENT = 'Small Business' THEN 0.106 END AS VAL_MIN_IND_181,</v>
      </c>
      <c r="E177" s="98" t="str">
        <f t="shared" si="6"/>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 END AS MISSING_VAL_IND_181, CASE  WHEN COUNTRY = 'BIR' AND SEGMENT IN ('CORPORATE','SME Corporate') THEN 1.793758 WHEN COUNTRY = 'BIR' AND SEGMENT = 'SME Retail' THEN 6.735648 WHEN COUNTRY = 'CIB' AND SEGMENT IN ('CORPORATE','SME Corporate') THEN  4.756564  WHEN COUNTRY = 'CIB' AND SEGMENT = 'Small Business' THEN 15.85352 END AS VAL_MAX_IND_181, CASE  WHEN COUNTRY = 'CIB' AND SEGMENT = 'Small Business' THEN 0.106 END AS VAL_MIN_IND_181,</v>
      </c>
      <c r="F177">
        <f t="shared" si="7"/>
        <v>1</v>
      </c>
    </row>
    <row r="178" spans="1:6" ht="63.75" thickBot="1" x14ac:dyDescent="0.3">
      <c r="A178" s="85">
        <f t="shared" si="8"/>
        <v>176</v>
      </c>
      <c r="B178" t="str">
        <f>MISSING_VALUE!AJ179</f>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 END AS MISSING_VAL_IND_182,</v>
      </c>
      <c r="C178" t="str">
        <f>VAL_MAX!Y179</f>
        <v>CASE  WHEN COUNTRY = 'BIR' AND SEGMENT IN ('CORPORATE','SME Corporate') THEN 12.27247 WHEN COUNTRY = 'BIR' AND SEGMENT = 'SME Retail' THEN 13068090 WHEN COUNTRY = 'CIB' AND SEGMENT IN ('CORPORATE','SME Corporate') THEN 19.38 WHEN COUNTRY = 'CIB' AND SEGMENT = 'Small Business' THEN 11.31538 END AS VAL_MAX_IND_182,</v>
      </c>
      <c r="D178" t="str">
        <f>VAL_MIN!Y179</f>
        <v/>
      </c>
      <c r="E178" s="98" t="str">
        <f t="shared" si="6"/>
        <v xml:space="preserve">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 END AS MISSING_VAL_IND_182, CASE  WHEN COUNTRY = 'BIR' AND SEGMENT IN ('CORPORATE','SME Corporate') THEN 12.27247 WHEN COUNTRY = 'BIR' AND SEGMENT = 'SME Retail' THEN 13068090 WHEN COUNTRY = 'CIB' AND SEGMENT IN ('CORPORATE','SME Corporate') THEN 19.38 WHEN COUNTRY = 'CIB' AND SEGMENT = 'Small Business' THEN 11.31538 END AS VAL_MAX_IND_182, </v>
      </c>
      <c r="F178">
        <f t="shared" si="7"/>
        <v>1</v>
      </c>
    </row>
    <row r="179" spans="1:6" ht="79.5" thickBot="1" x14ac:dyDescent="0.3">
      <c r="A179" s="85">
        <f t="shared" si="8"/>
        <v>177</v>
      </c>
      <c r="B179" t="str">
        <f>MISSING_VALUE!AJ180</f>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 END AS MISSING_VAL_IND_183,</v>
      </c>
      <c r="C179" t="str">
        <f>VAL_MAX!Y180</f>
        <v>CASE  WHEN COUNTRY = 'BIR' AND SEGMENT IN ('CORPORATE','SME Corporate') THEN 1.308322 WHEN COUNTRY = 'BIR' AND SEGMENT = 'SME Retail' THEN 0.8080547 WHEN COUNTRY = 'CIB' AND SEGMENT IN ('CORPORATE','SME Corporate') THEN  4.003854  WHEN COUNTRY = 'CIB' AND SEGMENT = 'Small Business' THEN 3.48 END AS VAL_MAX_IND_183,</v>
      </c>
      <c r="D179" t="str">
        <f>VAL_MIN!Y180</f>
        <v>CASE  WHEN COUNTRY = 'BIR' AND SEGMENT IN ('CORPORATE','SME Corporate') THEN -1.094923 WHEN COUNTRY = 'BIR' AND SEGMENT = 'SME Retail' THEN -0.7012413 WHEN COUNTRY = 'CIB' AND SEGMENT IN ('CORPORATE','SME Corporate') THEN -4.51547 WHEN COUNTRY = 'CIB' AND SEGMENT = 'Small Business' THEN -2.418722 END AS VAL_MIN_IND_183,</v>
      </c>
      <c r="E179" s="98" t="str">
        <f t="shared" si="6"/>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 END AS MISSING_VAL_IND_183, CASE  WHEN COUNTRY = 'BIR' AND SEGMENT IN ('CORPORATE','SME Corporate') THEN 1.308322 WHEN COUNTRY = 'BIR' AND SEGMENT = 'SME Retail' THEN 0.8080547 WHEN COUNTRY = 'CIB' AND SEGMENT IN ('CORPORATE','SME Corporate') THEN  4.003854  WHEN COUNTRY = 'CIB' AND SEGMENT = 'Small Business' THEN 3.48 END AS VAL_MAX_IND_183, CASE  WHEN COUNTRY = 'BIR' AND SEGMENT IN ('CORPORATE','SME Corporate') THEN -1.094923 WHEN COUNTRY = 'BIR' AND SEGMENT = 'SME Retail' THEN -0.7012413 WHEN COUNTRY = 'CIB' AND SEGMENT IN ('CORPORATE','SME Corporate') THEN -4.51547 WHEN COUNTRY = 'CIB' AND SEGMENT = 'Small Business' THEN -2.418722 END AS VAL_MIN_IND_183,</v>
      </c>
      <c r="F179">
        <f t="shared" si="7"/>
        <v>1</v>
      </c>
    </row>
    <row r="180" spans="1:6" ht="16.5" customHeight="1" thickBot="1" x14ac:dyDescent="0.3">
      <c r="A180" s="85">
        <f t="shared" si="8"/>
        <v>178</v>
      </c>
      <c r="B180" t="str">
        <f>MISSING_VALUE!AJ181</f>
        <v>-999 AS MISSING_VAL_IND_184,</v>
      </c>
      <c r="C180" t="str">
        <f>VAL_MAX!Y181</f>
        <v/>
      </c>
      <c r="D180" t="str">
        <f>VAL_MIN!Y181</f>
        <v/>
      </c>
      <c r="E180" s="98" t="str">
        <f t="shared" si="6"/>
        <v xml:space="preserve">-999 AS MISSING_VAL_IND_184,  </v>
      </c>
      <c r="F180">
        <f t="shared" si="7"/>
        <v>1</v>
      </c>
    </row>
    <row r="181" spans="1:6" ht="16.5" customHeight="1" thickBot="1" x14ac:dyDescent="0.3">
      <c r="A181" s="85">
        <f t="shared" si="8"/>
        <v>179</v>
      </c>
      <c r="B181" t="str">
        <f>MISSING_VALUE!AJ182</f>
        <v>-999 AS MISSING_VAL_IND_185,</v>
      </c>
      <c r="C181" t="str">
        <f>VAL_MAX!Y182</f>
        <v/>
      </c>
      <c r="D181" t="str">
        <f>VAL_MIN!Y182</f>
        <v/>
      </c>
      <c r="E181" s="98" t="str">
        <f t="shared" si="6"/>
        <v xml:space="preserve">-999 AS MISSING_VAL_IND_185,  </v>
      </c>
      <c r="F181">
        <f t="shared" si="7"/>
        <v>1</v>
      </c>
    </row>
    <row r="182" spans="1:6" ht="48" thickBot="1" x14ac:dyDescent="0.3">
      <c r="A182" s="85">
        <f t="shared" si="8"/>
        <v>180</v>
      </c>
      <c r="B182" t="str">
        <f>MISSING_VALUE!AJ183</f>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END AS MISSING_VAL_IND_186,</v>
      </c>
      <c r="C182" t="str">
        <f>VAL_MAX!Y183</f>
        <v>CASE  WHEN COUNTRY = 'BIR' AND SEGMENT IN ('CORPORATE','SME Corporate') THEN 18.8 WHEN COUNTRY = 'BIR' AND SEGMENT = 'SME Retail' THEN 13 END AS VAL_MAX_IND_186,</v>
      </c>
      <c r="D182" t="str">
        <f>VAL_MIN!Y183</f>
        <v/>
      </c>
      <c r="E182" s="98" t="str">
        <f t="shared" si="6"/>
        <v xml:space="preserve">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END AS MISSING_VAL_IND_186, CASE  WHEN COUNTRY = 'BIR' AND SEGMENT IN ('CORPORATE','SME Corporate') THEN 18.8 WHEN COUNTRY = 'BIR' AND SEGMENT = 'SME Retail' THEN 13 END AS VAL_MAX_IND_186, </v>
      </c>
      <c r="F182">
        <f t="shared" si="7"/>
        <v>1</v>
      </c>
    </row>
    <row r="183" spans="1:6" ht="48" thickBot="1" x14ac:dyDescent="0.3">
      <c r="A183" s="85">
        <f t="shared" si="8"/>
        <v>181</v>
      </c>
      <c r="B183" t="str">
        <f>MISSING_VALUE!AJ184</f>
        <v>CASE  WHEN COUNTRY = 'BIB' THEN 0 WHEN COUNTRY = 'KOPER' THEN 0 WHEN COUNTRY = 'BIR' THEN 0 WHEN COUNTRY = 'CIB' THEN 0 END AS MISSING_VAL_IND_187,</v>
      </c>
      <c r="C183" t="str">
        <f>VAL_MAX!Y184</f>
        <v>CASE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 'Small Business' THEN 33.255670 END AS VAL_MAX_IND_187,</v>
      </c>
      <c r="D183" t="str">
        <f>VAL_MIN!Y184</f>
        <v>CASE  WHEN COUNTRY = 'BIB' AND SEGMENT = 'RETAIL' THEN -1 WHEN COUNTRY = 'KOPER' AND SEGMENT = 'SMALL/MICRO' THEN -0.7771054 END AS VAL_MIN_IND_187,</v>
      </c>
      <c r="E183" s="98" t="str">
        <f t="shared" si="6"/>
        <v>CASE  WHEN COUNTRY = 'BIB' THEN 0 WHEN COUNTRY = 'KOPER' THEN 0 WHEN COUNTRY = 'BIR' THEN 0 WHEN COUNTRY = 'CIB' THEN 0 END AS MISSING_VAL_IND_187, CASE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 'Small Business' THEN 33.255670 END AS VAL_MAX_IND_187, CASE  WHEN COUNTRY = 'BIB' AND SEGMENT = 'RETAIL' THEN -1 WHEN COUNTRY = 'KOPER' AND SEGMENT = 'SMALL/MICRO' THEN -0.7771054 END AS VAL_MIN_IND_187,</v>
      </c>
      <c r="F183">
        <f t="shared" si="7"/>
        <v>1</v>
      </c>
    </row>
    <row r="184" spans="1:6" ht="48" thickBot="1" x14ac:dyDescent="0.3">
      <c r="A184" s="85">
        <f t="shared" si="8"/>
        <v>182</v>
      </c>
      <c r="B184" t="str">
        <f>MISSING_VALUE!AJ185</f>
        <v>CASE  WHEN COUNTRY = 'BIB' THEN 0 WHEN COUNTRY = 'KOPER' THEN 0 WHEN COUNTRY = 'BIR' THEN 0 WHEN COUNTRY = 'CIB' THEN 0 END AS MISSING_VAL_IND_188,</v>
      </c>
      <c r="C184" t="str">
        <f>VAL_MAX!Y185</f>
        <v>CASE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 'Small Business' THEN 33.7132 END AS VAL_MAX_IND_188,</v>
      </c>
      <c r="D184" t="str">
        <f>VAL_MIN!Y185</f>
        <v>CASE  WHEN COUNTRY = 'KOPER' AND SEGMENT = 'CORPORATE' THEN -0.7620203 END AS VAL_MIN_IND_188,</v>
      </c>
      <c r="E184" s="98" t="str">
        <f t="shared" si="6"/>
        <v>CASE  WHEN COUNTRY = 'BIB' THEN 0 WHEN COUNTRY = 'KOPER' THEN 0 WHEN COUNTRY = 'BIR' THEN 0 WHEN COUNTRY = 'CIB' THEN 0 END AS MISSING_VAL_IND_188, CASE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 'Small Business' THEN 33.7132 END AS VAL_MAX_IND_188, CASE  WHEN COUNTRY = 'KOPER' AND SEGMENT = 'CORPORATE' THEN -0.7620203 END AS VAL_MIN_IND_188,</v>
      </c>
      <c r="F184">
        <f t="shared" si="7"/>
        <v>1</v>
      </c>
    </row>
    <row r="185" spans="1:6" ht="16.5" thickBot="1" x14ac:dyDescent="0.3">
      <c r="A185" s="85">
        <f t="shared" si="8"/>
        <v>183</v>
      </c>
      <c r="B185" t="str">
        <f>MISSING_VALUE!AJ186</f>
        <v>CASE  WHEN COUNTRY = 'KOPER' THEN 0 WHEN COUNTRY = 'BIR' THEN 0 END AS MISSING_VAL_IND_189,</v>
      </c>
      <c r="C185" t="str">
        <f>VAL_MAX!Y186</f>
        <v>CASE  WHEN COUNTRY = 'BIR' AND SEGMENT IN ('CORPORATE','SME Corporate') THEN 14 WHEN COUNTRY = 'BIR' AND SEGMENT = 'SME Retail' THEN 14 END AS VAL_MAX_IND_189,</v>
      </c>
      <c r="D185" t="str">
        <f>VAL_MIN!Y186</f>
        <v/>
      </c>
      <c r="E185" s="98" t="str">
        <f t="shared" si="6"/>
        <v xml:space="preserve">CASE  WHEN COUNTRY = 'KOPER' THEN 0 WHEN COUNTRY = 'BIR' THEN 0 END AS MISSING_VAL_IND_189, CASE  WHEN COUNTRY = 'BIR' AND SEGMENT IN ('CORPORATE','SME Corporate') THEN 14 WHEN COUNTRY = 'BIR' AND SEGMENT = 'SME Retail' THEN 14 END AS VAL_MAX_IND_189, </v>
      </c>
      <c r="F185">
        <f t="shared" si="7"/>
        <v>1</v>
      </c>
    </row>
    <row r="186" spans="1:6" ht="16.5" customHeight="1" thickBot="1" x14ac:dyDescent="0.3">
      <c r="A186" s="85">
        <f t="shared" si="8"/>
        <v>184</v>
      </c>
      <c r="B186" t="str">
        <f>MISSING_VALUE!AJ187</f>
        <v>CASE  WHEN COUNTRY = 'BIR' THEN 0 WHEN COUNTRY = 'ALEX' THEN 0 WHEN COUNTRY = 'CIB' THEN 0 END AS MISSING_VAL_IND_190,</v>
      </c>
      <c r="C186" t="str">
        <f>VAL_MAX!Y187</f>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202504.4 WHEN COUNTRY = 'CIB' AND SEGMENT = 'Small Business' THEN 165868 END AS VAL_MAX_IND_190,</v>
      </c>
      <c r="D186" t="str">
        <f>VAL_MIN!Y187</f>
        <v/>
      </c>
      <c r="E186" s="98" t="str">
        <f t="shared" si="6"/>
        <v xml:space="preserve">CASE  WHEN COUNTRY = 'BIR' THEN 0 WHEN COUNTRY = 'ALEX' THEN 0 WHEN COUNTRY = 'CIB' THEN 0 END AS MISSING_VAL_IND_190, 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202504.4 WHEN COUNTRY = 'CIB' AND SEGMENT = 'Small Business' THEN 165868 END AS VAL_MAX_IND_190, </v>
      </c>
      <c r="F186">
        <f t="shared" si="7"/>
        <v>1</v>
      </c>
    </row>
    <row r="187" spans="1:6" ht="16.5" customHeight="1" thickBot="1" x14ac:dyDescent="0.3">
      <c r="A187" s="85">
        <f t="shared" si="8"/>
        <v>185</v>
      </c>
      <c r="B187" t="str">
        <f>MISSING_VALUE!AJ188</f>
        <v>CASE  WHEN COUNTRY = 'BIR' THEN 0 WHEN COUNTRY = 'ALEX' THEN 0  WHEN COUNTRY = 'CIB' THEN 0 END AS MISSING_VAL_IND_191,</v>
      </c>
      <c r="C187" t="str">
        <f>VAL_MAX!Y188</f>
        <v>CASE  WHEN COUNTRY = 'CIB' AND SEGMENT IN ('CORPORATE','SME Corporate') THEN 1680349 WHEN COUNTRY = 'CIB' AND SEGMENT = 'Small Business' THEN 410198 END AS VAL_MAX_IND_191,</v>
      </c>
      <c r="D187" t="str">
        <f>VAL_MIN!Y188</f>
        <v/>
      </c>
      <c r="E187" s="98" t="str">
        <f t="shared" si="6"/>
        <v xml:space="preserve">CASE  WHEN COUNTRY = 'BIR' THEN 0 WHEN COUNTRY = 'ALEX' THEN 0  WHEN COUNTRY = 'CIB' THEN 0 END AS MISSING_VAL_IND_191, CASE  WHEN COUNTRY = 'CIB' AND SEGMENT IN ('CORPORATE','SME Corporate') THEN 1680349 WHEN COUNTRY = 'CIB' AND SEGMENT = 'Small Business' THEN 410198 END AS VAL_MAX_IND_191, </v>
      </c>
      <c r="F187">
        <f t="shared" si="7"/>
        <v>1</v>
      </c>
    </row>
    <row r="188" spans="1:6" ht="48" thickBot="1" x14ac:dyDescent="0.3">
      <c r="A188" s="85">
        <f t="shared" si="8"/>
        <v>186</v>
      </c>
      <c r="B188" t="str">
        <f>MISSING_VALUE!AJ189</f>
        <v>CASE  WHEN COUNTRY = 'KOPER' THEN 0 WHEN COUNTRY = 'BIR' THEN 0 WHEN COUNTRY = 'ALEX' THEN 0 WHEN COUNTRY = 'CIB' THEN 0 END AS MISSING_VAL_IND_192,</v>
      </c>
      <c r="C188" t="str">
        <f>VAL_MAX!Y189</f>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1654.244 WHEN COUNTRY = 'CIB' AND SEGMENT = 'Small Business' THEN  344179.5  END AS VAL_MAX_IND_192,</v>
      </c>
      <c r="D188" t="str">
        <f>VAL_MIN!Y189</f>
        <v/>
      </c>
      <c r="E188" s="98" t="str">
        <f t="shared" si="6"/>
        <v xml:space="preserve">CASE  WHEN COUNTRY = 'KOPER' THEN 0 WHEN COUNTRY = 'BIR' THEN 0 WHEN COUNTRY = 'ALEX' THEN 0 WHEN COUNTRY = 'CIB' THEN 0 END AS MISSING_VAL_IND_192, 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1654.244 WHEN COUNTRY = 'CIB' AND SEGMENT = 'Small Business' THEN  344179.5  END AS VAL_MAX_IND_192, </v>
      </c>
      <c r="F188">
        <f t="shared" si="7"/>
        <v>1</v>
      </c>
    </row>
    <row r="189" spans="1:6" ht="48" thickBot="1" x14ac:dyDescent="0.3">
      <c r="A189" s="85">
        <f t="shared" si="8"/>
        <v>187</v>
      </c>
      <c r="B189" t="str">
        <f>MISSING_VALUE!AJ190</f>
        <v>CASE  WHEN COUNTRY = 'BIB' THEN 0 WHEN COUNTRY = 'KOPER' THEN 0 WHEN COUNTRY = 'BIR' THEN 0 WHEN COUNTRY = 'ALEX' THEN 0 WHEN COUNTRY = 'CIB' THEN 0 END AS MISSING_VAL_IND_193,</v>
      </c>
      <c r="C189" t="str">
        <f>VAL_MAX!Y190</f>
        <v>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2342673 WHEN COUNTRY = 'CIB' AND SEGMENT = 'Small Business' THEN 486620.1 END AS VAL_MAX_IND_193,</v>
      </c>
      <c r="D189" t="str">
        <f>VAL_MIN!Y190</f>
        <v/>
      </c>
      <c r="E189" s="98" t="str">
        <f t="shared" si="6"/>
        <v xml:space="preserve">CASE  WHEN COUNTRY = 'BIB' THEN 0 WHEN COUNTRY = 'KOPER' THEN 0 WHEN COUNTRY = 'BIR' THEN 0 WHEN COUNTRY = 'ALEX' THEN 0 WHEN COUNTRY = 'CIB' THEN 0 END AS MISSING_VAL_IND_193, 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2342673 WHEN COUNTRY = 'CIB' AND SEGMENT = 'Small Business' THEN 486620.1 END AS VAL_MAX_IND_193, </v>
      </c>
      <c r="F189">
        <f t="shared" si="7"/>
        <v>1</v>
      </c>
    </row>
    <row r="190" spans="1:6" ht="16.5" customHeight="1" thickBot="1" x14ac:dyDescent="0.3">
      <c r="A190" s="85">
        <f t="shared" si="8"/>
        <v>188</v>
      </c>
      <c r="B190" t="str">
        <f>MISSING_VALUE!AJ191</f>
        <v>CASE  WHEN COUNTRY = 'BIR' THEN 0 WHEN COUNTRY = 'ALEX' THEN 0 WHEN COUNTRY = 'CIB' THEN 0 END AS MISSING_VAL_IND_194,</v>
      </c>
      <c r="C190" t="str">
        <f>VAL_MAX!Y191</f>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185831.6 WHEN COUNTRY = 'CIB' AND SEGMENT = 'Small Business' THEN 165868 END AS VAL_MAX_IND_194,</v>
      </c>
      <c r="D190" t="str">
        <f>VAL_MIN!Y191</f>
        <v/>
      </c>
      <c r="E190" s="98" t="str">
        <f t="shared" si="6"/>
        <v xml:space="preserve">CASE  WHEN COUNTRY = 'BIR' THEN 0 WHEN COUNTRY = 'ALEX' THEN 0 WHEN COUNTRY = 'CIB' THEN 0 END AS MISSING_VAL_IND_194, 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185831.6 WHEN COUNTRY = 'CIB' AND SEGMENT = 'Small Business' THEN 165868 END AS VAL_MAX_IND_194, </v>
      </c>
      <c r="F190">
        <f t="shared" si="7"/>
        <v>1</v>
      </c>
    </row>
    <row r="191" spans="1:6" ht="16.5" customHeight="1" thickBot="1" x14ac:dyDescent="0.3">
      <c r="A191" s="85">
        <f t="shared" si="8"/>
        <v>189</v>
      </c>
      <c r="B191" t="str">
        <f>MISSING_VALUE!AJ192</f>
        <v>CASE  WHEN COUNTRY = 'BIR' THEN 0 WHEN COUNTRY = 'ALEX' THEN 0 WHEN COUNTRY = 'CIB' THEN 0 END AS MISSING_VAL_IND_195,</v>
      </c>
      <c r="C191" t="str">
        <f>VAL_MAX!Y192</f>
        <v>CASE  WHEN COUNTRY = 'CIB' AND SEGMENT IN ('CORPORATE','SME Corporate') THEN 1634049 WHEN COUNTRY = 'CIB' AND SEGMENT = 'Small Business' THEN 408591.2 END AS VAL_MAX_IND_195,</v>
      </c>
      <c r="D191" t="str">
        <f>VAL_MIN!Y192</f>
        <v/>
      </c>
      <c r="E191" s="98" t="str">
        <f t="shared" si="6"/>
        <v xml:space="preserve">CASE  WHEN COUNTRY = 'BIR' THEN 0 WHEN COUNTRY = 'ALEX' THEN 0 WHEN COUNTRY = 'CIB' THEN 0 END AS MISSING_VAL_IND_195, CASE  WHEN COUNTRY = 'CIB' AND SEGMENT IN ('CORPORATE','SME Corporate') THEN 1634049 WHEN COUNTRY = 'CIB' AND SEGMENT = 'Small Business' THEN 408591.2 END AS VAL_MAX_IND_195, </v>
      </c>
      <c r="F191">
        <f t="shared" si="7"/>
        <v>1</v>
      </c>
    </row>
    <row r="192" spans="1:6" ht="48" thickBot="1" x14ac:dyDescent="0.3">
      <c r="A192" s="85">
        <f t="shared" si="8"/>
        <v>190</v>
      </c>
      <c r="B192" t="str">
        <f>MISSING_VALUE!AJ193</f>
        <v>CASE  WHEN COUNTRY = 'KOPER' THEN 0 WHEN COUNTRY = 'BIR' THEN 0 WHEN COUNTRY = 'ALEX' THEN 0 WHEN COUNTRY = 'CIB' THEN 0 END AS MISSING_VAL_IND_196,</v>
      </c>
      <c r="C192" t="str">
        <f>VAL_MAX!Y193</f>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1300 WHEN COUNTRY = 'CIB' AND SEGMENT = 'Small Business' THEN 17500000 END AS VAL_MAX_IND_196,</v>
      </c>
      <c r="D192" t="str">
        <f>VAL_MIN!Y193</f>
        <v/>
      </c>
      <c r="E192" s="98" t="str">
        <f t="shared" si="6"/>
        <v xml:space="preserve">CASE  WHEN COUNTRY = 'KOPER' THEN 0 WHEN COUNTRY = 'BIR' THEN 0 WHEN COUNTRY = 'ALEX' THEN 0 WHEN COUNTRY = 'CIB' THEN 0 END AS MISSING_VAL_IND_196, 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1300 WHEN COUNTRY = 'CIB' AND SEGMENT = 'Small Business' THEN 17500000 END AS VAL_MAX_IND_196, </v>
      </c>
      <c r="F192">
        <f t="shared" si="7"/>
        <v>1</v>
      </c>
    </row>
    <row r="193" spans="1:6" ht="48" thickBot="1" x14ac:dyDescent="0.3">
      <c r="A193" s="85">
        <f t="shared" si="8"/>
        <v>191</v>
      </c>
      <c r="B193" t="str">
        <f>MISSING_VALUE!AJ194</f>
        <v>CASE  WHEN COUNTRY = 'BIB' THEN 0 WHEN COUNTRY = 'KOPER' THEN 0 WHEN COUNTRY = 'BIR' THEN 0 WHEN COUNTRY = 'ALEX' THEN 0 WHEN COUNTRY = 'CIB' THEN 0 END AS MISSING_VAL_IND_197,</v>
      </c>
      <c r="C193" t="str">
        <f>VAL_MAX!Y194</f>
        <v>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2264027 WHEN COUNTRY = 'CIB' AND SEGMENT = 'Small Business' THEN 487181.9 END AS VAL_MAX_IND_197,</v>
      </c>
      <c r="D193" t="str">
        <f>VAL_MIN!Y194</f>
        <v/>
      </c>
      <c r="E193" s="98" t="str">
        <f t="shared" si="6"/>
        <v xml:space="preserve">CASE  WHEN COUNTRY = 'BIB' THEN 0 WHEN COUNTRY = 'KOPER' THEN 0 WHEN COUNTRY = 'BIR' THEN 0 WHEN COUNTRY = 'ALEX' THEN 0 WHEN COUNTRY = 'CIB' THEN 0 END AS MISSING_VAL_IND_197, 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2264027 WHEN COUNTRY = 'CIB' AND SEGMENT = 'Small Business' THEN 487181.9 END AS VAL_MAX_IND_197, </v>
      </c>
      <c r="F193">
        <f t="shared" si="7"/>
        <v>1</v>
      </c>
    </row>
    <row r="194" spans="1:6" ht="16.5" customHeight="1" thickBot="1" x14ac:dyDescent="0.3">
      <c r="A194" s="85">
        <f t="shared" si="8"/>
        <v>192</v>
      </c>
      <c r="B194" t="str">
        <f>MISSING_VALUE!AJ195</f>
        <v>CASE  WHEN COUNTRY = 'BIR' THEN 0 WHEN COUNTRY = 'ALEX' THEN 0 END AS MISSING_VAL_IND_198,</v>
      </c>
      <c r="C194" t="str">
        <f>VAL_MAX!Y195</f>
        <v>CASE  WHEN COUNTRY = 'ALEX' AND SEGMENT IN ('CORPORATE','SME Corporate') THEN 0.0096046 WHEN COUNTRY = 'ALEX' AND SEGMENT = 'SME Retail' THEN 0.0088039 END AS VAL_MAX_IND_198,</v>
      </c>
      <c r="D194" t="str">
        <f>VAL_MIN!Y195</f>
        <v/>
      </c>
      <c r="E194" s="98" t="str">
        <f t="shared" si="6"/>
        <v xml:space="preserve">CASE  WHEN COUNTRY = 'BIR' THEN 0 WHEN COUNTRY = 'ALEX' THEN 0 END AS MISSING_VAL_IND_198, CASE  WHEN COUNTRY = 'ALEX' AND SEGMENT IN ('CORPORATE','SME Corporate') THEN 0.0096046 WHEN COUNTRY = 'ALEX' AND SEGMENT = 'SME Retail' THEN 0.0088039 END AS VAL_MAX_IND_198, </v>
      </c>
      <c r="F194">
        <f t="shared" si="7"/>
        <v>1</v>
      </c>
    </row>
    <row r="195" spans="1:6" ht="16.5" customHeight="1" thickBot="1" x14ac:dyDescent="0.3">
      <c r="A195" s="85">
        <f t="shared" si="8"/>
        <v>193</v>
      </c>
      <c r="B195" t="str">
        <f>MISSING_VALUE!AJ196</f>
        <v>CASE  WHEN COUNTRY = 'BIR' THEN 0 WHEN COUNTRY = 'ALEX' THEN 0 END AS MISSING_VAL_IND_199,</v>
      </c>
      <c r="C195" t="str">
        <f>VAL_MAX!Y196</f>
        <v/>
      </c>
      <c r="D195" t="str">
        <f>VAL_MIN!Y196</f>
        <v/>
      </c>
      <c r="E195" s="98" t="str">
        <f t="shared" ref="E195:E218" si="9">CONCATENATE(B195," ",C195," ",D195)</f>
        <v xml:space="preserve">CASE  WHEN COUNTRY = 'BIR' THEN 0 WHEN COUNTRY = 'ALEX' THEN 0 END AS MISSING_VAL_IND_199,  </v>
      </c>
      <c r="F195">
        <f t="shared" ref="F195:F214" si="10">IF((LEN(B195)+LEN(C195)+LEN(D195))&gt;0,1,0)</f>
        <v>1</v>
      </c>
    </row>
    <row r="196" spans="1:6" ht="32.25" thickBot="1" x14ac:dyDescent="0.3">
      <c r="A196" s="85">
        <f t="shared" ref="A196:A221" si="11">+A195+1</f>
        <v>194</v>
      </c>
      <c r="B196" t="str">
        <f>MISSING_VALUE!AJ197</f>
        <v>CASE  WHEN COUNTRY = 'KOPER' THEN 0 WHEN COUNTRY = 'BIR' THEN 0 WHEN COUNTRY = 'ALEX' THEN 0 END AS MISSING_VAL_IND_200,</v>
      </c>
      <c r="C196" t="str">
        <f>VAL_MAX!Y197</f>
        <v>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v>
      </c>
      <c r="D196" t="str">
        <f>VAL_MIN!Y197</f>
        <v/>
      </c>
      <c r="E196" s="98" t="str">
        <f t="shared" si="9"/>
        <v xml:space="preserve">CASE  WHEN COUNTRY = 'KOPER' THEN 0 WHEN COUNTRY = 'BIR' THEN 0 WHEN COUNTRY = 'ALEX' THEN 0 END AS MISSING_VAL_IND_200, 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 </v>
      </c>
      <c r="F196">
        <f t="shared" si="10"/>
        <v>1</v>
      </c>
    </row>
    <row r="197" spans="1:6" ht="48" thickBot="1" x14ac:dyDescent="0.3">
      <c r="A197" s="85">
        <f t="shared" si="11"/>
        <v>195</v>
      </c>
      <c r="B197" t="str">
        <f>MISSING_VALUE!AJ198</f>
        <v>CASE  WHEN COUNTRY = 'BIB' THEN 0 WHEN COUNTRY = 'KOPER' THEN 0 WHEN COUNTRY = 'BIR' THEN 0 WHEN COUNTRY = 'ALEX' THEN 0 WHEN COUNTRY = 'CIB' THEN 0 END AS MISSING_VAL_IND_201,</v>
      </c>
      <c r="C197" t="str">
        <f>VAL_MAX!Y198</f>
        <v>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('CORPORATE','SME Corporate') THEN 13884 WHEN COUNTRY = 'CIB' AND SEGMENT = 'Small Business' THEN  0.0000114  END AS VAL_MAX_IND_201,</v>
      </c>
      <c r="D197" t="str">
        <f>VAL_MIN!Y198</f>
        <v/>
      </c>
      <c r="E197" s="98" t="str">
        <f t="shared" si="9"/>
        <v xml:space="preserve">CASE  WHEN COUNTRY = 'BIB' THEN 0 WHEN COUNTRY = 'KOPER' THEN 0 WHEN COUNTRY = 'BIR' THEN 0 WHEN COUNTRY = 'ALEX' THEN 0 WHEN COUNTRY = 'CIB' THEN 0 END AS MISSING_VAL_IND_201, 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('CORPORATE','SME Corporate') THEN 13884 WHEN COUNTRY = 'CIB' AND SEGMENT = 'Small Business' THEN  0.0000114  END AS VAL_MAX_IND_201, </v>
      </c>
      <c r="F197">
        <f t="shared" si="10"/>
        <v>1</v>
      </c>
    </row>
    <row r="198" spans="1:6" ht="16.5" customHeight="1" thickBot="1" x14ac:dyDescent="0.3">
      <c r="A198" s="85">
        <f t="shared" si="11"/>
        <v>196</v>
      </c>
      <c r="B198" t="str">
        <f>MISSING_VALUE!AJ199</f>
        <v>CASE  WHEN COUNTRY = 'ALEX' THEN 0 WHEN COUNTRY = 'CIB' THEN 0 END AS MISSING_VAL_IND_202,</v>
      </c>
      <c r="C198" t="str">
        <f>VAL_MAX!Y199</f>
        <v>CASE  WHEN COUNTRY = 'ALEX' AND SEGMENT IN ('CORPORATE','SME Corporate') THEN 0.0084824 WHEN COUNTRY = 'ALEX' AND SEGMENT = 'SME Retail' THEN 0.0071993 WHEN COUNTRY = 'CIB' AND SEGMENT IN ('CORPORATE','SME Corporate') THEN 9181.92 WHEN COUNTRY = 'CIB' AND SEGMENT = 'Small Business' THEN  0.0003943  END AS VAL_MAX_IND_202,</v>
      </c>
      <c r="D198" t="str">
        <f>VAL_MIN!Y199</f>
        <v/>
      </c>
      <c r="E198" s="98" t="str">
        <f t="shared" si="9"/>
        <v xml:space="preserve">CASE  WHEN COUNTRY = 'ALEX' THEN 0 WHEN COUNTRY = 'CIB' THEN 0 END AS MISSING_VAL_IND_202, CASE  WHEN COUNTRY = 'ALEX' AND SEGMENT IN ('CORPORATE','SME Corporate') THEN 0.0084824 WHEN COUNTRY = 'ALEX' AND SEGMENT = 'SME Retail' THEN 0.0071993 WHEN COUNTRY = 'CIB' AND SEGMENT IN ('CORPORATE','SME Corporate') THEN 9181.92 WHEN COUNTRY = 'CIB' AND SEGMENT = 'Small Business' THEN  0.0003943  END AS VAL_MAX_IND_202, </v>
      </c>
      <c r="F198">
        <f t="shared" si="10"/>
        <v>1</v>
      </c>
    </row>
    <row r="199" spans="1:6" ht="16.5" customHeight="1" thickBot="1" x14ac:dyDescent="0.3">
      <c r="A199" s="85">
        <f t="shared" si="11"/>
        <v>197</v>
      </c>
      <c r="B199" t="str">
        <f>MISSING_VALUE!AJ200</f>
        <v>CASE  WHEN COUNTRY = 'ALEX' THEN 0 END AS MISSING_VAL_IND_203,</v>
      </c>
      <c r="C199" t="str">
        <f>VAL_MAX!Y200</f>
        <v/>
      </c>
      <c r="D199" t="str">
        <f>VAL_MIN!Y200</f>
        <v/>
      </c>
      <c r="E199" s="98" t="str">
        <f t="shared" si="9"/>
        <v xml:space="preserve">CASE  WHEN COUNTRY = 'ALEX' THEN 0 END AS MISSING_VAL_IND_203,  </v>
      </c>
      <c r="F199">
        <f t="shared" si="10"/>
        <v>1</v>
      </c>
    </row>
    <row r="200" spans="1:6" ht="32.25" thickBot="1" x14ac:dyDescent="0.3">
      <c r="A200" s="85">
        <f t="shared" si="11"/>
        <v>198</v>
      </c>
      <c r="B200" t="str">
        <f>MISSING_VALUE!AJ201</f>
        <v>CASE  WHEN COUNTRY = 'KOPER' THEN 0 WHEN COUNTRY = 'ALEX' THEN 0 WHEN COUNTRY = 'CIB' THEN 0 END AS MISSING_VAL_IND_204,</v>
      </c>
      <c r="C200" t="str">
        <f>VAL_MAX!Y201</f>
        <v>CASE  WHEN COUNTRY = 'ALEX' AND SEGMENT IN ('CORPORATE','SME Corporate') THEN 0.1574585 WHEN COUNTRY = 'ALEX' AND SEGMENT = 'SME Retail' THEN 0.0490395 END AS VAL_MAX_IND_204,</v>
      </c>
      <c r="D200" t="str">
        <f>VAL_MIN!Y201</f>
        <v/>
      </c>
      <c r="E200" s="98" t="str">
        <f t="shared" si="9"/>
        <v xml:space="preserve">CASE  WHEN COUNTRY = 'KOPER' THEN 0 WHEN COUNTRY = 'ALEX' THEN 0 WHEN COUNTRY = 'CIB' THEN 0 END AS MISSING_VAL_IND_204, CASE  WHEN COUNTRY = 'ALEX' AND SEGMENT IN ('CORPORATE','SME Corporate') THEN 0.1574585 WHEN COUNTRY = 'ALEX' AND SEGMENT = 'SME Retail' THEN 0.0490395 END AS VAL_MAX_IND_204, </v>
      </c>
      <c r="F200">
        <f t="shared" si="10"/>
        <v>1</v>
      </c>
    </row>
    <row r="201" spans="1:6" ht="48" thickBot="1" x14ac:dyDescent="0.3">
      <c r="A201" s="85">
        <f t="shared" si="11"/>
        <v>199</v>
      </c>
      <c r="B201" t="str">
        <f>MISSING_VALUE!AJ202</f>
        <v>CASE  WHEN COUNTRY = 'BIB' THEN 0 WHEN COUNTRY = 'KOPER' THEN 0 WHEN COUNTRY = 'ALEX' THEN 0 WHEN COUNTRY = 'CIB' THEN 0 END AS MISSING_VAL_IND_205,</v>
      </c>
      <c r="C201" t="str">
        <f>VAL_MAX!Y202</f>
        <v>CASE  WHEN COUNTRY = 'BIB' AND SEGMENT = 'RETAIL'  THEN 0.161947 WHEN COUNTRY = 'ALEX' AND SEGMENT IN ('CORPORATE','SME Corporate') THEN 0.0358434 WHEN COUNTRY = 'ALEX' AND SEGMENT = 'SME Retail' THEN 0.0387453 WHEN COUNTRY = 'CIB' AND SEGMENT IN ('CORPORATE','SME Corporate') THEN 13884 WHEN COUNTRY = 'CIB' AND SEGMENT = 'Small Business' THEN  0.0000114  END AS VAL_MAX_IND_205,</v>
      </c>
      <c r="D201" t="str">
        <f>VAL_MIN!Y202</f>
        <v/>
      </c>
      <c r="E201" s="98" t="str">
        <f t="shared" si="9"/>
        <v xml:space="preserve">CASE  WHEN COUNTRY = 'BIB' THEN 0 WHEN COUNTRY = 'KOPER' THEN 0 WHEN COUNTRY = 'ALEX' THEN 0 WHEN COUNTRY = 'CIB' THEN 0 END AS MISSING_VAL_IND_205, CASE  WHEN COUNTRY = 'BIB' AND SEGMENT = 'RETAIL'  THEN 0.161947 WHEN COUNTRY = 'ALEX' AND SEGMENT IN ('CORPORATE','SME Corporate') THEN 0.0358434 WHEN COUNTRY = 'ALEX' AND SEGMENT = 'SME Retail' THEN 0.0387453 WHEN COUNTRY = 'CIB' AND SEGMENT IN ('CORPORATE','SME Corporate') THEN 13884 WHEN COUNTRY = 'CIB' AND SEGMENT = 'Small Business' THEN  0.0000114  END AS VAL_MAX_IND_205, </v>
      </c>
      <c r="F201">
        <f t="shared" si="10"/>
        <v>1</v>
      </c>
    </row>
    <row r="202" spans="1:6" ht="16.5" customHeight="1" thickBot="1" x14ac:dyDescent="0.3">
      <c r="A202" s="85">
        <f t="shared" si="11"/>
        <v>200</v>
      </c>
      <c r="B202" t="str">
        <f>MISSING_VALUE!AJ203</f>
        <v>CASE  WHEN COUNTRY = 'BIR' THEN 0 WHEN COUNTRY = 'ALEX' THEN 0 END AS MISSING_VAL_IND_206,</v>
      </c>
      <c r="C202" t="str">
        <f>VAL_MAX!Y203</f>
        <v/>
      </c>
      <c r="D202" t="str">
        <f>VAL_MIN!Y203</f>
        <v/>
      </c>
      <c r="E202" s="98" t="str">
        <f t="shared" si="9"/>
        <v xml:space="preserve">CASE  WHEN COUNTRY = 'BIR' THEN 0 WHEN COUNTRY = 'ALEX' THEN 0 END AS MISSING_VAL_IND_206,  </v>
      </c>
      <c r="F202">
        <f t="shared" si="10"/>
        <v>1</v>
      </c>
    </row>
    <row r="203" spans="1:6" ht="16.5" customHeight="1" thickBot="1" x14ac:dyDescent="0.3">
      <c r="A203" s="85">
        <f t="shared" si="11"/>
        <v>201</v>
      </c>
      <c r="B203" t="str">
        <f>MISSING_VALUE!AJ204</f>
        <v>CASE  WHEN COUNTRY = 'ALEX' THEN 0 END AS MISSING_VAL_IND_207,</v>
      </c>
      <c r="C203" t="str">
        <f>VAL_MAX!Y204</f>
        <v/>
      </c>
      <c r="D203" t="str">
        <f>VAL_MIN!Y204</f>
        <v/>
      </c>
      <c r="E203" s="98" t="str">
        <f t="shared" si="9"/>
        <v xml:space="preserve">CASE  WHEN COUNTRY = 'ALEX' THEN 0 END AS MISSING_VAL_IND_207,  </v>
      </c>
      <c r="F203">
        <f t="shared" si="10"/>
        <v>1</v>
      </c>
    </row>
    <row r="204" spans="1:6" ht="32.25" thickBot="1" x14ac:dyDescent="0.3">
      <c r="A204" s="85">
        <f t="shared" si="11"/>
        <v>202</v>
      </c>
      <c r="B204" t="str">
        <f>MISSING_VALUE!AJ205</f>
        <v>CASE  WHEN COUNTRY = 'KOPER' THEN 0 WHEN COUNTRY = 'BIR' THEN 0 WHEN COUNTRY = 'ALEX' THEN 0 END AS MISSING_VAL_IND_208,</v>
      </c>
      <c r="C204" t="str">
        <f>VAL_MAX!Y205</f>
        <v>CASE  WHEN COUNTRY = 'BIR' AND SEGMENT IN ('CORPORATE','SME Corporate') THEN 94 WHEN COUNTRY = 'BIR' AND SEGMENT = 'SME Retail' THEN 3.00 END AS VAL_MAX_IND_208,</v>
      </c>
      <c r="D204" t="str">
        <f>VAL_MIN!Y205</f>
        <v/>
      </c>
      <c r="E204" s="98" t="str">
        <f t="shared" si="9"/>
        <v xml:space="preserve">CASE  WHEN COUNTRY = 'KOPER' THEN 0 WHEN COUNTRY = 'BIR' THEN 0 WHEN COUNTRY = 'ALEX' THEN 0 END AS MISSING_VAL_IND_208, CASE  WHEN COUNTRY = 'BIR' AND SEGMENT IN ('CORPORATE','SME Corporate') THEN 94 WHEN COUNTRY = 'BIR' AND SEGMENT = 'SME Retail' THEN 3.00 END AS VAL_MAX_IND_208, </v>
      </c>
      <c r="F204">
        <f t="shared" si="10"/>
        <v>1</v>
      </c>
    </row>
    <row r="205" spans="1:6" ht="32.25" thickBot="1" x14ac:dyDescent="0.3">
      <c r="A205" s="85">
        <f t="shared" si="11"/>
        <v>203</v>
      </c>
      <c r="B205" t="str">
        <f>MISSING_VALUE!AJ206</f>
        <v>CASE  WHEN COUNTRY = 'KOPER' THEN 0 WHEN COUNTRY = 'BIR' THEN 0 WHEN COUNTRY = 'ALEX' THEN 0 END AS MISSING_VAL_IND_209,</v>
      </c>
      <c r="C205" t="str">
        <f>VAL_MAX!Y206</f>
        <v>CASE  WHEN COUNTRY = 'BIR' AND SEGMENT IN ('CORPORATE','SME Corporate') THEN 94 WHEN COUNTRY = 'BIR' AND SEGMENT = 'SME Retail' THEN 3.00 END AS VAL_MAX_IND_209,</v>
      </c>
      <c r="D205" t="str">
        <f>VAL_MIN!Y206</f>
        <v/>
      </c>
      <c r="E205" s="98" t="str">
        <f t="shared" si="9"/>
        <v xml:space="preserve">CASE  WHEN COUNTRY = 'KOPER' THEN 0 WHEN COUNTRY = 'BIR' THEN 0 WHEN COUNTRY = 'ALEX' THEN 0 END AS MISSING_VAL_IND_209, CASE  WHEN COUNTRY = 'BIR' AND SEGMENT IN ('CORPORATE','SME Corporate') THEN 94 WHEN COUNTRY = 'BIR' AND SEGMENT = 'SME Retail' THEN 3.00 END AS VAL_MAX_IND_209, </v>
      </c>
      <c r="F205">
        <f t="shared" si="10"/>
        <v>1</v>
      </c>
    </row>
    <row r="206" spans="1:6" ht="16.5" thickBot="1" x14ac:dyDescent="0.3">
      <c r="A206" s="85">
        <f t="shared" si="11"/>
        <v>204</v>
      </c>
      <c r="B206" t="str">
        <f>MISSING_VALUE!AJ207</f>
        <v>CASE  WHEN COUNTRY = 'BIB' THEN 0 END AS MISSING_VAL_IND_210,</v>
      </c>
      <c r="C206" t="str">
        <f>VAL_MAX!Y207</f>
        <v/>
      </c>
      <c r="D206" t="str">
        <f>VAL_MIN!Y207</f>
        <v/>
      </c>
      <c r="E206" s="98" t="str">
        <f t="shared" si="9"/>
        <v xml:space="preserve">CASE  WHEN COUNTRY = 'BIB' THEN 0 END AS MISSING_VAL_IND_210,  </v>
      </c>
      <c r="F206">
        <f t="shared" si="10"/>
        <v>1</v>
      </c>
    </row>
    <row r="207" spans="1:6" ht="48" thickBot="1" x14ac:dyDescent="0.3">
      <c r="A207" s="85">
        <f t="shared" si="11"/>
        <v>205</v>
      </c>
      <c r="B207" t="str">
        <f>MISSING_VALUE!AJ208</f>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364 WHEN COUNTRY = 'CIB' AND SEGMENT= 'Small Business'  THEN 364 END AS MISSING_VAL_IND_211,</v>
      </c>
      <c r="C207" t="str">
        <f>VAL_MAX!Y208</f>
        <v>CASE  WHEN COUNTRY = 'CIB' AND SEGMENT IN ('CORPORATE','SME Corporate') THEN 267 END AS VAL_MAX_IND_211,</v>
      </c>
      <c r="D207" t="str">
        <f>VAL_MIN!Y208</f>
        <v/>
      </c>
      <c r="E207" s="98" t="str">
        <f t="shared" si="9"/>
        <v xml:space="preserve">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364 WHEN COUNTRY = 'CIB' AND SEGMENT= 'Small Business'  THEN 364 END AS MISSING_VAL_IND_211, CASE  WHEN COUNTRY = 'CIB' AND SEGMENT IN ('CORPORATE','SME Corporate') THEN 267 END AS VAL_MAX_IND_211, </v>
      </c>
      <c r="F207">
        <f t="shared" si="10"/>
        <v>1</v>
      </c>
    </row>
    <row r="208" spans="1:6" ht="16.5" thickBot="1" x14ac:dyDescent="0.3">
      <c r="A208" s="85">
        <f t="shared" si="11"/>
        <v>206</v>
      </c>
      <c r="B208" t="str">
        <f>MISSING_VALUE!AJ209</f>
        <v>CASE  WHEN COUNTRY = 'BIB' THEN 0 WHEN COUNTRY = 'KOPER' THEN 0 WHEN COUNTRY = 'BIR' THEN 0 WHEN COUNTRY = 'CIB' THEN 0 END AS MISSING_VAL_IND_212,</v>
      </c>
      <c r="C208" t="str">
        <f>VAL_MAX!Y209</f>
        <v>CASE  WHEN COUNTRY = 'BIB' AND SEGMENT = 'RETAIL'  THEN 7 END AS VAL_MAX_IND_212,</v>
      </c>
      <c r="D208" t="str">
        <f>VAL_MIN!Y209</f>
        <v/>
      </c>
      <c r="E208" s="98" t="str">
        <f t="shared" si="9"/>
        <v xml:space="preserve">CASE  WHEN COUNTRY = 'BIB' THEN 0 WHEN COUNTRY = 'KOPER' THEN 0 WHEN COUNTRY = 'BIR' THEN 0 WHEN COUNTRY = 'CIB' THEN 0 END AS MISSING_VAL_IND_212, CASE  WHEN COUNTRY = 'BIB' AND SEGMENT = 'RETAIL'  THEN 7 END AS VAL_MAX_IND_212, </v>
      </c>
      <c r="F208">
        <f t="shared" si="10"/>
        <v>1</v>
      </c>
    </row>
    <row r="209" spans="1:6" ht="32.25" thickBot="1" x14ac:dyDescent="0.3">
      <c r="A209" s="85">
        <f t="shared" si="11"/>
        <v>207</v>
      </c>
      <c r="B209" t="str">
        <f>MISSING_VALUE!AJ210</f>
        <v>CASE  WHEN COUNTRY = 'BIB' THEN 0 WHEN COUNTRY = 'KOPER' THEN 0 WHEN COUNTRY = 'BIR' THEN 0 WHEN COUNTRY = 'CIB' THEN 0 END AS MISSING_VAL_IND_213,</v>
      </c>
      <c r="C209" t="str">
        <f>VAL_MAX!Y210</f>
        <v>CASE  WHEN COUNTRY = 'BIB' AND SEGMENT = 'CORPORATE' THEN 94 WHEN COUNTRY = 'BIB' AND SEGMENT = 'RETAIL'  THEN 26 WHEN COUNTRY = 'BIR' AND SEGMENT IN ('CORPORATE','SME Corporate') THEN 770 WHEN COUNTRY = 'BIR' AND SEGMENT = 'SME Retail' THEN 369 WHEN COUNTRY = 'CIB' AND SEGMENT IN ('CORPORATE','SME Corporate') THEN 181 END AS VAL_MAX_IND_213,</v>
      </c>
      <c r="D209" t="str">
        <f>VAL_MIN!Y210</f>
        <v/>
      </c>
      <c r="E209" s="98" t="str">
        <f t="shared" si="9"/>
        <v xml:space="preserve">CASE  WHEN COUNTRY = 'BIB' THEN 0 WHEN COUNTRY = 'KOPER' THEN 0 WHEN COUNTRY = 'BIR' THEN 0 WHEN COUNTRY = 'CIB' THEN 0 END AS MISSING_VAL_IND_213, CASE  WHEN COUNTRY = 'BIB' AND SEGMENT = 'CORPORATE' THEN 94 WHEN COUNTRY = 'BIB' AND SEGMENT = 'RETAIL'  THEN 26 WHEN COUNTRY = 'BIR' AND SEGMENT IN ('CORPORATE','SME Corporate') THEN 770 WHEN COUNTRY = 'BIR' AND SEGMENT = 'SME Retail' THEN 369 WHEN COUNTRY = 'CIB' AND SEGMENT IN ('CORPORATE','SME Corporate') THEN 181 END AS VAL_MAX_IND_213, </v>
      </c>
      <c r="F209">
        <f t="shared" si="10"/>
        <v>1</v>
      </c>
    </row>
    <row r="210" spans="1:6" ht="32.25" thickBot="1" x14ac:dyDescent="0.3">
      <c r="A210" s="85">
        <f t="shared" si="11"/>
        <v>208</v>
      </c>
      <c r="B210" t="str">
        <f>MISSING_VALUE!AJ211</f>
        <v>CASE  WHEN COUNTRY = 'BIB' THEN 0 WHEN COUNTRY = 'CIB' THEN 0 END AS MISSING_VAL_IND_214,</v>
      </c>
      <c r="C210" t="str">
        <f>VAL_MAX!Y211</f>
        <v>CASE  WHEN COUNTRY = 'CIB' AND SEGMENT IN ('CORPORATE','SME Corporate') THEN 92 END AS VAL_MAX_IND_214,</v>
      </c>
      <c r="D210" t="str">
        <f>VAL_MIN!Y211</f>
        <v>CASE  WHEN COUNTRY = 'CIB' AND SEGMENT IN ('CORPORATE','SME Corporate') THEN 1 END AS VAL_MIN_IND_214,</v>
      </c>
      <c r="E210" s="98" t="str">
        <f t="shared" si="9"/>
        <v>CASE  WHEN COUNTRY = 'BIB' THEN 0 WHEN COUNTRY = 'CIB' THEN 0 END AS MISSING_VAL_IND_214, CASE  WHEN COUNTRY = 'CIB' AND SEGMENT IN ('CORPORATE','SME Corporate') THEN 92 END AS VAL_MAX_IND_214, CASE  WHEN COUNTRY = 'CIB' AND SEGMENT IN ('CORPORATE','SME Corporate') THEN 1 END AS VAL_MIN_IND_214,</v>
      </c>
      <c r="F210">
        <f t="shared" si="10"/>
        <v>1</v>
      </c>
    </row>
    <row r="211" spans="1:6" ht="17.25" customHeight="1" thickBot="1" x14ac:dyDescent="0.3">
      <c r="A211" s="85">
        <f t="shared" si="11"/>
        <v>209</v>
      </c>
      <c r="B211" t="str">
        <f>MISSING_VALUE!AJ212</f>
        <v>CASE  WHEN COUNTRY = 'BIB' THEN 0 WHEN COUNTRY = 'CIB' THEN 0 END AS MISSING_VAL_IND_215,</v>
      </c>
      <c r="C211" t="str">
        <f>VAL_MAX!Y212</f>
        <v>CASE  WHEN COUNTRY = 'CIB' AND SEGMENT IN ('CORPORATE','SME Corporate') THEN 184 END AS VAL_MAX_IND_215,</v>
      </c>
      <c r="D211" t="str">
        <f>VAL_MIN!Y212</f>
        <v>CASE  WHEN COUNTRY = 'CIB' AND SEGMENT IN ('CORPORATE','SME Corporate') THEN 1 END AS VAL_MIN_IND_215,</v>
      </c>
      <c r="E211" s="98" t="str">
        <f t="shared" si="9"/>
        <v>CASE  WHEN COUNTRY = 'BIB' THEN 0 WHEN COUNTRY = 'CIB' THEN 0 END AS MISSING_VAL_IND_215, CASE  WHEN COUNTRY = 'CIB' AND SEGMENT IN ('CORPORATE','SME Corporate') THEN 184 END AS VAL_MAX_IND_215, CASE  WHEN COUNTRY = 'CIB' AND SEGMENT IN ('CORPORATE','SME Corporate') THEN 1 END AS VAL_MIN_IND_215,</v>
      </c>
      <c r="F211">
        <f t="shared" si="10"/>
        <v>1</v>
      </c>
    </row>
    <row r="212" spans="1:6" ht="16.5" thickBot="1" x14ac:dyDescent="0.3">
      <c r="A212" s="85">
        <f t="shared" si="11"/>
        <v>210</v>
      </c>
      <c r="B212" t="str">
        <f>MISSING_VALUE!AJ213</f>
        <v>CASE  WHEN COUNTRY = 'BIB' THEN 0 WHEN COUNTRY = 'CIB' THEN 0 END AS MISSING_VAL_IND_216,</v>
      </c>
      <c r="C212" t="str">
        <f>VAL_MAX!Y213</f>
        <v>CASE  WHEN COUNTRY = 'BIB' AND SEGMENT = 'CORPORATE' THEN 23 WHEN COUNTRY = 'BIB' AND SEGMENT = 'RETAIL'  THEN 19 END AS VAL_MAX_IND_216,</v>
      </c>
      <c r="D212" t="str">
        <f>VAL_MIN!Y213</f>
        <v/>
      </c>
      <c r="E212" s="98" t="str">
        <f t="shared" si="9"/>
        <v xml:space="preserve">CASE  WHEN COUNTRY = 'BIB' THEN 0 WHEN COUNTRY = 'CIB' THEN 0 END AS MISSING_VAL_IND_216, CASE  WHEN COUNTRY = 'BIB' AND SEGMENT = 'CORPORATE' THEN 23 WHEN COUNTRY = 'BIB' AND SEGMENT = 'RETAIL'  THEN 19 END AS VAL_MAX_IND_216, </v>
      </c>
      <c r="F212">
        <f t="shared" si="10"/>
        <v>1</v>
      </c>
    </row>
    <row r="213" spans="1:6" ht="16.5" thickBot="1" x14ac:dyDescent="0.3">
      <c r="A213" s="85">
        <f t="shared" si="11"/>
        <v>211</v>
      </c>
      <c r="B213" t="str">
        <f>MISSING_VALUE!AJ214</f>
        <v>CASE  WHEN COUNTRY = 'BIB' THEN 0 WHEN COUNTRY = 'CIB' THEN 0 END AS MISSING_VAL_IND_217,</v>
      </c>
      <c r="C213" t="str">
        <f>VAL_MAX!Y214</f>
        <v/>
      </c>
      <c r="D213" t="str">
        <f>VAL_MIN!Y214</f>
        <v>CASE  WHEN COUNTRY = 'CIB' AND SEGMENT IN ('CORPORATE','SME Corporate') THEN -10000000000 END AS VAL_MIN_IND_217,</v>
      </c>
      <c r="E213" s="98" t="str">
        <f t="shared" si="9"/>
        <v>CASE  WHEN COUNTRY = 'BIB' THEN 0 WHEN COUNTRY = 'CIB' THEN 0 END AS MISSING_VAL_IND_217,  CASE  WHEN COUNTRY = 'CIB' AND SEGMENT IN ('CORPORATE','SME Corporate') THEN -10000000000 END AS VAL_MIN_IND_217,</v>
      </c>
      <c r="F213">
        <f t="shared" si="10"/>
        <v>1</v>
      </c>
    </row>
    <row r="214" spans="1:6" ht="16.5" thickBot="1" x14ac:dyDescent="0.3">
      <c r="A214" s="85">
        <f t="shared" si="11"/>
        <v>212</v>
      </c>
      <c r="B214" t="str">
        <f>MISSING_VALUE!AJ215</f>
        <v>CASE  WHEN COUNTRY = 'BIB' THEN 0 WHEN COUNTRY = 'CIB' THEN 0 END AS MISSING_VAL_IND_218,</v>
      </c>
      <c r="C214" t="str">
        <f>VAL_MAX!Y215</f>
        <v/>
      </c>
      <c r="D214" t="str">
        <f>VAL_MIN!Y215</f>
        <v>CASE  WHEN COUNTRY = 'CIB' AND SEGMENT IN ('CORPORATE','SME Corporate') THEN -10000000000 END AS VAL_MIN_IND_218,</v>
      </c>
      <c r="E214" s="98" t="str">
        <f t="shared" si="9"/>
        <v>CASE  WHEN COUNTRY = 'BIB' THEN 0 WHEN COUNTRY = 'CIB' THEN 0 END AS MISSING_VAL_IND_218,  CASE  WHEN COUNTRY = 'CIB' AND SEGMENT IN ('CORPORATE','SME Corporate') THEN -10000000000 END AS VAL_MIN_IND_218,</v>
      </c>
      <c r="F214">
        <f t="shared" si="10"/>
        <v>1</v>
      </c>
    </row>
    <row r="215" spans="1:6" ht="16.5" thickBot="1" x14ac:dyDescent="0.3">
      <c r="A215" s="85">
        <f t="shared" si="11"/>
        <v>213</v>
      </c>
      <c r="B215" t="str">
        <f>MISSING_VALUE!AJ216</f>
        <v>CASE  WHEN COUNTRY = 'ALEX' THEN 'NR' WHEN COUNTRY = 'CIB' THEN 'NR' END AS MISSING_VAL_IND_219,</v>
      </c>
      <c r="C215" t="str">
        <f>VAL_MAX!Y216</f>
        <v/>
      </c>
      <c r="D215" t="str">
        <f>VAL_MIN!Y216</f>
        <v/>
      </c>
      <c r="E215" s="98" t="str">
        <f t="shared" si="9"/>
        <v xml:space="preserve">CASE  WHEN COUNTRY = 'ALEX' THEN 'NR' WHEN COUNTRY = 'CIB' THEN 'NR' END AS MISSING_VAL_IND_219,  </v>
      </c>
      <c r="F215">
        <f t="shared" ref="F215" si="12">IF((LEN(B215)+LEN(C215)+LEN(D215))&gt;0,1,0)</f>
        <v>1</v>
      </c>
    </row>
    <row r="216" spans="1:6" ht="15.75" hidden="1" customHeight="1" thickBot="1" x14ac:dyDescent="0.3">
      <c r="A216" s="85">
        <f t="shared" si="11"/>
        <v>214</v>
      </c>
      <c r="B216" t="str">
        <f>MISSING_VALUE!AJ217</f>
        <v>CASE  WHEN COUNTRY = 'ALEX' THEN 0 WHEN COUNTRY = 'CIB' THEN 0 END AS MISSING_VAL_IND_220,</v>
      </c>
      <c r="E216" s="98" t="str">
        <f t="shared" si="9"/>
        <v xml:space="preserve">CASE  WHEN COUNTRY = 'ALEX' THEN 0 WHEN COUNTRY = 'CIB' THEN 0 END AS MISSING_VAL_IND_220,  </v>
      </c>
    </row>
    <row r="217" spans="1:6" ht="15.75" hidden="1" customHeight="1" thickBot="1" x14ac:dyDescent="0.3">
      <c r="A217" s="85">
        <f t="shared" si="11"/>
        <v>215</v>
      </c>
      <c r="B217" t="str">
        <f>MISSING_VALUE!AJ218</f>
        <v>CASE  WHEN COUNTRY = 'ALEX' THEN 0 WHEN COUNTRY = 'CIB' THEN 0 END AS MISSING_VAL_IND_221,</v>
      </c>
      <c r="E217" s="98" t="str">
        <f t="shared" si="9"/>
        <v xml:space="preserve">CASE  WHEN COUNTRY = 'ALEX' THEN 0 WHEN COUNTRY = 'CIB' THEN 0 END AS MISSING_VAL_IND_221,  </v>
      </c>
    </row>
    <row r="218" spans="1:6" ht="15.75" hidden="1" customHeight="1" thickBot="1" x14ac:dyDescent="0.3">
      <c r="A218" s="85">
        <f t="shared" si="11"/>
        <v>216</v>
      </c>
      <c r="B218" t="str">
        <f>MISSING_VALUE!AJ219</f>
        <v>CASE  WHEN COUNTRY = 'ALEX' THEN 0 WHEN COUNTRY = 'CIB' THEN 0 END AS MISSING_VAL_IND_222,</v>
      </c>
      <c r="E218" s="98" t="str">
        <f t="shared" si="9"/>
        <v xml:space="preserve">CASE  WHEN COUNTRY = 'ALEX' THEN 0 WHEN COUNTRY = 'CIB' THEN 0 END AS MISSING_VAL_IND_222,  </v>
      </c>
    </row>
    <row r="219" spans="1:6" ht="16.5" hidden="1" thickBot="1" x14ac:dyDescent="0.3">
      <c r="A219" s="85">
        <f t="shared" si="11"/>
        <v>217</v>
      </c>
      <c r="B219" t="str">
        <f>MISSING_VALUE!AJ220</f>
        <v>CASE  WHEN COUNTRY = 'ALEX' THEN 0 WHEN COUNTRY = 'CIB' THEN 0 END AS MISSING_VAL_IND_223,</v>
      </c>
    </row>
    <row r="220" spans="1:6" ht="16.5" hidden="1" thickBot="1" x14ac:dyDescent="0.3">
      <c r="A220" s="85">
        <f t="shared" si="11"/>
        <v>218</v>
      </c>
      <c r="B220" t="str">
        <f>MISSING_VALUE!AJ221</f>
        <v>CASE  WHEN COUNTRY = 'ALEX' THEN 0 WHEN COUNTRY = 'CIB' THEN 0 END AS MISSING_VAL_IND_224,</v>
      </c>
    </row>
    <row r="221" spans="1:6" ht="16.5" hidden="1" thickBot="1" x14ac:dyDescent="0.3">
      <c r="A221" s="85">
        <f t="shared" si="11"/>
        <v>219</v>
      </c>
      <c r="B221" t="str">
        <f>MISSING_VALUE!AJ222</f>
        <v>CASE  WHEN COUNTRY = 'ALEX' THEN 0 WHEN COUNTRY = 'CIB' THEN 0 END AS MISSING_VAL_IND_225,</v>
      </c>
    </row>
  </sheetData>
  <autoFilter ref="A2:F221">
    <filterColumn colId="5">
      <filters>
        <filter val="1"/>
      </filters>
    </filterColumn>
    <sortState ref="A3:F214">
      <sortCondition ref="F2:F218"/>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
  <sheetViews>
    <sheetView zoomScale="85" zoomScaleNormal="85" zoomScalePageLayoutView="85" workbookViewId="0">
      <pane xSplit="3" ySplit="2" topLeftCell="D3" activePane="bottomRight" state="frozen"/>
      <selection pane="topRight" activeCell="D1" sqref="D1"/>
      <selection pane="bottomLeft" activeCell="A3" sqref="A3"/>
      <selection pane="bottomRight" activeCell="A9" sqref="A9"/>
    </sheetView>
  </sheetViews>
  <sheetFormatPr defaultColWidth="8.625" defaultRowHeight="15" x14ac:dyDescent="0.25"/>
  <cols>
    <col min="1" max="1" width="27.5" style="40" customWidth="1"/>
    <col min="2" max="2" width="6.125" style="18" bestFit="1" customWidth="1"/>
    <col min="3" max="3" width="37.125" style="18" bestFit="1" customWidth="1"/>
    <col min="4" max="4" width="15.375" style="18" bestFit="1" customWidth="1"/>
    <col min="5" max="5" width="28.125" style="18" bestFit="1" customWidth="1"/>
    <col min="6" max="6" width="54.875" style="18" bestFit="1" customWidth="1"/>
    <col min="7" max="7" width="44.875" style="40" bestFit="1" customWidth="1"/>
    <col min="8" max="8" width="13.375" style="18" bestFit="1" customWidth="1"/>
    <col min="9" max="9" width="97.875" style="18" bestFit="1" customWidth="1"/>
    <col min="10" max="10" width="15.625" style="18" bestFit="1" customWidth="1"/>
    <col min="11" max="11" width="31.125" style="18" bestFit="1" customWidth="1"/>
    <col min="12" max="12" width="26.875" style="18" bestFit="1" customWidth="1"/>
    <col min="13" max="13" width="5.5" style="41" customWidth="1"/>
    <col min="14" max="14" width="10.875" style="19" customWidth="1"/>
    <col min="15" max="15" width="10.5" style="42" customWidth="1"/>
    <col min="16" max="16" width="10.625" style="43" customWidth="1"/>
    <col min="17" max="17" width="11.625" style="43" customWidth="1"/>
    <col min="18" max="18" width="14.125" style="43" customWidth="1"/>
    <col min="19" max="19" width="35.875" style="43" customWidth="1"/>
    <col min="20" max="20" width="11.875" style="43" customWidth="1"/>
    <col min="21" max="21" width="10.5" style="43" customWidth="1"/>
    <col min="22" max="16384" width="8.625" style="40"/>
  </cols>
  <sheetData>
    <row r="1" spans="1:21" ht="16.350000000000001" customHeight="1" thickBot="1" x14ac:dyDescent="0.3"/>
    <row r="2" spans="1:21" ht="30.75" thickBot="1" x14ac:dyDescent="0.3">
      <c r="A2" s="1" t="s">
        <v>806</v>
      </c>
      <c r="B2" s="1" t="s">
        <v>807</v>
      </c>
      <c r="C2" s="36" t="s">
        <v>0</v>
      </c>
      <c r="D2" s="1" t="s">
        <v>1</v>
      </c>
      <c r="E2" s="1" t="s">
        <v>2</v>
      </c>
      <c r="F2" s="1" t="s">
        <v>3</v>
      </c>
      <c r="G2" s="15" t="s">
        <v>7</v>
      </c>
      <c r="H2" s="2" t="s">
        <v>5</v>
      </c>
      <c r="I2" s="3" t="s">
        <v>805</v>
      </c>
      <c r="J2" s="3" t="s">
        <v>700</v>
      </c>
      <c r="K2" s="12" t="s">
        <v>726</v>
      </c>
      <c r="L2" s="13" t="s">
        <v>6</v>
      </c>
      <c r="M2" s="23" t="s">
        <v>831</v>
      </c>
      <c r="N2" s="24" t="s">
        <v>11</v>
      </c>
      <c r="O2" s="24" t="s">
        <v>830</v>
      </c>
      <c r="P2" s="24" t="s">
        <v>1006</v>
      </c>
      <c r="Q2" s="24" t="s">
        <v>832</v>
      </c>
      <c r="R2" s="24" t="s">
        <v>833</v>
      </c>
      <c r="S2" s="25" t="s">
        <v>1012</v>
      </c>
      <c r="T2" s="24" t="s">
        <v>1005</v>
      </c>
      <c r="U2" s="24" t="s">
        <v>901</v>
      </c>
    </row>
    <row r="3" spans="1:21" s="4" customFormat="1" ht="153.75" thickBot="1" x14ac:dyDescent="0.3">
      <c r="A3" s="21" t="str">
        <f>CONCATENATE(C$2," ",B3," - ",C3)</f>
        <v>Indicator 59 - Current accounts average balance - last 12 months</v>
      </c>
      <c r="B3" s="22">
        <v>59</v>
      </c>
      <c r="C3" s="6" t="s">
        <v>66</v>
      </c>
      <c r="D3" s="8" t="str">
        <f t="shared" ref="D3:D8" si="0">CONCATENATE("ID",B3)</f>
        <v>ID59</v>
      </c>
      <c r="E3" s="6" t="s">
        <v>295</v>
      </c>
      <c r="F3" s="29" t="s">
        <v>222</v>
      </c>
      <c r="G3" s="30" t="s">
        <v>545</v>
      </c>
      <c r="H3" s="14" t="s">
        <v>18</v>
      </c>
      <c r="I3" s="10" t="s">
        <v>1073</v>
      </c>
      <c r="J3" s="11" t="s">
        <v>715</v>
      </c>
      <c r="K3" s="9" t="s">
        <v>330</v>
      </c>
      <c r="L3" s="14" t="s">
        <v>1074</v>
      </c>
      <c r="M3" s="28" t="s">
        <v>812</v>
      </c>
      <c r="N3" s="34" t="s">
        <v>19</v>
      </c>
      <c r="O3" s="28" t="s">
        <v>828</v>
      </c>
      <c r="P3" s="44" t="e">
        <v>#N/A</v>
      </c>
      <c r="Q3" s="44" t="e">
        <v>#N/A</v>
      </c>
      <c r="R3" s="44" t="e">
        <v>#N/A</v>
      </c>
      <c r="S3" s="45" t="s">
        <v>1081</v>
      </c>
      <c r="T3" s="28" t="s">
        <v>1008</v>
      </c>
      <c r="U3" s="28">
        <v>3</v>
      </c>
    </row>
    <row r="4" spans="1:21" s="17" customFormat="1" ht="45.75" thickBot="1" x14ac:dyDescent="0.3">
      <c r="A4" s="21" t="s">
        <v>1013</v>
      </c>
      <c r="B4" s="22">
        <v>117</v>
      </c>
      <c r="C4" s="6" t="s">
        <v>95</v>
      </c>
      <c r="D4" s="8" t="str">
        <f t="shared" si="0"/>
        <v>ID117</v>
      </c>
      <c r="E4" s="6" t="s">
        <v>293</v>
      </c>
      <c r="F4" s="29" t="s">
        <v>263</v>
      </c>
      <c r="G4" s="30" t="s">
        <v>585</v>
      </c>
      <c r="H4" s="14" t="s">
        <v>18</v>
      </c>
      <c r="I4" s="10" t="s">
        <v>718</v>
      </c>
      <c r="J4" s="11" t="s">
        <v>701</v>
      </c>
      <c r="K4" s="9" t="s">
        <v>431</v>
      </c>
      <c r="L4" s="14" t="s">
        <v>884</v>
      </c>
      <c r="M4" s="28"/>
      <c r="N4" s="34" t="s">
        <v>19</v>
      </c>
      <c r="O4" s="35" t="e">
        <f>(#REF!/#REF!)-1</f>
        <v>#REF!</v>
      </c>
      <c r="P4" s="35" t="s">
        <v>12</v>
      </c>
      <c r="Q4" s="35" t="s">
        <v>12</v>
      </c>
      <c r="R4" s="28" t="s">
        <v>837</v>
      </c>
      <c r="S4" s="45" t="s">
        <v>1081</v>
      </c>
      <c r="T4" s="35"/>
      <c r="U4" s="28">
        <v>2</v>
      </c>
    </row>
    <row r="5" spans="1:21" s="17" customFormat="1" ht="60.75" thickBot="1" x14ac:dyDescent="0.3">
      <c r="A5" s="21" t="s">
        <v>1014</v>
      </c>
      <c r="B5" s="22">
        <f>+B4+1</f>
        <v>118</v>
      </c>
      <c r="C5" s="6" t="s">
        <v>1040</v>
      </c>
      <c r="D5" s="8" t="str">
        <f t="shared" si="0"/>
        <v>ID118</v>
      </c>
      <c r="E5" s="6" t="s">
        <v>293</v>
      </c>
      <c r="F5" s="29" t="s">
        <v>277</v>
      </c>
      <c r="G5" s="30" t="s">
        <v>601</v>
      </c>
      <c r="H5" s="14" t="s">
        <v>18</v>
      </c>
      <c r="I5" s="10" t="s">
        <v>718</v>
      </c>
      <c r="J5" s="11" t="s">
        <v>701</v>
      </c>
      <c r="K5" s="9" t="s">
        <v>427</v>
      </c>
      <c r="L5" s="14" t="s">
        <v>846</v>
      </c>
      <c r="M5" s="28" t="s">
        <v>812</v>
      </c>
      <c r="N5" s="34" t="s">
        <v>19</v>
      </c>
      <c r="O5" s="35" t="e">
        <f>#REF!/#REF!</f>
        <v>#REF!</v>
      </c>
      <c r="P5" s="44" t="e">
        <v>#N/A</v>
      </c>
      <c r="Q5" s="44" t="e">
        <v>#N/A</v>
      </c>
      <c r="R5" s="44" t="e">
        <v>#N/A</v>
      </c>
      <c r="S5" s="45" t="s">
        <v>1081</v>
      </c>
      <c r="T5" s="35" t="s">
        <v>1009</v>
      </c>
      <c r="U5" s="28">
        <v>2</v>
      </c>
    </row>
    <row r="6" spans="1:21" s="17" customFormat="1" ht="60.75" thickBot="1" x14ac:dyDescent="0.3">
      <c r="A6" s="21" t="s">
        <v>1015</v>
      </c>
      <c r="B6" s="22">
        <f>+B5+1</f>
        <v>119</v>
      </c>
      <c r="C6" s="6" t="s">
        <v>107</v>
      </c>
      <c r="D6" s="8" t="str">
        <f t="shared" si="0"/>
        <v>ID119</v>
      </c>
      <c r="E6" s="6" t="s">
        <v>293</v>
      </c>
      <c r="F6" s="29" t="s">
        <v>278</v>
      </c>
      <c r="G6" s="30" t="s">
        <v>602</v>
      </c>
      <c r="H6" s="14" t="s">
        <v>18</v>
      </c>
      <c r="I6" s="10" t="s">
        <v>718</v>
      </c>
      <c r="J6" s="11" t="s">
        <v>701</v>
      </c>
      <c r="K6" s="9" t="s">
        <v>380</v>
      </c>
      <c r="L6" s="14" t="s">
        <v>879</v>
      </c>
      <c r="M6" s="28" t="s">
        <v>812</v>
      </c>
      <c r="N6" s="34" t="s">
        <v>19</v>
      </c>
      <c r="O6" s="35" t="e">
        <f>((#REF!/#REF!)/(#REF!/#REF!))-1</f>
        <v>#REF!</v>
      </c>
      <c r="P6" s="44" t="e">
        <v>#N/A</v>
      </c>
      <c r="Q6" s="44" t="e">
        <v>#N/A</v>
      </c>
      <c r="R6" s="44" t="e">
        <v>#N/A</v>
      </c>
      <c r="S6" s="45" t="s">
        <v>1081</v>
      </c>
      <c r="T6" s="35" t="s">
        <v>1010</v>
      </c>
      <c r="U6" s="28">
        <v>2</v>
      </c>
    </row>
    <row r="7" spans="1:21" s="17" customFormat="1" ht="60.75" thickBot="1" x14ac:dyDescent="0.3">
      <c r="A7" s="21" t="s">
        <v>1016</v>
      </c>
      <c r="B7" s="22">
        <f>+B6+1</f>
        <v>120</v>
      </c>
      <c r="C7" s="6" t="s">
        <v>88</v>
      </c>
      <c r="D7" s="8" t="str">
        <f t="shared" si="0"/>
        <v>ID120</v>
      </c>
      <c r="E7" s="6" t="s">
        <v>293</v>
      </c>
      <c r="F7" s="29" t="s">
        <v>279</v>
      </c>
      <c r="G7" s="30" t="s">
        <v>603</v>
      </c>
      <c r="H7" s="14" t="s">
        <v>18</v>
      </c>
      <c r="I7" s="10" t="s">
        <v>718</v>
      </c>
      <c r="J7" s="11" t="s">
        <v>701</v>
      </c>
      <c r="K7" s="9" t="s">
        <v>428</v>
      </c>
      <c r="L7" s="14" t="s">
        <v>847</v>
      </c>
      <c r="M7" s="28" t="s">
        <v>812</v>
      </c>
      <c r="N7" s="34" t="s">
        <v>19</v>
      </c>
      <c r="O7" s="35" t="e">
        <f>#REF!/#REF!</f>
        <v>#REF!</v>
      </c>
      <c r="P7" s="44" t="e">
        <v>#N/A</v>
      </c>
      <c r="Q7" s="44" t="e">
        <v>#N/A</v>
      </c>
      <c r="R7" s="44" t="e">
        <v>#N/A</v>
      </c>
      <c r="S7" s="45" t="s">
        <v>1081</v>
      </c>
      <c r="T7" s="35" t="s">
        <v>1011</v>
      </c>
      <c r="U7" s="28">
        <v>2</v>
      </c>
    </row>
    <row r="8" spans="1:21" s="17" customFormat="1" ht="60.75" thickBot="1" x14ac:dyDescent="0.3">
      <c r="A8" s="21" t="s">
        <v>1017</v>
      </c>
      <c r="B8" s="22">
        <f>+B7+1</f>
        <v>121</v>
      </c>
      <c r="C8" s="6" t="s">
        <v>108</v>
      </c>
      <c r="D8" s="8" t="str">
        <f t="shared" si="0"/>
        <v>ID121</v>
      </c>
      <c r="E8" s="6" t="s">
        <v>293</v>
      </c>
      <c r="F8" s="29" t="s">
        <v>280</v>
      </c>
      <c r="G8" s="30" t="s">
        <v>604</v>
      </c>
      <c r="H8" s="14" t="s">
        <v>18</v>
      </c>
      <c r="I8" s="10" t="s">
        <v>718</v>
      </c>
      <c r="J8" s="11" t="s">
        <v>701</v>
      </c>
      <c r="K8" s="9" t="s">
        <v>381</v>
      </c>
      <c r="L8" s="14" t="s">
        <v>880</v>
      </c>
      <c r="M8" s="28" t="s">
        <v>812</v>
      </c>
      <c r="N8" s="34" t="s">
        <v>19</v>
      </c>
      <c r="O8" s="35" t="e">
        <f>((#REF!/#REF!)/(#REF!/#REF!))-1</f>
        <v>#REF!</v>
      </c>
      <c r="P8" s="44" t="e">
        <v>#N/A</v>
      </c>
      <c r="Q8" s="44" t="e">
        <v>#N/A</v>
      </c>
      <c r="R8" s="44" t="e">
        <v>#N/A</v>
      </c>
      <c r="S8" s="45" t="s">
        <v>1081</v>
      </c>
      <c r="T8" s="35" t="s">
        <v>1008</v>
      </c>
      <c r="U8" s="28">
        <v>2</v>
      </c>
    </row>
  </sheetData>
  <conditionalFormatting sqref="R1:R2 R4 R9:R1048576">
    <cfRule type="cellIs" dxfId="3" priority="8" operator="equal">
      <formula>"OK"</formula>
    </cfRule>
    <cfRule type="cellIs" dxfId="2" priority="10" operator="equal">
      <formula>"OK"</formula>
    </cfRule>
  </conditionalFormatting>
  <conditionalFormatting sqref="P1:Q2 P4:Q4 P9:Q1048576">
    <cfRule type="cellIs" dxfId="1" priority="9" operator="equal">
      <formula>"Y"</formula>
    </cfRule>
  </conditionalFormatting>
  <conditionalFormatting sqref="R4">
    <cfRule type="cellIs" dxfId="0" priority="3" operator="equal">
      <formula>"KO"</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0"/>
  <sheetViews>
    <sheetView workbookViewId="0">
      <selection activeCell="B26" sqref="B26"/>
    </sheetView>
  </sheetViews>
  <sheetFormatPr defaultColWidth="8.875" defaultRowHeight="15.75" x14ac:dyDescent="0.25"/>
  <cols>
    <col min="1" max="1" width="6.625" customWidth="1"/>
    <col min="2" max="2" width="85.625" customWidth="1"/>
    <col min="3" max="4" width="11.625" bestFit="1" customWidth="1"/>
  </cols>
  <sheetData>
    <row r="1" spans="1:7" x14ac:dyDescent="0.25">
      <c r="C1" s="55" t="s">
        <v>1169</v>
      </c>
      <c r="D1" s="55" t="s">
        <v>1394</v>
      </c>
      <c r="G1" s="55" t="s">
        <v>1209</v>
      </c>
    </row>
    <row r="2" spans="1:7" x14ac:dyDescent="0.25">
      <c r="A2">
        <f>VLOOKUP(B2,Indicator!A:B,2,FALSE)</f>
        <v>1</v>
      </c>
      <c r="B2" s="52" t="s">
        <v>1145</v>
      </c>
      <c r="C2" s="64" t="s">
        <v>1165</v>
      </c>
      <c r="D2" s="64" t="s">
        <v>1165</v>
      </c>
      <c r="G2" t="s">
        <v>747</v>
      </c>
    </row>
    <row r="3" spans="1:7" x14ac:dyDescent="0.25">
      <c r="A3">
        <f>VLOOKUP(B3,Indicator!A:B,2,FALSE)</f>
        <v>2</v>
      </c>
      <c r="B3" s="52" t="s">
        <v>1116</v>
      </c>
      <c r="C3" s="62" t="s">
        <v>1164</v>
      </c>
      <c r="D3" s="62" t="s">
        <v>1164</v>
      </c>
      <c r="G3" t="s">
        <v>822</v>
      </c>
    </row>
    <row r="4" spans="1:7" x14ac:dyDescent="0.25">
      <c r="A4">
        <f>VLOOKUP(B4,Indicator!A:B,2,FALSE)</f>
        <v>8</v>
      </c>
      <c r="B4" s="52" t="s">
        <v>1128</v>
      </c>
      <c r="D4" s="63" t="s">
        <v>1168</v>
      </c>
      <c r="G4" t="s">
        <v>815</v>
      </c>
    </row>
    <row r="5" spans="1:7" x14ac:dyDescent="0.25">
      <c r="A5">
        <f>VLOOKUP(B5,Indicator!A:B,2,FALSE)</f>
        <v>9</v>
      </c>
      <c r="B5" s="52" t="s">
        <v>1129</v>
      </c>
      <c r="C5" s="61" t="s">
        <v>1166</v>
      </c>
      <c r="D5" s="61" t="s">
        <v>1166</v>
      </c>
      <c r="G5" t="s">
        <v>952</v>
      </c>
    </row>
    <row r="6" spans="1:7" x14ac:dyDescent="0.25">
      <c r="A6">
        <f>VLOOKUP(B6,Indicator!A:B,2,FALSE)</f>
        <v>13</v>
      </c>
      <c r="B6" s="52" t="s">
        <v>1112</v>
      </c>
      <c r="D6" s="63" t="s">
        <v>1168</v>
      </c>
      <c r="G6" t="s">
        <v>959</v>
      </c>
    </row>
    <row r="7" spans="1:7" x14ac:dyDescent="0.25">
      <c r="A7">
        <f>VLOOKUP(B7,Indicator!A:B,2,FALSE)</f>
        <v>20</v>
      </c>
      <c r="B7" s="52" t="s">
        <v>1117</v>
      </c>
      <c r="C7" s="61" t="s">
        <v>1167</v>
      </c>
      <c r="D7" s="61" t="s">
        <v>1167</v>
      </c>
      <c r="G7" t="s">
        <v>970</v>
      </c>
    </row>
    <row r="8" spans="1:7" x14ac:dyDescent="0.25">
      <c r="A8">
        <f>VLOOKUP(B8,Indicator!A:B,2,FALSE)</f>
        <v>27</v>
      </c>
      <c r="B8" s="52" t="s">
        <v>1397</v>
      </c>
      <c r="C8" s="61" t="s">
        <v>1166</v>
      </c>
      <c r="D8" s="61" t="s">
        <v>1166</v>
      </c>
      <c r="G8" t="s">
        <v>975</v>
      </c>
    </row>
    <row r="9" spans="1:7" x14ac:dyDescent="0.25">
      <c r="A9">
        <f>VLOOKUP(B9,Indicator!A:B,2,FALSE)</f>
        <v>35</v>
      </c>
      <c r="B9" s="52" t="s">
        <v>1123</v>
      </c>
      <c r="C9" s="61" t="s">
        <v>1166</v>
      </c>
      <c r="D9" s="61" t="s">
        <v>1166</v>
      </c>
      <c r="G9" t="s">
        <v>980</v>
      </c>
    </row>
    <row r="10" spans="1:7" x14ac:dyDescent="0.25">
      <c r="A10">
        <f>VLOOKUP(B10,Indicator!A:B,2,FALSE)</f>
        <v>43</v>
      </c>
      <c r="B10" s="52" t="s">
        <v>1396</v>
      </c>
      <c r="C10" s="61" t="s">
        <v>1166</v>
      </c>
      <c r="G10" t="s">
        <v>985</v>
      </c>
    </row>
    <row r="11" spans="1:7" x14ac:dyDescent="0.25">
      <c r="A11">
        <f>VLOOKUP(B11,Indicator!A:B,2,FALSE)</f>
        <v>44</v>
      </c>
      <c r="B11" s="52" t="s">
        <v>1124</v>
      </c>
      <c r="C11" s="64" t="s">
        <v>1165</v>
      </c>
      <c r="D11" s="64" t="s">
        <v>1165</v>
      </c>
      <c r="G11" t="s">
        <v>990</v>
      </c>
    </row>
    <row r="12" spans="1:7" x14ac:dyDescent="0.25">
      <c r="A12">
        <f>VLOOKUP(B12,Indicator!A:B,2,FALSE)</f>
        <v>47</v>
      </c>
      <c r="B12" s="52" t="s">
        <v>1401</v>
      </c>
      <c r="C12" s="63" t="s">
        <v>1168</v>
      </c>
      <c r="G12" t="s">
        <v>995</v>
      </c>
    </row>
    <row r="13" spans="1:7" x14ac:dyDescent="0.25">
      <c r="A13">
        <f>VLOOKUP(B13,Indicator!A:B,2,FALSE)</f>
        <v>48</v>
      </c>
      <c r="B13" s="52" t="s">
        <v>1402</v>
      </c>
      <c r="C13" s="61" t="s">
        <v>1166</v>
      </c>
      <c r="G13" t="s">
        <v>998</v>
      </c>
    </row>
    <row r="14" spans="1:7" x14ac:dyDescent="0.25">
      <c r="A14">
        <f>VLOOKUP(B14,Indicator!A:B,2,FALSE)</f>
        <v>49</v>
      </c>
      <c r="B14" s="52" t="s">
        <v>1398</v>
      </c>
      <c r="C14" s="62" t="s">
        <v>1164</v>
      </c>
      <c r="D14" s="62" t="s">
        <v>1164</v>
      </c>
      <c r="E14" t="s">
        <v>1408</v>
      </c>
      <c r="G14" t="s">
        <v>1001</v>
      </c>
    </row>
    <row r="15" spans="1:7" x14ac:dyDescent="0.25">
      <c r="A15">
        <f>VLOOKUP(B15,Indicator!A:B,2,FALSE)</f>
        <v>50</v>
      </c>
      <c r="B15" s="52" t="s">
        <v>1403</v>
      </c>
      <c r="C15" s="61" t="s">
        <v>1166</v>
      </c>
      <c r="G15" t="s">
        <v>964</v>
      </c>
    </row>
    <row r="16" spans="1:7" x14ac:dyDescent="0.25">
      <c r="A16">
        <f>VLOOKUP(B16,Indicator!A:B,2,FALSE)</f>
        <v>51</v>
      </c>
      <c r="B16" s="52" t="s">
        <v>1404</v>
      </c>
      <c r="C16" s="61" t="s">
        <v>1166</v>
      </c>
      <c r="D16" s="61" t="s">
        <v>1166</v>
      </c>
      <c r="G16" t="s">
        <v>967</v>
      </c>
    </row>
    <row r="17" spans="1:7" x14ac:dyDescent="0.25">
      <c r="A17">
        <f>VLOOKUP(B17,Indicator!A:B,2,FALSE)</f>
        <v>55</v>
      </c>
      <c r="B17" s="52" t="s">
        <v>1125</v>
      </c>
      <c r="C17" s="62" t="s">
        <v>1164</v>
      </c>
      <c r="D17" s="62" t="s">
        <v>1164</v>
      </c>
      <c r="G17" t="s">
        <v>916</v>
      </c>
    </row>
    <row r="18" spans="1:7" x14ac:dyDescent="0.25">
      <c r="A18">
        <f>VLOOKUP(B18,Indicator!A:B,2,FALSE)</f>
        <v>58</v>
      </c>
      <c r="B18" s="52" t="s">
        <v>1127</v>
      </c>
      <c r="C18" s="64" t="s">
        <v>1165</v>
      </c>
      <c r="G18" t="s">
        <v>940</v>
      </c>
    </row>
    <row r="19" spans="1:7" x14ac:dyDescent="0.25">
      <c r="A19">
        <f>VLOOKUP(B19,Indicator!A:B,2,FALSE)</f>
        <v>60</v>
      </c>
      <c r="B19" s="52" t="s">
        <v>1407</v>
      </c>
      <c r="D19" s="63" t="s">
        <v>1168</v>
      </c>
      <c r="G19" t="s">
        <v>751</v>
      </c>
    </row>
    <row r="20" spans="1:7" x14ac:dyDescent="0.25">
      <c r="A20">
        <f>VLOOKUP(B20,Indicator!A:B,2,FALSE)</f>
        <v>172</v>
      </c>
      <c r="B20" s="52" t="s">
        <v>1113</v>
      </c>
      <c r="C20" s="63" t="s">
        <v>1168</v>
      </c>
      <c r="G20" t="s">
        <v>1171</v>
      </c>
    </row>
    <row r="21" spans="1:7" x14ac:dyDescent="0.25">
      <c r="A21">
        <f>VLOOKUP(B21,Indicator!A:B,2,FALSE)</f>
        <v>173</v>
      </c>
      <c r="B21" s="52" t="s">
        <v>1406</v>
      </c>
      <c r="D21" s="63" t="s">
        <v>1168</v>
      </c>
      <c r="G21" t="s">
        <v>1172</v>
      </c>
    </row>
    <row r="22" spans="1:7" x14ac:dyDescent="0.25">
      <c r="A22">
        <f>VLOOKUP(B22,Indicator!A:B,2,FALSE)</f>
        <v>177</v>
      </c>
      <c r="B22" s="52" t="s">
        <v>1400</v>
      </c>
      <c r="C22" s="63" t="s">
        <v>1168</v>
      </c>
      <c r="D22" s="63" t="s">
        <v>1168</v>
      </c>
      <c r="G22" t="s">
        <v>813</v>
      </c>
    </row>
    <row r="23" spans="1:7" x14ac:dyDescent="0.25">
      <c r="A23">
        <f>VLOOKUP(B23,Indicator!A:B,2,FALSE)</f>
        <v>187</v>
      </c>
      <c r="B23" s="52" t="s">
        <v>1115</v>
      </c>
      <c r="C23" s="63" t="s">
        <v>1168</v>
      </c>
      <c r="D23" s="63" t="s">
        <v>1168</v>
      </c>
      <c r="G23" t="s">
        <v>816</v>
      </c>
    </row>
    <row r="24" spans="1:7" x14ac:dyDescent="0.25">
      <c r="A24">
        <f>VLOOKUP(B24,Indicator!A:B,2,FALSE)</f>
        <v>193</v>
      </c>
      <c r="B24" s="52" t="s">
        <v>1399</v>
      </c>
      <c r="C24" s="64" t="s">
        <v>1165</v>
      </c>
      <c r="G24" t="s">
        <v>951</v>
      </c>
    </row>
    <row r="25" spans="1:7" x14ac:dyDescent="0.25">
      <c r="A25">
        <f>VLOOKUP(B25,Indicator!A:B,2,FALSE)</f>
        <v>209</v>
      </c>
      <c r="B25" s="52" t="s">
        <v>1405</v>
      </c>
      <c r="C25" s="64" t="s">
        <v>1165</v>
      </c>
      <c r="G25" t="s">
        <v>958</v>
      </c>
    </row>
    <row r="26" spans="1:7" x14ac:dyDescent="0.25">
      <c r="A26">
        <f>VLOOKUP(B26,Indicator!A:B,2,FALSE)</f>
        <v>213</v>
      </c>
      <c r="B26" s="52" t="s">
        <v>1120</v>
      </c>
      <c r="D26" s="64" t="s">
        <v>1165</v>
      </c>
      <c r="G26" t="s">
        <v>969</v>
      </c>
    </row>
    <row r="27" spans="1:7" x14ac:dyDescent="0.25">
      <c r="A27">
        <f>VLOOKUP(B27,Indicator!A:B,2,FALSE)</f>
        <v>219</v>
      </c>
      <c r="B27" s="52" t="s">
        <v>1148</v>
      </c>
      <c r="C27" s="61" t="s">
        <v>1166</v>
      </c>
      <c r="G27" t="s">
        <v>974</v>
      </c>
    </row>
    <row r="28" spans="1:7" x14ac:dyDescent="0.25">
      <c r="A28">
        <f>VLOOKUP(B28,Indicator!A:B,2,FALSE)</f>
        <v>220</v>
      </c>
      <c r="B28" s="52" t="s">
        <v>1421</v>
      </c>
      <c r="C28" s="62" t="s">
        <v>1164</v>
      </c>
      <c r="D28" s="62" t="s">
        <v>1164</v>
      </c>
      <c r="G28" t="s">
        <v>979</v>
      </c>
    </row>
    <row r="29" spans="1:7" x14ac:dyDescent="0.25">
      <c r="G29" t="s">
        <v>984</v>
      </c>
    </row>
    <row r="30" spans="1:7" x14ac:dyDescent="0.25">
      <c r="G30" t="s">
        <v>989</v>
      </c>
    </row>
    <row r="31" spans="1:7" x14ac:dyDescent="0.25">
      <c r="G31" t="s">
        <v>994</v>
      </c>
    </row>
    <row r="32" spans="1:7" x14ac:dyDescent="0.25">
      <c r="G32" t="s">
        <v>997</v>
      </c>
    </row>
    <row r="33" spans="7:7" x14ac:dyDescent="0.25">
      <c r="G33" t="s">
        <v>1000</v>
      </c>
    </row>
    <row r="34" spans="7:7" x14ac:dyDescent="0.25">
      <c r="G34" t="s">
        <v>963</v>
      </c>
    </row>
    <row r="35" spans="7:7" x14ac:dyDescent="0.25">
      <c r="G35" t="s">
        <v>966</v>
      </c>
    </row>
    <row r="36" spans="7:7" x14ac:dyDescent="0.25">
      <c r="G36" t="s">
        <v>752</v>
      </c>
    </row>
    <row r="37" spans="7:7" x14ac:dyDescent="0.25">
      <c r="G37" t="s">
        <v>955</v>
      </c>
    </row>
    <row r="38" spans="7:7" x14ac:dyDescent="0.25">
      <c r="G38" t="s">
        <v>961</v>
      </c>
    </row>
    <row r="39" spans="7:7" x14ac:dyDescent="0.25">
      <c r="G39" t="s">
        <v>972</v>
      </c>
    </row>
    <row r="40" spans="7:7" x14ac:dyDescent="0.25">
      <c r="G40" t="s">
        <v>977</v>
      </c>
    </row>
    <row r="41" spans="7:7" x14ac:dyDescent="0.25">
      <c r="G41" t="s">
        <v>982</v>
      </c>
    </row>
    <row r="42" spans="7:7" x14ac:dyDescent="0.25">
      <c r="G42" t="s">
        <v>987</v>
      </c>
    </row>
    <row r="43" spans="7:7" x14ac:dyDescent="0.25">
      <c r="G43" t="s">
        <v>992</v>
      </c>
    </row>
    <row r="44" spans="7:7" x14ac:dyDescent="0.25">
      <c r="G44" t="s">
        <v>956</v>
      </c>
    </row>
    <row r="45" spans="7:7" x14ac:dyDescent="0.25">
      <c r="G45" t="s">
        <v>962</v>
      </c>
    </row>
    <row r="46" spans="7:7" x14ac:dyDescent="0.25">
      <c r="G46" t="s">
        <v>973</v>
      </c>
    </row>
    <row r="47" spans="7:7" x14ac:dyDescent="0.25">
      <c r="G47" t="s">
        <v>978</v>
      </c>
    </row>
    <row r="48" spans="7:7" x14ac:dyDescent="0.25">
      <c r="G48" t="s">
        <v>983</v>
      </c>
    </row>
    <row r="49" spans="7:7" x14ac:dyDescent="0.25">
      <c r="G49" t="s">
        <v>988</v>
      </c>
    </row>
    <row r="50" spans="7:7" x14ac:dyDescent="0.25">
      <c r="G50" t="s">
        <v>993</v>
      </c>
    </row>
    <row r="51" spans="7:7" x14ac:dyDescent="0.25">
      <c r="G51" t="s">
        <v>753</v>
      </c>
    </row>
    <row r="52" spans="7:7" x14ac:dyDescent="0.25">
      <c r="G52" t="s">
        <v>754</v>
      </c>
    </row>
    <row r="53" spans="7:7" x14ac:dyDescent="0.25">
      <c r="G53" t="s">
        <v>756</v>
      </c>
    </row>
    <row r="54" spans="7:7" x14ac:dyDescent="0.25">
      <c r="G54" t="s">
        <v>763</v>
      </c>
    </row>
    <row r="55" spans="7:7" x14ac:dyDescent="0.25">
      <c r="G55" t="s">
        <v>764</v>
      </c>
    </row>
    <row r="56" spans="7:7" x14ac:dyDescent="0.25">
      <c r="G56" t="s">
        <v>765</v>
      </c>
    </row>
    <row r="57" spans="7:7" x14ac:dyDescent="0.25">
      <c r="G57" t="s">
        <v>766</v>
      </c>
    </row>
    <row r="58" spans="7:7" x14ac:dyDescent="0.25">
      <c r="G58" t="s">
        <v>838</v>
      </c>
    </row>
    <row r="59" spans="7:7" x14ac:dyDescent="0.25">
      <c r="G59" t="s">
        <v>932</v>
      </c>
    </row>
    <row r="60" spans="7:7" x14ac:dyDescent="0.25">
      <c r="G60" t="s">
        <v>817</v>
      </c>
    </row>
    <row r="61" spans="7:7" x14ac:dyDescent="0.25">
      <c r="G61" t="s">
        <v>824</v>
      </c>
    </row>
    <row r="62" spans="7:7" x14ac:dyDescent="0.25">
      <c r="G62" t="s">
        <v>775</v>
      </c>
    </row>
    <row r="63" spans="7:7" x14ac:dyDescent="0.25">
      <c r="G63" t="s">
        <v>776</v>
      </c>
    </row>
    <row r="64" spans="7:7" x14ac:dyDescent="0.25">
      <c r="G64" t="s">
        <v>779</v>
      </c>
    </row>
    <row r="65" spans="7:7" x14ac:dyDescent="0.25">
      <c r="G65" t="s">
        <v>914</v>
      </c>
    </row>
    <row r="66" spans="7:7" x14ac:dyDescent="0.25">
      <c r="G66" t="s">
        <v>918</v>
      </c>
    </row>
    <row r="67" spans="7:7" x14ac:dyDescent="0.25">
      <c r="G67" t="s">
        <v>821</v>
      </c>
    </row>
    <row r="68" spans="7:7" x14ac:dyDescent="0.25">
      <c r="G68" t="s">
        <v>905</v>
      </c>
    </row>
    <row r="69" spans="7:7" x14ac:dyDescent="0.25">
      <c r="G69" t="s">
        <v>904</v>
      </c>
    </row>
    <row r="70" spans="7:7" x14ac:dyDescent="0.25">
      <c r="G70" t="s">
        <v>910</v>
      </c>
    </row>
    <row r="71" spans="7:7" x14ac:dyDescent="0.25">
      <c r="G71" t="s">
        <v>919</v>
      </c>
    </row>
    <row r="72" spans="7:7" x14ac:dyDescent="0.25">
      <c r="G72" t="s">
        <v>780</v>
      </c>
    </row>
    <row r="73" spans="7:7" x14ac:dyDescent="0.25">
      <c r="G73" t="s">
        <v>781</v>
      </c>
    </row>
    <row r="74" spans="7:7" x14ac:dyDescent="0.25">
      <c r="G74" t="s">
        <v>785</v>
      </c>
    </row>
    <row r="75" spans="7:7" x14ac:dyDescent="0.25">
      <c r="G75" t="s">
        <v>814</v>
      </c>
    </row>
    <row r="76" spans="7:7" x14ac:dyDescent="0.25">
      <c r="G76" t="s">
        <v>791</v>
      </c>
    </row>
    <row r="77" spans="7:7" x14ac:dyDescent="0.25">
      <c r="G77" t="s">
        <v>786</v>
      </c>
    </row>
    <row r="78" spans="7:7" x14ac:dyDescent="0.25">
      <c r="G78" t="s">
        <v>953</v>
      </c>
    </row>
    <row r="79" spans="7:7" x14ac:dyDescent="0.25">
      <c r="G79" t="s">
        <v>960</v>
      </c>
    </row>
    <row r="80" spans="7:7" x14ac:dyDescent="0.25">
      <c r="G80" t="s">
        <v>971</v>
      </c>
    </row>
    <row r="81" spans="7:7" x14ac:dyDescent="0.25">
      <c r="G81" t="s">
        <v>976</v>
      </c>
    </row>
    <row r="82" spans="7:7" x14ac:dyDescent="0.25">
      <c r="G82" t="s">
        <v>981</v>
      </c>
    </row>
    <row r="83" spans="7:7" x14ac:dyDescent="0.25">
      <c r="G83" t="s">
        <v>986</v>
      </c>
    </row>
    <row r="84" spans="7:7" x14ac:dyDescent="0.25">
      <c r="G84" t="s">
        <v>991</v>
      </c>
    </row>
    <row r="85" spans="7:7" x14ac:dyDescent="0.25">
      <c r="G85" t="s">
        <v>996</v>
      </c>
    </row>
    <row r="86" spans="7:7" x14ac:dyDescent="0.25">
      <c r="G86" t="s">
        <v>999</v>
      </c>
    </row>
    <row r="87" spans="7:7" x14ac:dyDescent="0.25">
      <c r="G87" t="s">
        <v>1002</v>
      </c>
    </row>
    <row r="88" spans="7:7" x14ac:dyDescent="0.25">
      <c r="G88" t="s">
        <v>965</v>
      </c>
    </row>
    <row r="89" spans="7:7" x14ac:dyDescent="0.25">
      <c r="G89" t="s">
        <v>968</v>
      </c>
    </row>
    <row r="90" spans="7:7" x14ac:dyDescent="0.25">
      <c r="G90" t="s">
        <v>922</v>
      </c>
    </row>
    <row r="91" spans="7:7" x14ac:dyDescent="0.25">
      <c r="G91" t="s">
        <v>908</v>
      </c>
    </row>
    <row r="92" spans="7:7" x14ac:dyDescent="0.25">
      <c r="G92" t="s">
        <v>823</v>
      </c>
    </row>
    <row r="93" spans="7:7" x14ac:dyDescent="0.25">
      <c r="G93" t="s">
        <v>1150</v>
      </c>
    </row>
    <row r="94" spans="7:7" x14ac:dyDescent="0.25">
      <c r="G94" t="s">
        <v>1085</v>
      </c>
    </row>
    <row r="95" spans="7:7" x14ac:dyDescent="0.25">
      <c r="G95" t="s">
        <v>1086</v>
      </c>
    </row>
    <row r="96" spans="7:7" x14ac:dyDescent="0.25">
      <c r="G96" t="s">
        <v>928</v>
      </c>
    </row>
    <row r="97" spans="7:7" x14ac:dyDescent="0.25">
      <c r="G97" t="s">
        <v>925</v>
      </c>
    </row>
    <row r="98" spans="7:7" x14ac:dyDescent="0.25">
      <c r="G98" t="s">
        <v>948</v>
      </c>
    </row>
    <row r="99" spans="7:7" x14ac:dyDescent="0.25">
      <c r="G99" t="s">
        <v>906</v>
      </c>
    </row>
    <row r="100" spans="7:7" x14ac:dyDescent="0.25">
      <c r="G100" t="s">
        <v>929</v>
      </c>
    </row>
    <row r="101" spans="7:7" x14ac:dyDescent="0.25">
      <c r="G101" t="s">
        <v>924</v>
      </c>
    </row>
    <row r="102" spans="7:7" x14ac:dyDescent="0.25">
      <c r="G102" t="s">
        <v>902</v>
      </c>
    </row>
    <row r="103" spans="7:7" x14ac:dyDescent="0.25">
      <c r="G103" t="s">
        <v>926</v>
      </c>
    </row>
    <row r="104" spans="7:7" x14ac:dyDescent="0.25">
      <c r="G104" t="s">
        <v>947</v>
      </c>
    </row>
    <row r="105" spans="7:7" x14ac:dyDescent="0.25">
      <c r="G105" t="s">
        <v>949</v>
      </c>
    </row>
    <row r="106" spans="7:7" x14ac:dyDescent="0.25">
      <c r="G106" t="s">
        <v>917</v>
      </c>
    </row>
    <row r="107" spans="7:7" x14ac:dyDescent="0.25">
      <c r="G107" t="s">
        <v>941</v>
      </c>
    </row>
    <row r="108" spans="7:7" x14ac:dyDescent="0.25">
      <c r="G108" t="s">
        <v>920</v>
      </c>
    </row>
    <row r="109" spans="7:7" x14ac:dyDescent="0.25">
      <c r="G109" t="s">
        <v>943</v>
      </c>
    </row>
    <row r="110" spans="7:7" x14ac:dyDescent="0.25">
      <c r="G110" t="s">
        <v>921</v>
      </c>
    </row>
    <row r="111" spans="7:7" x14ac:dyDescent="0.25">
      <c r="G111" t="s">
        <v>944</v>
      </c>
    </row>
    <row r="112" spans="7:7" x14ac:dyDescent="0.25">
      <c r="G112" t="s">
        <v>903</v>
      </c>
    </row>
    <row r="113" spans="7:7" x14ac:dyDescent="0.25">
      <c r="G113" t="s">
        <v>927</v>
      </c>
    </row>
    <row r="114" spans="7:7" x14ac:dyDescent="0.25">
      <c r="G114" t="s">
        <v>950</v>
      </c>
    </row>
    <row r="115" spans="7:7" x14ac:dyDescent="0.25">
      <c r="G115" t="s">
        <v>907</v>
      </c>
    </row>
    <row r="116" spans="7:7" x14ac:dyDescent="0.25">
      <c r="G116" t="s">
        <v>930</v>
      </c>
    </row>
    <row r="117" spans="7:7" x14ac:dyDescent="0.25">
      <c r="G117" t="s">
        <v>945</v>
      </c>
    </row>
    <row r="118" spans="7:7" x14ac:dyDescent="0.25">
      <c r="G118" t="s">
        <v>931</v>
      </c>
    </row>
    <row r="119" spans="7:7" x14ac:dyDescent="0.25">
      <c r="G119" t="s">
        <v>934</v>
      </c>
    </row>
    <row r="120" spans="7:7" x14ac:dyDescent="0.25">
      <c r="G120" t="s">
        <v>923</v>
      </c>
    </row>
    <row r="121" spans="7:7" x14ac:dyDescent="0.25">
      <c r="G121" t="s">
        <v>946</v>
      </c>
    </row>
    <row r="122" spans="7:7" x14ac:dyDescent="0.25">
      <c r="G122" t="s">
        <v>909</v>
      </c>
    </row>
    <row r="123" spans="7:7" x14ac:dyDescent="0.25">
      <c r="G123" t="s">
        <v>933</v>
      </c>
    </row>
    <row r="124" spans="7:7" x14ac:dyDescent="0.25">
      <c r="G124" t="s">
        <v>912</v>
      </c>
    </row>
    <row r="125" spans="7:7" x14ac:dyDescent="0.25">
      <c r="G125" t="s">
        <v>936</v>
      </c>
    </row>
    <row r="126" spans="7:7" x14ac:dyDescent="0.25">
      <c r="G126" t="s">
        <v>820</v>
      </c>
    </row>
    <row r="127" spans="7:7" x14ac:dyDescent="0.25">
      <c r="G127" t="s">
        <v>819</v>
      </c>
    </row>
    <row r="128" spans="7:7" x14ac:dyDescent="0.25">
      <c r="G128" t="s">
        <v>913</v>
      </c>
    </row>
    <row r="129" spans="7:7" x14ac:dyDescent="0.25">
      <c r="G129" t="s">
        <v>937</v>
      </c>
    </row>
    <row r="130" spans="7:7" x14ac:dyDescent="0.25">
      <c r="G130" t="s">
        <v>938</v>
      </c>
    </row>
    <row r="131" spans="7:7" x14ac:dyDescent="0.25">
      <c r="G131" t="s">
        <v>915</v>
      </c>
    </row>
    <row r="132" spans="7:7" x14ac:dyDescent="0.25">
      <c r="G132" t="s">
        <v>939</v>
      </c>
    </row>
    <row r="133" spans="7:7" x14ac:dyDescent="0.25">
      <c r="G133" t="s">
        <v>911</v>
      </c>
    </row>
    <row r="134" spans="7:7" x14ac:dyDescent="0.25">
      <c r="G134" t="s">
        <v>935</v>
      </c>
    </row>
    <row r="135" spans="7:7" x14ac:dyDescent="0.25">
      <c r="G135" t="s">
        <v>942</v>
      </c>
    </row>
    <row r="136" spans="7:7" x14ac:dyDescent="0.25">
      <c r="G136" t="s">
        <v>740</v>
      </c>
    </row>
    <row r="137" spans="7:7" x14ac:dyDescent="0.25">
      <c r="G137" t="s">
        <v>1004</v>
      </c>
    </row>
    <row r="138" spans="7:7" x14ac:dyDescent="0.25">
      <c r="G138" t="s">
        <v>1003</v>
      </c>
    </row>
    <row r="139" spans="7:7" x14ac:dyDescent="0.25">
      <c r="G139" t="s">
        <v>787</v>
      </c>
    </row>
    <row r="140" spans="7:7" x14ac:dyDescent="0.25">
      <c r="G140" t="s">
        <v>790</v>
      </c>
    </row>
    <row r="141" spans="7:7" x14ac:dyDescent="0.25">
      <c r="G141" t="s">
        <v>746</v>
      </c>
    </row>
    <row r="142" spans="7:7" x14ac:dyDescent="0.25">
      <c r="G142" t="s">
        <v>794</v>
      </c>
    </row>
    <row r="143" spans="7:7" x14ac:dyDescent="0.25">
      <c r="G143" t="s">
        <v>825</v>
      </c>
    </row>
    <row r="144" spans="7:7" x14ac:dyDescent="0.25">
      <c r="G144" t="s">
        <v>826</v>
      </c>
    </row>
    <row r="145" spans="7:7" x14ac:dyDescent="0.25">
      <c r="G145" t="s">
        <v>827</v>
      </c>
    </row>
    <row r="146" spans="7:7" x14ac:dyDescent="0.25">
      <c r="G146" t="s">
        <v>797</v>
      </c>
    </row>
    <row r="147" spans="7:7" x14ac:dyDescent="0.25">
      <c r="G147" t="s">
        <v>798</v>
      </c>
    </row>
    <row r="148" spans="7:7" x14ac:dyDescent="0.25">
      <c r="G148" t="s">
        <v>799</v>
      </c>
    </row>
    <row r="149" spans="7:7" x14ac:dyDescent="0.25">
      <c r="G149" t="s">
        <v>800</v>
      </c>
    </row>
    <row r="150" spans="7:7" x14ac:dyDescent="0.25">
      <c r="G150" t="s">
        <v>954</v>
      </c>
    </row>
  </sheetData>
  <sortState ref="M2:M150">
    <sortCondition ref="M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4"/>
  <sheetViews>
    <sheetView topLeftCell="C1" workbookViewId="0">
      <selection activeCell="J1" sqref="J1"/>
    </sheetView>
  </sheetViews>
  <sheetFormatPr defaultColWidth="8.875" defaultRowHeight="15.75" x14ac:dyDescent="0.25"/>
  <cols>
    <col min="1" max="1" width="6.625" customWidth="1"/>
    <col min="2" max="2" width="85.625" customWidth="1"/>
    <col min="3" max="4" width="11.625" bestFit="1" customWidth="1"/>
  </cols>
  <sheetData>
    <row r="1" spans="1:7" x14ac:dyDescent="0.25">
      <c r="C1" s="55" t="s">
        <v>1169</v>
      </c>
      <c r="D1" s="55" t="s">
        <v>1170</v>
      </c>
      <c r="G1" s="55" t="s">
        <v>831</v>
      </c>
    </row>
    <row r="2" spans="1:7" x14ac:dyDescent="0.25">
      <c r="A2">
        <f>VLOOKUP(B2,Indicator!A:B,2,FALSE)</f>
        <v>1</v>
      </c>
      <c r="B2" s="52" t="s">
        <v>1145</v>
      </c>
      <c r="C2" s="64" t="s">
        <v>1165</v>
      </c>
      <c r="D2" s="64" t="s">
        <v>1165</v>
      </c>
      <c r="G2" t="s">
        <v>747</v>
      </c>
    </row>
    <row r="3" spans="1:7" x14ac:dyDescent="0.25">
      <c r="A3">
        <f>VLOOKUP(B3,Indicator!A:B,2,FALSE)</f>
        <v>2</v>
      </c>
      <c r="B3" s="52" t="s">
        <v>1116</v>
      </c>
      <c r="C3" s="62" t="s">
        <v>1164</v>
      </c>
      <c r="D3" s="62" t="s">
        <v>1164</v>
      </c>
      <c r="G3" t="s">
        <v>748</v>
      </c>
    </row>
    <row r="4" spans="1:7" x14ac:dyDescent="0.25">
      <c r="A4">
        <f>VLOOKUP(B4,Indicator!A:B,2,FALSE)</f>
        <v>3</v>
      </c>
      <c r="B4" s="52" t="s">
        <v>1122</v>
      </c>
      <c r="C4" s="64" t="s">
        <v>1165</v>
      </c>
      <c r="G4" t="s">
        <v>822</v>
      </c>
    </row>
    <row r="5" spans="1:7" x14ac:dyDescent="0.25">
      <c r="A5">
        <f>VLOOKUP(B5,Indicator!A:B,2,FALSE)</f>
        <v>8</v>
      </c>
      <c r="B5" s="52" t="s">
        <v>1128</v>
      </c>
      <c r="C5" s="63" t="s">
        <v>1168</v>
      </c>
      <c r="D5" s="63" t="s">
        <v>1168</v>
      </c>
      <c r="G5" t="s">
        <v>815</v>
      </c>
    </row>
    <row r="6" spans="1:7" x14ac:dyDescent="0.25">
      <c r="A6">
        <f>VLOOKUP(B6,Indicator!A:B,2,FALSE)</f>
        <v>9</v>
      </c>
      <c r="B6" s="52" t="s">
        <v>1129</v>
      </c>
      <c r="C6" s="61" t="s">
        <v>1166</v>
      </c>
      <c r="D6" s="61" t="s">
        <v>1166</v>
      </c>
      <c r="G6" t="s">
        <v>952</v>
      </c>
    </row>
    <row r="7" spans="1:7" x14ac:dyDescent="0.25">
      <c r="A7">
        <f>VLOOKUP(B7,Indicator!A:B,2,FALSE)</f>
        <v>13</v>
      </c>
      <c r="B7" s="52" t="s">
        <v>1112</v>
      </c>
      <c r="C7" s="63" t="s">
        <v>1168</v>
      </c>
      <c r="D7" s="63" t="s">
        <v>1168</v>
      </c>
      <c r="G7" t="s">
        <v>959</v>
      </c>
    </row>
    <row r="8" spans="1:7" x14ac:dyDescent="0.25">
      <c r="A8">
        <f>VLOOKUP(B8,Indicator!A:B,2,FALSE)</f>
        <v>20</v>
      </c>
      <c r="B8" s="52" t="s">
        <v>1117</v>
      </c>
      <c r="C8" s="61" t="s">
        <v>1167</v>
      </c>
      <c r="D8" s="61" t="s">
        <v>1167</v>
      </c>
      <c r="G8" t="s">
        <v>970</v>
      </c>
    </row>
    <row r="9" spans="1:7" x14ac:dyDescent="0.25">
      <c r="A9">
        <f>VLOOKUP(B9,Indicator!A:B,2,FALSE)</f>
        <v>35</v>
      </c>
      <c r="B9" s="52" t="s">
        <v>1123</v>
      </c>
      <c r="C9" s="61" t="s">
        <v>1166</v>
      </c>
      <c r="D9" s="61" t="s">
        <v>1166</v>
      </c>
      <c r="G9" t="s">
        <v>975</v>
      </c>
    </row>
    <row r="10" spans="1:7" x14ac:dyDescent="0.25">
      <c r="A10">
        <f>VLOOKUP(B10,Indicator!A:B,2,FALSE)</f>
        <v>44</v>
      </c>
      <c r="B10" s="52" t="s">
        <v>1124</v>
      </c>
      <c r="C10" s="64" t="s">
        <v>1165</v>
      </c>
      <c r="G10" t="s">
        <v>980</v>
      </c>
    </row>
    <row r="11" spans="1:7" x14ac:dyDescent="0.25">
      <c r="A11">
        <f>VLOOKUP(B11,Indicator!A:B,2,FALSE)</f>
        <v>55</v>
      </c>
      <c r="B11" s="52" t="s">
        <v>1125</v>
      </c>
      <c r="C11" s="62" t="s">
        <v>1164</v>
      </c>
      <c r="D11" s="62" t="s">
        <v>1164</v>
      </c>
      <c r="G11" t="s">
        <v>985</v>
      </c>
    </row>
    <row r="12" spans="1:7" x14ac:dyDescent="0.25">
      <c r="A12">
        <f>VLOOKUP(B12,Indicator!A:B,2,FALSE)</f>
        <v>56</v>
      </c>
      <c r="B12" s="52" t="s">
        <v>1126</v>
      </c>
      <c r="D12" s="64" t="s">
        <v>1165</v>
      </c>
      <c r="G12" t="s">
        <v>990</v>
      </c>
    </row>
    <row r="13" spans="1:7" x14ac:dyDescent="0.25">
      <c r="A13">
        <f>VLOOKUP(B13,Indicator!A:B,2,FALSE)</f>
        <v>58</v>
      </c>
      <c r="B13" s="52" t="s">
        <v>1127</v>
      </c>
      <c r="C13" s="64" t="s">
        <v>1165</v>
      </c>
      <c r="G13" t="s">
        <v>995</v>
      </c>
    </row>
    <row r="14" spans="1:7" x14ac:dyDescent="0.25">
      <c r="A14">
        <f>VLOOKUP(B14,Indicator!A:B,2,FALSE)</f>
        <v>172</v>
      </c>
      <c r="B14" s="52" t="s">
        <v>1113</v>
      </c>
      <c r="C14" s="63" t="s">
        <v>1168</v>
      </c>
      <c r="D14" s="63" t="s">
        <v>1168</v>
      </c>
      <c r="G14" t="s">
        <v>998</v>
      </c>
    </row>
    <row r="15" spans="1:7" x14ac:dyDescent="0.25">
      <c r="A15">
        <f>VLOOKUP(B15,Indicator!A:B,2,FALSE)</f>
        <v>174</v>
      </c>
      <c r="B15" s="52" t="s">
        <v>1114</v>
      </c>
      <c r="D15" s="63" t="s">
        <v>1168</v>
      </c>
      <c r="G15" t="s">
        <v>1001</v>
      </c>
    </row>
    <row r="16" spans="1:7" x14ac:dyDescent="0.25">
      <c r="A16">
        <f>VLOOKUP(B16,Indicator!A:B,2,FALSE)</f>
        <v>187</v>
      </c>
      <c r="B16" s="52" t="s">
        <v>1115</v>
      </c>
      <c r="D16" s="63" t="s">
        <v>1168</v>
      </c>
      <c r="G16" t="s">
        <v>964</v>
      </c>
    </row>
    <row r="17" spans="1:7" x14ac:dyDescent="0.25">
      <c r="A17">
        <f>VLOOKUP(B17,Indicator!A:B,2,FALSE)</f>
        <v>205</v>
      </c>
      <c r="B17" s="52" t="s">
        <v>1118</v>
      </c>
      <c r="D17" s="64" t="s">
        <v>1165</v>
      </c>
      <c r="G17" t="s">
        <v>967</v>
      </c>
    </row>
    <row r="18" spans="1:7" x14ac:dyDescent="0.25">
      <c r="A18">
        <f>VLOOKUP(B18,Indicator!A:B,2,FALSE)</f>
        <v>212</v>
      </c>
      <c r="B18" s="52" t="s">
        <v>1119</v>
      </c>
      <c r="D18" s="64" t="s">
        <v>1165</v>
      </c>
      <c r="G18" t="s">
        <v>916</v>
      </c>
    </row>
    <row r="19" spans="1:7" x14ac:dyDescent="0.25">
      <c r="A19">
        <f>VLOOKUP(B19,Indicator!A:B,2,FALSE)</f>
        <v>213</v>
      </c>
      <c r="B19" s="52" t="s">
        <v>1120</v>
      </c>
      <c r="C19" s="64" t="s">
        <v>1165</v>
      </c>
      <c r="D19" s="64" t="s">
        <v>1165</v>
      </c>
      <c r="G19" t="s">
        <v>940</v>
      </c>
    </row>
    <row r="20" spans="1:7" x14ac:dyDescent="0.25">
      <c r="A20">
        <f>VLOOKUP(B20,Indicator!A:B,2,FALSE)</f>
        <v>216</v>
      </c>
      <c r="B20" s="52" t="s">
        <v>1121</v>
      </c>
      <c r="C20" s="63" t="s">
        <v>1168</v>
      </c>
      <c r="D20" s="63" t="s">
        <v>1168</v>
      </c>
      <c r="G20" t="s">
        <v>1171</v>
      </c>
    </row>
    <row r="21" spans="1:7" x14ac:dyDescent="0.25">
      <c r="A21">
        <f>VLOOKUP(B21,Indicator!A:B,2,FALSE)</f>
        <v>219</v>
      </c>
      <c r="B21" s="52" t="s">
        <v>1148</v>
      </c>
      <c r="C21" s="61" t="s">
        <v>1166</v>
      </c>
      <c r="D21" s="61" t="s">
        <v>1166</v>
      </c>
      <c r="G21" t="s">
        <v>1172</v>
      </c>
    </row>
    <row r="22" spans="1:7" x14ac:dyDescent="0.25">
      <c r="G22" t="s">
        <v>951</v>
      </c>
    </row>
    <row r="23" spans="1:7" x14ac:dyDescent="0.25">
      <c r="G23" t="s">
        <v>958</v>
      </c>
    </row>
    <row r="24" spans="1:7" x14ac:dyDescent="0.25">
      <c r="G24" t="s">
        <v>969</v>
      </c>
    </row>
    <row r="25" spans="1:7" x14ac:dyDescent="0.25">
      <c r="G25" t="s">
        <v>974</v>
      </c>
    </row>
    <row r="26" spans="1:7" x14ac:dyDescent="0.25">
      <c r="G26" t="s">
        <v>979</v>
      </c>
    </row>
    <row r="27" spans="1:7" x14ac:dyDescent="0.25">
      <c r="G27" t="s">
        <v>984</v>
      </c>
    </row>
    <row r="28" spans="1:7" x14ac:dyDescent="0.25">
      <c r="G28" t="s">
        <v>989</v>
      </c>
    </row>
    <row r="29" spans="1:7" x14ac:dyDescent="0.25">
      <c r="G29" t="s">
        <v>994</v>
      </c>
    </row>
    <row r="30" spans="1:7" x14ac:dyDescent="0.25">
      <c r="G30" t="s">
        <v>997</v>
      </c>
    </row>
    <row r="31" spans="1:7" x14ac:dyDescent="0.25">
      <c r="G31" t="s">
        <v>1000</v>
      </c>
    </row>
    <row r="32" spans="1:7" x14ac:dyDescent="0.25">
      <c r="G32" t="s">
        <v>963</v>
      </c>
    </row>
    <row r="33" spans="7:7" x14ac:dyDescent="0.25">
      <c r="G33" t="s">
        <v>966</v>
      </c>
    </row>
    <row r="34" spans="7:7" x14ac:dyDescent="0.25">
      <c r="G34" t="s">
        <v>752</v>
      </c>
    </row>
    <row r="35" spans="7:7" x14ac:dyDescent="0.25">
      <c r="G35" t="s">
        <v>955</v>
      </c>
    </row>
    <row r="36" spans="7:7" x14ac:dyDescent="0.25">
      <c r="G36" t="s">
        <v>961</v>
      </c>
    </row>
    <row r="37" spans="7:7" x14ac:dyDescent="0.25">
      <c r="G37" t="s">
        <v>972</v>
      </c>
    </row>
    <row r="38" spans="7:7" x14ac:dyDescent="0.25">
      <c r="G38" t="s">
        <v>977</v>
      </c>
    </row>
    <row r="39" spans="7:7" x14ac:dyDescent="0.25">
      <c r="G39" t="s">
        <v>982</v>
      </c>
    </row>
    <row r="40" spans="7:7" x14ac:dyDescent="0.25">
      <c r="G40" t="s">
        <v>987</v>
      </c>
    </row>
    <row r="41" spans="7:7" x14ac:dyDescent="0.25">
      <c r="G41" t="s">
        <v>992</v>
      </c>
    </row>
    <row r="42" spans="7:7" x14ac:dyDescent="0.25">
      <c r="G42" t="s">
        <v>956</v>
      </c>
    </row>
    <row r="43" spans="7:7" x14ac:dyDescent="0.25">
      <c r="G43" t="s">
        <v>962</v>
      </c>
    </row>
    <row r="44" spans="7:7" x14ac:dyDescent="0.25">
      <c r="G44" t="s">
        <v>973</v>
      </c>
    </row>
    <row r="45" spans="7:7" x14ac:dyDescent="0.25">
      <c r="G45" t="s">
        <v>978</v>
      </c>
    </row>
    <row r="46" spans="7:7" x14ac:dyDescent="0.25">
      <c r="G46" t="s">
        <v>983</v>
      </c>
    </row>
    <row r="47" spans="7:7" x14ac:dyDescent="0.25">
      <c r="G47" t="s">
        <v>988</v>
      </c>
    </row>
    <row r="48" spans="7:7" x14ac:dyDescent="0.25">
      <c r="G48" t="s">
        <v>993</v>
      </c>
    </row>
    <row r="49" spans="7:7" x14ac:dyDescent="0.25">
      <c r="G49" t="s">
        <v>753</v>
      </c>
    </row>
    <row r="50" spans="7:7" x14ac:dyDescent="0.25">
      <c r="G50" t="s">
        <v>756</v>
      </c>
    </row>
    <row r="51" spans="7:7" x14ac:dyDescent="0.25">
      <c r="G51" t="s">
        <v>838</v>
      </c>
    </row>
    <row r="52" spans="7:7" x14ac:dyDescent="0.25">
      <c r="G52" t="s">
        <v>932</v>
      </c>
    </row>
    <row r="53" spans="7:7" x14ac:dyDescent="0.25">
      <c r="G53" t="s">
        <v>817</v>
      </c>
    </row>
    <row r="54" spans="7:7" x14ac:dyDescent="0.25">
      <c r="G54" t="s">
        <v>824</v>
      </c>
    </row>
    <row r="55" spans="7:7" x14ac:dyDescent="0.25">
      <c r="G55" t="s">
        <v>776</v>
      </c>
    </row>
    <row r="56" spans="7:7" x14ac:dyDescent="0.25">
      <c r="G56" t="s">
        <v>785</v>
      </c>
    </row>
    <row r="57" spans="7:7" x14ac:dyDescent="0.25">
      <c r="G57" t="s">
        <v>814</v>
      </c>
    </row>
    <row r="58" spans="7:7" x14ac:dyDescent="0.25">
      <c r="G58" t="s">
        <v>791</v>
      </c>
    </row>
    <row r="59" spans="7:7" x14ac:dyDescent="0.25">
      <c r="G59" t="s">
        <v>786</v>
      </c>
    </row>
    <row r="60" spans="7:7" x14ac:dyDescent="0.25">
      <c r="G60" t="s">
        <v>953</v>
      </c>
    </row>
    <row r="61" spans="7:7" x14ac:dyDescent="0.25">
      <c r="G61" t="s">
        <v>960</v>
      </c>
    </row>
    <row r="62" spans="7:7" x14ac:dyDescent="0.25">
      <c r="G62" t="s">
        <v>971</v>
      </c>
    </row>
    <row r="63" spans="7:7" x14ac:dyDescent="0.25">
      <c r="G63" t="s">
        <v>976</v>
      </c>
    </row>
    <row r="64" spans="7:7" x14ac:dyDescent="0.25">
      <c r="G64" t="s">
        <v>981</v>
      </c>
    </row>
    <row r="65" spans="7:7" x14ac:dyDescent="0.25">
      <c r="G65" t="s">
        <v>986</v>
      </c>
    </row>
    <row r="66" spans="7:7" x14ac:dyDescent="0.25">
      <c r="G66" t="s">
        <v>991</v>
      </c>
    </row>
    <row r="67" spans="7:7" x14ac:dyDescent="0.25">
      <c r="G67" t="s">
        <v>996</v>
      </c>
    </row>
    <row r="68" spans="7:7" x14ac:dyDescent="0.25">
      <c r="G68" t="s">
        <v>999</v>
      </c>
    </row>
    <row r="69" spans="7:7" x14ac:dyDescent="0.25">
      <c r="G69" t="s">
        <v>1002</v>
      </c>
    </row>
    <row r="70" spans="7:7" x14ac:dyDescent="0.25">
      <c r="G70" t="s">
        <v>965</v>
      </c>
    </row>
    <row r="71" spans="7:7" x14ac:dyDescent="0.25">
      <c r="G71" t="s">
        <v>968</v>
      </c>
    </row>
    <row r="72" spans="7:7" x14ac:dyDescent="0.25">
      <c r="G72" t="s">
        <v>922</v>
      </c>
    </row>
    <row r="73" spans="7:7" x14ac:dyDescent="0.25">
      <c r="G73" t="s">
        <v>908</v>
      </c>
    </row>
    <row r="74" spans="7:7" x14ac:dyDescent="0.25">
      <c r="G74" t="s">
        <v>1085</v>
      </c>
    </row>
    <row r="75" spans="7:7" x14ac:dyDescent="0.25">
      <c r="G75" t="s">
        <v>1086</v>
      </c>
    </row>
    <row r="76" spans="7:7" x14ac:dyDescent="0.25">
      <c r="G76" t="s">
        <v>905</v>
      </c>
    </row>
    <row r="77" spans="7:7" x14ac:dyDescent="0.25">
      <c r="G77" t="s">
        <v>928</v>
      </c>
    </row>
    <row r="78" spans="7:7" x14ac:dyDescent="0.25">
      <c r="G78" t="s">
        <v>925</v>
      </c>
    </row>
    <row r="79" spans="7:7" x14ac:dyDescent="0.25">
      <c r="G79" t="s">
        <v>948</v>
      </c>
    </row>
    <row r="80" spans="7:7" x14ac:dyDescent="0.25">
      <c r="G80" t="s">
        <v>906</v>
      </c>
    </row>
    <row r="81" spans="7:7" x14ac:dyDescent="0.25">
      <c r="G81" t="s">
        <v>929</v>
      </c>
    </row>
    <row r="82" spans="7:7" x14ac:dyDescent="0.25">
      <c r="G82" t="s">
        <v>917</v>
      </c>
    </row>
    <row r="83" spans="7:7" x14ac:dyDescent="0.25">
      <c r="G83" t="s">
        <v>941</v>
      </c>
    </row>
    <row r="84" spans="7:7" x14ac:dyDescent="0.25">
      <c r="G84" t="s">
        <v>920</v>
      </c>
    </row>
    <row r="85" spans="7:7" x14ac:dyDescent="0.25">
      <c r="G85" t="s">
        <v>943</v>
      </c>
    </row>
    <row r="86" spans="7:7" x14ac:dyDescent="0.25">
      <c r="G86" t="s">
        <v>921</v>
      </c>
    </row>
    <row r="87" spans="7:7" x14ac:dyDescent="0.25">
      <c r="G87" t="s">
        <v>944</v>
      </c>
    </row>
    <row r="88" spans="7:7" x14ac:dyDescent="0.25">
      <c r="G88" t="s">
        <v>903</v>
      </c>
    </row>
    <row r="89" spans="7:7" x14ac:dyDescent="0.25">
      <c r="G89" t="s">
        <v>927</v>
      </c>
    </row>
    <row r="90" spans="7:7" x14ac:dyDescent="0.25">
      <c r="G90" t="s">
        <v>950</v>
      </c>
    </row>
    <row r="91" spans="7:7" x14ac:dyDescent="0.25">
      <c r="G91" t="s">
        <v>907</v>
      </c>
    </row>
    <row r="92" spans="7:7" x14ac:dyDescent="0.25">
      <c r="G92" t="s">
        <v>930</v>
      </c>
    </row>
    <row r="93" spans="7:7" x14ac:dyDescent="0.25">
      <c r="G93" t="s">
        <v>945</v>
      </c>
    </row>
    <row r="94" spans="7:7" x14ac:dyDescent="0.25">
      <c r="G94" t="s">
        <v>931</v>
      </c>
    </row>
    <row r="95" spans="7:7" x14ac:dyDescent="0.25">
      <c r="G95" t="s">
        <v>923</v>
      </c>
    </row>
    <row r="96" spans="7:7" x14ac:dyDescent="0.25">
      <c r="G96" t="s">
        <v>909</v>
      </c>
    </row>
    <row r="97" spans="7:7" x14ac:dyDescent="0.25">
      <c r="G97" t="s">
        <v>946</v>
      </c>
    </row>
    <row r="98" spans="7:7" x14ac:dyDescent="0.25">
      <c r="G98" t="s">
        <v>933</v>
      </c>
    </row>
    <row r="99" spans="7:7" x14ac:dyDescent="0.25">
      <c r="G99" t="s">
        <v>912</v>
      </c>
    </row>
    <row r="100" spans="7:7" x14ac:dyDescent="0.25">
      <c r="G100" t="s">
        <v>936</v>
      </c>
    </row>
    <row r="101" spans="7:7" x14ac:dyDescent="0.25">
      <c r="G101" t="s">
        <v>820</v>
      </c>
    </row>
    <row r="102" spans="7:7" x14ac:dyDescent="0.25">
      <c r="G102" t="s">
        <v>819</v>
      </c>
    </row>
    <row r="103" spans="7:7" x14ac:dyDescent="0.25">
      <c r="G103" t="s">
        <v>913</v>
      </c>
    </row>
    <row r="104" spans="7:7" x14ac:dyDescent="0.25">
      <c r="G104" t="s">
        <v>937</v>
      </c>
    </row>
    <row r="105" spans="7:7" x14ac:dyDescent="0.25">
      <c r="G105" t="s">
        <v>914</v>
      </c>
    </row>
    <row r="106" spans="7:7" x14ac:dyDescent="0.25">
      <c r="G106" t="s">
        <v>938</v>
      </c>
    </row>
    <row r="107" spans="7:7" x14ac:dyDescent="0.25">
      <c r="G107" t="s">
        <v>911</v>
      </c>
    </row>
    <row r="108" spans="7:7" x14ac:dyDescent="0.25">
      <c r="G108" t="s">
        <v>935</v>
      </c>
    </row>
    <row r="109" spans="7:7" x14ac:dyDescent="0.25">
      <c r="G109" t="s">
        <v>918</v>
      </c>
    </row>
    <row r="110" spans="7:7" x14ac:dyDescent="0.25">
      <c r="G110" t="s">
        <v>942</v>
      </c>
    </row>
    <row r="111" spans="7:7" x14ac:dyDescent="0.25">
      <c r="G111" t="s">
        <v>1004</v>
      </c>
    </row>
    <row r="112" spans="7:7" x14ac:dyDescent="0.25">
      <c r="G112" t="s">
        <v>1003</v>
      </c>
    </row>
    <row r="113" spans="7:7" x14ac:dyDescent="0.25">
      <c r="G113" t="s">
        <v>794</v>
      </c>
    </row>
    <row r="114" spans="7:7" x14ac:dyDescent="0.25">
      <c r="G114" t="s">
        <v>827</v>
      </c>
    </row>
    <row r="115" spans="7:7" x14ac:dyDescent="0.25">
      <c r="G115" t="s">
        <v>840</v>
      </c>
    </row>
    <row r="116" spans="7:7" x14ac:dyDescent="0.25">
      <c r="G116" t="s">
        <v>798</v>
      </c>
    </row>
    <row r="117" spans="7:7" x14ac:dyDescent="0.25">
      <c r="G117" t="s">
        <v>799</v>
      </c>
    </row>
    <row r="118" spans="7:7" x14ac:dyDescent="0.25">
      <c r="G118" t="s">
        <v>800</v>
      </c>
    </row>
    <row r="119" spans="7:7" x14ac:dyDescent="0.25">
      <c r="G119" t="s">
        <v>1065</v>
      </c>
    </row>
    <row r="120" spans="7:7" x14ac:dyDescent="0.25">
      <c r="G120" t="s">
        <v>1066</v>
      </c>
    </row>
    <row r="121" spans="7:7" x14ac:dyDescent="0.25">
      <c r="G121" t="s">
        <v>801</v>
      </c>
    </row>
    <row r="122" spans="7:7" x14ac:dyDescent="0.25">
      <c r="G122" t="s">
        <v>802</v>
      </c>
    </row>
    <row r="123" spans="7:7" x14ac:dyDescent="0.25">
      <c r="G123" t="s">
        <v>803</v>
      </c>
    </row>
    <row r="124" spans="7:7" x14ac:dyDescent="0.25">
      <c r="G124" t="s">
        <v>954</v>
      </c>
    </row>
  </sheetData>
  <sortState ref="A2:B21">
    <sortCondition ref="A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C69AF5A-C63E-4E3E-821D-D66D815E3725}">
  <ds:schemaRefs>
    <ds:schemaRef ds:uri="http://schemas.microsoft.com/sharepoint/v3/contenttype/forms"/>
  </ds:schemaRefs>
</ds:datastoreItem>
</file>

<file path=customXml/itemProps2.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53FC0B01-7E98-4633-A4D4-301D890C7458}">
  <ds:schemaRef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Aggiornamento_Legenda</vt:lpstr>
      <vt:lpstr>Indicator</vt:lpstr>
      <vt:lpstr>MISSING_VALUE</vt:lpstr>
      <vt:lpstr>VAL_MAX</vt:lpstr>
      <vt:lpstr>VAL_MIN</vt:lpstr>
      <vt:lpstr>Formula Finale</vt:lpstr>
      <vt:lpstr>Indicator Delete</vt:lpstr>
      <vt:lpstr>IND_BRB_KOPER</vt:lpstr>
      <vt:lpstr>IND_BRB_BIB</vt:lpstr>
      <vt:lpstr>IND_BRB_BIR</vt:lpstr>
      <vt:lpstr>IND_BRB_ALEX</vt:lpstr>
      <vt:lpstr>IND_BRB_CIB</vt:lpstr>
      <vt:lpstr>IND_BRB_ISPRO</vt:lpstr>
      <vt:lpstr>BR</vt:lpstr>
      <vt:lpstr>FASK_TRACK</vt:lpstr>
      <vt:lpstr>Eccezioni</vt:lpstr>
      <vt:lpstr>Eccezioni2</vt:lpstr>
    </vt:vector>
  </TitlesOfParts>
  <Company>Accenture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Dessi, Michele</cp:lastModifiedBy>
  <dcterms:created xsi:type="dcterms:W3CDTF">2015-11-12T08:19:51Z</dcterms:created>
  <dcterms:modified xsi:type="dcterms:W3CDTF">2017-02-21T13:46:57Z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